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E0 - Etapizace výstavby" sheetId="2" r:id="rId2"/>
    <sheet name="EL.0 - Elektroinstalace " sheetId="3" r:id="rId3"/>
    <sheet name="ZTI - Zdravotechnika" sheetId="4" r:id="rId4"/>
    <sheet name="01.A - Bourací práce" sheetId="5" r:id="rId5"/>
    <sheet name="02.A - Vnitřní stavební ú..." sheetId="6" r:id="rId6"/>
    <sheet name="03.A - Výměna výplní otvorů " sheetId="7" r:id="rId7"/>
    <sheet name="04.A - Oprava teras" sheetId="8" r:id="rId8"/>
    <sheet name="05.A - Oprava střech" sheetId="9" r:id="rId9"/>
    <sheet name="06.A - Oprava soklu VZT z..." sheetId="10" r:id="rId10"/>
    <sheet name="01.B - Bourací práce" sheetId="11" r:id="rId11"/>
    <sheet name="02.B - Vnitřní stavební ú..." sheetId="12" r:id="rId12"/>
    <sheet name="03.B - Výměna výplní otvorů " sheetId="13" r:id="rId13"/>
    <sheet name="SIL1 - Silnoproud - demon..." sheetId="14" r:id="rId14"/>
    <sheet name="SIL.2 - Silnoproud materiál" sheetId="15" r:id="rId15"/>
    <sheet name="SIL.3 - Silnoproud - montáže" sheetId="16" r:id="rId16"/>
    <sheet name="SLA1 - Slaboproud - demon..." sheetId="17" r:id="rId17"/>
    <sheet name="SLA2 - Slaboproud materiál" sheetId="18" r:id="rId18"/>
    <sheet name="SLA3 - Slaboproud montáže" sheetId="19" r:id="rId19"/>
    <sheet name="Rozv.1 - RACK-x_A demontáže" sheetId="20" r:id="rId20"/>
    <sheet name="Rozv.2 - RACK-x_A materiál" sheetId="21" r:id="rId21"/>
    <sheet name="Rozv.3 - RACK-x_A montáže" sheetId="22" r:id="rId22"/>
    <sheet name="Rozv.4 - RB-typ 1-2_A dem..." sheetId="23" r:id="rId23"/>
    <sheet name="Rozv.5 - RB-typ 1-2_A mat..." sheetId="24" r:id="rId24"/>
    <sheet name="Rozv.6 - RB-typ 1-2_A mon..." sheetId="25" r:id="rId25"/>
    <sheet name="Rozv.7 -  RP-1.01_B demon..." sheetId="26" r:id="rId26"/>
    <sheet name="Rozv.8 -  RP-1.01_B materiál" sheetId="27" r:id="rId27"/>
    <sheet name="Rozv.9 -  RP-1.01_B montáže" sheetId="28" r:id="rId28"/>
    <sheet name="ROZ1 - Rozváděče RE-x_A -..." sheetId="29" r:id="rId29"/>
    <sheet name="ROZ2 - Rozváděče RE-x_A -..." sheetId="30" r:id="rId30"/>
    <sheet name="ROZ3 - Rozváděče RE-x_A -..." sheetId="31" r:id="rId31"/>
    <sheet name="ROZ4 - Rozváděče RSS-x_A ..." sheetId="32" r:id="rId32"/>
    <sheet name="ROZ5 - Rozváděče RSS-x_A ..." sheetId="33" r:id="rId33"/>
    <sheet name="ROZ6 - Rozváděče RSS-x_A ..." sheetId="34" r:id="rId34"/>
    <sheet name="ROZ7 - Rozv.-RP-S.xx_A-mo..." sheetId="35" r:id="rId35"/>
    <sheet name="ROZ8 - RP-S.xx_ A - materiál" sheetId="36" r:id="rId36"/>
    <sheet name="R - Výchozí revize elektr..." sheetId="37" r:id="rId37"/>
    <sheet name="EPS1 - EPS" sheetId="38" r:id="rId38"/>
    <sheet name="UT.A - Vytápění objekt A" sheetId="39" r:id="rId39"/>
    <sheet name="UT.B - Vytápění objekt B" sheetId="40" r:id="rId40"/>
    <sheet name="VZT.A - Vzduchotechnika" sheetId="41" r:id="rId41"/>
    <sheet name="VZT.B - Vzduchotechnika" sheetId="42" r:id="rId42"/>
    <sheet name="ZTI.A - Zdravotechnika - A" sheetId="43" r:id="rId43"/>
    <sheet name="ZTI.B - Zdravotechnika - B" sheetId="44" r:id="rId44"/>
    <sheet name="ZP - Zpevněné plochy a ve..." sheetId="45" r:id="rId45"/>
    <sheet name="VRN1 - Vedlejší rozpočtov..." sheetId="46" r:id="rId46"/>
    <sheet name="01.C - Bourací práce" sheetId="47" r:id="rId47"/>
    <sheet name="02.C - Vnitřní stavební ú..." sheetId="48" r:id="rId48"/>
    <sheet name="03.C - Výměna výplní otvorů " sheetId="49" r:id="rId49"/>
    <sheet name="04.C - Oprava teras" sheetId="50" r:id="rId50"/>
    <sheet name="05.C - Oprava střech" sheetId="51" r:id="rId51"/>
    <sheet name="06.C - Oprava soklu VZT z..." sheetId="52" r:id="rId52"/>
    <sheet name="C01 - Silnoproud demontáže" sheetId="53" r:id="rId53"/>
    <sheet name="C02 - Silnoproud  materiál" sheetId="54" r:id="rId54"/>
    <sheet name="C03 - Silnoproud  montáže" sheetId="55" r:id="rId55"/>
    <sheet name="C04 - Slaboproud demontáže" sheetId="56" r:id="rId56"/>
    <sheet name="C05 - Slaboproud materiál" sheetId="57" r:id="rId57"/>
    <sheet name="C06 - Slaboproud montáže" sheetId="58" r:id="rId58"/>
    <sheet name="C07 - Rozváděče RE-x_C - ..." sheetId="59" r:id="rId59"/>
    <sheet name="C08 - Rozváděče RE-x_C - ..." sheetId="60" r:id="rId60"/>
    <sheet name="C09 - Rozváděče RE-x_C - ..." sheetId="61" r:id="rId61"/>
    <sheet name="C10 - Rozváděče RSS-x_C -..." sheetId="62" r:id="rId62"/>
    <sheet name="C11 - Rozváděče RSS-x_C -..." sheetId="63" r:id="rId63"/>
    <sheet name="C12 - Rozváděče RSS-x_C  ..." sheetId="64" r:id="rId64"/>
    <sheet name="C13 - Rozv. RP-S.xx_ C - ..." sheetId="65" r:id="rId65"/>
    <sheet name="C14 - Rozv.-RP-S.xx_C-mon..." sheetId="66" r:id="rId66"/>
    <sheet name="C15 -  RB-typ 1-2_C demon..." sheetId="67" r:id="rId67"/>
    <sheet name="C16 -  RB-typ 1-2_C materiál" sheetId="68" r:id="rId68"/>
    <sheet name="C17 -  RB-typ 1-2_C montáže" sheetId="69" r:id="rId69"/>
    <sheet name="C18 - RACK-x_C demontáže" sheetId="70" r:id="rId70"/>
    <sheet name="C19 - RACK-x_C materiál" sheetId="71" r:id="rId71"/>
    <sheet name="C20 - RACK-x_C montáže" sheetId="72" r:id="rId72"/>
    <sheet name="R - Výchozí revize elektr..._01" sheetId="73" r:id="rId73"/>
    <sheet name="EPS2 - EPS" sheetId="74" r:id="rId74"/>
    <sheet name="UT.C - Vytápění objekt C" sheetId="75" r:id="rId75"/>
    <sheet name="VZT.C - Vzduchotechnika" sheetId="76" r:id="rId76"/>
    <sheet name="ZTI.C - Zdravotechnika - C" sheetId="77" r:id="rId77"/>
    <sheet name="VRN2 - Vedlejší rozpočtov..." sheetId="78" r:id="rId78"/>
    <sheet name="Seznam figur" sheetId="79" r:id="rId79"/>
  </sheets>
  <definedNames>
    <definedName name="_xlnm.Print_Area" localSheetId="0">'Rekapitulace stavby'!$D$4:$AO$76,'Rekapitulace stavby'!$C$82:$AQ$180</definedName>
    <definedName name="_xlnm.Print_Titles" localSheetId="0">'Rekapitulace stavby'!$92:$92</definedName>
    <definedName name="_xlnm._FilterDatabase" localSheetId="1" hidden="1">'E0 - Etapizace výstavby'!$C$132:$K$222</definedName>
    <definedName name="_xlnm.Print_Area" localSheetId="1">'E0 - Etapizace výstavby'!$C$4:$J$76,'E0 - Etapizace výstavby'!$C$82:$J$112,'E0 - Etapizace výstavby'!$C$118:$K$222</definedName>
    <definedName name="_xlnm.Print_Titles" localSheetId="1">'E0 - Etapizace výstavby'!$132:$132</definedName>
    <definedName name="_xlnm._FilterDatabase" localSheetId="2" hidden="1">'EL.0 - Elektroinstalace '!$C$122:$K$137</definedName>
    <definedName name="_xlnm.Print_Area" localSheetId="2">'EL.0 - Elektroinstalace '!$C$4:$J$76,'EL.0 - Elektroinstalace '!$C$82:$J$102,'EL.0 - Elektroinstalace '!$C$108:$K$137</definedName>
    <definedName name="_xlnm.Print_Titles" localSheetId="2">'EL.0 - Elektroinstalace '!$122:$122</definedName>
    <definedName name="_xlnm._FilterDatabase" localSheetId="3" hidden="1">'ZTI - Zdravotechnika'!$C$122:$K$135</definedName>
    <definedName name="_xlnm.Print_Area" localSheetId="3">'ZTI - Zdravotechnika'!$C$4:$J$76,'ZTI - Zdravotechnika'!$C$82:$J$102,'ZTI - Zdravotechnika'!$C$108:$K$135</definedName>
    <definedName name="_xlnm.Print_Titles" localSheetId="3">'ZTI - Zdravotechnika'!$122:$122</definedName>
    <definedName name="_xlnm._FilterDatabase" localSheetId="4" hidden="1">'01.A - Bourací práce'!$C$130:$K$283</definedName>
    <definedName name="_xlnm.Print_Area" localSheetId="4">'01.A - Bourací práce'!$C$4:$J$76,'01.A - Bourací práce'!$C$82:$J$108,'01.A - Bourací práce'!$C$114:$K$283</definedName>
    <definedName name="_xlnm.Print_Titles" localSheetId="4">'01.A - Bourací práce'!$130:$130</definedName>
    <definedName name="_xlnm._FilterDatabase" localSheetId="5" hidden="1">'02.A - Vnitřní stavební ú...'!$C$140:$K$1170</definedName>
    <definedName name="_xlnm.Print_Area" localSheetId="5">'02.A - Vnitřní stavební ú...'!$C$4:$J$76,'02.A - Vnitřní stavební ú...'!$C$82:$J$118,'02.A - Vnitřní stavební ú...'!$C$124:$K$1170</definedName>
    <definedName name="_xlnm.Print_Titles" localSheetId="5">'02.A - Vnitřní stavební ú...'!$140:$140</definedName>
    <definedName name="_xlnm._FilterDatabase" localSheetId="6" hidden="1">'03.A - Výměna výplní otvorů '!$C$128:$K$286</definedName>
    <definedName name="_xlnm.Print_Area" localSheetId="6">'03.A - Výměna výplní otvorů '!$C$4:$J$76,'03.A - Výměna výplní otvorů '!$C$82:$J$106,'03.A - Výměna výplní otvorů '!$C$112:$K$286</definedName>
    <definedName name="_xlnm.Print_Titles" localSheetId="6">'03.A - Výměna výplní otvorů '!$128:$128</definedName>
    <definedName name="_xlnm._FilterDatabase" localSheetId="7" hidden="1">'04.A - Oprava teras'!$C$133:$K$248</definedName>
    <definedName name="_xlnm.Print_Area" localSheetId="7">'04.A - Oprava teras'!$C$4:$J$76,'04.A - Oprava teras'!$C$82:$J$111,'04.A - Oprava teras'!$C$117:$K$248</definedName>
    <definedName name="_xlnm.Print_Titles" localSheetId="7">'04.A - Oprava teras'!$133:$133</definedName>
    <definedName name="_xlnm._FilterDatabase" localSheetId="8" hidden="1">'05.A - Oprava střech'!$C$125:$K$173</definedName>
    <definedName name="_xlnm.Print_Area" localSheetId="8">'05.A - Oprava střech'!$C$4:$J$76,'05.A - Oprava střech'!$C$82:$J$103,'05.A - Oprava střech'!$C$109:$K$173</definedName>
    <definedName name="_xlnm.Print_Titles" localSheetId="8">'05.A - Oprava střech'!$125:$125</definedName>
    <definedName name="_xlnm._FilterDatabase" localSheetId="9" hidden="1">'06.A - Oprava soklu VZT z...'!$C$127:$K$171</definedName>
    <definedName name="_xlnm.Print_Area" localSheetId="9">'06.A - Oprava soklu VZT z...'!$C$4:$J$76,'06.A - Oprava soklu VZT z...'!$C$82:$J$105,'06.A - Oprava soklu VZT z...'!$C$111:$K$171</definedName>
    <definedName name="_xlnm.Print_Titles" localSheetId="9">'06.A - Oprava soklu VZT z...'!$127:$127</definedName>
    <definedName name="_xlnm._FilterDatabase" localSheetId="10" hidden="1">'01.B - Bourací práce'!$C$131:$K$241</definedName>
    <definedName name="_xlnm.Print_Area" localSheetId="10">'01.B - Bourací práce'!$C$4:$J$76,'01.B - Bourací práce'!$C$82:$J$109,'01.B - Bourací práce'!$C$115:$K$241</definedName>
    <definedName name="_xlnm.Print_Titles" localSheetId="10">'01.B - Bourací práce'!$131:$131</definedName>
    <definedName name="_xlnm._FilterDatabase" localSheetId="11" hidden="1">'02.B - Vnitřní stavební ú...'!$C$141:$K$639</definedName>
    <definedName name="_xlnm.Print_Area" localSheetId="11">'02.B - Vnitřní stavební ú...'!$C$4:$J$76,'02.B - Vnitřní stavební ú...'!$C$82:$J$119,'02.B - Vnitřní stavební ú...'!$C$125:$K$639</definedName>
    <definedName name="_xlnm.Print_Titles" localSheetId="11">'02.B - Vnitřní stavební ú...'!$141:$141</definedName>
    <definedName name="_xlnm._FilterDatabase" localSheetId="12" hidden="1">'03.B - Výměna výplní otvorů '!$C$128:$K$229</definedName>
    <definedName name="_xlnm.Print_Area" localSheetId="12">'03.B - Výměna výplní otvorů '!$C$4:$J$76,'03.B - Výměna výplní otvorů '!$C$82:$J$106,'03.B - Výměna výplní otvorů '!$C$112:$K$229</definedName>
    <definedName name="_xlnm.Print_Titles" localSheetId="12">'03.B - Výměna výplní otvorů '!$128:$128</definedName>
    <definedName name="_xlnm._FilterDatabase" localSheetId="13" hidden="1">'SIL1 - Silnoproud - demon...'!$C$124:$K$133</definedName>
    <definedName name="_xlnm.Print_Area" localSheetId="13">'SIL1 - Silnoproud - demon...'!$C$4:$J$76,'SIL1 - Silnoproud - demon...'!$C$82:$J$102,'SIL1 - Silnoproud - demon...'!$C$108:$K$133</definedName>
    <definedName name="_xlnm.Print_Titles" localSheetId="13">'SIL1 - Silnoproud - demon...'!$124:$124</definedName>
    <definedName name="_xlnm._FilterDatabase" localSheetId="14" hidden="1">'SIL.2 - Silnoproud materiál'!$C$125:$K$238</definedName>
    <definedName name="_xlnm.Print_Area" localSheetId="14">'SIL.2 - Silnoproud materiál'!$C$4:$J$76,'SIL.2 - Silnoproud materiál'!$C$82:$J$103,'SIL.2 - Silnoproud materiál'!$C$109:$K$238</definedName>
    <definedName name="_xlnm.Print_Titles" localSheetId="14">'SIL.2 - Silnoproud materiál'!$125:$125</definedName>
    <definedName name="_xlnm._FilterDatabase" localSheetId="15" hidden="1">'SIL.3 - Silnoproud - montáže'!$C$124:$K$183</definedName>
    <definedName name="_xlnm.Print_Area" localSheetId="15">'SIL.3 - Silnoproud - montáže'!$C$4:$J$76,'SIL.3 - Silnoproud - montáže'!$C$82:$J$102,'SIL.3 - Silnoproud - montáže'!$C$108:$K$183</definedName>
    <definedName name="_xlnm.Print_Titles" localSheetId="15">'SIL.3 - Silnoproud - montáže'!$124:$124</definedName>
    <definedName name="_xlnm._FilterDatabase" localSheetId="16" hidden="1">'SLA1 - Slaboproud - demon...'!$C$124:$K$135</definedName>
    <definedName name="_xlnm.Print_Area" localSheetId="16">'SLA1 - Slaboproud - demon...'!$C$4:$J$76,'SLA1 - Slaboproud - demon...'!$C$82:$J$102,'SLA1 - Slaboproud - demon...'!$C$108:$K$135</definedName>
    <definedName name="_xlnm.Print_Titles" localSheetId="16">'SLA1 - Slaboproud - demon...'!$124:$124</definedName>
    <definedName name="_xlnm._FilterDatabase" localSheetId="17" hidden="1">'SLA2 - Slaboproud materiál'!$C$127:$K$159</definedName>
    <definedName name="_xlnm.Print_Area" localSheetId="17">'SLA2 - Slaboproud materiál'!$C$4:$J$76,'SLA2 - Slaboproud materiál'!$C$82:$J$105,'SLA2 - Slaboproud materiál'!$C$111:$K$159</definedName>
    <definedName name="_xlnm.Print_Titles" localSheetId="17">'SLA2 - Slaboproud materiál'!$127:$127</definedName>
    <definedName name="_xlnm._FilterDatabase" localSheetId="18" hidden="1">'SLA3 - Slaboproud montáže'!$C$126:$K$150</definedName>
    <definedName name="_xlnm.Print_Area" localSheetId="18">'SLA3 - Slaboproud montáže'!$C$4:$J$76,'SLA3 - Slaboproud montáže'!$C$82:$J$104,'SLA3 - Slaboproud montáže'!$C$110:$K$150</definedName>
    <definedName name="_xlnm.Print_Titles" localSheetId="18">'SLA3 - Slaboproud montáže'!$126:$126</definedName>
    <definedName name="_xlnm._FilterDatabase" localSheetId="19" hidden="1">'Rozv.1 - RACK-x_A demontáže'!$C$124:$K$128</definedName>
    <definedName name="_xlnm.Print_Area" localSheetId="19">'Rozv.1 - RACK-x_A demontáže'!$C$4:$J$76,'Rozv.1 - RACK-x_A demontáže'!$C$82:$J$102,'Rozv.1 - RACK-x_A demontáže'!$C$108:$K$128</definedName>
    <definedName name="_xlnm.Print_Titles" localSheetId="19">'Rozv.1 - RACK-x_A demontáže'!$124:$124</definedName>
    <definedName name="_xlnm._FilterDatabase" localSheetId="20" hidden="1">'Rozv.2 - RACK-x_A materiál'!$C$129:$K$195</definedName>
    <definedName name="_xlnm.Print_Area" localSheetId="20">'Rozv.2 - RACK-x_A materiál'!$C$4:$J$76,'Rozv.2 - RACK-x_A materiál'!$C$82:$J$107,'Rozv.2 - RACK-x_A materiál'!$C$113:$K$195</definedName>
    <definedName name="_xlnm.Print_Titles" localSheetId="20">'Rozv.2 - RACK-x_A materiál'!$129:$129</definedName>
    <definedName name="_xlnm._FilterDatabase" localSheetId="21" hidden="1">'Rozv.3 - RACK-x_A montáže'!$C$129:$K$198</definedName>
    <definedName name="_xlnm.Print_Area" localSheetId="21">'Rozv.3 - RACK-x_A montáže'!$C$4:$J$76,'Rozv.3 - RACK-x_A montáže'!$C$82:$J$107,'Rozv.3 - RACK-x_A montáže'!$C$113:$K$198</definedName>
    <definedName name="_xlnm.Print_Titles" localSheetId="21">'Rozv.3 - RACK-x_A montáže'!$129:$129</definedName>
    <definedName name="_xlnm._FilterDatabase" localSheetId="22" hidden="1">'Rozv.4 - RB-typ 1-2_A dem...'!$C$124:$K$129</definedName>
    <definedName name="_xlnm.Print_Area" localSheetId="22">'Rozv.4 - RB-typ 1-2_A dem...'!$C$4:$J$76,'Rozv.4 - RB-typ 1-2_A dem...'!$C$82:$J$102,'Rozv.4 - RB-typ 1-2_A dem...'!$C$108:$K$129</definedName>
    <definedName name="_xlnm.Print_Titles" localSheetId="22">'Rozv.4 - RB-typ 1-2_A dem...'!$124:$124</definedName>
    <definedName name="_xlnm._FilterDatabase" localSheetId="23" hidden="1">'Rozv.5 - RB-typ 1-2_A mat...'!$C$126:$K$160</definedName>
    <definedName name="_xlnm.Print_Area" localSheetId="23">'Rozv.5 - RB-typ 1-2_A mat...'!$C$4:$J$76,'Rozv.5 - RB-typ 1-2_A mat...'!$C$82:$J$104,'Rozv.5 - RB-typ 1-2_A mat...'!$C$110:$K$160</definedName>
    <definedName name="_xlnm.Print_Titles" localSheetId="23">'Rozv.5 - RB-typ 1-2_A mat...'!$126:$126</definedName>
    <definedName name="_xlnm._FilterDatabase" localSheetId="24" hidden="1">'Rozv.6 - RB-typ 1-2_A mon...'!$C$126:$K$154</definedName>
    <definedName name="_xlnm.Print_Area" localSheetId="24">'Rozv.6 - RB-typ 1-2_A mon...'!$C$4:$J$76,'Rozv.6 - RB-typ 1-2_A mon...'!$C$82:$J$104,'Rozv.6 - RB-typ 1-2_A mon...'!$C$110:$K$154</definedName>
    <definedName name="_xlnm.Print_Titles" localSheetId="24">'Rozv.6 - RB-typ 1-2_A mon...'!$126:$126</definedName>
    <definedName name="_xlnm._FilterDatabase" localSheetId="25" hidden="1">'Rozv.7 -  RP-1.01_B demon...'!$C$124:$K$129</definedName>
    <definedName name="_xlnm.Print_Area" localSheetId="25">'Rozv.7 -  RP-1.01_B demon...'!$C$4:$J$76,'Rozv.7 -  RP-1.01_B demon...'!$C$82:$J$102,'Rozv.7 -  RP-1.01_B demon...'!$C$108:$K$129</definedName>
    <definedName name="_xlnm.Print_Titles" localSheetId="25">'Rozv.7 -  RP-1.01_B demon...'!$124:$124</definedName>
    <definedName name="_xlnm._FilterDatabase" localSheetId="26" hidden="1">'Rozv.8 -  RP-1.01_B materiál'!$C$124:$K$142</definedName>
    <definedName name="_xlnm.Print_Area" localSheetId="26">'Rozv.8 -  RP-1.01_B materiál'!$C$4:$J$76,'Rozv.8 -  RP-1.01_B materiál'!$C$82:$J$102,'Rozv.8 -  RP-1.01_B materiál'!$C$108:$K$142</definedName>
    <definedName name="_xlnm.Print_Titles" localSheetId="26">'Rozv.8 -  RP-1.01_B materiál'!$124:$124</definedName>
    <definedName name="_xlnm._FilterDatabase" localSheetId="27" hidden="1">'Rozv.9 -  RP-1.01_B montáže'!$C$124:$K$138</definedName>
    <definedName name="_xlnm.Print_Area" localSheetId="27">'Rozv.9 -  RP-1.01_B montáže'!$C$4:$J$76,'Rozv.9 -  RP-1.01_B montáže'!$C$82:$J$102,'Rozv.9 -  RP-1.01_B montáže'!$C$108:$K$138</definedName>
    <definedName name="_xlnm.Print_Titles" localSheetId="27">'Rozv.9 -  RP-1.01_B montáže'!$124:$124</definedName>
    <definedName name="_xlnm._FilterDatabase" localSheetId="28" hidden="1">'ROZ1 - Rozváděče RE-x_A -...'!$C$124:$K$130</definedName>
    <definedName name="_xlnm.Print_Area" localSheetId="28">'ROZ1 - Rozváděče RE-x_A -...'!$C$4:$J$76,'ROZ1 - Rozváděče RE-x_A -...'!$C$82:$J$102,'ROZ1 - Rozváděče RE-x_A -...'!$C$108:$K$130</definedName>
    <definedName name="_xlnm.Print_Titles" localSheetId="28">'ROZ1 - Rozváděče RE-x_A -...'!$124:$124</definedName>
    <definedName name="_xlnm._FilterDatabase" localSheetId="29" hidden="1">'ROZ2 - Rozváděče RE-x_A -...'!$C$124:$K$142</definedName>
    <definedName name="_xlnm.Print_Area" localSheetId="29">'ROZ2 - Rozváděče RE-x_A -...'!$C$4:$J$76,'ROZ2 - Rozváděče RE-x_A -...'!$C$82:$J$102,'ROZ2 - Rozváděče RE-x_A -...'!$C$108:$K$142</definedName>
    <definedName name="_xlnm.Print_Titles" localSheetId="29">'ROZ2 - Rozváděče RE-x_A -...'!$124:$124</definedName>
    <definedName name="_xlnm._FilterDatabase" localSheetId="30" hidden="1">'ROZ3 - Rozváděče RE-x_A -...'!$C$124:$K$139</definedName>
    <definedName name="_xlnm.Print_Area" localSheetId="30">'ROZ3 - Rozváděče RE-x_A -...'!$C$4:$J$76,'ROZ3 - Rozváděče RE-x_A -...'!$C$82:$J$102,'ROZ3 - Rozváděče RE-x_A -...'!$C$108:$K$139</definedName>
    <definedName name="_xlnm.Print_Titles" localSheetId="30">'ROZ3 - Rozváděče RE-x_A -...'!$124:$124</definedName>
    <definedName name="_xlnm._FilterDatabase" localSheetId="31" hidden="1">'ROZ4 - Rozváděče RSS-x_A ...'!$C$124:$K$129</definedName>
    <definedName name="_xlnm.Print_Area" localSheetId="31">'ROZ4 - Rozváděče RSS-x_A ...'!$C$4:$J$76,'ROZ4 - Rozváděče RSS-x_A ...'!$C$82:$J$102,'ROZ4 - Rozváděče RSS-x_A ...'!$C$108:$K$129</definedName>
    <definedName name="_xlnm.Print_Titles" localSheetId="31">'ROZ4 - Rozváděče RSS-x_A ...'!$124:$124</definedName>
    <definedName name="_xlnm._FilterDatabase" localSheetId="32" hidden="1">'ROZ5 - Rozváděče RSS-x_A ...'!$C$127:$K$184</definedName>
    <definedName name="_xlnm.Print_Area" localSheetId="32">'ROZ5 - Rozváděče RSS-x_A ...'!$C$4:$J$76,'ROZ5 - Rozváděče RSS-x_A ...'!$C$82:$J$105,'ROZ5 - Rozváděče RSS-x_A ...'!$C$111:$K$184</definedName>
    <definedName name="_xlnm.Print_Titles" localSheetId="32">'ROZ5 - Rozváděče RSS-x_A ...'!$127:$127</definedName>
    <definedName name="_xlnm._FilterDatabase" localSheetId="33" hidden="1">'ROZ6 - Rozváděče RSS-x_A ...'!$C$127:$K$178</definedName>
    <definedName name="_xlnm.Print_Area" localSheetId="33">'ROZ6 - Rozváděče RSS-x_A ...'!$C$4:$J$76,'ROZ6 - Rozváděče RSS-x_A ...'!$C$82:$J$105,'ROZ6 - Rozváděče RSS-x_A ...'!$C$111:$K$178</definedName>
    <definedName name="_xlnm.Print_Titles" localSheetId="33">'ROZ6 - Rozváděče RSS-x_A ...'!$127:$127</definedName>
    <definedName name="_xlnm._FilterDatabase" localSheetId="34" hidden="1">'ROZ7 - Rozv.-RP-S.xx_A-mo...'!$C$128:$K$176</definedName>
    <definedName name="_xlnm.Print_Area" localSheetId="34">'ROZ7 - Rozv.-RP-S.xx_A-mo...'!$C$4:$J$76,'ROZ7 - Rozv.-RP-S.xx_A-mo...'!$C$82:$J$106,'ROZ7 - Rozv.-RP-S.xx_A-mo...'!$C$112:$K$176</definedName>
    <definedName name="_xlnm.Print_Titles" localSheetId="34">'ROZ7 - Rozv.-RP-S.xx_A-mo...'!$128:$128</definedName>
    <definedName name="_xlnm._FilterDatabase" localSheetId="35" hidden="1">'ROZ8 - RP-S.xx_ A - materiál'!$C$128:$K$182</definedName>
    <definedName name="_xlnm.Print_Area" localSheetId="35">'ROZ8 - RP-S.xx_ A - materiál'!$C$4:$J$76,'ROZ8 - RP-S.xx_ A - materiál'!$C$82:$J$106,'ROZ8 - RP-S.xx_ A - materiál'!$C$112:$K$182</definedName>
    <definedName name="_xlnm.Print_Titles" localSheetId="35">'ROZ8 - RP-S.xx_ A - materiál'!$128:$128</definedName>
    <definedName name="_xlnm._FilterDatabase" localSheetId="36" hidden="1">'R - Výchozí revize elektr...'!$C$130:$K$182</definedName>
    <definedName name="_xlnm.Print_Area" localSheetId="36">'R - Výchozí revize elektr...'!$C$4:$J$76,'R - Výchozí revize elektr...'!$C$82:$J$108,'R - Výchozí revize elektr...'!$C$114:$K$182</definedName>
    <definedName name="_xlnm.Print_Titles" localSheetId="36">'R - Výchozí revize elektr...'!$130:$130</definedName>
    <definedName name="_xlnm._FilterDatabase" localSheetId="37" hidden="1">'EPS1 - EPS'!$C$121:$K$152</definedName>
    <definedName name="_xlnm.Print_Area" localSheetId="37">'EPS1 - EPS'!$C$4:$J$76,'EPS1 - EPS'!$C$82:$J$101,'EPS1 - EPS'!$C$107:$K$152</definedName>
    <definedName name="_xlnm.Print_Titles" localSheetId="37">'EPS1 - EPS'!$121:$121</definedName>
    <definedName name="_xlnm._FilterDatabase" localSheetId="38" hidden="1">'UT.A - Vytápění objekt A'!$C$124:$K$159</definedName>
    <definedName name="_xlnm.Print_Area" localSheetId="38">'UT.A - Vytápění objekt A'!$C$4:$J$76,'UT.A - Vytápění objekt A'!$C$82:$J$104,'UT.A - Vytápění objekt A'!$C$110:$K$159</definedName>
    <definedName name="_xlnm.Print_Titles" localSheetId="38">'UT.A - Vytápění objekt A'!$124:$124</definedName>
    <definedName name="_xlnm._FilterDatabase" localSheetId="39" hidden="1">'UT.B - Vytápění objekt B'!$C$125:$K$173</definedName>
    <definedName name="_xlnm.Print_Area" localSheetId="39">'UT.B - Vytápění objekt B'!$C$4:$J$76,'UT.B - Vytápění objekt B'!$C$82:$J$105,'UT.B - Vytápění objekt B'!$C$111:$K$173</definedName>
    <definedName name="_xlnm.Print_Titles" localSheetId="39">'UT.B - Vytápění objekt B'!$125:$125</definedName>
    <definedName name="_xlnm._FilterDatabase" localSheetId="40" hidden="1">'VZT.A - Vzduchotechnika'!$C$125:$K$196</definedName>
    <definedName name="_xlnm.Print_Area" localSheetId="40">'VZT.A - Vzduchotechnika'!$C$4:$J$76,'VZT.A - Vzduchotechnika'!$C$82:$J$105,'VZT.A - Vzduchotechnika'!$C$111:$K$196</definedName>
    <definedName name="_xlnm.Print_Titles" localSheetId="40">'VZT.A - Vzduchotechnika'!$125:$125</definedName>
    <definedName name="_xlnm._FilterDatabase" localSheetId="41" hidden="1">'VZT.B - Vzduchotechnika'!$C$120:$K$139</definedName>
    <definedName name="_xlnm.Print_Area" localSheetId="41">'VZT.B - Vzduchotechnika'!$C$4:$J$76,'VZT.B - Vzduchotechnika'!$C$82:$J$100,'VZT.B - Vzduchotechnika'!$C$106:$K$139</definedName>
    <definedName name="_xlnm.Print_Titles" localSheetId="41">'VZT.B - Vzduchotechnika'!$120:$120</definedName>
    <definedName name="_xlnm._FilterDatabase" localSheetId="42" hidden="1">'ZTI.A - Zdravotechnika - A'!$C$131:$K$555</definedName>
    <definedName name="_xlnm.Print_Area" localSheetId="42">'ZTI.A - Zdravotechnika - A'!$C$4:$J$76,'ZTI.A - Zdravotechnika - A'!$C$82:$J$111,'ZTI.A - Zdravotechnika - A'!$C$117:$K$555</definedName>
    <definedName name="_xlnm.Print_Titles" localSheetId="42">'ZTI.A - Zdravotechnika - A'!$131:$131</definedName>
    <definedName name="_xlnm._FilterDatabase" localSheetId="43" hidden="1">'ZTI.B - Zdravotechnika - B'!$C$131:$K$452</definedName>
    <definedName name="_xlnm.Print_Area" localSheetId="43">'ZTI.B - Zdravotechnika - B'!$C$4:$J$76,'ZTI.B - Zdravotechnika - B'!$C$82:$J$111,'ZTI.B - Zdravotechnika - B'!$C$117:$K$452</definedName>
    <definedName name="_xlnm.Print_Titles" localSheetId="43">'ZTI.B - Zdravotechnika - B'!$131:$131</definedName>
    <definedName name="_xlnm._FilterDatabase" localSheetId="44" hidden="1">'ZP - Zpevněné plochy a ve...'!$C$128:$K$290</definedName>
    <definedName name="_xlnm.Print_Area" localSheetId="44">'ZP - Zpevněné plochy a ve...'!$C$4:$J$76,'ZP - Zpevněné plochy a ve...'!$C$82:$J$108,'ZP - Zpevněné plochy a ve...'!$C$114:$K$290</definedName>
    <definedName name="_xlnm.Print_Titles" localSheetId="44">'ZP - Zpevněné plochy a ve...'!$128:$128</definedName>
    <definedName name="_xlnm._FilterDatabase" localSheetId="45" hidden="1">'VRN1 - Vedlejší rozpočtov...'!$C$125:$K$176</definedName>
    <definedName name="_xlnm.Print_Area" localSheetId="45">'VRN1 - Vedlejší rozpočtov...'!$C$4:$J$76,'VRN1 - Vedlejší rozpočtov...'!$C$82:$J$105,'VRN1 - Vedlejší rozpočtov...'!$C$111:$K$176</definedName>
    <definedName name="_xlnm.Print_Titles" localSheetId="45">'VRN1 - Vedlejší rozpočtov...'!$125:$125</definedName>
    <definedName name="_xlnm._FilterDatabase" localSheetId="46" hidden="1">'01.C - Bourací práce'!$C$130:$K$272</definedName>
    <definedName name="_xlnm.Print_Area" localSheetId="46">'01.C - Bourací práce'!$C$4:$J$76,'01.C - Bourací práce'!$C$82:$J$108,'01.C - Bourací práce'!$C$114:$K$272</definedName>
    <definedName name="_xlnm.Print_Titles" localSheetId="46">'01.C - Bourací práce'!$130:$130</definedName>
    <definedName name="_xlnm._FilterDatabase" localSheetId="47" hidden="1">'02.C - Vnitřní stavební ú...'!$C$139:$K$1398</definedName>
    <definedName name="_xlnm.Print_Area" localSheetId="47">'02.C - Vnitřní stavební ú...'!$C$4:$J$76,'02.C - Vnitřní stavební ú...'!$C$82:$J$117,'02.C - Vnitřní stavební ú...'!$C$123:$K$1398</definedName>
    <definedName name="_xlnm.Print_Titles" localSheetId="47">'02.C - Vnitřní stavební ú...'!$139:$139</definedName>
    <definedName name="_xlnm._FilterDatabase" localSheetId="48" hidden="1">'03.C - Výměna výplní otvorů '!$C$128:$K$362</definedName>
    <definedName name="_xlnm.Print_Area" localSheetId="48">'03.C - Výměna výplní otvorů '!$C$4:$J$76,'03.C - Výměna výplní otvorů '!$C$82:$J$106,'03.C - Výměna výplní otvorů '!$C$112:$K$362</definedName>
    <definedName name="_xlnm.Print_Titles" localSheetId="48">'03.C - Výměna výplní otvorů '!$128:$128</definedName>
    <definedName name="_xlnm._FilterDatabase" localSheetId="49" hidden="1">'04.C - Oprava teras'!$C$133:$K$248</definedName>
    <definedName name="_xlnm.Print_Area" localSheetId="49">'04.C - Oprava teras'!$C$4:$J$76,'04.C - Oprava teras'!$C$82:$J$111,'04.C - Oprava teras'!$C$117:$K$248</definedName>
    <definedName name="_xlnm.Print_Titles" localSheetId="49">'04.C - Oprava teras'!$133:$133</definedName>
    <definedName name="_xlnm._FilterDatabase" localSheetId="50" hidden="1">'05.C - Oprava střech'!$C$125:$K$173</definedName>
    <definedName name="_xlnm.Print_Area" localSheetId="50">'05.C - Oprava střech'!$C$4:$J$76,'05.C - Oprava střech'!$C$82:$J$103,'05.C - Oprava střech'!$C$109:$K$173</definedName>
    <definedName name="_xlnm.Print_Titles" localSheetId="50">'05.C - Oprava střech'!$125:$125</definedName>
    <definedName name="_xlnm._FilterDatabase" localSheetId="51" hidden="1">'06.C - Oprava soklu VZT z...'!$C$127:$K$169</definedName>
    <definedName name="_xlnm.Print_Area" localSheetId="51">'06.C - Oprava soklu VZT z...'!$C$4:$J$76,'06.C - Oprava soklu VZT z...'!$C$82:$J$105,'06.C - Oprava soklu VZT z...'!$C$111:$K$169</definedName>
    <definedName name="_xlnm.Print_Titles" localSheetId="51">'06.C - Oprava soklu VZT z...'!$127:$127</definedName>
    <definedName name="_xlnm._FilterDatabase" localSheetId="52" hidden="1">'C01 - Silnoproud demontáže'!$C$124:$K$133</definedName>
    <definedName name="_xlnm.Print_Area" localSheetId="52">'C01 - Silnoproud demontáže'!$C$4:$J$76,'C01 - Silnoproud demontáže'!$C$82:$J$102,'C01 - Silnoproud demontáže'!$C$108:$K$133</definedName>
    <definedName name="_xlnm.Print_Titles" localSheetId="52">'C01 - Silnoproud demontáže'!$124:$124</definedName>
    <definedName name="_xlnm._FilterDatabase" localSheetId="53" hidden="1">'C02 - Silnoproud  materiál'!$C$125:$K$233</definedName>
    <definedName name="_xlnm.Print_Area" localSheetId="53">'C02 - Silnoproud  materiál'!$C$4:$J$76,'C02 - Silnoproud  materiál'!$C$82:$J$103,'C02 - Silnoproud  materiál'!$C$109:$K$233</definedName>
    <definedName name="_xlnm.Print_Titles" localSheetId="53">'C02 - Silnoproud  materiál'!$125:$125</definedName>
    <definedName name="_xlnm._FilterDatabase" localSheetId="54" hidden="1">'C03 - Silnoproud  montáže'!$C$124:$K$180</definedName>
    <definedName name="_xlnm.Print_Area" localSheetId="54">'C03 - Silnoproud  montáže'!$C$4:$J$76,'C03 - Silnoproud  montáže'!$C$82:$J$102,'C03 - Silnoproud  montáže'!$C$108:$K$180</definedName>
    <definedName name="_xlnm.Print_Titles" localSheetId="54">'C03 - Silnoproud  montáže'!$124:$124</definedName>
    <definedName name="_xlnm._FilterDatabase" localSheetId="55" hidden="1">'C04 - Slaboproud demontáže'!$C$124:$K$135</definedName>
    <definedName name="_xlnm.Print_Area" localSheetId="55">'C04 - Slaboproud demontáže'!$C$4:$J$76,'C04 - Slaboproud demontáže'!$C$82:$J$102,'C04 - Slaboproud demontáže'!$C$108:$K$135</definedName>
    <definedName name="_xlnm.Print_Titles" localSheetId="55">'C04 - Slaboproud demontáže'!$124:$124</definedName>
    <definedName name="_xlnm._FilterDatabase" localSheetId="56" hidden="1">'C05 - Slaboproud materiál'!$C$127:$K$158</definedName>
    <definedName name="_xlnm.Print_Area" localSheetId="56">'C05 - Slaboproud materiál'!$C$4:$J$76,'C05 - Slaboproud materiál'!$C$82:$J$105,'C05 - Slaboproud materiál'!$C$111:$K$158</definedName>
    <definedName name="_xlnm.Print_Titles" localSheetId="56">'C05 - Slaboproud materiál'!$127:$127</definedName>
    <definedName name="_xlnm._FilterDatabase" localSheetId="57" hidden="1">'C06 - Slaboproud montáže'!$C$126:$K$149</definedName>
    <definedName name="_xlnm.Print_Area" localSheetId="57">'C06 - Slaboproud montáže'!$C$4:$J$76,'C06 - Slaboproud montáže'!$C$82:$J$104,'C06 - Slaboproud montáže'!$C$110:$K$149</definedName>
    <definedName name="_xlnm.Print_Titles" localSheetId="57">'C06 - Slaboproud montáže'!$126:$126</definedName>
    <definedName name="_xlnm._FilterDatabase" localSheetId="58" hidden="1">'C07 - Rozváděče RE-x_C - ...'!$C$124:$K$130</definedName>
    <definedName name="_xlnm.Print_Area" localSheetId="58">'C07 - Rozváděče RE-x_C - ...'!$C$4:$J$76,'C07 - Rozváděče RE-x_C - ...'!$C$82:$J$102,'C07 - Rozváděče RE-x_C - ...'!$C$108:$K$130</definedName>
    <definedName name="_xlnm.Print_Titles" localSheetId="58">'C07 - Rozváděče RE-x_C - ...'!$124:$124</definedName>
    <definedName name="_xlnm._FilterDatabase" localSheetId="59" hidden="1">'C08 - Rozváděče RE-x_C - ...'!$C$124:$K$141</definedName>
    <definedName name="_xlnm.Print_Area" localSheetId="59">'C08 - Rozváděče RE-x_C - ...'!$C$4:$J$76,'C08 - Rozváděče RE-x_C - ...'!$C$82:$J$102,'C08 - Rozváděče RE-x_C - ...'!$C$108:$K$141</definedName>
    <definedName name="_xlnm.Print_Titles" localSheetId="59">'C08 - Rozváděče RE-x_C - ...'!$124:$124</definedName>
    <definedName name="_xlnm._FilterDatabase" localSheetId="60" hidden="1">'C09 - Rozváděče RE-x_C - ...'!$C$124:$K$140</definedName>
    <definedName name="_xlnm.Print_Area" localSheetId="60">'C09 - Rozváděče RE-x_C - ...'!$C$4:$J$76,'C09 - Rozváděče RE-x_C - ...'!$C$82:$J$102,'C09 - Rozváděče RE-x_C - ...'!$C$108:$K$140</definedName>
    <definedName name="_xlnm.Print_Titles" localSheetId="60">'C09 - Rozváděče RE-x_C - ...'!$124:$124</definedName>
    <definedName name="_xlnm._FilterDatabase" localSheetId="61" hidden="1">'C10 - Rozváděče RSS-x_C -...'!$C$124:$K$129</definedName>
    <definedName name="_xlnm.Print_Area" localSheetId="61">'C10 - Rozváděče RSS-x_C -...'!$C$4:$J$76,'C10 - Rozváděče RSS-x_C -...'!$C$82:$J$102,'C10 - Rozváděče RSS-x_C -...'!$C$108:$K$129</definedName>
    <definedName name="_xlnm.Print_Titles" localSheetId="61">'C10 - Rozváděče RSS-x_C -...'!$124:$124</definedName>
    <definedName name="_xlnm._FilterDatabase" localSheetId="62" hidden="1">'C11 - Rozváděče RSS-x_C -...'!$C$127:$K$184</definedName>
    <definedName name="_xlnm.Print_Area" localSheetId="62">'C11 - Rozváděče RSS-x_C -...'!$C$4:$J$76,'C11 - Rozváděče RSS-x_C -...'!$C$82:$J$105,'C11 - Rozváděče RSS-x_C -...'!$C$111:$K$184</definedName>
    <definedName name="_xlnm.Print_Titles" localSheetId="62">'C11 - Rozváděče RSS-x_C -...'!$127:$127</definedName>
    <definedName name="_xlnm._FilterDatabase" localSheetId="63" hidden="1">'C12 - Rozváděče RSS-x_C  ...'!$C$127:$K$179</definedName>
    <definedName name="_xlnm.Print_Area" localSheetId="63">'C12 - Rozváděče RSS-x_C  ...'!$C$4:$J$76,'C12 - Rozváděče RSS-x_C  ...'!$C$82:$J$105,'C12 - Rozváděče RSS-x_C  ...'!$C$111:$K$179</definedName>
    <definedName name="_xlnm.Print_Titles" localSheetId="63">'C12 - Rozváděče RSS-x_C  ...'!$127:$127</definedName>
    <definedName name="_xlnm._FilterDatabase" localSheetId="64" hidden="1">'C13 - Rozv. RP-S.xx_ C - ...'!$C$129:$K$203</definedName>
    <definedName name="_xlnm.Print_Area" localSheetId="64">'C13 - Rozv. RP-S.xx_ C - ...'!$C$4:$J$76,'C13 - Rozv. RP-S.xx_ C - ...'!$C$82:$J$107,'C13 - Rozv. RP-S.xx_ C - ...'!$C$113:$K$203</definedName>
    <definedName name="_xlnm.Print_Titles" localSheetId="64">'C13 - Rozv. RP-S.xx_ C - ...'!$129:$129</definedName>
    <definedName name="_xlnm._FilterDatabase" localSheetId="65" hidden="1">'C14 - Rozv.-RP-S.xx_C-mon...'!$C$129:$K$191</definedName>
    <definedName name="_xlnm.Print_Area" localSheetId="65">'C14 - Rozv.-RP-S.xx_C-mon...'!$C$4:$J$76,'C14 - Rozv.-RP-S.xx_C-mon...'!$C$82:$J$107,'C14 - Rozv.-RP-S.xx_C-mon...'!$C$113:$K$191</definedName>
    <definedName name="_xlnm.Print_Titles" localSheetId="65">'C14 - Rozv.-RP-S.xx_C-mon...'!$129:$129</definedName>
    <definedName name="_xlnm._FilterDatabase" localSheetId="66" hidden="1">'C15 -  RB-typ 1-2_C demon...'!$C$124:$K$129</definedName>
    <definedName name="_xlnm.Print_Area" localSheetId="66">'C15 -  RB-typ 1-2_C demon...'!$C$4:$J$76,'C15 -  RB-typ 1-2_C demon...'!$C$82:$J$102,'C15 -  RB-typ 1-2_C demon...'!$C$108:$K$129</definedName>
    <definedName name="_xlnm.Print_Titles" localSheetId="66">'C15 -  RB-typ 1-2_C demon...'!$124:$124</definedName>
    <definedName name="_xlnm._FilterDatabase" localSheetId="67" hidden="1">'C16 -  RB-typ 1-2_C materiál'!$C$126:$K$160</definedName>
    <definedName name="_xlnm.Print_Area" localSheetId="67">'C16 -  RB-typ 1-2_C materiál'!$C$4:$J$76,'C16 -  RB-typ 1-2_C materiál'!$C$82:$J$104,'C16 -  RB-typ 1-2_C materiál'!$C$110:$K$160</definedName>
    <definedName name="_xlnm.Print_Titles" localSheetId="67">'C16 -  RB-typ 1-2_C materiál'!$126:$126</definedName>
    <definedName name="_xlnm._FilterDatabase" localSheetId="68" hidden="1">'C17 -  RB-typ 1-2_C montáže'!$C$126:$K$154</definedName>
    <definedName name="_xlnm.Print_Area" localSheetId="68">'C17 -  RB-typ 1-2_C montáže'!$C$4:$J$76,'C17 -  RB-typ 1-2_C montáže'!$C$82:$J$104,'C17 -  RB-typ 1-2_C montáže'!$C$110:$K$154</definedName>
    <definedName name="_xlnm.Print_Titles" localSheetId="68">'C17 -  RB-typ 1-2_C montáže'!$126:$126</definedName>
    <definedName name="_xlnm._FilterDatabase" localSheetId="69" hidden="1">'C18 - RACK-x_C demontáže'!$C$124:$K$128</definedName>
    <definedName name="_xlnm.Print_Area" localSheetId="69">'C18 - RACK-x_C demontáže'!$C$4:$J$76,'C18 - RACK-x_C demontáže'!$C$82:$J$102,'C18 - RACK-x_C demontáže'!$C$108:$K$128</definedName>
    <definedName name="_xlnm.Print_Titles" localSheetId="69">'C18 - RACK-x_C demontáže'!$124:$124</definedName>
    <definedName name="_xlnm._FilterDatabase" localSheetId="70" hidden="1">'C19 - RACK-x_C materiál'!$C$129:$K$195</definedName>
    <definedName name="_xlnm.Print_Area" localSheetId="70">'C19 - RACK-x_C materiál'!$C$4:$J$76,'C19 - RACK-x_C materiál'!$C$82:$J$107,'C19 - RACK-x_C materiál'!$C$113:$K$195</definedName>
    <definedName name="_xlnm.Print_Titles" localSheetId="70">'C19 - RACK-x_C materiál'!$129:$129</definedName>
    <definedName name="_xlnm._FilterDatabase" localSheetId="71" hidden="1">'C20 - RACK-x_C montáže'!$C$129:$K$198</definedName>
    <definedName name="_xlnm.Print_Area" localSheetId="71">'C20 - RACK-x_C montáže'!$C$4:$J$76,'C20 - RACK-x_C montáže'!$C$82:$J$107,'C20 - RACK-x_C montáže'!$C$113:$K$198</definedName>
    <definedName name="_xlnm.Print_Titles" localSheetId="71">'C20 - RACK-x_C montáže'!$129:$129</definedName>
    <definedName name="_xlnm._FilterDatabase" localSheetId="72" hidden="1">'R - Výchozí revize elektr..._01'!$C$129:$K$172</definedName>
    <definedName name="_xlnm.Print_Area" localSheetId="72">'R - Výchozí revize elektr..._01'!$C$4:$J$76,'R - Výchozí revize elektr..._01'!$C$82:$J$107,'R - Výchozí revize elektr..._01'!$C$113:$K$172</definedName>
    <definedName name="_xlnm.Print_Titles" localSheetId="72">'R - Výchozí revize elektr..._01'!$129:$129</definedName>
    <definedName name="_xlnm._FilterDatabase" localSheetId="73" hidden="1">'EPS2 - EPS'!$C$121:$K$139</definedName>
    <definedName name="_xlnm.Print_Area" localSheetId="73">'EPS2 - EPS'!$C$4:$J$76,'EPS2 - EPS'!$C$82:$J$101,'EPS2 - EPS'!$C$107:$K$139</definedName>
    <definedName name="_xlnm.Print_Titles" localSheetId="73">'EPS2 - EPS'!$121:$121</definedName>
    <definedName name="_xlnm._FilterDatabase" localSheetId="74" hidden="1">'UT.C - Vytápění objekt C'!$C$125:$K$173</definedName>
    <definedName name="_xlnm.Print_Area" localSheetId="74">'UT.C - Vytápění objekt C'!$C$4:$J$76,'UT.C - Vytápění objekt C'!$C$82:$J$105,'UT.C - Vytápění objekt C'!$C$111:$K$173</definedName>
    <definedName name="_xlnm.Print_Titles" localSheetId="74">'UT.C - Vytápění objekt C'!$125:$125</definedName>
    <definedName name="_xlnm._FilterDatabase" localSheetId="75" hidden="1">'VZT.C - Vzduchotechnika'!$C$123:$K$186</definedName>
    <definedName name="_xlnm.Print_Area" localSheetId="75">'VZT.C - Vzduchotechnika'!$C$4:$J$76,'VZT.C - Vzduchotechnika'!$C$82:$J$103,'VZT.C - Vzduchotechnika'!$C$109:$K$186</definedName>
    <definedName name="_xlnm.Print_Titles" localSheetId="75">'VZT.C - Vzduchotechnika'!$123:$123</definedName>
    <definedName name="_xlnm._FilterDatabase" localSheetId="76" hidden="1">'ZTI.C - Zdravotechnika - C'!$C$131:$K$536</definedName>
    <definedName name="_xlnm.Print_Area" localSheetId="76">'ZTI.C - Zdravotechnika - C'!$C$4:$J$76,'ZTI.C - Zdravotechnika - C'!$C$82:$J$111,'ZTI.C - Zdravotechnika - C'!$C$117:$K$536</definedName>
    <definedName name="_xlnm.Print_Titles" localSheetId="76">'ZTI.C - Zdravotechnika - C'!$131:$131</definedName>
    <definedName name="_xlnm._FilterDatabase" localSheetId="77" hidden="1">'VRN2 - Vedlejší rozpočtov...'!$C$125:$K$176</definedName>
    <definedName name="_xlnm.Print_Area" localSheetId="77">'VRN2 - Vedlejší rozpočtov...'!$C$4:$J$76,'VRN2 - Vedlejší rozpočtov...'!$C$82:$J$105,'VRN2 - Vedlejší rozpočtov...'!$C$111:$K$176</definedName>
    <definedName name="_xlnm.Print_Titles" localSheetId="77">'VRN2 - Vedlejší rozpočtov...'!$125:$125</definedName>
    <definedName name="_xlnm.Print_Area" localSheetId="78">'Seznam figur'!$C$4:$G$12</definedName>
    <definedName name="_xlnm.Print_Titles" localSheetId="78">'Seznam figur'!$9:$9</definedName>
  </definedNames>
  <calcPr/>
</workbook>
</file>

<file path=xl/calcChain.xml><?xml version="1.0" encoding="utf-8"?>
<calcChain xmlns="http://schemas.openxmlformats.org/spreadsheetml/2006/main">
  <c i="79" l="1" r="D7"/>
  <c i="78" r="J39"/>
  <c r="J38"/>
  <c i="1" r="AY179"/>
  <c i="78" r="J37"/>
  <c i="1" r="AX179"/>
  <c i="78" r="BI175"/>
  <c r="BH175"/>
  <c r="BG175"/>
  <c r="BE175"/>
  <c r="T175"/>
  <c r="R175"/>
  <c r="P175"/>
  <c r="BI173"/>
  <c r="BH173"/>
  <c r="BG173"/>
  <c r="BE173"/>
  <c r="T173"/>
  <c r="R173"/>
  <c r="P173"/>
  <c r="BI170"/>
  <c r="BH170"/>
  <c r="BG170"/>
  <c r="BE170"/>
  <c r="T170"/>
  <c r="T169"/>
  <c r="R170"/>
  <c r="R169"/>
  <c r="P170"/>
  <c r="P169"/>
  <c r="BI167"/>
  <c r="BH167"/>
  <c r="BG167"/>
  <c r="BE167"/>
  <c r="T167"/>
  <c r="R167"/>
  <c r="P167"/>
  <c r="BI165"/>
  <c r="BH165"/>
  <c r="BG165"/>
  <c r="BE165"/>
  <c r="T165"/>
  <c r="R165"/>
  <c r="P165"/>
  <c r="BI162"/>
  <c r="BH162"/>
  <c r="BG162"/>
  <c r="BE162"/>
  <c r="T162"/>
  <c r="R162"/>
  <c r="P162"/>
  <c r="BI160"/>
  <c r="BH160"/>
  <c r="BG160"/>
  <c r="BE160"/>
  <c r="T160"/>
  <c r="R160"/>
  <c r="P160"/>
  <c r="BI158"/>
  <c r="BH158"/>
  <c r="BG158"/>
  <c r="BE158"/>
  <c r="T158"/>
  <c r="R158"/>
  <c r="P158"/>
  <c r="BI156"/>
  <c r="BH156"/>
  <c r="BG156"/>
  <c r="BE156"/>
  <c r="T156"/>
  <c r="R156"/>
  <c r="P156"/>
  <c r="BI153"/>
  <c r="BH153"/>
  <c r="BG153"/>
  <c r="BE153"/>
  <c r="T153"/>
  <c r="R153"/>
  <c r="P153"/>
  <c r="BI151"/>
  <c r="BH151"/>
  <c r="BG151"/>
  <c r="BE151"/>
  <c r="T151"/>
  <c r="R151"/>
  <c r="P151"/>
  <c r="BI149"/>
  <c r="BH149"/>
  <c r="BG149"/>
  <c r="BE149"/>
  <c r="T149"/>
  <c r="R149"/>
  <c r="P149"/>
  <c r="BI147"/>
  <c r="BH147"/>
  <c r="BG147"/>
  <c r="BE147"/>
  <c r="T147"/>
  <c r="R147"/>
  <c r="P147"/>
  <c r="BI145"/>
  <c r="BH145"/>
  <c r="BG145"/>
  <c r="BE145"/>
  <c r="T145"/>
  <c r="R145"/>
  <c r="P145"/>
  <c r="BI143"/>
  <c r="BH143"/>
  <c r="BG143"/>
  <c r="BE143"/>
  <c r="T143"/>
  <c r="R143"/>
  <c r="P143"/>
  <c r="BI141"/>
  <c r="BH141"/>
  <c r="BG141"/>
  <c r="BE141"/>
  <c r="T141"/>
  <c r="R141"/>
  <c r="P141"/>
  <c r="BI139"/>
  <c r="BH139"/>
  <c r="BG139"/>
  <c r="BE139"/>
  <c r="T139"/>
  <c r="R139"/>
  <c r="P139"/>
  <c r="BI137"/>
  <c r="BH137"/>
  <c r="BG137"/>
  <c r="BE137"/>
  <c r="T137"/>
  <c r="R137"/>
  <c r="P137"/>
  <c r="BI134"/>
  <c r="BH134"/>
  <c r="BG134"/>
  <c r="BE134"/>
  <c r="T134"/>
  <c r="R134"/>
  <c r="P134"/>
  <c r="BI132"/>
  <c r="BH132"/>
  <c r="BG132"/>
  <c r="BE132"/>
  <c r="T132"/>
  <c r="R132"/>
  <c r="P132"/>
  <c r="BI130"/>
  <c r="BH130"/>
  <c r="BG130"/>
  <c r="BE130"/>
  <c r="T130"/>
  <c r="R130"/>
  <c r="P130"/>
  <c r="BI128"/>
  <c r="BH128"/>
  <c r="BG128"/>
  <c r="BE128"/>
  <c r="T128"/>
  <c r="R128"/>
  <c r="P128"/>
  <c r="F122"/>
  <c r="F120"/>
  <c r="E118"/>
  <c r="F93"/>
  <c r="F91"/>
  <c r="E89"/>
  <c r="J26"/>
  <c r="E26"/>
  <c r="J94"/>
  <c r="J25"/>
  <c r="J23"/>
  <c r="E23"/>
  <c r="J93"/>
  <c r="J22"/>
  <c r="J20"/>
  <c r="E20"/>
  <c r="F94"/>
  <c r="J19"/>
  <c r="J14"/>
  <c r="J120"/>
  <c r="E7"/>
  <c r="E85"/>
  <c i="77" r="J39"/>
  <c r="J38"/>
  <c i="1" r="AY178"/>
  <c i="77" r="J37"/>
  <c i="1" r="AX178"/>
  <c i="77" r="BI534"/>
  <c r="BH534"/>
  <c r="BG534"/>
  <c r="BE534"/>
  <c r="T534"/>
  <c r="R534"/>
  <c r="P534"/>
  <c r="BI531"/>
  <c r="BH531"/>
  <c r="BG531"/>
  <c r="BE531"/>
  <c r="T531"/>
  <c r="R531"/>
  <c r="P531"/>
  <c r="BI527"/>
  <c r="BH527"/>
  <c r="BG527"/>
  <c r="BE527"/>
  <c r="T527"/>
  <c r="R527"/>
  <c r="P527"/>
  <c r="BI524"/>
  <c r="BH524"/>
  <c r="BG524"/>
  <c r="BE524"/>
  <c r="T524"/>
  <c r="R524"/>
  <c r="P524"/>
  <c r="BI522"/>
  <c r="BH522"/>
  <c r="BG522"/>
  <c r="BE522"/>
  <c r="T522"/>
  <c r="R522"/>
  <c r="P522"/>
  <c r="BI518"/>
  <c r="BH518"/>
  <c r="BG518"/>
  <c r="BE518"/>
  <c r="T518"/>
  <c r="R518"/>
  <c r="P518"/>
  <c r="BI514"/>
  <c r="BH514"/>
  <c r="BG514"/>
  <c r="BE514"/>
  <c r="T514"/>
  <c r="R514"/>
  <c r="P514"/>
  <c r="BI511"/>
  <c r="BH511"/>
  <c r="BG511"/>
  <c r="BE511"/>
  <c r="T511"/>
  <c r="R511"/>
  <c r="P511"/>
  <c r="BI508"/>
  <c r="BH508"/>
  <c r="BG508"/>
  <c r="BE508"/>
  <c r="T508"/>
  <c r="R508"/>
  <c r="P508"/>
  <c r="BI506"/>
  <c r="BH506"/>
  <c r="BG506"/>
  <c r="BE506"/>
  <c r="T506"/>
  <c r="R506"/>
  <c r="P506"/>
  <c r="BI503"/>
  <c r="BH503"/>
  <c r="BG503"/>
  <c r="BE503"/>
  <c r="T503"/>
  <c r="R503"/>
  <c r="P503"/>
  <c r="BI500"/>
  <c r="BH500"/>
  <c r="BG500"/>
  <c r="BE500"/>
  <c r="T500"/>
  <c r="R500"/>
  <c r="P500"/>
  <c r="BI497"/>
  <c r="BH497"/>
  <c r="BG497"/>
  <c r="BE497"/>
  <c r="T497"/>
  <c r="R497"/>
  <c r="P497"/>
  <c r="BI494"/>
  <c r="BH494"/>
  <c r="BG494"/>
  <c r="BE494"/>
  <c r="T494"/>
  <c r="R494"/>
  <c r="P494"/>
  <c r="BI491"/>
  <c r="BH491"/>
  <c r="BG491"/>
  <c r="BE491"/>
  <c r="T491"/>
  <c r="R491"/>
  <c r="P491"/>
  <c r="BI488"/>
  <c r="BH488"/>
  <c r="BG488"/>
  <c r="BE488"/>
  <c r="T488"/>
  <c r="R488"/>
  <c r="P488"/>
  <c r="BI485"/>
  <c r="BH485"/>
  <c r="BG485"/>
  <c r="BE485"/>
  <c r="T485"/>
  <c r="R485"/>
  <c r="P485"/>
  <c r="BI482"/>
  <c r="BH482"/>
  <c r="BG482"/>
  <c r="BE482"/>
  <c r="T482"/>
  <c r="R482"/>
  <c r="P482"/>
  <c r="BI479"/>
  <c r="BH479"/>
  <c r="BG479"/>
  <c r="BE479"/>
  <c r="T479"/>
  <c r="R479"/>
  <c r="P479"/>
  <c r="BI476"/>
  <c r="BH476"/>
  <c r="BG476"/>
  <c r="BE476"/>
  <c r="T476"/>
  <c r="R476"/>
  <c r="P476"/>
  <c r="BI473"/>
  <c r="BH473"/>
  <c r="BG473"/>
  <c r="BE473"/>
  <c r="T473"/>
  <c r="R473"/>
  <c r="P473"/>
  <c r="BI470"/>
  <c r="BH470"/>
  <c r="BG470"/>
  <c r="BE470"/>
  <c r="T470"/>
  <c r="R470"/>
  <c r="P470"/>
  <c r="BI465"/>
  <c r="BH465"/>
  <c r="BG465"/>
  <c r="BE465"/>
  <c r="T465"/>
  <c r="R465"/>
  <c r="P465"/>
  <c r="BI461"/>
  <c r="BH461"/>
  <c r="BG461"/>
  <c r="BE461"/>
  <c r="T461"/>
  <c r="R461"/>
  <c r="P461"/>
  <c r="BI458"/>
  <c r="BH458"/>
  <c r="BG458"/>
  <c r="BE458"/>
  <c r="T458"/>
  <c r="R458"/>
  <c r="P458"/>
  <c r="BI455"/>
  <c r="BH455"/>
  <c r="BG455"/>
  <c r="BE455"/>
  <c r="T455"/>
  <c r="R455"/>
  <c r="P455"/>
  <c r="BI452"/>
  <c r="BH452"/>
  <c r="BG452"/>
  <c r="BE452"/>
  <c r="T452"/>
  <c r="R452"/>
  <c r="P452"/>
  <c r="BI449"/>
  <c r="BH449"/>
  <c r="BG449"/>
  <c r="BE449"/>
  <c r="T449"/>
  <c r="R449"/>
  <c r="P449"/>
  <c r="BI446"/>
  <c r="BH446"/>
  <c r="BG446"/>
  <c r="BE446"/>
  <c r="T446"/>
  <c r="R446"/>
  <c r="P446"/>
  <c r="BI443"/>
  <c r="BH443"/>
  <c r="BG443"/>
  <c r="BE443"/>
  <c r="T443"/>
  <c r="R443"/>
  <c r="P443"/>
  <c r="BI439"/>
  <c r="BH439"/>
  <c r="BG439"/>
  <c r="BE439"/>
  <c r="T439"/>
  <c r="R439"/>
  <c r="P439"/>
  <c r="BI434"/>
  <c r="BH434"/>
  <c r="BG434"/>
  <c r="BE434"/>
  <c r="T434"/>
  <c r="R434"/>
  <c r="P434"/>
  <c r="BI431"/>
  <c r="BH431"/>
  <c r="BG431"/>
  <c r="BE431"/>
  <c r="T431"/>
  <c r="R431"/>
  <c r="P431"/>
  <c r="BI427"/>
  <c r="BH427"/>
  <c r="BG427"/>
  <c r="BE427"/>
  <c r="T427"/>
  <c r="R427"/>
  <c r="P427"/>
  <c r="BI424"/>
  <c r="BH424"/>
  <c r="BG424"/>
  <c r="BE424"/>
  <c r="T424"/>
  <c r="R424"/>
  <c r="P424"/>
  <c r="BI421"/>
  <c r="BH421"/>
  <c r="BG421"/>
  <c r="BE421"/>
  <c r="T421"/>
  <c r="R421"/>
  <c r="P421"/>
  <c r="BI418"/>
  <c r="BH418"/>
  <c r="BG418"/>
  <c r="BE418"/>
  <c r="T418"/>
  <c r="R418"/>
  <c r="P418"/>
  <c r="BI415"/>
  <c r="BH415"/>
  <c r="BG415"/>
  <c r="BE415"/>
  <c r="T415"/>
  <c r="R415"/>
  <c r="P415"/>
  <c r="BI412"/>
  <c r="BH412"/>
  <c r="BG412"/>
  <c r="BE412"/>
  <c r="T412"/>
  <c r="R412"/>
  <c r="P412"/>
  <c r="BI409"/>
  <c r="BH409"/>
  <c r="BG409"/>
  <c r="BE409"/>
  <c r="T409"/>
  <c r="R409"/>
  <c r="P409"/>
  <c r="BI406"/>
  <c r="BH406"/>
  <c r="BG406"/>
  <c r="BE406"/>
  <c r="T406"/>
  <c r="R406"/>
  <c r="P406"/>
  <c r="BI403"/>
  <c r="BH403"/>
  <c r="BG403"/>
  <c r="BE403"/>
  <c r="T403"/>
  <c r="R403"/>
  <c r="P403"/>
  <c r="BI400"/>
  <c r="BH400"/>
  <c r="BG400"/>
  <c r="BE400"/>
  <c r="T400"/>
  <c r="R400"/>
  <c r="P400"/>
  <c r="BI397"/>
  <c r="BH397"/>
  <c r="BG397"/>
  <c r="BE397"/>
  <c r="T397"/>
  <c r="R397"/>
  <c r="P397"/>
  <c r="BI394"/>
  <c r="BH394"/>
  <c r="BG394"/>
  <c r="BE394"/>
  <c r="T394"/>
  <c r="R394"/>
  <c r="P394"/>
  <c r="BI391"/>
  <c r="BH391"/>
  <c r="BG391"/>
  <c r="BE391"/>
  <c r="T391"/>
  <c r="R391"/>
  <c r="P391"/>
  <c r="BI387"/>
  <c r="BH387"/>
  <c r="BG387"/>
  <c r="BE387"/>
  <c r="T387"/>
  <c r="R387"/>
  <c r="P387"/>
  <c r="BI385"/>
  <c r="BH385"/>
  <c r="BG385"/>
  <c r="BE385"/>
  <c r="T385"/>
  <c r="R385"/>
  <c r="P385"/>
  <c r="BI382"/>
  <c r="BH382"/>
  <c r="BG382"/>
  <c r="BE382"/>
  <c r="T382"/>
  <c r="R382"/>
  <c r="P382"/>
  <c r="BI377"/>
  <c r="BH377"/>
  <c r="BG377"/>
  <c r="BE377"/>
  <c r="T377"/>
  <c r="R377"/>
  <c r="P377"/>
  <c r="BI372"/>
  <c r="BH372"/>
  <c r="BG372"/>
  <c r="BE372"/>
  <c r="T372"/>
  <c r="R372"/>
  <c r="P372"/>
  <c r="BI369"/>
  <c r="BH369"/>
  <c r="BG369"/>
  <c r="BE369"/>
  <c r="T369"/>
  <c r="R369"/>
  <c r="P369"/>
  <c r="BI366"/>
  <c r="BH366"/>
  <c r="BG366"/>
  <c r="BE366"/>
  <c r="T366"/>
  <c r="R366"/>
  <c r="P366"/>
  <c r="BI363"/>
  <c r="BH363"/>
  <c r="BG363"/>
  <c r="BE363"/>
  <c r="T363"/>
  <c r="R363"/>
  <c r="P363"/>
  <c r="BI360"/>
  <c r="BH360"/>
  <c r="BG360"/>
  <c r="BE360"/>
  <c r="T360"/>
  <c r="R360"/>
  <c r="P360"/>
  <c r="BI357"/>
  <c r="BH357"/>
  <c r="BG357"/>
  <c r="BE357"/>
  <c r="T357"/>
  <c r="R357"/>
  <c r="P357"/>
  <c r="BI354"/>
  <c r="BH354"/>
  <c r="BG354"/>
  <c r="BE354"/>
  <c r="T354"/>
  <c r="R354"/>
  <c r="P354"/>
  <c r="BI351"/>
  <c r="BH351"/>
  <c r="BG351"/>
  <c r="BE351"/>
  <c r="T351"/>
  <c r="R351"/>
  <c r="P351"/>
  <c r="BI348"/>
  <c r="BH348"/>
  <c r="BG348"/>
  <c r="BE348"/>
  <c r="T348"/>
  <c r="R348"/>
  <c r="P348"/>
  <c r="BI345"/>
  <c r="BH345"/>
  <c r="BG345"/>
  <c r="BE345"/>
  <c r="T345"/>
  <c r="R345"/>
  <c r="P345"/>
  <c r="BI342"/>
  <c r="BH342"/>
  <c r="BG342"/>
  <c r="BE342"/>
  <c r="T342"/>
  <c r="R342"/>
  <c r="P342"/>
  <c r="BI339"/>
  <c r="BH339"/>
  <c r="BG339"/>
  <c r="BE339"/>
  <c r="T339"/>
  <c r="R339"/>
  <c r="P339"/>
  <c r="BI336"/>
  <c r="BH336"/>
  <c r="BG336"/>
  <c r="BE336"/>
  <c r="T336"/>
  <c r="R336"/>
  <c r="P336"/>
  <c r="BI333"/>
  <c r="BH333"/>
  <c r="BG333"/>
  <c r="BE333"/>
  <c r="T333"/>
  <c r="R333"/>
  <c r="P333"/>
  <c r="BI330"/>
  <c r="BH330"/>
  <c r="BG330"/>
  <c r="BE330"/>
  <c r="T330"/>
  <c r="R330"/>
  <c r="P330"/>
  <c r="BI327"/>
  <c r="BH327"/>
  <c r="BG327"/>
  <c r="BE327"/>
  <c r="T327"/>
  <c r="R327"/>
  <c r="P327"/>
  <c r="BI324"/>
  <c r="BH324"/>
  <c r="BG324"/>
  <c r="BE324"/>
  <c r="T324"/>
  <c r="R324"/>
  <c r="P324"/>
  <c r="BI321"/>
  <c r="BH321"/>
  <c r="BG321"/>
  <c r="BE321"/>
  <c r="T321"/>
  <c r="R321"/>
  <c r="P321"/>
  <c r="BI318"/>
  <c r="BH318"/>
  <c r="BG318"/>
  <c r="BE318"/>
  <c r="T318"/>
  <c r="R318"/>
  <c r="P318"/>
  <c r="BI315"/>
  <c r="BH315"/>
  <c r="BG315"/>
  <c r="BE315"/>
  <c r="T315"/>
  <c r="R315"/>
  <c r="P315"/>
  <c r="BI312"/>
  <c r="BH312"/>
  <c r="BG312"/>
  <c r="BE312"/>
  <c r="T312"/>
  <c r="R312"/>
  <c r="P312"/>
  <c r="BI309"/>
  <c r="BH309"/>
  <c r="BG309"/>
  <c r="BE309"/>
  <c r="T309"/>
  <c r="R309"/>
  <c r="P309"/>
  <c r="BI306"/>
  <c r="BH306"/>
  <c r="BG306"/>
  <c r="BE306"/>
  <c r="T306"/>
  <c r="R306"/>
  <c r="P306"/>
  <c r="BI303"/>
  <c r="BH303"/>
  <c r="BG303"/>
  <c r="BE303"/>
  <c r="T303"/>
  <c r="R303"/>
  <c r="P303"/>
  <c r="BI300"/>
  <c r="BH300"/>
  <c r="BG300"/>
  <c r="BE300"/>
  <c r="T300"/>
  <c r="R300"/>
  <c r="P300"/>
  <c r="BI297"/>
  <c r="BH297"/>
  <c r="BG297"/>
  <c r="BE297"/>
  <c r="T297"/>
  <c r="R297"/>
  <c r="P297"/>
  <c r="BI292"/>
  <c r="BH292"/>
  <c r="BG292"/>
  <c r="BE292"/>
  <c r="T292"/>
  <c r="R292"/>
  <c r="P292"/>
  <c r="BI288"/>
  <c r="BH288"/>
  <c r="BG288"/>
  <c r="BE288"/>
  <c r="T288"/>
  <c r="R288"/>
  <c r="P288"/>
  <c r="BI285"/>
  <c r="BH285"/>
  <c r="BG285"/>
  <c r="BE285"/>
  <c r="T285"/>
  <c r="R285"/>
  <c r="P285"/>
  <c r="BI282"/>
  <c r="BH282"/>
  <c r="BG282"/>
  <c r="BE282"/>
  <c r="T282"/>
  <c r="R282"/>
  <c r="P282"/>
  <c r="BI279"/>
  <c r="BH279"/>
  <c r="BG279"/>
  <c r="BE279"/>
  <c r="T279"/>
  <c r="R279"/>
  <c r="P279"/>
  <c r="BI275"/>
  <c r="BH275"/>
  <c r="BG275"/>
  <c r="BE275"/>
  <c r="T275"/>
  <c r="R275"/>
  <c r="P275"/>
  <c r="BI271"/>
  <c r="BH271"/>
  <c r="BG271"/>
  <c r="BE271"/>
  <c r="T271"/>
  <c r="R271"/>
  <c r="P271"/>
  <c r="BI268"/>
  <c r="BH268"/>
  <c r="BG268"/>
  <c r="BE268"/>
  <c r="T268"/>
  <c r="R268"/>
  <c r="P268"/>
  <c r="BI265"/>
  <c r="BH265"/>
  <c r="BG265"/>
  <c r="BE265"/>
  <c r="T265"/>
  <c r="R265"/>
  <c r="P265"/>
  <c r="BI263"/>
  <c r="BH263"/>
  <c r="BG263"/>
  <c r="BE263"/>
  <c r="T263"/>
  <c r="R263"/>
  <c r="P263"/>
  <c r="BI260"/>
  <c r="BH260"/>
  <c r="BG260"/>
  <c r="BE260"/>
  <c r="T260"/>
  <c r="R260"/>
  <c r="P260"/>
  <c r="BI257"/>
  <c r="BH257"/>
  <c r="BG257"/>
  <c r="BE257"/>
  <c r="T257"/>
  <c r="R257"/>
  <c r="P257"/>
  <c r="BI254"/>
  <c r="BH254"/>
  <c r="BG254"/>
  <c r="BE254"/>
  <c r="T254"/>
  <c r="R254"/>
  <c r="P254"/>
  <c r="BI251"/>
  <c r="BH251"/>
  <c r="BG251"/>
  <c r="BE251"/>
  <c r="T251"/>
  <c r="R251"/>
  <c r="P251"/>
  <c r="BI248"/>
  <c r="BH248"/>
  <c r="BG248"/>
  <c r="BE248"/>
  <c r="T248"/>
  <c r="R248"/>
  <c r="P248"/>
  <c r="BI245"/>
  <c r="BH245"/>
  <c r="BG245"/>
  <c r="BE245"/>
  <c r="T245"/>
  <c r="R245"/>
  <c r="P245"/>
  <c r="BI242"/>
  <c r="BH242"/>
  <c r="BG242"/>
  <c r="BE242"/>
  <c r="T242"/>
  <c r="R242"/>
  <c r="P242"/>
  <c r="BI239"/>
  <c r="BH239"/>
  <c r="BG239"/>
  <c r="BE239"/>
  <c r="T239"/>
  <c r="R239"/>
  <c r="P239"/>
  <c r="BI236"/>
  <c r="BH236"/>
  <c r="BG236"/>
  <c r="BE236"/>
  <c r="T236"/>
  <c r="R236"/>
  <c r="P236"/>
  <c r="BI233"/>
  <c r="BH233"/>
  <c r="BG233"/>
  <c r="BE233"/>
  <c r="T233"/>
  <c r="R233"/>
  <c r="P233"/>
  <c r="BI230"/>
  <c r="BH230"/>
  <c r="BG230"/>
  <c r="BE230"/>
  <c r="T230"/>
  <c r="R230"/>
  <c r="P230"/>
  <c r="BI227"/>
  <c r="BH227"/>
  <c r="BG227"/>
  <c r="BE227"/>
  <c r="T227"/>
  <c r="R227"/>
  <c r="P227"/>
  <c r="BI224"/>
  <c r="BH224"/>
  <c r="BG224"/>
  <c r="BE224"/>
  <c r="T224"/>
  <c r="R224"/>
  <c r="P224"/>
  <c r="BI221"/>
  <c r="BH221"/>
  <c r="BG221"/>
  <c r="BE221"/>
  <c r="T221"/>
  <c r="R221"/>
  <c r="P221"/>
  <c r="BI218"/>
  <c r="BH218"/>
  <c r="BG218"/>
  <c r="BE218"/>
  <c r="T218"/>
  <c r="R218"/>
  <c r="P218"/>
  <c r="BI215"/>
  <c r="BH215"/>
  <c r="BG215"/>
  <c r="BE215"/>
  <c r="T215"/>
  <c r="R215"/>
  <c r="P215"/>
  <c r="BI212"/>
  <c r="BH212"/>
  <c r="BG212"/>
  <c r="BE212"/>
  <c r="T212"/>
  <c r="R212"/>
  <c r="P212"/>
  <c r="BI209"/>
  <c r="BH209"/>
  <c r="BG209"/>
  <c r="BE209"/>
  <c r="T209"/>
  <c r="R209"/>
  <c r="P209"/>
  <c r="BI206"/>
  <c r="BH206"/>
  <c r="BG206"/>
  <c r="BE206"/>
  <c r="T206"/>
  <c r="R206"/>
  <c r="P206"/>
  <c r="BI203"/>
  <c r="BH203"/>
  <c r="BG203"/>
  <c r="BE203"/>
  <c r="T203"/>
  <c r="R203"/>
  <c r="P203"/>
  <c r="BI200"/>
  <c r="BH200"/>
  <c r="BG200"/>
  <c r="BE200"/>
  <c r="T200"/>
  <c r="R200"/>
  <c r="P200"/>
  <c r="BI197"/>
  <c r="BH197"/>
  <c r="BG197"/>
  <c r="BE197"/>
  <c r="T197"/>
  <c r="R197"/>
  <c r="P197"/>
  <c r="BI194"/>
  <c r="BH194"/>
  <c r="BG194"/>
  <c r="BE194"/>
  <c r="T194"/>
  <c r="R194"/>
  <c r="P194"/>
  <c r="BI191"/>
  <c r="BH191"/>
  <c r="BG191"/>
  <c r="BE191"/>
  <c r="T191"/>
  <c r="R191"/>
  <c r="P191"/>
  <c r="BI188"/>
  <c r="BH188"/>
  <c r="BG188"/>
  <c r="BE188"/>
  <c r="T188"/>
  <c r="R188"/>
  <c r="P188"/>
  <c r="BI185"/>
  <c r="BH185"/>
  <c r="BG185"/>
  <c r="BE185"/>
  <c r="T185"/>
  <c r="R185"/>
  <c r="P185"/>
  <c r="BI182"/>
  <c r="BH182"/>
  <c r="BG182"/>
  <c r="BE182"/>
  <c r="T182"/>
  <c r="R182"/>
  <c r="P182"/>
  <c r="BI178"/>
  <c r="BH178"/>
  <c r="BG178"/>
  <c r="BE178"/>
  <c r="T178"/>
  <c r="R178"/>
  <c r="P178"/>
  <c r="BI176"/>
  <c r="BH176"/>
  <c r="BG176"/>
  <c r="BE176"/>
  <c r="T176"/>
  <c r="R176"/>
  <c r="P176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67"/>
  <c r="BH167"/>
  <c r="BG167"/>
  <c r="BE167"/>
  <c r="T167"/>
  <c r="R167"/>
  <c r="P167"/>
  <c r="BI164"/>
  <c r="BH164"/>
  <c r="BG164"/>
  <c r="BE164"/>
  <c r="T164"/>
  <c r="R164"/>
  <c r="P164"/>
  <c r="BI160"/>
  <c r="BH160"/>
  <c r="BG160"/>
  <c r="BE160"/>
  <c r="T160"/>
  <c r="T159"/>
  <c r="R160"/>
  <c r="R159"/>
  <c r="P160"/>
  <c r="P159"/>
  <c r="BI156"/>
  <c r="BH156"/>
  <c r="BG156"/>
  <c r="BE156"/>
  <c r="T156"/>
  <c r="R156"/>
  <c r="P156"/>
  <c r="BI153"/>
  <c r="BH153"/>
  <c r="BG153"/>
  <c r="BE153"/>
  <c r="T153"/>
  <c r="R153"/>
  <c r="P153"/>
  <c r="BI149"/>
  <c r="BH149"/>
  <c r="BG149"/>
  <c r="BE149"/>
  <c r="T149"/>
  <c r="R149"/>
  <c r="P149"/>
  <c r="BI146"/>
  <c r="BH146"/>
  <c r="BG146"/>
  <c r="BE146"/>
  <c r="T146"/>
  <c r="R146"/>
  <c r="P146"/>
  <c r="BI141"/>
  <c r="BH141"/>
  <c r="BG141"/>
  <c r="BE141"/>
  <c r="T141"/>
  <c r="R141"/>
  <c r="P141"/>
  <c r="BI138"/>
  <c r="BH138"/>
  <c r="BG138"/>
  <c r="BE138"/>
  <c r="T138"/>
  <c r="R138"/>
  <c r="P138"/>
  <c r="BI135"/>
  <c r="BH135"/>
  <c r="BG135"/>
  <c r="BE135"/>
  <c r="T135"/>
  <c r="R135"/>
  <c r="P135"/>
  <c r="F128"/>
  <c r="F126"/>
  <c r="E124"/>
  <c r="F93"/>
  <c r="F91"/>
  <c r="E89"/>
  <c r="J26"/>
  <c r="E26"/>
  <c r="J129"/>
  <c r="J25"/>
  <c r="J23"/>
  <c r="E23"/>
  <c r="J128"/>
  <c r="J22"/>
  <c r="J20"/>
  <c r="E20"/>
  <c r="F129"/>
  <c r="J19"/>
  <c r="J14"/>
  <c r="J91"/>
  <c r="E7"/>
  <c r="E120"/>
  <c i="76" r="J39"/>
  <c r="J38"/>
  <c i="1" r="AY177"/>
  <c i="76" r="J37"/>
  <c i="1" r="AX177"/>
  <c i="76"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F120"/>
  <c r="F118"/>
  <c r="E116"/>
  <c r="F93"/>
  <c r="F91"/>
  <c r="E89"/>
  <c r="J26"/>
  <c r="E26"/>
  <c r="J121"/>
  <c r="J25"/>
  <c r="J23"/>
  <c r="E23"/>
  <c r="J120"/>
  <c r="J22"/>
  <c r="J20"/>
  <c r="E20"/>
  <c r="F121"/>
  <c r="J19"/>
  <c r="J14"/>
  <c r="J91"/>
  <c r="E7"/>
  <c r="E85"/>
  <c i="75" r="J39"/>
  <c r="J38"/>
  <c i="1" r="AY176"/>
  <c i="75" r="J37"/>
  <c i="1" r="AX176"/>
  <c i="75" r="BI171"/>
  <c r="BH171"/>
  <c r="BG171"/>
  <c r="BE171"/>
  <c r="T171"/>
  <c r="T170"/>
  <c r="R171"/>
  <c r="R170"/>
  <c r="P171"/>
  <c r="P170"/>
  <c r="BI169"/>
  <c r="BH169"/>
  <c r="BG169"/>
  <c r="BE169"/>
  <c r="T169"/>
  <c r="R169"/>
  <c r="P169"/>
  <c r="BI166"/>
  <c r="BH166"/>
  <c r="BG166"/>
  <c r="BE166"/>
  <c r="T166"/>
  <c r="R166"/>
  <c r="P166"/>
  <c r="BI163"/>
  <c r="BH163"/>
  <c r="BG163"/>
  <c r="BE163"/>
  <c r="T163"/>
  <c r="R163"/>
  <c r="P163"/>
  <c r="BI160"/>
  <c r="BH160"/>
  <c r="BG160"/>
  <c r="BE160"/>
  <c r="T160"/>
  <c r="R160"/>
  <c r="P160"/>
  <c r="BI158"/>
  <c r="BH158"/>
  <c r="BG158"/>
  <c r="BE158"/>
  <c r="T158"/>
  <c r="R158"/>
  <c r="P158"/>
  <c r="BI155"/>
  <c r="BH155"/>
  <c r="BG155"/>
  <c r="BE155"/>
  <c r="T155"/>
  <c r="R155"/>
  <c r="P155"/>
  <c r="BI152"/>
  <c r="BH152"/>
  <c r="BG152"/>
  <c r="BE152"/>
  <c r="T152"/>
  <c r="R152"/>
  <c r="P152"/>
  <c r="BI148"/>
  <c r="BH148"/>
  <c r="BG148"/>
  <c r="BE148"/>
  <c r="T148"/>
  <c r="R148"/>
  <c r="P148"/>
  <c r="BI145"/>
  <c r="BH145"/>
  <c r="BG145"/>
  <c r="BE145"/>
  <c r="T145"/>
  <c r="R145"/>
  <c r="P145"/>
  <c r="BI142"/>
  <c r="BH142"/>
  <c r="BG142"/>
  <c r="BE142"/>
  <c r="T142"/>
  <c r="R142"/>
  <c r="P142"/>
  <c r="BI138"/>
  <c r="BH138"/>
  <c r="BG138"/>
  <c r="BE138"/>
  <c r="T138"/>
  <c r="R138"/>
  <c r="P138"/>
  <c r="BI135"/>
  <c r="BH135"/>
  <c r="BG135"/>
  <c r="BE135"/>
  <c r="T135"/>
  <c r="R135"/>
  <c r="P135"/>
  <c r="BI132"/>
  <c r="BH132"/>
  <c r="BG132"/>
  <c r="BE132"/>
  <c r="T132"/>
  <c r="R132"/>
  <c r="P132"/>
  <c r="BI129"/>
  <c r="BH129"/>
  <c r="BG129"/>
  <c r="BE129"/>
  <c r="T129"/>
  <c r="R129"/>
  <c r="P129"/>
  <c r="F120"/>
  <c r="E118"/>
  <c r="F91"/>
  <c r="E89"/>
  <c r="J26"/>
  <c r="E26"/>
  <c r="J123"/>
  <c r="J25"/>
  <c r="J23"/>
  <c r="E23"/>
  <c r="J122"/>
  <c r="J22"/>
  <c r="J20"/>
  <c r="E20"/>
  <c r="F94"/>
  <c r="J19"/>
  <c r="J17"/>
  <c r="E17"/>
  <c r="F122"/>
  <c r="J16"/>
  <c r="J14"/>
  <c r="J91"/>
  <c r="E7"/>
  <c r="E114"/>
  <c i="74" r="J39"/>
  <c r="J38"/>
  <c i="1" r="AY175"/>
  <c i="74" r="J37"/>
  <c i="1" r="AX175"/>
  <c i="74"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F118"/>
  <c r="F116"/>
  <c r="E114"/>
  <c r="F93"/>
  <c r="F91"/>
  <c r="E89"/>
  <c r="J26"/>
  <c r="E26"/>
  <c r="J119"/>
  <c r="J25"/>
  <c r="J23"/>
  <c r="E23"/>
  <c r="J93"/>
  <c r="J22"/>
  <c r="J20"/>
  <c r="E20"/>
  <c r="F119"/>
  <c r="J19"/>
  <c r="J14"/>
  <c r="J91"/>
  <c r="E7"/>
  <c r="E110"/>
  <c i="73" r="J41"/>
  <c r="J40"/>
  <c i="1" r="AY174"/>
  <c i="73" r="J39"/>
  <c i="1" r="AX174"/>
  <c i="73"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2"/>
  <c r="BH132"/>
  <c r="BG132"/>
  <c r="BE132"/>
  <c r="T132"/>
  <c r="T131"/>
  <c r="R132"/>
  <c r="R131"/>
  <c r="P132"/>
  <c r="P131"/>
  <c r="F126"/>
  <c r="F124"/>
  <c r="E122"/>
  <c r="F95"/>
  <c r="F93"/>
  <c r="E91"/>
  <c r="J28"/>
  <c r="E28"/>
  <c r="J127"/>
  <c r="J27"/>
  <c r="J25"/>
  <c r="E25"/>
  <c r="J95"/>
  <c r="J24"/>
  <c r="J22"/>
  <c r="E22"/>
  <c r="F127"/>
  <c r="J21"/>
  <c r="J16"/>
  <c r="J124"/>
  <c r="E7"/>
  <c r="E85"/>
  <c i="72" r="J41"/>
  <c r="J40"/>
  <c i="1" r="AY173"/>
  <c i="72" r="J39"/>
  <c i="1" r="AX173"/>
  <c i="72"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F126"/>
  <c r="F124"/>
  <c r="E122"/>
  <c r="F95"/>
  <c r="F93"/>
  <c r="E91"/>
  <c r="J28"/>
  <c r="E28"/>
  <c r="J127"/>
  <c r="J27"/>
  <c r="J25"/>
  <c r="E25"/>
  <c r="J95"/>
  <c r="J24"/>
  <c r="J22"/>
  <c r="E22"/>
  <c r="F127"/>
  <c r="J21"/>
  <c r="J16"/>
  <c r="J93"/>
  <c r="E7"/>
  <c r="E116"/>
  <c i="71" r="J41"/>
  <c r="J40"/>
  <c i="1" r="AY172"/>
  <c i="71" r="J39"/>
  <c i="1" r="AX172"/>
  <c i="71"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F126"/>
  <c r="F124"/>
  <c r="E122"/>
  <c r="F95"/>
  <c r="F93"/>
  <c r="E91"/>
  <c r="J28"/>
  <c r="E28"/>
  <c r="J127"/>
  <c r="J27"/>
  <c r="J25"/>
  <c r="E25"/>
  <c r="J126"/>
  <c r="J24"/>
  <c r="J22"/>
  <c r="E22"/>
  <c r="F127"/>
  <c r="J21"/>
  <c r="J16"/>
  <c r="J93"/>
  <c r="E7"/>
  <c r="E116"/>
  <c i="70" r="J41"/>
  <c r="J40"/>
  <c i="1" r="AY171"/>
  <c i="70" r="J39"/>
  <c i="1" r="AX171"/>
  <c i="70" r="BI128"/>
  <c r="BH128"/>
  <c r="BG128"/>
  <c r="BE128"/>
  <c r="T128"/>
  <c r="R128"/>
  <c r="P128"/>
  <c r="BI127"/>
  <c r="BH127"/>
  <c r="BG127"/>
  <c r="BE127"/>
  <c r="T127"/>
  <c r="R127"/>
  <c r="P127"/>
  <c r="F121"/>
  <c r="F119"/>
  <c r="E117"/>
  <c r="F95"/>
  <c r="F93"/>
  <c r="E91"/>
  <c r="J28"/>
  <c r="E28"/>
  <c r="J122"/>
  <c r="J27"/>
  <c r="J25"/>
  <c r="E25"/>
  <c r="J95"/>
  <c r="J24"/>
  <c r="J22"/>
  <c r="E22"/>
  <c r="F122"/>
  <c r="J21"/>
  <c r="J16"/>
  <c r="J119"/>
  <c r="E7"/>
  <c r="E85"/>
  <c i="69" r="J41"/>
  <c r="J40"/>
  <c i="1" r="AY170"/>
  <c i="69" r="J39"/>
  <c i="1" r="AX170"/>
  <c i="69"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F123"/>
  <c r="F121"/>
  <c r="E119"/>
  <c r="F95"/>
  <c r="F93"/>
  <c r="E91"/>
  <c r="J28"/>
  <c r="E28"/>
  <c r="J124"/>
  <c r="J27"/>
  <c r="J25"/>
  <c r="E25"/>
  <c r="J123"/>
  <c r="J24"/>
  <c r="J22"/>
  <c r="E22"/>
  <c r="F124"/>
  <c r="J21"/>
  <c r="J16"/>
  <c r="J93"/>
  <c r="E7"/>
  <c r="E85"/>
  <c i="68" r="J41"/>
  <c r="J40"/>
  <c i="1" r="AY169"/>
  <c i="68" r="J39"/>
  <c i="1" r="AX169"/>
  <c i="68"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F123"/>
  <c r="F121"/>
  <c r="E119"/>
  <c r="F95"/>
  <c r="F93"/>
  <c r="E91"/>
  <c r="J28"/>
  <c r="E28"/>
  <c r="J96"/>
  <c r="J27"/>
  <c r="J25"/>
  <c r="E25"/>
  <c r="J95"/>
  <c r="J24"/>
  <c r="J22"/>
  <c r="E22"/>
  <c r="F124"/>
  <c r="J21"/>
  <c r="J16"/>
  <c r="J93"/>
  <c r="E7"/>
  <c r="E85"/>
  <c i="67" r="J41"/>
  <c r="J40"/>
  <c i="1" r="AY168"/>
  <c i="67" r="J39"/>
  <c i="1" r="AX168"/>
  <c i="67"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F121"/>
  <c r="F119"/>
  <c r="E117"/>
  <c r="F95"/>
  <c r="F93"/>
  <c r="E91"/>
  <c r="J28"/>
  <c r="E28"/>
  <c r="J122"/>
  <c r="J27"/>
  <c r="J25"/>
  <c r="E25"/>
  <c r="J95"/>
  <c r="J24"/>
  <c r="J22"/>
  <c r="E22"/>
  <c r="F122"/>
  <c r="J21"/>
  <c r="J16"/>
  <c r="J93"/>
  <c r="E7"/>
  <c r="E111"/>
  <c i="66" r="J41"/>
  <c r="J40"/>
  <c i="1" r="AY167"/>
  <c i="66" r="J39"/>
  <c i="1" r="AX167"/>
  <c i="66"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F126"/>
  <c r="F124"/>
  <c r="E122"/>
  <c r="F95"/>
  <c r="F93"/>
  <c r="E91"/>
  <c r="J28"/>
  <c r="E28"/>
  <c r="J96"/>
  <c r="J27"/>
  <c r="J25"/>
  <c r="E25"/>
  <c r="J126"/>
  <c r="J24"/>
  <c r="J22"/>
  <c r="E22"/>
  <c r="F96"/>
  <c r="J21"/>
  <c r="J16"/>
  <c r="J93"/>
  <c r="E7"/>
  <c r="E116"/>
  <c i="65" r="J41"/>
  <c r="J40"/>
  <c i="1" r="AY166"/>
  <c i="65" r="J39"/>
  <c i="1" r="AX166"/>
  <c i="65"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F126"/>
  <c r="F124"/>
  <c r="E122"/>
  <c r="F95"/>
  <c r="F93"/>
  <c r="E91"/>
  <c r="J28"/>
  <c r="E28"/>
  <c r="J127"/>
  <c r="J27"/>
  <c r="J25"/>
  <c r="E25"/>
  <c r="J95"/>
  <c r="J24"/>
  <c r="J22"/>
  <c r="E22"/>
  <c r="F127"/>
  <c r="J21"/>
  <c r="J16"/>
  <c r="J124"/>
  <c r="E7"/>
  <c r="E85"/>
  <c i="64" r="J41"/>
  <c r="J40"/>
  <c i="1" r="AY165"/>
  <c i="64" r="J39"/>
  <c i="1" r="AX165"/>
  <c i="64"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F124"/>
  <c r="F122"/>
  <c r="E120"/>
  <c r="F95"/>
  <c r="F93"/>
  <c r="E91"/>
  <c r="J28"/>
  <c r="E28"/>
  <c r="J125"/>
  <c r="J27"/>
  <c r="J25"/>
  <c r="E25"/>
  <c r="J124"/>
  <c r="J24"/>
  <c r="J22"/>
  <c r="E22"/>
  <c r="F125"/>
  <c r="J21"/>
  <c r="J16"/>
  <c r="J122"/>
  <c r="E7"/>
  <c r="E114"/>
  <c i="63" r="J41"/>
  <c r="J40"/>
  <c i="1" r="AY164"/>
  <c i="63" r="J39"/>
  <c i="1" r="AX164"/>
  <c i="63"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F124"/>
  <c r="F122"/>
  <c r="E120"/>
  <c r="F95"/>
  <c r="F93"/>
  <c r="E91"/>
  <c r="J28"/>
  <c r="E28"/>
  <c r="J125"/>
  <c r="J27"/>
  <c r="J25"/>
  <c r="E25"/>
  <c r="J95"/>
  <c r="J24"/>
  <c r="J22"/>
  <c r="E22"/>
  <c r="F96"/>
  <c r="J21"/>
  <c r="J16"/>
  <c r="J122"/>
  <c r="E7"/>
  <c r="E114"/>
  <c i="62" r="J41"/>
  <c r="J40"/>
  <c i="1" r="AY163"/>
  <c i="62" r="J39"/>
  <c i="1" r="AX163"/>
  <c i="62"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F121"/>
  <c r="F119"/>
  <c r="E117"/>
  <c r="F95"/>
  <c r="F93"/>
  <c r="E91"/>
  <c r="J28"/>
  <c r="E28"/>
  <c r="J96"/>
  <c r="J27"/>
  <c r="J25"/>
  <c r="E25"/>
  <c r="J95"/>
  <c r="J24"/>
  <c r="J22"/>
  <c r="E22"/>
  <c r="F96"/>
  <c r="J21"/>
  <c r="J16"/>
  <c r="J119"/>
  <c r="E7"/>
  <c r="E85"/>
  <c i="61" r="J41"/>
  <c r="J40"/>
  <c i="1" r="AY162"/>
  <c i="61" r="J39"/>
  <c i="1" r="AX162"/>
  <c i="61"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F121"/>
  <c r="F119"/>
  <c r="E117"/>
  <c r="F95"/>
  <c r="F93"/>
  <c r="E91"/>
  <c r="J28"/>
  <c r="E28"/>
  <c r="J96"/>
  <c r="J27"/>
  <c r="J25"/>
  <c r="E25"/>
  <c r="J121"/>
  <c r="J24"/>
  <c r="J22"/>
  <c r="E22"/>
  <c r="F96"/>
  <c r="J21"/>
  <c r="J16"/>
  <c r="J119"/>
  <c r="E7"/>
  <c r="E85"/>
  <c i="60" r="J41"/>
  <c r="J40"/>
  <c i="1" r="AY161"/>
  <c i="60" r="J39"/>
  <c i="1" r="AX161"/>
  <c i="60"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F121"/>
  <c r="F119"/>
  <c r="E117"/>
  <c r="F95"/>
  <c r="F93"/>
  <c r="E91"/>
  <c r="J28"/>
  <c r="E28"/>
  <c r="J122"/>
  <c r="J27"/>
  <c r="J25"/>
  <c r="E25"/>
  <c r="J121"/>
  <c r="J24"/>
  <c r="J22"/>
  <c r="E22"/>
  <c r="F122"/>
  <c r="J21"/>
  <c r="J16"/>
  <c r="J93"/>
  <c r="E7"/>
  <c r="E111"/>
  <c i="59" r="J41"/>
  <c r="J40"/>
  <c i="1" r="AY160"/>
  <c i="59" r="J39"/>
  <c i="1" r="AX160"/>
  <c i="59"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F121"/>
  <c r="F119"/>
  <c r="E117"/>
  <c r="F95"/>
  <c r="F93"/>
  <c r="E91"/>
  <c r="J28"/>
  <c r="E28"/>
  <c r="J122"/>
  <c r="J27"/>
  <c r="J25"/>
  <c r="E25"/>
  <c r="J121"/>
  <c r="J24"/>
  <c r="J22"/>
  <c r="E22"/>
  <c r="F96"/>
  <c r="J21"/>
  <c r="J16"/>
  <c r="J119"/>
  <c r="E7"/>
  <c r="E85"/>
  <c i="58" r="J41"/>
  <c r="J40"/>
  <c i="1" r="AY159"/>
  <c i="58" r="J39"/>
  <c i="1" r="AX159"/>
  <c i="58"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F123"/>
  <c r="F121"/>
  <c r="E119"/>
  <c r="F95"/>
  <c r="F93"/>
  <c r="E91"/>
  <c r="J28"/>
  <c r="E28"/>
  <c r="J124"/>
  <c r="J27"/>
  <c r="J25"/>
  <c r="E25"/>
  <c r="J123"/>
  <c r="J24"/>
  <c r="J22"/>
  <c r="E22"/>
  <c r="F96"/>
  <c r="J21"/>
  <c r="J16"/>
  <c r="J121"/>
  <c r="E7"/>
  <c r="E113"/>
  <c i="57" r="J41"/>
  <c r="J40"/>
  <c i="1" r="AY158"/>
  <c i="57" r="J39"/>
  <c i="1" r="AX158"/>
  <c i="57"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F124"/>
  <c r="F122"/>
  <c r="E120"/>
  <c r="F95"/>
  <c r="F93"/>
  <c r="E91"/>
  <c r="J28"/>
  <c r="E28"/>
  <c r="J96"/>
  <c r="J27"/>
  <c r="J25"/>
  <c r="E25"/>
  <c r="J95"/>
  <c r="J24"/>
  <c r="J22"/>
  <c r="E22"/>
  <c r="F125"/>
  <c r="J21"/>
  <c r="J16"/>
  <c r="J122"/>
  <c r="E7"/>
  <c r="E114"/>
  <c i="56" r="J41"/>
  <c r="J40"/>
  <c i="1" r="AY157"/>
  <c i="56" r="J39"/>
  <c i="1" r="AX157"/>
  <c i="56"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F121"/>
  <c r="F119"/>
  <c r="E117"/>
  <c r="F95"/>
  <c r="F93"/>
  <c r="E91"/>
  <c r="J28"/>
  <c r="E28"/>
  <c r="J96"/>
  <c r="J27"/>
  <c r="J25"/>
  <c r="E25"/>
  <c r="J95"/>
  <c r="J24"/>
  <c r="J22"/>
  <c r="E22"/>
  <c r="F96"/>
  <c r="J21"/>
  <c r="J16"/>
  <c r="J119"/>
  <c r="E7"/>
  <c r="E111"/>
  <c i="55" r="J41"/>
  <c r="J40"/>
  <c i="1" r="AY156"/>
  <c i="55" r="J39"/>
  <c i="1" r="AX156"/>
  <c i="55"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F121"/>
  <c r="F119"/>
  <c r="E117"/>
  <c r="F95"/>
  <c r="F93"/>
  <c r="E91"/>
  <c r="J28"/>
  <c r="E28"/>
  <c r="J122"/>
  <c r="J27"/>
  <c r="J25"/>
  <c r="E25"/>
  <c r="J121"/>
  <c r="J24"/>
  <c r="J22"/>
  <c r="E22"/>
  <c r="F96"/>
  <c r="J21"/>
  <c r="J16"/>
  <c r="J119"/>
  <c r="E7"/>
  <c r="E85"/>
  <c i="54" r="J41"/>
  <c r="J40"/>
  <c i="1" r="AY155"/>
  <c i="54" r="J39"/>
  <c i="1" r="AX155"/>
  <c i="54" r="BI233"/>
  <c r="BH233"/>
  <c r="BG233"/>
  <c r="BE233"/>
  <c r="T233"/>
  <c r="T232"/>
  <c r="R233"/>
  <c r="R232"/>
  <c r="P233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T127"/>
  <c r="T126"/>
  <c r="R128"/>
  <c r="R127"/>
  <c r="R126"/>
  <c r="P128"/>
  <c r="P127"/>
  <c r="P126"/>
  <c i="1" r="AU155"/>
  <c i="54" r="F122"/>
  <c r="F120"/>
  <c r="E118"/>
  <c r="F95"/>
  <c r="F93"/>
  <c r="E91"/>
  <c r="J28"/>
  <c r="E28"/>
  <c r="J123"/>
  <c r="J27"/>
  <c r="J25"/>
  <c r="E25"/>
  <c r="J122"/>
  <c r="J24"/>
  <c r="J22"/>
  <c r="E22"/>
  <c r="F96"/>
  <c r="J21"/>
  <c r="J16"/>
  <c r="J120"/>
  <c r="E7"/>
  <c r="E112"/>
  <c i="53" r="J41"/>
  <c r="J40"/>
  <c i="1" r="AY154"/>
  <c i="53" r="J39"/>
  <c i="1" r="AX154"/>
  <c i="53"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F121"/>
  <c r="F119"/>
  <c r="E117"/>
  <c r="F95"/>
  <c r="F93"/>
  <c r="E91"/>
  <c r="J28"/>
  <c r="E28"/>
  <c r="J96"/>
  <c r="J27"/>
  <c r="J25"/>
  <c r="E25"/>
  <c r="J95"/>
  <c r="J24"/>
  <c r="J22"/>
  <c r="E22"/>
  <c r="F122"/>
  <c r="J21"/>
  <c r="J16"/>
  <c r="J93"/>
  <c r="E7"/>
  <c r="E85"/>
  <c i="52" r="J41"/>
  <c r="J40"/>
  <c i="1" r="AY152"/>
  <c i="52" r="J39"/>
  <c i="1" r="AX152"/>
  <c i="52" r="BI169"/>
  <c r="BH169"/>
  <c r="BG169"/>
  <c r="BE169"/>
  <c r="T169"/>
  <c r="R169"/>
  <c r="P169"/>
  <c r="BI167"/>
  <c r="BH167"/>
  <c r="BG167"/>
  <c r="BE167"/>
  <c r="T167"/>
  <c r="R167"/>
  <c r="P167"/>
  <c r="BI163"/>
  <c r="BH163"/>
  <c r="BG163"/>
  <c r="BE163"/>
  <c r="T163"/>
  <c r="R163"/>
  <c r="P163"/>
  <c r="BI161"/>
  <c r="BH161"/>
  <c r="BG161"/>
  <c r="BE161"/>
  <c r="T161"/>
  <c r="R161"/>
  <c r="P161"/>
  <c r="BI159"/>
  <c r="BH159"/>
  <c r="BG159"/>
  <c r="BE159"/>
  <c r="T159"/>
  <c r="R159"/>
  <c r="P159"/>
  <c r="BI155"/>
  <c r="BH155"/>
  <c r="BG155"/>
  <c r="BE155"/>
  <c r="T155"/>
  <c r="R155"/>
  <c r="P155"/>
  <c r="BI153"/>
  <c r="BH153"/>
  <c r="BG153"/>
  <c r="BE153"/>
  <c r="T153"/>
  <c r="R153"/>
  <c r="P153"/>
  <c r="BI150"/>
  <c r="BH150"/>
  <c r="BG150"/>
  <c r="BE150"/>
  <c r="T150"/>
  <c r="R150"/>
  <c r="P150"/>
  <c r="BI147"/>
  <c r="BH147"/>
  <c r="BG147"/>
  <c r="BE147"/>
  <c r="T147"/>
  <c r="R147"/>
  <c r="P147"/>
  <c r="BI143"/>
  <c r="BH143"/>
  <c r="BG143"/>
  <c r="BE143"/>
  <c r="T143"/>
  <c r="R143"/>
  <c r="P143"/>
  <c r="BI139"/>
  <c r="BH139"/>
  <c r="BG139"/>
  <c r="BE139"/>
  <c r="T139"/>
  <c r="R139"/>
  <c r="P139"/>
  <c r="BI137"/>
  <c r="BH137"/>
  <c r="BG137"/>
  <c r="BE137"/>
  <c r="T137"/>
  <c r="R137"/>
  <c r="P137"/>
  <c r="BI135"/>
  <c r="BH135"/>
  <c r="BG135"/>
  <c r="BE135"/>
  <c r="T135"/>
  <c r="R135"/>
  <c r="P135"/>
  <c r="BI131"/>
  <c r="BH131"/>
  <c r="BG131"/>
  <c r="BE131"/>
  <c r="T131"/>
  <c r="R131"/>
  <c r="P131"/>
  <c r="F124"/>
  <c r="F122"/>
  <c r="E120"/>
  <c r="F95"/>
  <c r="F93"/>
  <c r="E91"/>
  <c r="J28"/>
  <c r="E28"/>
  <c r="J125"/>
  <c r="J27"/>
  <c r="J25"/>
  <c r="E25"/>
  <c r="J95"/>
  <c r="J24"/>
  <c r="J22"/>
  <c r="E22"/>
  <c r="F125"/>
  <c r="J21"/>
  <c r="J16"/>
  <c r="J122"/>
  <c r="E7"/>
  <c r="E114"/>
  <c i="51" r="T128"/>
  <c r="T127"/>
  <c r="T126"/>
  <c r="J41"/>
  <c r="J40"/>
  <c i="1" r="AY151"/>
  <c i="51" r="J39"/>
  <c i="1" r="AX151"/>
  <c i="51" r="BI173"/>
  <c r="BH173"/>
  <c r="BG173"/>
  <c r="BE173"/>
  <c r="T173"/>
  <c r="R173"/>
  <c r="P173"/>
  <c r="BI171"/>
  <c r="BH171"/>
  <c r="BG171"/>
  <c r="BE171"/>
  <c r="T171"/>
  <c r="R171"/>
  <c r="P171"/>
  <c r="BI163"/>
  <c r="BH163"/>
  <c r="BG163"/>
  <c r="BE163"/>
  <c r="T163"/>
  <c r="R163"/>
  <c r="P163"/>
  <c r="BI160"/>
  <c r="BH160"/>
  <c r="BG160"/>
  <c r="BE160"/>
  <c r="T160"/>
  <c r="R160"/>
  <c r="P160"/>
  <c r="BI158"/>
  <c r="BH158"/>
  <c r="BG158"/>
  <c r="BE158"/>
  <c r="T158"/>
  <c r="R158"/>
  <c r="P158"/>
  <c r="BI154"/>
  <c r="BH154"/>
  <c r="BG154"/>
  <c r="BE154"/>
  <c r="T154"/>
  <c r="R154"/>
  <c r="P154"/>
  <c r="BI152"/>
  <c r="BH152"/>
  <c r="BG152"/>
  <c r="BE152"/>
  <c r="T152"/>
  <c r="R152"/>
  <c r="P152"/>
  <c r="BI150"/>
  <c r="BH150"/>
  <c r="BG150"/>
  <c r="BE150"/>
  <c r="T150"/>
  <c r="R150"/>
  <c r="P150"/>
  <c r="BI142"/>
  <c r="BH142"/>
  <c r="BG142"/>
  <c r="BE142"/>
  <c r="T142"/>
  <c r="R142"/>
  <c r="P142"/>
  <c r="BI137"/>
  <c r="BH137"/>
  <c r="BG137"/>
  <c r="BE137"/>
  <c r="T137"/>
  <c r="R137"/>
  <c r="P137"/>
  <c r="BI129"/>
  <c r="BH129"/>
  <c r="BG129"/>
  <c r="BE129"/>
  <c r="T129"/>
  <c r="R129"/>
  <c r="P129"/>
  <c r="F122"/>
  <c r="F120"/>
  <c r="E118"/>
  <c r="F95"/>
  <c r="F93"/>
  <c r="E91"/>
  <c r="J28"/>
  <c r="E28"/>
  <c r="J96"/>
  <c r="J27"/>
  <c r="J25"/>
  <c r="E25"/>
  <c r="J95"/>
  <c r="J24"/>
  <c r="J22"/>
  <c r="E22"/>
  <c r="F123"/>
  <c r="J21"/>
  <c r="J16"/>
  <c r="J120"/>
  <c r="E7"/>
  <c r="E85"/>
  <c i="50" r="J41"/>
  <c r="J40"/>
  <c i="1" r="AY150"/>
  <c i="50" r="J39"/>
  <c i="1" r="AX150"/>
  <c i="50" r="BI247"/>
  <c r="BH247"/>
  <c r="BG247"/>
  <c r="BE247"/>
  <c r="T247"/>
  <c r="T246"/>
  <c r="R247"/>
  <c r="R246"/>
  <c r="P247"/>
  <c r="P246"/>
  <c r="BI245"/>
  <c r="BH245"/>
  <c r="BG245"/>
  <c r="BE245"/>
  <c r="T245"/>
  <c r="R245"/>
  <c r="P245"/>
  <c r="BI243"/>
  <c r="BH243"/>
  <c r="BG243"/>
  <c r="BE243"/>
  <c r="T243"/>
  <c r="R243"/>
  <c r="P243"/>
  <c r="BI241"/>
  <c r="BH241"/>
  <c r="BG241"/>
  <c r="BE241"/>
  <c r="T241"/>
  <c r="R241"/>
  <c r="P241"/>
  <c r="BI238"/>
  <c r="BH238"/>
  <c r="BG238"/>
  <c r="BE238"/>
  <c r="T238"/>
  <c r="R238"/>
  <c r="P238"/>
  <c r="BI236"/>
  <c r="BH236"/>
  <c r="BG236"/>
  <c r="BE236"/>
  <c r="T236"/>
  <c r="R236"/>
  <c r="P236"/>
  <c r="BI234"/>
  <c r="BH234"/>
  <c r="BG234"/>
  <c r="BE234"/>
  <c r="T234"/>
  <c r="R234"/>
  <c r="P234"/>
  <c r="BI231"/>
  <c r="BH231"/>
  <c r="BG231"/>
  <c r="BE231"/>
  <c r="T231"/>
  <c r="R231"/>
  <c r="P231"/>
  <c r="BI222"/>
  <c r="BH222"/>
  <c r="BG222"/>
  <c r="BE222"/>
  <c r="T222"/>
  <c r="R222"/>
  <c r="P222"/>
  <c r="BI219"/>
  <c r="BH219"/>
  <c r="BG219"/>
  <c r="BE219"/>
  <c r="T219"/>
  <c r="R219"/>
  <c r="P219"/>
  <c r="BI217"/>
  <c r="BH217"/>
  <c r="BG217"/>
  <c r="BE217"/>
  <c r="T217"/>
  <c r="R217"/>
  <c r="P217"/>
  <c r="BI214"/>
  <c r="BH214"/>
  <c r="BG214"/>
  <c r="BE214"/>
  <c r="T214"/>
  <c r="R214"/>
  <c r="P214"/>
  <c r="BI211"/>
  <c r="BH211"/>
  <c r="BG211"/>
  <c r="BE211"/>
  <c r="T211"/>
  <c r="R211"/>
  <c r="P211"/>
  <c r="BI200"/>
  <c r="BH200"/>
  <c r="BG200"/>
  <c r="BE200"/>
  <c r="T200"/>
  <c r="R200"/>
  <c r="P200"/>
  <c r="BI197"/>
  <c r="BH197"/>
  <c r="BG197"/>
  <c r="BE197"/>
  <c r="T197"/>
  <c r="R197"/>
  <c r="P197"/>
  <c r="BI194"/>
  <c r="BH194"/>
  <c r="BG194"/>
  <c r="BE194"/>
  <c r="T194"/>
  <c r="R194"/>
  <c r="P194"/>
  <c r="BI191"/>
  <c r="BH191"/>
  <c r="BG191"/>
  <c r="BE191"/>
  <c r="T191"/>
  <c r="R191"/>
  <c r="P191"/>
  <c r="BI180"/>
  <c r="BH180"/>
  <c r="BG180"/>
  <c r="BE180"/>
  <c r="T180"/>
  <c r="R180"/>
  <c r="P180"/>
  <c r="BI179"/>
  <c r="BH179"/>
  <c r="BG179"/>
  <c r="BE179"/>
  <c r="T179"/>
  <c r="R179"/>
  <c r="P179"/>
  <c r="BI176"/>
  <c r="BH176"/>
  <c r="BG176"/>
  <c r="BE176"/>
  <c r="T176"/>
  <c r="R176"/>
  <c r="P176"/>
  <c r="BI165"/>
  <c r="BH165"/>
  <c r="BG165"/>
  <c r="BE165"/>
  <c r="T165"/>
  <c r="R165"/>
  <c r="P165"/>
  <c r="BI162"/>
  <c r="BH162"/>
  <c r="BG162"/>
  <c r="BE162"/>
  <c r="T162"/>
  <c r="T161"/>
  <c r="R162"/>
  <c r="R161"/>
  <c r="P162"/>
  <c r="P161"/>
  <c r="BI159"/>
  <c r="BH159"/>
  <c r="BG159"/>
  <c r="BE159"/>
  <c r="T159"/>
  <c r="R159"/>
  <c r="P159"/>
  <c r="BI157"/>
  <c r="BH157"/>
  <c r="BG157"/>
  <c r="BE157"/>
  <c r="T157"/>
  <c r="R157"/>
  <c r="P157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49"/>
  <c r="BH149"/>
  <c r="BG149"/>
  <c r="BE149"/>
  <c r="T149"/>
  <c r="R149"/>
  <c r="P149"/>
  <c r="BI146"/>
  <c r="BH146"/>
  <c r="BG146"/>
  <c r="BE146"/>
  <c r="T146"/>
  <c r="R146"/>
  <c r="P146"/>
  <c r="BI143"/>
  <c r="BH143"/>
  <c r="BG143"/>
  <c r="BE143"/>
  <c r="T143"/>
  <c r="R143"/>
  <c r="P143"/>
  <c r="BI139"/>
  <c r="BH139"/>
  <c r="BG139"/>
  <c r="BE139"/>
  <c r="T139"/>
  <c r="R139"/>
  <c r="P139"/>
  <c r="BI137"/>
  <c r="BH137"/>
  <c r="BG137"/>
  <c r="BE137"/>
  <c r="T137"/>
  <c r="R137"/>
  <c r="P137"/>
  <c r="F130"/>
  <c r="F128"/>
  <c r="E126"/>
  <c r="F95"/>
  <c r="F93"/>
  <c r="E91"/>
  <c r="J28"/>
  <c r="E28"/>
  <c r="J131"/>
  <c r="J27"/>
  <c r="J25"/>
  <c r="E25"/>
  <c r="J95"/>
  <c r="J24"/>
  <c r="J22"/>
  <c r="E22"/>
  <c r="F131"/>
  <c r="J21"/>
  <c r="J16"/>
  <c r="J128"/>
  <c r="E7"/>
  <c r="E85"/>
  <c i="49" r="J41"/>
  <c r="J40"/>
  <c i="1" r="AY149"/>
  <c i="49" r="J39"/>
  <c i="1" r="AX149"/>
  <c i="49" r="BI362"/>
  <c r="BH362"/>
  <c r="BG362"/>
  <c r="BE362"/>
  <c r="T362"/>
  <c r="R362"/>
  <c r="P362"/>
  <c r="BI359"/>
  <c r="BH359"/>
  <c r="BG359"/>
  <c r="BE359"/>
  <c r="T359"/>
  <c r="R359"/>
  <c r="P359"/>
  <c r="BI354"/>
  <c r="BH354"/>
  <c r="BG354"/>
  <c r="BE354"/>
  <c r="T354"/>
  <c r="R354"/>
  <c r="P354"/>
  <c r="BI352"/>
  <c r="BH352"/>
  <c r="BG352"/>
  <c r="BE352"/>
  <c r="T352"/>
  <c r="R352"/>
  <c r="P352"/>
  <c r="BI348"/>
  <c r="BH348"/>
  <c r="BG348"/>
  <c r="BE348"/>
  <c r="T348"/>
  <c r="R348"/>
  <c r="P348"/>
  <c r="BI342"/>
  <c r="BH342"/>
  <c r="BG342"/>
  <c r="BE342"/>
  <c r="T342"/>
  <c r="R342"/>
  <c r="P342"/>
  <c r="BI328"/>
  <c r="BH328"/>
  <c r="BG328"/>
  <c r="BE328"/>
  <c r="T328"/>
  <c r="R328"/>
  <c r="P328"/>
  <c r="BI304"/>
  <c r="BH304"/>
  <c r="BG304"/>
  <c r="BE304"/>
  <c r="T304"/>
  <c r="R304"/>
  <c r="P304"/>
  <c r="BI262"/>
  <c r="BH262"/>
  <c r="BG262"/>
  <c r="BE262"/>
  <c r="T262"/>
  <c r="R262"/>
  <c r="P262"/>
  <c r="BI260"/>
  <c r="BH260"/>
  <c r="BG260"/>
  <c r="BE260"/>
  <c r="T260"/>
  <c r="R260"/>
  <c r="P260"/>
  <c r="BI258"/>
  <c r="BH258"/>
  <c r="BG258"/>
  <c r="BE258"/>
  <c r="T258"/>
  <c r="R258"/>
  <c r="P258"/>
  <c r="BI255"/>
  <c r="BH255"/>
  <c r="BG255"/>
  <c r="BE255"/>
  <c r="T255"/>
  <c r="R255"/>
  <c r="P255"/>
  <c r="BI244"/>
  <c r="BH244"/>
  <c r="BG244"/>
  <c r="BE244"/>
  <c r="T244"/>
  <c r="R244"/>
  <c r="P244"/>
  <c r="BI239"/>
  <c r="BH239"/>
  <c r="BG239"/>
  <c r="BE239"/>
  <c r="T239"/>
  <c r="R239"/>
  <c r="P239"/>
  <c r="BI235"/>
  <c r="BH235"/>
  <c r="BG235"/>
  <c r="BE235"/>
  <c r="T235"/>
  <c r="R235"/>
  <c r="P235"/>
  <c r="BI231"/>
  <c r="BH231"/>
  <c r="BG231"/>
  <c r="BE231"/>
  <c r="T231"/>
  <c r="R231"/>
  <c r="P231"/>
  <c r="BI227"/>
  <c r="BH227"/>
  <c r="BG227"/>
  <c r="BE227"/>
  <c r="T227"/>
  <c r="R227"/>
  <c r="P227"/>
  <c r="BI223"/>
  <c r="BH223"/>
  <c r="BG223"/>
  <c r="BE223"/>
  <c r="T223"/>
  <c r="R223"/>
  <c r="P223"/>
  <c r="BI219"/>
  <c r="BH219"/>
  <c r="BG219"/>
  <c r="BE219"/>
  <c r="T219"/>
  <c r="R219"/>
  <c r="P219"/>
  <c r="BI215"/>
  <c r="BH215"/>
  <c r="BG215"/>
  <c r="BE215"/>
  <c r="T215"/>
  <c r="R215"/>
  <c r="P215"/>
  <c r="BI211"/>
  <c r="BH211"/>
  <c r="BG211"/>
  <c r="BE211"/>
  <c r="T211"/>
  <c r="R211"/>
  <c r="P211"/>
  <c r="BI207"/>
  <c r="BH207"/>
  <c r="BG207"/>
  <c r="BE207"/>
  <c r="T207"/>
  <c r="R207"/>
  <c r="P207"/>
  <c r="BI203"/>
  <c r="BH203"/>
  <c r="BG203"/>
  <c r="BE203"/>
  <c r="T203"/>
  <c r="R203"/>
  <c r="P203"/>
  <c r="BI199"/>
  <c r="BH199"/>
  <c r="BG199"/>
  <c r="BE199"/>
  <c r="T199"/>
  <c r="R199"/>
  <c r="P199"/>
  <c r="BI195"/>
  <c r="BH195"/>
  <c r="BG195"/>
  <c r="BE195"/>
  <c r="T195"/>
  <c r="R195"/>
  <c r="P195"/>
  <c r="BI191"/>
  <c r="BH191"/>
  <c r="BG191"/>
  <c r="BE191"/>
  <c r="T191"/>
  <c r="R191"/>
  <c r="P191"/>
  <c r="BI187"/>
  <c r="BH187"/>
  <c r="BG187"/>
  <c r="BE187"/>
  <c r="T187"/>
  <c r="R187"/>
  <c r="P187"/>
  <c r="BI183"/>
  <c r="BH183"/>
  <c r="BG183"/>
  <c r="BE183"/>
  <c r="T183"/>
  <c r="R183"/>
  <c r="P183"/>
  <c r="BI179"/>
  <c r="BH179"/>
  <c r="BG179"/>
  <c r="BE179"/>
  <c r="T179"/>
  <c r="R179"/>
  <c r="P179"/>
  <c r="BI175"/>
  <c r="BH175"/>
  <c r="BG175"/>
  <c r="BE175"/>
  <c r="T175"/>
  <c r="R175"/>
  <c r="P175"/>
  <c r="BI171"/>
  <c r="BH171"/>
  <c r="BG171"/>
  <c r="BE171"/>
  <c r="T171"/>
  <c r="R171"/>
  <c r="P171"/>
  <c r="BI167"/>
  <c r="BH167"/>
  <c r="BG167"/>
  <c r="BE167"/>
  <c r="T167"/>
  <c r="R167"/>
  <c r="P167"/>
  <c r="BI163"/>
  <c r="BH163"/>
  <c r="BG163"/>
  <c r="BE163"/>
  <c r="T163"/>
  <c r="R163"/>
  <c r="P163"/>
  <c r="BI159"/>
  <c r="BH159"/>
  <c r="BG159"/>
  <c r="BE159"/>
  <c r="T159"/>
  <c r="R159"/>
  <c r="P159"/>
  <c r="BI155"/>
  <c r="BH155"/>
  <c r="BG155"/>
  <c r="BE155"/>
  <c r="T155"/>
  <c r="R155"/>
  <c r="P155"/>
  <c r="BI151"/>
  <c r="BH151"/>
  <c r="BG151"/>
  <c r="BE151"/>
  <c r="T151"/>
  <c r="R151"/>
  <c r="P151"/>
  <c r="BI146"/>
  <c r="BH146"/>
  <c r="BG146"/>
  <c r="BE146"/>
  <c r="T146"/>
  <c r="R146"/>
  <c r="P146"/>
  <c r="BI142"/>
  <c r="BH142"/>
  <c r="BG142"/>
  <c r="BE142"/>
  <c r="T142"/>
  <c r="R142"/>
  <c r="P142"/>
  <c r="BI138"/>
  <c r="BH138"/>
  <c r="BG138"/>
  <c r="BE138"/>
  <c r="T138"/>
  <c r="R138"/>
  <c r="P138"/>
  <c r="BI135"/>
  <c r="BH135"/>
  <c r="BG135"/>
  <c r="BE135"/>
  <c r="T135"/>
  <c r="R135"/>
  <c r="P135"/>
  <c r="BI132"/>
  <c r="BH132"/>
  <c r="BG132"/>
  <c r="BE132"/>
  <c r="T132"/>
  <c r="R132"/>
  <c r="P132"/>
  <c r="F125"/>
  <c r="F123"/>
  <c r="E121"/>
  <c r="F95"/>
  <c r="F93"/>
  <c r="E91"/>
  <c r="J28"/>
  <c r="E28"/>
  <c r="J126"/>
  <c r="J27"/>
  <c r="J25"/>
  <c r="E25"/>
  <c r="J125"/>
  <c r="J24"/>
  <c r="J22"/>
  <c r="E22"/>
  <c r="F96"/>
  <c r="J21"/>
  <c r="J16"/>
  <c r="J123"/>
  <c r="E7"/>
  <c r="E85"/>
  <c i="48" r="J41"/>
  <c r="J40"/>
  <c i="1" r="AY148"/>
  <c i="48" r="J39"/>
  <c i="1" r="AX148"/>
  <c i="48" r="BI1398"/>
  <c r="BH1398"/>
  <c r="BG1398"/>
  <c r="BE1398"/>
  <c r="T1398"/>
  <c r="R1398"/>
  <c r="P1398"/>
  <c r="BI1387"/>
  <c r="BH1387"/>
  <c r="BG1387"/>
  <c r="BE1387"/>
  <c r="T1387"/>
  <c r="R1387"/>
  <c r="P1387"/>
  <c r="BI1383"/>
  <c r="BH1383"/>
  <c r="BG1383"/>
  <c r="BE1383"/>
  <c r="T1383"/>
  <c r="R1383"/>
  <c r="P1383"/>
  <c r="BI1380"/>
  <c r="BH1380"/>
  <c r="BG1380"/>
  <c r="BE1380"/>
  <c r="T1380"/>
  <c r="R1380"/>
  <c r="P1380"/>
  <c r="BI1379"/>
  <c r="BH1379"/>
  <c r="BG1379"/>
  <c r="BE1379"/>
  <c r="T1379"/>
  <c r="R1379"/>
  <c r="P1379"/>
  <c r="BI1378"/>
  <c r="BH1378"/>
  <c r="BG1378"/>
  <c r="BE1378"/>
  <c r="T1378"/>
  <c r="R1378"/>
  <c r="P1378"/>
  <c r="BI1377"/>
  <c r="BH1377"/>
  <c r="BG1377"/>
  <c r="BE1377"/>
  <c r="T1377"/>
  <c r="R1377"/>
  <c r="P1377"/>
  <c r="BI1367"/>
  <c r="BH1367"/>
  <c r="BG1367"/>
  <c r="BE1367"/>
  <c r="T1367"/>
  <c r="R1367"/>
  <c r="P1367"/>
  <c r="BI1365"/>
  <c r="BH1365"/>
  <c r="BG1365"/>
  <c r="BE1365"/>
  <c r="T1365"/>
  <c r="R1365"/>
  <c r="P1365"/>
  <c r="BI1364"/>
  <c r="BH1364"/>
  <c r="BG1364"/>
  <c r="BE1364"/>
  <c r="T1364"/>
  <c r="R1364"/>
  <c r="P1364"/>
  <c r="BI1349"/>
  <c r="BH1349"/>
  <c r="BG1349"/>
  <c r="BE1349"/>
  <c r="T1349"/>
  <c r="R1349"/>
  <c r="P1349"/>
  <c r="BI1346"/>
  <c r="BH1346"/>
  <c r="BG1346"/>
  <c r="BE1346"/>
  <c r="T1346"/>
  <c r="R1346"/>
  <c r="P1346"/>
  <c r="BI1340"/>
  <c r="BH1340"/>
  <c r="BG1340"/>
  <c r="BE1340"/>
  <c r="T1340"/>
  <c r="R1340"/>
  <c r="P1340"/>
  <c r="BI1332"/>
  <c r="BH1332"/>
  <c r="BG1332"/>
  <c r="BE1332"/>
  <c r="T1332"/>
  <c r="R1332"/>
  <c r="P1332"/>
  <c r="BI1330"/>
  <c r="BH1330"/>
  <c r="BG1330"/>
  <c r="BE1330"/>
  <c r="T1330"/>
  <c r="R1330"/>
  <c r="P1330"/>
  <c r="BI1329"/>
  <c r="BH1329"/>
  <c r="BG1329"/>
  <c r="BE1329"/>
  <c r="T1329"/>
  <c r="R1329"/>
  <c r="P1329"/>
  <c r="BI1301"/>
  <c r="BH1301"/>
  <c r="BG1301"/>
  <c r="BE1301"/>
  <c r="T1301"/>
  <c r="R1301"/>
  <c r="P1301"/>
  <c r="BI1299"/>
  <c r="BH1299"/>
  <c r="BG1299"/>
  <c r="BE1299"/>
  <c r="T1299"/>
  <c r="R1299"/>
  <c r="P1299"/>
  <c r="BI1298"/>
  <c r="BH1298"/>
  <c r="BG1298"/>
  <c r="BE1298"/>
  <c r="T1298"/>
  <c r="R1298"/>
  <c r="P1298"/>
  <c r="BI1294"/>
  <c r="BH1294"/>
  <c r="BG1294"/>
  <c r="BE1294"/>
  <c r="T1294"/>
  <c r="R1294"/>
  <c r="P1294"/>
  <c r="BI1292"/>
  <c r="BH1292"/>
  <c r="BG1292"/>
  <c r="BE1292"/>
  <c r="T1292"/>
  <c r="R1292"/>
  <c r="P1292"/>
  <c r="BI1263"/>
  <c r="BH1263"/>
  <c r="BG1263"/>
  <c r="BE1263"/>
  <c r="T1263"/>
  <c r="R1263"/>
  <c r="P1263"/>
  <c r="BI1261"/>
  <c r="BH1261"/>
  <c r="BG1261"/>
  <c r="BE1261"/>
  <c r="T1261"/>
  <c r="R1261"/>
  <c r="P1261"/>
  <c r="BI1260"/>
  <c r="BH1260"/>
  <c r="BG1260"/>
  <c r="BE1260"/>
  <c r="T1260"/>
  <c r="R1260"/>
  <c r="P1260"/>
  <c r="BI1259"/>
  <c r="BH1259"/>
  <c r="BG1259"/>
  <c r="BE1259"/>
  <c r="T1259"/>
  <c r="R1259"/>
  <c r="P1259"/>
  <c r="BI1258"/>
  <c r="BH1258"/>
  <c r="BG1258"/>
  <c r="BE1258"/>
  <c r="T1258"/>
  <c r="R1258"/>
  <c r="P1258"/>
  <c r="BI1235"/>
  <c r="BH1235"/>
  <c r="BG1235"/>
  <c r="BE1235"/>
  <c r="T1235"/>
  <c r="R1235"/>
  <c r="P1235"/>
  <c r="BI1234"/>
  <c r="BH1234"/>
  <c r="BG1234"/>
  <c r="BE1234"/>
  <c r="T1234"/>
  <c r="R1234"/>
  <c r="P1234"/>
  <c r="BI1232"/>
  <c r="BH1232"/>
  <c r="BG1232"/>
  <c r="BE1232"/>
  <c r="T1232"/>
  <c r="R1232"/>
  <c r="P1232"/>
  <c r="BI1210"/>
  <c r="BH1210"/>
  <c r="BG1210"/>
  <c r="BE1210"/>
  <c r="T1210"/>
  <c r="R1210"/>
  <c r="P1210"/>
  <c r="BI1207"/>
  <c r="BH1207"/>
  <c r="BG1207"/>
  <c r="BE1207"/>
  <c r="T1207"/>
  <c r="R1207"/>
  <c r="P1207"/>
  <c r="BI1206"/>
  <c r="BH1206"/>
  <c r="BG1206"/>
  <c r="BE1206"/>
  <c r="T1206"/>
  <c r="R1206"/>
  <c r="P1206"/>
  <c r="BI1203"/>
  <c r="BH1203"/>
  <c r="BG1203"/>
  <c r="BE1203"/>
  <c r="T1203"/>
  <c r="R1203"/>
  <c r="P1203"/>
  <c r="BI1183"/>
  <c r="BH1183"/>
  <c r="BG1183"/>
  <c r="BE1183"/>
  <c r="T1183"/>
  <c r="R1183"/>
  <c r="P1183"/>
  <c r="BI1182"/>
  <c r="BH1182"/>
  <c r="BG1182"/>
  <c r="BE1182"/>
  <c r="T1182"/>
  <c r="R1182"/>
  <c r="P1182"/>
  <c r="BI1163"/>
  <c r="BH1163"/>
  <c r="BG1163"/>
  <c r="BE1163"/>
  <c r="T1163"/>
  <c r="R1163"/>
  <c r="P1163"/>
  <c r="BI1161"/>
  <c r="BH1161"/>
  <c r="BG1161"/>
  <c r="BE1161"/>
  <c r="T1161"/>
  <c r="R1161"/>
  <c r="P1161"/>
  <c r="BI1160"/>
  <c r="BH1160"/>
  <c r="BG1160"/>
  <c r="BE1160"/>
  <c r="T1160"/>
  <c r="R1160"/>
  <c r="P1160"/>
  <c r="BI1159"/>
  <c r="BH1159"/>
  <c r="BG1159"/>
  <c r="BE1159"/>
  <c r="T1159"/>
  <c r="R1159"/>
  <c r="P1159"/>
  <c r="BI1157"/>
  <c r="BH1157"/>
  <c r="BG1157"/>
  <c r="BE1157"/>
  <c r="T1157"/>
  <c r="R1157"/>
  <c r="P1157"/>
  <c r="BI1150"/>
  <c r="BH1150"/>
  <c r="BG1150"/>
  <c r="BE1150"/>
  <c r="T1150"/>
  <c r="R1150"/>
  <c r="P1150"/>
  <c r="BI1145"/>
  <c r="BH1145"/>
  <c r="BG1145"/>
  <c r="BE1145"/>
  <c r="T1145"/>
  <c r="R1145"/>
  <c r="P1145"/>
  <c r="BI1137"/>
  <c r="BH1137"/>
  <c r="BG1137"/>
  <c r="BE1137"/>
  <c r="T1137"/>
  <c r="R1137"/>
  <c r="P1137"/>
  <c r="BI1135"/>
  <c r="BH1135"/>
  <c r="BG1135"/>
  <c r="BE1135"/>
  <c r="T1135"/>
  <c r="R1135"/>
  <c r="P1135"/>
  <c r="BI1133"/>
  <c r="BH1133"/>
  <c r="BG1133"/>
  <c r="BE1133"/>
  <c r="T1133"/>
  <c r="R1133"/>
  <c r="P1133"/>
  <c r="BI1129"/>
  <c r="BH1129"/>
  <c r="BG1129"/>
  <c r="BE1129"/>
  <c r="T1129"/>
  <c r="R1129"/>
  <c r="P1129"/>
  <c r="BI1125"/>
  <c r="BH1125"/>
  <c r="BG1125"/>
  <c r="BE1125"/>
  <c r="T1125"/>
  <c r="R1125"/>
  <c r="P1125"/>
  <c r="BI1121"/>
  <c r="BH1121"/>
  <c r="BG1121"/>
  <c r="BE1121"/>
  <c r="T1121"/>
  <c r="R1121"/>
  <c r="P1121"/>
  <c r="BI1114"/>
  <c r="BH1114"/>
  <c r="BG1114"/>
  <c r="BE1114"/>
  <c r="T1114"/>
  <c r="R1114"/>
  <c r="P1114"/>
  <c r="BI1104"/>
  <c r="BH1104"/>
  <c r="BG1104"/>
  <c r="BE1104"/>
  <c r="T1104"/>
  <c r="R1104"/>
  <c r="P1104"/>
  <c r="BI1093"/>
  <c r="BH1093"/>
  <c r="BG1093"/>
  <c r="BE1093"/>
  <c r="T1093"/>
  <c r="R1093"/>
  <c r="P1093"/>
  <c r="BI1065"/>
  <c r="BH1065"/>
  <c r="BG1065"/>
  <c r="BE1065"/>
  <c r="T1065"/>
  <c r="R1065"/>
  <c r="P1065"/>
  <c r="BI1062"/>
  <c r="BH1062"/>
  <c r="BG1062"/>
  <c r="BE1062"/>
  <c r="T1062"/>
  <c r="R1062"/>
  <c r="P1062"/>
  <c r="BI1060"/>
  <c r="BH1060"/>
  <c r="BG1060"/>
  <c r="BE1060"/>
  <c r="T1060"/>
  <c r="R1060"/>
  <c r="P1060"/>
  <c r="BI1054"/>
  <c r="BH1054"/>
  <c r="BG1054"/>
  <c r="BE1054"/>
  <c r="T1054"/>
  <c r="R1054"/>
  <c r="P1054"/>
  <c r="BI1031"/>
  <c r="BH1031"/>
  <c r="BG1031"/>
  <c r="BE1031"/>
  <c r="T1031"/>
  <c r="R1031"/>
  <c r="P1031"/>
  <c r="BI1028"/>
  <c r="BH1028"/>
  <c r="BG1028"/>
  <c r="BE1028"/>
  <c r="T1028"/>
  <c r="R1028"/>
  <c r="P1028"/>
  <c r="BI1017"/>
  <c r="BH1017"/>
  <c r="BG1017"/>
  <c r="BE1017"/>
  <c r="T1017"/>
  <c r="R1017"/>
  <c r="P1017"/>
  <c r="BI1015"/>
  <c r="BH1015"/>
  <c r="BG1015"/>
  <c r="BE1015"/>
  <c r="T1015"/>
  <c r="R1015"/>
  <c r="P1015"/>
  <c r="BI1008"/>
  <c r="BH1008"/>
  <c r="BG1008"/>
  <c r="BE1008"/>
  <c r="T1008"/>
  <c r="R1008"/>
  <c r="P1008"/>
  <c r="BI1003"/>
  <c r="BH1003"/>
  <c r="BG1003"/>
  <c r="BE1003"/>
  <c r="T1003"/>
  <c r="R1003"/>
  <c r="P1003"/>
  <c r="BI995"/>
  <c r="BH995"/>
  <c r="BG995"/>
  <c r="BE995"/>
  <c r="T995"/>
  <c r="R995"/>
  <c r="P995"/>
  <c r="BI993"/>
  <c r="BH993"/>
  <c r="BG993"/>
  <c r="BE993"/>
  <c r="T993"/>
  <c r="R993"/>
  <c r="P993"/>
  <c r="BI975"/>
  <c r="BH975"/>
  <c r="BG975"/>
  <c r="BE975"/>
  <c r="T975"/>
  <c r="R975"/>
  <c r="P975"/>
  <c r="BI973"/>
  <c r="BH973"/>
  <c r="BG973"/>
  <c r="BE973"/>
  <c r="T973"/>
  <c r="R973"/>
  <c r="P973"/>
  <c r="BI971"/>
  <c r="BH971"/>
  <c r="BG971"/>
  <c r="BE971"/>
  <c r="T971"/>
  <c r="R971"/>
  <c r="P971"/>
  <c r="BI965"/>
  <c r="BH965"/>
  <c r="BG965"/>
  <c r="BE965"/>
  <c r="T965"/>
  <c r="R965"/>
  <c r="P965"/>
  <c r="BI960"/>
  <c r="BH960"/>
  <c r="BG960"/>
  <c r="BE960"/>
  <c r="T960"/>
  <c r="R960"/>
  <c r="P960"/>
  <c r="BI954"/>
  <c r="BH954"/>
  <c r="BG954"/>
  <c r="BE954"/>
  <c r="T954"/>
  <c r="R954"/>
  <c r="P954"/>
  <c r="BI947"/>
  <c r="BH947"/>
  <c r="BG947"/>
  <c r="BE947"/>
  <c r="T947"/>
  <c r="R947"/>
  <c r="P947"/>
  <c r="BI943"/>
  <c r="BH943"/>
  <c r="BG943"/>
  <c r="BE943"/>
  <c r="T943"/>
  <c r="R943"/>
  <c r="P943"/>
  <c r="BI940"/>
  <c r="BH940"/>
  <c r="BG940"/>
  <c r="BE940"/>
  <c r="T940"/>
  <c r="R940"/>
  <c r="P940"/>
  <c r="BI937"/>
  <c r="BH937"/>
  <c r="BG937"/>
  <c r="BE937"/>
  <c r="T937"/>
  <c r="R937"/>
  <c r="P937"/>
  <c r="BI934"/>
  <c r="BH934"/>
  <c r="BG934"/>
  <c r="BE934"/>
  <c r="T934"/>
  <c r="R934"/>
  <c r="P934"/>
  <c r="BI931"/>
  <c r="BH931"/>
  <c r="BG931"/>
  <c r="BE931"/>
  <c r="T931"/>
  <c r="R931"/>
  <c r="P931"/>
  <c r="BI928"/>
  <c r="BH928"/>
  <c r="BG928"/>
  <c r="BE928"/>
  <c r="T928"/>
  <c r="T927"/>
  <c r="R928"/>
  <c r="R927"/>
  <c r="P928"/>
  <c r="P927"/>
  <c r="BI925"/>
  <c r="BH925"/>
  <c r="BG925"/>
  <c r="BE925"/>
  <c r="T925"/>
  <c r="R925"/>
  <c r="P925"/>
  <c r="BI923"/>
  <c r="BH923"/>
  <c r="BG923"/>
  <c r="BE923"/>
  <c r="T923"/>
  <c r="R923"/>
  <c r="P923"/>
  <c r="BI921"/>
  <c r="BH921"/>
  <c r="BG921"/>
  <c r="BE921"/>
  <c r="T921"/>
  <c r="R921"/>
  <c r="P921"/>
  <c r="BI920"/>
  <c r="BH920"/>
  <c r="BG920"/>
  <c r="BE920"/>
  <c r="T920"/>
  <c r="R920"/>
  <c r="P920"/>
  <c r="BI919"/>
  <c r="BH919"/>
  <c r="BG919"/>
  <c r="BE919"/>
  <c r="T919"/>
  <c r="R919"/>
  <c r="P919"/>
  <c r="BI918"/>
  <c r="BH918"/>
  <c r="BG918"/>
  <c r="BE918"/>
  <c r="T918"/>
  <c r="R918"/>
  <c r="P918"/>
  <c r="BI916"/>
  <c r="BH916"/>
  <c r="BG916"/>
  <c r="BE916"/>
  <c r="T916"/>
  <c r="R916"/>
  <c r="P916"/>
  <c r="BI914"/>
  <c r="BH914"/>
  <c r="BG914"/>
  <c r="BE914"/>
  <c r="T914"/>
  <c r="R914"/>
  <c r="P914"/>
  <c r="BI911"/>
  <c r="BH911"/>
  <c r="BG911"/>
  <c r="BE911"/>
  <c r="T911"/>
  <c r="R911"/>
  <c r="P911"/>
  <c r="BI910"/>
  <c r="BH910"/>
  <c r="BG910"/>
  <c r="BE910"/>
  <c r="T910"/>
  <c r="R910"/>
  <c r="P910"/>
  <c r="BI909"/>
  <c r="BH909"/>
  <c r="BG909"/>
  <c r="BE909"/>
  <c r="T909"/>
  <c r="R909"/>
  <c r="P909"/>
  <c r="BI906"/>
  <c r="BH906"/>
  <c r="BG906"/>
  <c r="BE906"/>
  <c r="T906"/>
  <c r="R906"/>
  <c r="P906"/>
  <c r="BI905"/>
  <c r="BH905"/>
  <c r="BG905"/>
  <c r="BE905"/>
  <c r="T905"/>
  <c r="R905"/>
  <c r="P905"/>
  <c r="BI904"/>
  <c r="BH904"/>
  <c r="BG904"/>
  <c r="BE904"/>
  <c r="T904"/>
  <c r="R904"/>
  <c r="P904"/>
  <c r="BI898"/>
  <c r="BH898"/>
  <c r="BG898"/>
  <c r="BE898"/>
  <c r="T898"/>
  <c r="R898"/>
  <c r="P898"/>
  <c r="BI892"/>
  <c r="BH892"/>
  <c r="BG892"/>
  <c r="BE892"/>
  <c r="T892"/>
  <c r="R892"/>
  <c r="P892"/>
  <c r="BI891"/>
  <c r="BH891"/>
  <c r="BG891"/>
  <c r="BE891"/>
  <c r="T891"/>
  <c r="R891"/>
  <c r="P891"/>
  <c r="BI890"/>
  <c r="BH890"/>
  <c r="BG890"/>
  <c r="BE890"/>
  <c r="T890"/>
  <c r="R890"/>
  <c r="P890"/>
  <c r="BI888"/>
  <c r="BH888"/>
  <c r="BG888"/>
  <c r="BE888"/>
  <c r="T888"/>
  <c r="R888"/>
  <c r="P888"/>
  <c r="BI886"/>
  <c r="BH886"/>
  <c r="BG886"/>
  <c r="BE886"/>
  <c r="T886"/>
  <c r="R886"/>
  <c r="P886"/>
  <c r="BI882"/>
  <c r="BH882"/>
  <c r="BG882"/>
  <c r="BE882"/>
  <c r="T882"/>
  <c r="R882"/>
  <c r="P882"/>
  <c r="BI881"/>
  <c r="BH881"/>
  <c r="BG881"/>
  <c r="BE881"/>
  <c r="T881"/>
  <c r="R881"/>
  <c r="P881"/>
  <c r="BI878"/>
  <c r="BH878"/>
  <c r="BG878"/>
  <c r="BE878"/>
  <c r="T878"/>
  <c r="R878"/>
  <c r="P878"/>
  <c r="BI877"/>
  <c r="BH877"/>
  <c r="BG877"/>
  <c r="BE877"/>
  <c r="T877"/>
  <c r="R877"/>
  <c r="P877"/>
  <c r="BI872"/>
  <c r="BH872"/>
  <c r="BG872"/>
  <c r="BE872"/>
  <c r="T872"/>
  <c r="R872"/>
  <c r="P872"/>
  <c r="BI871"/>
  <c r="BH871"/>
  <c r="BG871"/>
  <c r="BE871"/>
  <c r="T871"/>
  <c r="R871"/>
  <c r="P871"/>
  <c r="BI860"/>
  <c r="BH860"/>
  <c r="BG860"/>
  <c r="BE860"/>
  <c r="T860"/>
  <c r="R860"/>
  <c r="P860"/>
  <c r="BI857"/>
  <c r="BH857"/>
  <c r="BG857"/>
  <c r="BE857"/>
  <c r="T857"/>
  <c r="R857"/>
  <c r="P857"/>
  <c r="BI854"/>
  <c r="BH854"/>
  <c r="BG854"/>
  <c r="BE854"/>
  <c r="T854"/>
  <c r="R854"/>
  <c r="P854"/>
  <c r="BI851"/>
  <c r="BH851"/>
  <c r="BG851"/>
  <c r="BE851"/>
  <c r="T851"/>
  <c r="R851"/>
  <c r="P851"/>
  <c r="BI848"/>
  <c r="BH848"/>
  <c r="BG848"/>
  <c r="BE848"/>
  <c r="T848"/>
  <c r="R848"/>
  <c r="P848"/>
  <c r="BI846"/>
  <c r="BH846"/>
  <c r="BG846"/>
  <c r="BE846"/>
  <c r="T846"/>
  <c r="R846"/>
  <c r="P846"/>
  <c r="BI844"/>
  <c r="BH844"/>
  <c r="BG844"/>
  <c r="BE844"/>
  <c r="T844"/>
  <c r="R844"/>
  <c r="P844"/>
  <c r="BI837"/>
  <c r="BH837"/>
  <c r="BG837"/>
  <c r="BE837"/>
  <c r="T837"/>
  <c r="R837"/>
  <c r="P837"/>
  <c r="BI835"/>
  <c r="BH835"/>
  <c r="BG835"/>
  <c r="BE835"/>
  <c r="T835"/>
  <c r="R835"/>
  <c r="P835"/>
  <c r="BI833"/>
  <c r="BH833"/>
  <c r="BG833"/>
  <c r="BE833"/>
  <c r="T833"/>
  <c r="R833"/>
  <c r="P833"/>
  <c r="BI828"/>
  <c r="BH828"/>
  <c r="BG828"/>
  <c r="BE828"/>
  <c r="T828"/>
  <c r="R828"/>
  <c r="P828"/>
  <c r="BI827"/>
  <c r="BH827"/>
  <c r="BG827"/>
  <c r="BE827"/>
  <c r="T827"/>
  <c r="R827"/>
  <c r="P827"/>
  <c r="BI824"/>
  <c r="BH824"/>
  <c r="BG824"/>
  <c r="BE824"/>
  <c r="T824"/>
  <c r="R824"/>
  <c r="P824"/>
  <c r="BI631"/>
  <c r="BH631"/>
  <c r="BG631"/>
  <c r="BE631"/>
  <c r="T631"/>
  <c r="R631"/>
  <c r="P631"/>
  <c r="BI630"/>
  <c r="BH630"/>
  <c r="BG630"/>
  <c r="BE630"/>
  <c r="T630"/>
  <c r="R630"/>
  <c r="P630"/>
  <c r="BI629"/>
  <c r="BH629"/>
  <c r="BG629"/>
  <c r="BE629"/>
  <c r="T629"/>
  <c r="R629"/>
  <c r="P629"/>
  <c r="BI626"/>
  <c r="BH626"/>
  <c r="BG626"/>
  <c r="BE626"/>
  <c r="T626"/>
  <c r="R626"/>
  <c r="P626"/>
  <c r="BI611"/>
  <c r="BH611"/>
  <c r="BG611"/>
  <c r="BE611"/>
  <c r="T611"/>
  <c r="R611"/>
  <c r="P611"/>
  <c r="BI403"/>
  <c r="BH403"/>
  <c r="BG403"/>
  <c r="BE403"/>
  <c r="T403"/>
  <c r="R403"/>
  <c r="P403"/>
  <c r="BI375"/>
  <c r="BH375"/>
  <c r="BG375"/>
  <c r="BE375"/>
  <c r="T375"/>
  <c r="R375"/>
  <c r="P375"/>
  <c r="BI372"/>
  <c r="BH372"/>
  <c r="BG372"/>
  <c r="BE372"/>
  <c r="T372"/>
  <c r="R372"/>
  <c r="P372"/>
  <c r="BI344"/>
  <c r="BH344"/>
  <c r="BG344"/>
  <c r="BE344"/>
  <c r="T344"/>
  <c r="R344"/>
  <c r="P344"/>
  <c r="BI336"/>
  <c r="BH336"/>
  <c r="BG336"/>
  <c r="BE336"/>
  <c r="T336"/>
  <c r="R336"/>
  <c r="P336"/>
  <c r="BI330"/>
  <c r="BH330"/>
  <c r="BG330"/>
  <c r="BE330"/>
  <c r="T330"/>
  <c r="R330"/>
  <c r="P330"/>
  <c r="BI313"/>
  <c r="BH313"/>
  <c r="BG313"/>
  <c r="BE313"/>
  <c r="T313"/>
  <c r="R313"/>
  <c r="P313"/>
  <c r="BI296"/>
  <c r="BH296"/>
  <c r="BG296"/>
  <c r="BE296"/>
  <c r="T296"/>
  <c r="R296"/>
  <c r="P296"/>
  <c r="BI239"/>
  <c r="BH239"/>
  <c r="BG239"/>
  <c r="BE239"/>
  <c r="T239"/>
  <c r="R239"/>
  <c r="P239"/>
  <c r="BI236"/>
  <c r="BH236"/>
  <c r="BG236"/>
  <c r="BE236"/>
  <c r="T236"/>
  <c r="R236"/>
  <c r="P236"/>
  <c r="BI225"/>
  <c r="BH225"/>
  <c r="BG225"/>
  <c r="BE225"/>
  <c r="T225"/>
  <c r="R225"/>
  <c r="P225"/>
  <c r="BI221"/>
  <c r="BH221"/>
  <c r="BG221"/>
  <c r="BE221"/>
  <c r="T221"/>
  <c r="R221"/>
  <c r="P221"/>
  <c r="BI213"/>
  <c r="BH213"/>
  <c r="BG213"/>
  <c r="BE213"/>
  <c r="T213"/>
  <c r="R213"/>
  <c r="P213"/>
  <c r="BI203"/>
  <c r="BH203"/>
  <c r="BG203"/>
  <c r="BE203"/>
  <c r="T203"/>
  <c r="R203"/>
  <c r="P203"/>
  <c r="BI199"/>
  <c r="BH199"/>
  <c r="BG199"/>
  <c r="BE199"/>
  <c r="T199"/>
  <c r="R199"/>
  <c r="P199"/>
  <c r="BI187"/>
  <c r="BH187"/>
  <c r="BG187"/>
  <c r="BE187"/>
  <c r="T187"/>
  <c r="R187"/>
  <c r="P187"/>
  <c r="BI183"/>
  <c r="BH183"/>
  <c r="BG183"/>
  <c r="BE183"/>
  <c r="T183"/>
  <c r="R183"/>
  <c r="P183"/>
  <c r="BI167"/>
  <c r="BH167"/>
  <c r="BG167"/>
  <c r="BE167"/>
  <c r="T167"/>
  <c r="R167"/>
  <c r="P167"/>
  <c r="BI163"/>
  <c r="BH163"/>
  <c r="BG163"/>
  <c r="BE163"/>
  <c r="T163"/>
  <c r="R163"/>
  <c r="P163"/>
  <c r="BI159"/>
  <c r="BH159"/>
  <c r="BG159"/>
  <c r="BE159"/>
  <c r="T159"/>
  <c r="R159"/>
  <c r="P159"/>
  <c r="BI155"/>
  <c r="BH155"/>
  <c r="BG155"/>
  <c r="BE155"/>
  <c r="T155"/>
  <c r="R155"/>
  <c r="P155"/>
  <c r="BI152"/>
  <c r="BH152"/>
  <c r="BG152"/>
  <c r="BE152"/>
  <c r="T152"/>
  <c r="R152"/>
  <c r="P152"/>
  <c r="BI148"/>
  <c r="BH148"/>
  <c r="BG148"/>
  <c r="BE148"/>
  <c r="T148"/>
  <c r="R148"/>
  <c r="P148"/>
  <c r="BI143"/>
  <c r="BH143"/>
  <c r="BG143"/>
  <c r="BE143"/>
  <c r="T143"/>
  <c r="R143"/>
  <c r="P143"/>
  <c r="F136"/>
  <c r="F134"/>
  <c r="E132"/>
  <c r="F95"/>
  <c r="F93"/>
  <c r="E91"/>
  <c r="J28"/>
  <c r="E28"/>
  <c r="J137"/>
  <c r="J27"/>
  <c r="J25"/>
  <c r="E25"/>
  <c r="J95"/>
  <c r="J24"/>
  <c r="J22"/>
  <c r="E22"/>
  <c r="F137"/>
  <c r="J21"/>
  <c r="J16"/>
  <c r="J93"/>
  <c r="E7"/>
  <c r="E126"/>
  <c i="47" r="J41"/>
  <c r="J40"/>
  <c i="1" r="AY147"/>
  <c i="47" r="J39"/>
  <c i="1" r="AX147"/>
  <c i="47" r="BI269"/>
  <c r="BH269"/>
  <c r="BG269"/>
  <c r="BE269"/>
  <c r="T269"/>
  <c r="T268"/>
  <c r="R269"/>
  <c r="R268"/>
  <c r="P269"/>
  <c r="P268"/>
  <c r="BI254"/>
  <c r="BH254"/>
  <c r="BG254"/>
  <c r="BE254"/>
  <c r="T254"/>
  <c r="T253"/>
  <c r="R254"/>
  <c r="R253"/>
  <c r="P254"/>
  <c r="P253"/>
  <c r="BI251"/>
  <c r="BH251"/>
  <c r="BG251"/>
  <c r="BE251"/>
  <c r="T251"/>
  <c r="R251"/>
  <c r="P251"/>
  <c r="BI248"/>
  <c r="BH248"/>
  <c r="BG248"/>
  <c r="BE248"/>
  <c r="T248"/>
  <c r="R248"/>
  <c r="P248"/>
  <c r="BI244"/>
  <c r="BH244"/>
  <c r="BG244"/>
  <c r="BE244"/>
  <c r="T244"/>
  <c r="R244"/>
  <c r="P244"/>
  <c r="BI242"/>
  <c r="BH242"/>
  <c r="BG242"/>
  <c r="BE242"/>
  <c r="T242"/>
  <c r="R242"/>
  <c r="P242"/>
  <c r="BI240"/>
  <c r="BH240"/>
  <c r="BG240"/>
  <c r="BE240"/>
  <c r="T240"/>
  <c r="R240"/>
  <c r="P240"/>
  <c r="BI238"/>
  <c r="BH238"/>
  <c r="BG238"/>
  <c r="BE238"/>
  <c r="T238"/>
  <c r="R238"/>
  <c r="P238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09"/>
  <c r="BH209"/>
  <c r="BG209"/>
  <c r="BE209"/>
  <c r="T209"/>
  <c r="R209"/>
  <c r="P209"/>
  <c r="BI207"/>
  <c r="BH207"/>
  <c r="BG207"/>
  <c r="BE207"/>
  <c r="T207"/>
  <c r="R207"/>
  <c r="P207"/>
  <c r="BI203"/>
  <c r="BH203"/>
  <c r="BG203"/>
  <c r="BE203"/>
  <c r="T203"/>
  <c r="R203"/>
  <c r="P203"/>
  <c r="BI189"/>
  <c r="BH189"/>
  <c r="BG189"/>
  <c r="BE189"/>
  <c r="T189"/>
  <c r="R189"/>
  <c r="P189"/>
  <c r="BI183"/>
  <c r="BH183"/>
  <c r="BG183"/>
  <c r="BE183"/>
  <c r="T183"/>
  <c r="R183"/>
  <c r="P183"/>
  <c r="BI160"/>
  <c r="BH160"/>
  <c r="BG160"/>
  <c r="BE160"/>
  <c r="T160"/>
  <c r="R160"/>
  <c r="P160"/>
  <c r="BI155"/>
  <c r="BH155"/>
  <c r="BG155"/>
  <c r="BE155"/>
  <c r="T155"/>
  <c r="R155"/>
  <c r="P155"/>
  <c r="BI149"/>
  <c r="BH149"/>
  <c r="BG149"/>
  <c r="BE149"/>
  <c r="T149"/>
  <c r="R149"/>
  <c r="P149"/>
  <c r="BI134"/>
  <c r="BH134"/>
  <c r="BG134"/>
  <c r="BE134"/>
  <c r="T134"/>
  <c r="R134"/>
  <c r="P134"/>
  <c r="F127"/>
  <c r="F125"/>
  <c r="E123"/>
  <c r="F95"/>
  <c r="F93"/>
  <c r="E91"/>
  <c r="J28"/>
  <c r="E28"/>
  <c r="J96"/>
  <c r="J27"/>
  <c r="J25"/>
  <c r="E25"/>
  <c r="J95"/>
  <c r="J24"/>
  <c r="J22"/>
  <c r="E22"/>
  <c r="F96"/>
  <c r="J21"/>
  <c r="J16"/>
  <c r="J125"/>
  <c r="E7"/>
  <c r="E85"/>
  <c i="46" r="J39"/>
  <c r="J38"/>
  <c i="1" r="AY144"/>
  <c i="46" r="J37"/>
  <c i="1" r="AX144"/>
  <c i="46" r="BI175"/>
  <c r="BH175"/>
  <c r="BG175"/>
  <c r="BE175"/>
  <c r="T175"/>
  <c r="R175"/>
  <c r="P175"/>
  <c r="BI173"/>
  <c r="BH173"/>
  <c r="BG173"/>
  <c r="BE173"/>
  <c r="T173"/>
  <c r="R173"/>
  <c r="P173"/>
  <c r="BI170"/>
  <c r="BH170"/>
  <c r="BG170"/>
  <c r="BE170"/>
  <c r="T170"/>
  <c r="T169"/>
  <c r="R170"/>
  <c r="R169"/>
  <c r="P170"/>
  <c r="P169"/>
  <c r="BI167"/>
  <c r="BH167"/>
  <c r="BG167"/>
  <c r="BE167"/>
  <c r="T167"/>
  <c r="R167"/>
  <c r="P167"/>
  <c r="BI165"/>
  <c r="BH165"/>
  <c r="BG165"/>
  <c r="BE165"/>
  <c r="T165"/>
  <c r="R165"/>
  <c r="P165"/>
  <c r="BI162"/>
  <c r="BH162"/>
  <c r="BG162"/>
  <c r="BE162"/>
  <c r="T162"/>
  <c r="R162"/>
  <c r="P162"/>
  <c r="BI160"/>
  <c r="BH160"/>
  <c r="BG160"/>
  <c r="BE160"/>
  <c r="T160"/>
  <c r="R160"/>
  <c r="P160"/>
  <c r="BI158"/>
  <c r="BH158"/>
  <c r="BG158"/>
  <c r="BE158"/>
  <c r="T158"/>
  <c r="R158"/>
  <c r="P158"/>
  <c r="BI156"/>
  <c r="BH156"/>
  <c r="BG156"/>
  <c r="BE156"/>
  <c r="T156"/>
  <c r="R156"/>
  <c r="P156"/>
  <c r="BI153"/>
  <c r="BH153"/>
  <c r="BG153"/>
  <c r="BE153"/>
  <c r="T153"/>
  <c r="R153"/>
  <c r="P153"/>
  <c r="BI151"/>
  <c r="BH151"/>
  <c r="BG151"/>
  <c r="BE151"/>
  <c r="T151"/>
  <c r="R151"/>
  <c r="P151"/>
  <c r="BI149"/>
  <c r="BH149"/>
  <c r="BG149"/>
  <c r="BE149"/>
  <c r="T149"/>
  <c r="R149"/>
  <c r="P149"/>
  <c r="BI147"/>
  <c r="BH147"/>
  <c r="BG147"/>
  <c r="BE147"/>
  <c r="T147"/>
  <c r="R147"/>
  <c r="P147"/>
  <c r="BI145"/>
  <c r="BH145"/>
  <c r="BG145"/>
  <c r="BE145"/>
  <c r="T145"/>
  <c r="R145"/>
  <c r="P145"/>
  <c r="BI143"/>
  <c r="BH143"/>
  <c r="BG143"/>
  <c r="BE143"/>
  <c r="T143"/>
  <c r="R143"/>
  <c r="P143"/>
  <c r="BI141"/>
  <c r="BH141"/>
  <c r="BG141"/>
  <c r="BE141"/>
  <c r="T141"/>
  <c r="R141"/>
  <c r="P141"/>
  <c r="BI139"/>
  <c r="BH139"/>
  <c r="BG139"/>
  <c r="BE139"/>
  <c r="T139"/>
  <c r="R139"/>
  <c r="P139"/>
  <c r="BI137"/>
  <c r="BH137"/>
  <c r="BG137"/>
  <c r="BE137"/>
  <c r="T137"/>
  <c r="R137"/>
  <c r="P137"/>
  <c r="BI134"/>
  <c r="BH134"/>
  <c r="BG134"/>
  <c r="BE134"/>
  <c r="T134"/>
  <c r="R134"/>
  <c r="P134"/>
  <c r="BI132"/>
  <c r="BH132"/>
  <c r="BG132"/>
  <c r="BE132"/>
  <c r="T132"/>
  <c r="R132"/>
  <c r="P132"/>
  <c r="BI130"/>
  <c r="BH130"/>
  <c r="BG130"/>
  <c r="BE130"/>
  <c r="T130"/>
  <c r="R130"/>
  <c r="P130"/>
  <c r="BI128"/>
  <c r="BH128"/>
  <c r="BG128"/>
  <c r="BE128"/>
  <c r="T128"/>
  <c r="R128"/>
  <c r="P128"/>
  <c r="F122"/>
  <c r="F120"/>
  <c r="E118"/>
  <c r="F93"/>
  <c r="F91"/>
  <c r="E89"/>
  <c r="J26"/>
  <c r="E26"/>
  <c r="J94"/>
  <c r="J25"/>
  <c r="J23"/>
  <c r="E23"/>
  <c r="J122"/>
  <c r="J22"/>
  <c r="J20"/>
  <c r="E20"/>
  <c r="F123"/>
  <c r="J19"/>
  <c r="J14"/>
  <c r="J120"/>
  <c r="E7"/>
  <c r="E114"/>
  <c i="45" r="J39"/>
  <c r="J38"/>
  <c i="1" r="AY143"/>
  <c i="45" r="J37"/>
  <c i="1" r="AX143"/>
  <c i="45"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4"/>
  <c r="BH284"/>
  <c r="BG284"/>
  <c r="BE284"/>
  <c r="T284"/>
  <c r="R284"/>
  <c r="P284"/>
  <c r="BI281"/>
  <c r="BH281"/>
  <c r="BG281"/>
  <c r="BE281"/>
  <c r="T281"/>
  <c r="R281"/>
  <c r="P281"/>
  <c r="BI279"/>
  <c r="BH279"/>
  <c r="BG279"/>
  <c r="BE279"/>
  <c r="T279"/>
  <c r="R279"/>
  <c r="P279"/>
  <c r="BI278"/>
  <c r="BH278"/>
  <c r="BG278"/>
  <c r="BE278"/>
  <c r="T278"/>
  <c r="R278"/>
  <c r="P278"/>
  <c r="BI276"/>
  <c r="BH276"/>
  <c r="BG276"/>
  <c r="BE276"/>
  <c r="T276"/>
  <c r="R276"/>
  <c r="P276"/>
  <c r="BI275"/>
  <c r="BH275"/>
  <c r="BG275"/>
  <c r="BE275"/>
  <c r="T275"/>
  <c r="R275"/>
  <c r="P275"/>
  <c r="BI271"/>
  <c r="BH271"/>
  <c r="BG271"/>
  <c r="BE271"/>
  <c r="T271"/>
  <c r="R271"/>
  <c r="P271"/>
  <c r="BI268"/>
  <c r="BH268"/>
  <c r="BG268"/>
  <c r="BE268"/>
  <c r="T268"/>
  <c r="R268"/>
  <c r="P268"/>
  <c r="BI265"/>
  <c r="BH265"/>
  <c r="BG265"/>
  <c r="BE265"/>
  <c r="T265"/>
  <c r="R265"/>
  <c r="P265"/>
  <c r="BI262"/>
  <c r="BH262"/>
  <c r="BG262"/>
  <c r="BE262"/>
  <c r="T262"/>
  <c r="R262"/>
  <c r="P262"/>
  <c r="BI258"/>
  <c r="BH258"/>
  <c r="BG258"/>
  <c r="BE258"/>
  <c r="T258"/>
  <c r="R258"/>
  <c r="P258"/>
  <c r="BI256"/>
  <c r="BH256"/>
  <c r="BG256"/>
  <c r="BE256"/>
  <c r="T256"/>
  <c r="R256"/>
  <c r="P256"/>
  <c r="BI255"/>
  <c r="BH255"/>
  <c r="BG255"/>
  <c r="BE255"/>
  <c r="T255"/>
  <c r="R255"/>
  <c r="P255"/>
  <c r="BI252"/>
  <c r="BH252"/>
  <c r="BG252"/>
  <c r="BE252"/>
  <c r="T252"/>
  <c r="R252"/>
  <c r="P252"/>
  <c r="BI250"/>
  <c r="BH250"/>
  <c r="BG250"/>
  <c r="BE250"/>
  <c r="T250"/>
  <c r="R250"/>
  <c r="P250"/>
  <c r="BI249"/>
  <c r="BH249"/>
  <c r="BG249"/>
  <c r="BE249"/>
  <c r="T249"/>
  <c r="R249"/>
  <c r="P249"/>
  <c r="BI247"/>
  <c r="BH247"/>
  <c r="BG247"/>
  <c r="BE247"/>
  <c r="T247"/>
  <c r="R247"/>
  <c r="P247"/>
  <c r="BI245"/>
  <c r="BH245"/>
  <c r="BG245"/>
  <c r="BE245"/>
  <c r="T245"/>
  <c r="R245"/>
  <c r="P245"/>
  <c r="BI240"/>
  <c r="BH240"/>
  <c r="BG240"/>
  <c r="BE240"/>
  <c r="T240"/>
  <c r="R240"/>
  <c r="P240"/>
  <c r="BI237"/>
  <c r="BH237"/>
  <c r="BG237"/>
  <c r="BE237"/>
  <c r="T237"/>
  <c r="R237"/>
  <c r="P237"/>
  <c r="BI235"/>
  <c r="BH235"/>
  <c r="BG235"/>
  <c r="BE235"/>
  <c r="T235"/>
  <c r="R235"/>
  <c r="P235"/>
  <c r="BI231"/>
  <c r="BH231"/>
  <c r="BG231"/>
  <c r="BE231"/>
  <c r="T231"/>
  <c r="R231"/>
  <c r="P231"/>
  <c r="BI226"/>
  <c r="BH226"/>
  <c r="BG226"/>
  <c r="BE226"/>
  <c r="T226"/>
  <c r="R226"/>
  <c r="P226"/>
  <c r="BI222"/>
  <c r="BH222"/>
  <c r="BG222"/>
  <c r="BE222"/>
  <c r="T222"/>
  <c r="R222"/>
  <c r="P222"/>
  <c r="BI220"/>
  <c r="BH220"/>
  <c r="BG220"/>
  <c r="BE220"/>
  <c r="T220"/>
  <c r="R220"/>
  <c r="P220"/>
  <c r="BI218"/>
  <c r="BH218"/>
  <c r="BG218"/>
  <c r="BE218"/>
  <c r="T218"/>
  <c r="R218"/>
  <c r="P218"/>
  <c r="BI214"/>
  <c r="BH214"/>
  <c r="BG214"/>
  <c r="BE214"/>
  <c r="T214"/>
  <c r="T213"/>
  <c r="R214"/>
  <c r="R213"/>
  <c r="P214"/>
  <c r="P213"/>
  <c r="BI212"/>
  <c r="BH212"/>
  <c r="BG212"/>
  <c r="BE212"/>
  <c r="T212"/>
  <c r="R212"/>
  <c r="P212"/>
  <c r="BI211"/>
  <c r="BH211"/>
  <c r="BG211"/>
  <c r="BE211"/>
  <c r="T211"/>
  <c r="R211"/>
  <c r="P211"/>
  <c r="BI209"/>
  <c r="BH209"/>
  <c r="BG209"/>
  <c r="BE209"/>
  <c r="T209"/>
  <c r="R209"/>
  <c r="P209"/>
  <c r="BI207"/>
  <c r="BH207"/>
  <c r="BG207"/>
  <c r="BE207"/>
  <c r="T207"/>
  <c r="R207"/>
  <c r="P207"/>
  <c r="BI206"/>
  <c r="BH206"/>
  <c r="BG206"/>
  <c r="BE206"/>
  <c r="T206"/>
  <c r="R206"/>
  <c r="P206"/>
  <c r="BI202"/>
  <c r="BH202"/>
  <c r="BG202"/>
  <c r="BE202"/>
  <c r="T202"/>
  <c r="R202"/>
  <c r="P202"/>
  <c r="BI200"/>
  <c r="BH200"/>
  <c r="BG200"/>
  <c r="BE200"/>
  <c r="T200"/>
  <c r="R200"/>
  <c r="P200"/>
  <c r="BI196"/>
  <c r="BH196"/>
  <c r="BG196"/>
  <c r="BE196"/>
  <c r="T196"/>
  <c r="R196"/>
  <c r="P196"/>
  <c r="BI194"/>
  <c r="BH194"/>
  <c r="BG194"/>
  <c r="BE194"/>
  <c r="T194"/>
  <c r="R194"/>
  <c r="P194"/>
  <c r="BI192"/>
  <c r="BH192"/>
  <c r="BG192"/>
  <c r="BE192"/>
  <c r="T192"/>
  <c r="R192"/>
  <c r="P192"/>
  <c r="BI188"/>
  <c r="BH188"/>
  <c r="BG188"/>
  <c r="BE188"/>
  <c r="T188"/>
  <c r="R188"/>
  <c r="P188"/>
  <c r="BI185"/>
  <c r="BH185"/>
  <c r="BG185"/>
  <c r="BE185"/>
  <c r="T185"/>
  <c r="R185"/>
  <c r="P185"/>
  <c r="BI178"/>
  <c r="BH178"/>
  <c r="BG178"/>
  <c r="BE178"/>
  <c r="T178"/>
  <c r="R178"/>
  <c r="P178"/>
  <c r="BI173"/>
  <c r="BH173"/>
  <c r="BG173"/>
  <c r="BE173"/>
  <c r="T173"/>
  <c r="R173"/>
  <c r="P173"/>
  <c r="BI170"/>
  <c r="BH170"/>
  <c r="BG170"/>
  <c r="BE170"/>
  <c r="T170"/>
  <c r="R170"/>
  <c r="P170"/>
  <c r="BI166"/>
  <c r="BH166"/>
  <c r="BG166"/>
  <c r="BE166"/>
  <c r="T166"/>
  <c r="R166"/>
  <c r="P166"/>
  <c r="BI163"/>
  <c r="BH163"/>
  <c r="BG163"/>
  <c r="BE163"/>
  <c r="T163"/>
  <c r="R163"/>
  <c r="P163"/>
  <c r="BI159"/>
  <c r="BH159"/>
  <c r="BG159"/>
  <c r="BE159"/>
  <c r="T159"/>
  <c r="R159"/>
  <c r="P159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BI142"/>
  <c r="BH142"/>
  <c r="BG142"/>
  <c r="BE142"/>
  <c r="T142"/>
  <c r="R142"/>
  <c r="P142"/>
  <c r="BI140"/>
  <c r="BH140"/>
  <c r="BG140"/>
  <c r="BE140"/>
  <c r="T140"/>
  <c r="R140"/>
  <c r="P140"/>
  <c r="BI137"/>
  <c r="BH137"/>
  <c r="BG137"/>
  <c r="BE137"/>
  <c r="T137"/>
  <c r="R137"/>
  <c r="P137"/>
  <c r="BI136"/>
  <c r="BH136"/>
  <c r="BG136"/>
  <c r="BE136"/>
  <c r="T136"/>
  <c r="R136"/>
  <c r="P136"/>
  <c r="BI132"/>
  <c r="BH132"/>
  <c r="BG132"/>
  <c r="BE132"/>
  <c r="T132"/>
  <c r="R132"/>
  <c r="P132"/>
  <c r="F125"/>
  <c r="F123"/>
  <c r="E121"/>
  <c r="F93"/>
  <c r="F91"/>
  <c r="E89"/>
  <c r="J26"/>
  <c r="E26"/>
  <c r="J94"/>
  <c r="J25"/>
  <c r="J23"/>
  <c r="E23"/>
  <c r="J125"/>
  <c r="J22"/>
  <c r="J20"/>
  <c r="E20"/>
  <c r="F126"/>
  <c r="J19"/>
  <c r="J14"/>
  <c r="J91"/>
  <c r="E7"/>
  <c r="E85"/>
  <c i="44" r="J39"/>
  <c r="J38"/>
  <c i="1" r="AY142"/>
  <c i="44" r="J37"/>
  <c i="1" r="AX142"/>
  <c i="44" r="BI450"/>
  <c r="BH450"/>
  <c r="BG450"/>
  <c r="BE450"/>
  <c r="T450"/>
  <c r="R450"/>
  <c r="P450"/>
  <c r="BI447"/>
  <c r="BH447"/>
  <c r="BG447"/>
  <c r="BE447"/>
  <c r="T447"/>
  <c r="R447"/>
  <c r="P447"/>
  <c r="BI443"/>
  <c r="BH443"/>
  <c r="BG443"/>
  <c r="BE443"/>
  <c r="T443"/>
  <c r="R443"/>
  <c r="P443"/>
  <c r="BI440"/>
  <c r="BH440"/>
  <c r="BG440"/>
  <c r="BE440"/>
  <c r="T440"/>
  <c r="R440"/>
  <c r="P440"/>
  <c r="BI438"/>
  <c r="BH438"/>
  <c r="BG438"/>
  <c r="BE438"/>
  <c r="T438"/>
  <c r="R438"/>
  <c r="P438"/>
  <c r="BI434"/>
  <c r="BH434"/>
  <c r="BG434"/>
  <c r="BE434"/>
  <c r="T434"/>
  <c r="R434"/>
  <c r="P434"/>
  <c r="BI430"/>
  <c r="BH430"/>
  <c r="BG430"/>
  <c r="BE430"/>
  <c r="T430"/>
  <c r="R430"/>
  <c r="P430"/>
  <c r="BI427"/>
  <c r="BH427"/>
  <c r="BG427"/>
  <c r="BE427"/>
  <c r="T427"/>
  <c r="R427"/>
  <c r="P427"/>
  <c r="BI424"/>
  <c r="BH424"/>
  <c r="BG424"/>
  <c r="BE424"/>
  <c r="T424"/>
  <c r="R424"/>
  <c r="P424"/>
  <c r="BI422"/>
  <c r="BH422"/>
  <c r="BG422"/>
  <c r="BE422"/>
  <c r="T422"/>
  <c r="R422"/>
  <c r="P422"/>
  <c r="BI419"/>
  <c r="BH419"/>
  <c r="BG419"/>
  <c r="BE419"/>
  <c r="T419"/>
  <c r="R419"/>
  <c r="P419"/>
  <c r="BI416"/>
  <c r="BH416"/>
  <c r="BG416"/>
  <c r="BE416"/>
  <c r="T416"/>
  <c r="R416"/>
  <c r="P416"/>
  <c r="BI413"/>
  <c r="BH413"/>
  <c r="BG413"/>
  <c r="BE413"/>
  <c r="T413"/>
  <c r="R413"/>
  <c r="P413"/>
  <c r="BI410"/>
  <c r="BH410"/>
  <c r="BG410"/>
  <c r="BE410"/>
  <c r="T410"/>
  <c r="R410"/>
  <c r="P410"/>
  <c r="BI407"/>
  <c r="BH407"/>
  <c r="BG407"/>
  <c r="BE407"/>
  <c r="T407"/>
  <c r="R407"/>
  <c r="P407"/>
  <c r="BI404"/>
  <c r="BH404"/>
  <c r="BG404"/>
  <c r="BE404"/>
  <c r="T404"/>
  <c r="R404"/>
  <c r="P404"/>
  <c r="BI401"/>
  <c r="BH401"/>
  <c r="BG401"/>
  <c r="BE401"/>
  <c r="T401"/>
  <c r="R401"/>
  <c r="P401"/>
  <c r="BI398"/>
  <c r="BH398"/>
  <c r="BG398"/>
  <c r="BE398"/>
  <c r="T398"/>
  <c r="R398"/>
  <c r="P398"/>
  <c r="BI394"/>
  <c r="BH394"/>
  <c r="BG394"/>
  <c r="BE394"/>
  <c r="T394"/>
  <c r="R394"/>
  <c r="P394"/>
  <c r="BI389"/>
  <c r="BH389"/>
  <c r="BG389"/>
  <c r="BE389"/>
  <c r="T389"/>
  <c r="R389"/>
  <c r="P389"/>
  <c r="BI386"/>
  <c r="BH386"/>
  <c r="BG386"/>
  <c r="BE386"/>
  <c r="T386"/>
  <c r="R386"/>
  <c r="P386"/>
  <c r="BI382"/>
  <c r="BH382"/>
  <c r="BG382"/>
  <c r="BE382"/>
  <c r="T382"/>
  <c r="R382"/>
  <c r="P382"/>
  <c r="BI379"/>
  <c r="BH379"/>
  <c r="BG379"/>
  <c r="BE379"/>
  <c r="T379"/>
  <c r="R379"/>
  <c r="P379"/>
  <c r="BI376"/>
  <c r="BH376"/>
  <c r="BG376"/>
  <c r="BE376"/>
  <c r="T376"/>
  <c r="R376"/>
  <c r="P376"/>
  <c r="BI373"/>
  <c r="BH373"/>
  <c r="BG373"/>
  <c r="BE373"/>
  <c r="T373"/>
  <c r="R373"/>
  <c r="P373"/>
  <c r="BI370"/>
  <c r="BH370"/>
  <c r="BG370"/>
  <c r="BE370"/>
  <c r="T370"/>
  <c r="R370"/>
  <c r="P370"/>
  <c r="BI367"/>
  <c r="BH367"/>
  <c r="BG367"/>
  <c r="BE367"/>
  <c r="T367"/>
  <c r="R367"/>
  <c r="P367"/>
  <c r="BI364"/>
  <c r="BH364"/>
  <c r="BG364"/>
  <c r="BE364"/>
  <c r="T364"/>
  <c r="R364"/>
  <c r="P364"/>
  <c r="BI361"/>
  <c r="BH361"/>
  <c r="BG361"/>
  <c r="BE361"/>
  <c r="T361"/>
  <c r="R361"/>
  <c r="P361"/>
  <c r="BI358"/>
  <c r="BH358"/>
  <c r="BG358"/>
  <c r="BE358"/>
  <c r="T358"/>
  <c r="R358"/>
  <c r="P358"/>
  <c r="BI355"/>
  <c r="BH355"/>
  <c r="BG355"/>
  <c r="BE355"/>
  <c r="T355"/>
  <c r="R355"/>
  <c r="P355"/>
  <c r="BI352"/>
  <c r="BH352"/>
  <c r="BG352"/>
  <c r="BE352"/>
  <c r="T352"/>
  <c r="R352"/>
  <c r="P352"/>
  <c r="BI348"/>
  <c r="BH348"/>
  <c r="BG348"/>
  <c r="BE348"/>
  <c r="T348"/>
  <c r="R348"/>
  <c r="P348"/>
  <c r="BI346"/>
  <c r="BH346"/>
  <c r="BG346"/>
  <c r="BE346"/>
  <c r="T346"/>
  <c r="R346"/>
  <c r="P346"/>
  <c r="BI342"/>
  <c r="BH342"/>
  <c r="BG342"/>
  <c r="BE342"/>
  <c r="T342"/>
  <c r="R342"/>
  <c r="P342"/>
  <c r="BI337"/>
  <c r="BH337"/>
  <c r="BG337"/>
  <c r="BE337"/>
  <c r="T337"/>
  <c r="R337"/>
  <c r="P337"/>
  <c r="BI332"/>
  <c r="BH332"/>
  <c r="BG332"/>
  <c r="BE332"/>
  <c r="T332"/>
  <c r="R332"/>
  <c r="P332"/>
  <c r="BI329"/>
  <c r="BH329"/>
  <c r="BG329"/>
  <c r="BE329"/>
  <c r="T329"/>
  <c r="R329"/>
  <c r="P329"/>
  <c r="BI326"/>
  <c r="BH326"/>
  <c r="BG326"/>
  <c r="BE326"/>
  <c r="T326"/>
  <c r="R326"/>
  <c r="P326"/>
  <c r="BI323"/>
  <c r="BH323"/>
  <c r="BG323"/>
  <c r="BE323"/>
  <c r="T323"/>
  <c r="R323"/>
  <c r="P323"/>
  <c r="BI320"/>
  <c r="BH320"/>
  <c r="BG320"/>
  <c r="BE320"/>
  <c r="T320"/>
  <c r="R320"/>
  <c r="P320"/>
  <c r="BI317"/>
  <c r="BH317"/>
  <c r="BG317"/>
  <c r="BE317"/>
  <c r="T317"/>
  <c r="R317"/>
  <c r="P317"/>
  <c r="BI314"/>
  <c r="BH314"/>
  <c r="BG314"/>
  <c r="BE314"/>
  <c r="T314"/>
  <c r="R314"/>
  <c r="P314"/>
  <c r="BI311"/>
  <c r="BH311"/>
  <c r="BG311"/>
  <c r="BE311"/>
  <c r="T311"/>
  <c r="R311"/>
  <c r="P311"/>
  <c r="BI308"/>
  <c r="BH308"/>
  <c r="BG308"/>
  <c r="BE308"/>
  <c r="T308"/>
  <c r="R308"/>
  <c r="P308"/>
  <c r="BI305"/>
  <c r="BH305"/>
  <c r="BG305"/>
  <c r="BE305"/>
  <c r="T305"/>
  <c r="R305"/>
  <c r="P305"/>
  <c r="BI302"/>
  <c r="BH302"/>
  <c r="BG302"/>
  <c r="BE302"/>
  <c r="T302"/>
  <c r="R302"/>
  <c r="P302"/>
  <c r="BI299"/>
  <c r="BH299"/>
  <c r="BG299"/>
  <c r="BE299"/>
  <c r="T299"/>
  <c r="R299"/>
  <c r="P299"/>
  <c r="BI296"/>
  <c r="BH296"/>
  <c r="BG296"/>
  <c r="BE296"/>
  <c r="T296"/>
  <c r="R296"/>
  <c r="P296"/>
  <c r="BI293"/>
  <c r="BH293"/>
  <c r="BG293"/>
  <c r="BE293"/>
  <c r="T293"/>
  <c r="R293"/>
  <c r="P293"/>
  <c r="BI290"/>
  <c r="BH290"/>
  <c r="BG290"/>
  <c r="BE290"/>
  <c r="T290"/>
  <c r="R290"/>
  <c r="P290"/>
  <c r="BI287"/>
  <c r="BH287"/>
  <c r="BG287"/>
  <c r="BE287"/>
  <c r="T287"/>
  <c r="R287"/>
  <c r="P287"/>
  <c r="BI284"/>
  <c r="BH284"/>
  <c r="BG284"/>
  <c r="BE284"/>
  <c r="T284"/>
  <c r="R284"/>
  <c r="P284"/>
  <c r="BI281"/>
  <c r="BH281"/>
  <c r="BG281"/>
  <c r="BE281"/>
  <c r="T281"/>
  <c r="R281"/>
  <c r="P281"/>
  <c r="BI278"/>
  <c r="BH278"/>
  <c r="BG278"/>
  <c r="BE278"/>
  <c r="T278"/>
  <c r="R278"/>
  <c r="P278"/>
  <c r="BI275"/>
  <c r="BH275"/>
  <c r="BG275"/>
  <c r="BE275"/>
  <c r="T275"/>
  <c r="R275"/>
  <c r="P275"/>
  <c r="BI271"/>
  <c r="BH271"/>
  <c r="BG271"/>
  <c r="BE271"/>
  <c r="T271"/>
  <c r="R271"/>
  <c r="P271"/>
  <c r="BI266"/>
  <c r="BH266"/>
  <c r="BG266"/>
  <c r="BE266"/>
  <c r="T266"/>
  <c r="R266"/>
  <c r="P266"/>
  <c r="BI263"/>
  <c r="BH263"/>
  <c r="BG263"/>
  <c r="BE263"/>
  <c r="T263"/>
  <c r="R263"/>
  <c r="P263"/>
  <c r="BI260"/>
  <c r="BH260"/>
  <c r="BG260"/>
  <c r="BE260"/>
  <c r="T260"/>
  <c r="R260"/>
  <c r="P260"/>
  <c r="BI257"/>
  <c r="BH257"/>
  <c r="BG257"/>
  <c r="BE257"/>
  <c r="T257"/>
  <c r="R257"/>
  <c r="P257"/>
  <c r="BI253"/>
  <c r="BH253"/>
  <c r="BG253"/>
  <c r="BE253"/>
  <c r="T253"/>
  <c r="R253"/>
  <c r="P253"/>
  <c r="BI250"/>
  <c r="BH250"/>
  <c r="BG250"/>
  <c r="BE250"/>
  <c r="T250"/>
  <c r="R250"/>
  <c r="P250"/>
  <c r="BI247"/>
  <c r="BH247"/>
  <c r="BG247"/>
  <c r="BE247"/>
  <c r="T247"/>
  <c r="R247"/>
  <c r="P247"/>
  <c r="BI244"/>
  <c r="BH244"/>
  <c r="BG244"/>
  <c r="BE244"/>
  <c r="T244"/>
  <c r="R244"/>
  <c r="P244"/>
  <c r="BI241"/>
  <c r="BH241"/>
  <c r="BG241"/>
  <c r="BE241"/>
  <c r="T241"/>
  <c r="R241"/>
  <c r="P241"/>
  <c r="BI239"/>
  <c r="BH239"/>
  <c r="BG239"/>
  <c r="BE239"/>
  <c r="T239"/>
  <c r="R239"/>
  <c r="P239"/>
  <c r="BI236"/>
  <c r="BH236"/>
  <c r="BG236"/>
  <c r="BE236"/>
  <c r="T236"/>
  <c r="R236"/>
  <c r="P236"/>
  <c r="BI233"/>
  <c r="BH233"/>
  <c r="BG233"/>
  <c r="BE233"/>
  <c r="T233"/>
  <c r="R233"/>
  <c r="P233"/>
  <c r="BI230"/>
  <c r="BH230"/>
  <c r="BG230"/>
  <c r="BE230"/>
  <c r="T230"/>
  <c r="R230"/>
  <c r="P230"/>
  <c r="BI227"/>
  <c r="BH227"/>
  <c r="BG227"/>
  <c r="BE227"/>
  <c r="T227"/>
  <c r="R227"/>
  <c r="P227"/>
  <c r="BI224"/>
  <c r="BH224"/>
  <c r="BG224"/>
  <c r="BE224"/>
  <c r="T224"/>
  <c r="R224"/>
  <c r="P224"/>
  <c r="BI221"/>
  <c r="BH221"/>
  <c r="BG221"/>
  <c r="BE221"/>
  <c r="T221"/>
  <c r="R221"/>
  <c r="P221"/>
  <c r="BI218"/>
  <c r="BH218"/>
  <c r="BG218"/>
  <c r="BE218"/>
  <c r="T218"/>
  <c r="R218"/>
  <c r="P218"/>
  <c r="BI215"/>
  <c r="BH215"/>
  <c r="BG215"/>
  <c r="BE215"/>
  <c r="T215"/>
  <c r="R215"/>
  <c r="P215"/>
  <c r="BI212"/>
  <c r="BH212"/>
  <c r="BG212"/>
  <c r="BE212"/>
  <c r="T212"/>
  <c r="R212"/>
  <c r="P212"/>
  <c r="BI209"/>
  <c r="BH209"/>
  <c r="BG209"/>
  <c r="BE209"/>
  <c r="T209"/>
  <c r="R209"/>
  <c r="P209"/>
  <c r="BI206"/>
  <c r="BH206"/>
  <c r="BG206"/>
  <c r="BE206"/>
  <c r="T206"/>
  <c r="R206"/>
  <c r="P206"/>
  <c r="BI203"/>
  <c r="BH203"/>
  <c r="BG203"/>
  <c r="BE203"/>
  <c r="T203"/>
  <c r="R203"/>
  <c r="P203"/>
  <c r="BI200"/>
  <c r="BH200"/>
  <c r="BG200"/>
  <c r="BE200"/>
  <c r="T200"/>
  <c r="R200"/>
  <c r="P200"/>
  <c r="BI197"/>
  <c r="BH197"/>
  <c r="BG197"/>
  <c r="BE197"/>
  <c r="T197"/>
  <c r="R197"/>
  <c r="P197"/>
  <c r="BI194"/>
  <c r="BH194"/>
  <c r="BG194"/>
  <c r="BE194"/>
  <c r="T194"/>
  <c r="R194"/>
  <c r="P194"/>
  <c r="BI191"/>
  <c r="BH191"/>
  <c r="BG191"/>
  <c r="BE191"/>
  <c r="T191"/>
  <c r="R191"/>
  <c r="P191"/>
  <c r="BI188"/>
  <c r="BH188"/>
  <c r="BG188"/>
  <c r="BE188"/>
  <c r="T188"/>
  <c r="R188"/>
  <c r="P188"/>
  <c r="BI185"/>
  <c r="BH185"/>
  <c r="BG185"/>
  <c r="BE185"/>
  <c r="T185"/>
  <c r="R185"/>
  <c r="P185"/>
  <c r="BI182"/>
  <c r="BH182"/>
  <c r="BG182"/>
  <c r="BE182"/>
  <c r="T182"/>
  <c r="R182"/>
  <c r="P182"/>
  <c r="BI178"/>
  <c r="BH178"/>
  <c r="BG178"/>
  <c r="BE178"/>
  <c r="T178"/>
  <c r="R178"/>
  <c r="P178"/>
  <c r="BI176"/>
  <c r="BH176"/>
  <c r="BG176"/>
  <c r="BE176"/>
  <c r="T176"/>
  <c r="R176"/>
  <c r="P176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67"/>
  <c r="BH167"/>
  <c r="BG167"/>
  <c r="BE167"/>
  <c r="T167"/>
  <c r="R167"/>
  <c r="P167"/>
  <c r="BI164"/>
  <c r="BH164"/>
  <c r="BG164"/>
  <c r="BE164"/>
  <c r="T164"/>
  <c r="R164"/>
  <c r="P164"/>
  <c r="BI160"/>
  <c r="BH160"/>
  <c r="BG160"/>
  <c r="BE160"/>
  <c r="T160"/>
  <c r="T159"/>
  <c r="R160"/>
  <c r="R159"/>
  <c r="P160"/>
  <c r="P159"/>
  <c r="BI156"/>
  <c r="BH156"/>
  <c r="BG156"/>
  <c r="BE156"/>
  <c r="T156"/>
  <c r="R156"/>
  <c r="P156"/>
  <c r="BI153"/>
  <c r="BH153"/>
  <c r="BG153"/>
  <c r="BE153"/>
  <c r="T153"/>
  <c r="R153"/>
  <c r="P153"/>
  <c r="BI149"/>
  <c r="BH149"/>
  <c r="BG149"/>
  <c r="BE149"/>
  <c r="T149"/>
  <c r="R149"/>
  <c r="P149"/>
  <c r="BI146"/>
  <c r="BH146"/>
  <c r="BG146"/>
  <c r="BE146"/>
  <c r="T146"/>
  <c r="R146"/>
  <c r="P146"/>
  <c r="BI141"/>
  <c r="BH141"/>
  <c r="BG141"/>
  <c r="BE141"/>
  <c r="T141"/>
  <c r="R141"/>
  <c r="P141"/>
  <c r="BI138"/>
  <c r="BH138"/>
  <c r="BG138"/>
  <c r="BE138"/>
  <c r="T138"/>
  <c r="R138"/>
  <c r="P138"/>
  <c r="BI135"/>
  <c r="BH135"/>
  <c r="BG135"/>
  <c r="BE135"/>
  <c r="T135"/>
  <c r="R135"/>
  <c r="P135"/>
  <c r="F128"/>
  <c r="F126"/>
  <c r="E124"/>
  <c r="F93"/>
  <c r="F91"/>
  <c r="E89"/>
  <c r="J26"/>
  <c r="E26"/>
  <c r="J94"/>
  <c r="J25"/>
  <c r="J23"/>
  <c r="E23"/>
  <c r="J93"/>
  <c r="J22"/>
  <c r="J20"/>
  <c r="E20"/>
  <c r="F129"/>
  <c r="J19"/>
  <c r="J14"/>
  <c r="J91"/>
  <c r="E7"/>
  <c r="E85"/>
  <c i="43" r="J39"/>
  <c r="J38"/>
  <c i="1" r="AY141"/>
  <c i="43" r="J37"/>
  <c i="1" r="AX141"/>
  <c i="43" r="BI553"/>
  <c r="BH553"/>
  <c r="BG553"/>
  <c r="BE553"/>
  <c r="T553"/>
  <c r="R553"/>
  <c r="P553"/>
  <c r="BI550"/>
  <c r="BH550"/>
  <c r="BG550"/>
  <c r="BE550"/>
  <c r="T550"/>
  <c r="R550"/>
  <c r="P550"/>
  <c r="BI546"/>
  <c r="BH546"/>
  <c r="BG546"/>
  <c r="BE546"/>
  <c r="T546"/>
  <c r="R546"/>
  <c r="P546"/>
  <c r="BI543"/>
  <c r="BH543"/>
  <c r="BG543"/>
  <c r="BE543"/>
  <c r="T543"/>
  <c r="R543"/>
  <c r="P543"/>
  <c r="BI541"/>
  <c r="BH541"/>
  <c r="BG541"/>
  <c r="BE541"/>
  <c r="T541"/>
  <c r="R541"/>
  <c r="P541"/>
  <c r="BI537"/>
  <c r="BH537"/>
  <c r="BG537"/>
  <c r="BE537"/>
  <c r="T537"/>
  <c r="R537"/>
  <c r="P537"/>
  <c r="BI533"/>
  <c r="BH533"/>
  <c r="BG533"/>
  <c r="BE533"/>
  <c r="T533"/>
  <c r="R533"/>
  <c r="P533"/>
  <c r="BI530"/>
  <c r="BH530"/>
  <c r="BG530"/>
  <c r="BE530"/>
  <c r="T530"/>
  <c r="R530"/>
  <c r="P530"/>
  <c r="BI527"/>
  <c r="BH527"/>
  <c r="BG527"/>
  <c r="BE527"/>
  <c r="T527"/>
  <c r="R527"/>
  <c r="P527"/>
  <c r="BI525"/>
  <c r="BH525"/>
  <c r="BG525"/>
  <c r="BE525"/>
  <c r="T525"/>
  <c r="R525"/>
  <c r="P525"/>
  <c r="BI522"/>
  <c r="BH522"/>
  <c r="BG522"/>
  <c r="BE522"/>
  <c r="T522"/>
  <c r="R522"/>
  <c r="P522"/>
  <c r="BI519"/>
  <c r="BH519"/>
  <c r="BG519"/>
  <c r="BE519"/>
  <c r="T519"/>
  <c r="R519"/>
  <c r="P519"/>
  <c r="BI516"/>
  <c r="BH516"/>
  <c r="BG516"/>
  <c r="BE516"/>
  <c r="T516"/>
  <c r="R516"/>
  <c r="P516"/>
  <c r="BI513"/>
  <c r="BH513"/>
  <c r="BG513"/>
  <c r="BE513"/>
  <c r="T513"/>
  <c r="R513"/>
  <c r="P513"/>
  <c r="BI510"/>
  <c r="BH510"/>
  <c r="BG510"/>
  <c r="BE510"/>
  <c r="T510"/>
  <c r="R510"/>
  <c r="P510"/>
  <c r="BI507"/>
  <c r="BH507"/>
  <c r="BG507"/>
  <c r="BE507"/>
  <c r="T507"/>
  <c r="R507"/>
  <c r="P507"/>
  <c r="BI504"/>
  <c r="BH504"/>
  <c r="BG504"/>
  <c r="BE504"/>
  <c r="T504"/>
  <c r="R504"/>
  <c r="P504"/>
  <c r="BI501"/>
  <c r="BH501"/>
  <c r="BG501"/>
  <c r="BE501"/>
  <c r="T501"/>
  <c r="R501"/>
  <c r="P501"/>
  <c r="BI498"/>
  <c r="BH498"/>
  <c r="BG498"/>
  <c r="BE498"/>
  <c r="T498"/>
  <c r="R498"/>
  <c r="P498"/>
  <c r="BI493"/>
  <c r="BH493"/>
  <c r="BG493"/>
  <c r="BE493"/>
  <c r="T493"/>
  <c r="R493"/>
  <c r="P493"/>
  <c r="BI488"/>
  <c r="BH488"/>
  <c r="BG488"/>
  <c r="BE488"/>
  <c r="T488"/>
  <c r="R488"/>
  <c r="P488"/>
  <c r="BI485"/>
  <c r="BH485"/>
  <c r="BG485"/>
  <c r="BE485"/>
  <c r="T485"/>
  <c r="R485"/>
  <c r="P485"/>
  <c r="BI482"/>
  <c r="BH482"/>
  <c r="BG482"/>
  <c r="BE482"/>
  <c r="T482"/>
  <c r="R482"/>
  <c r="P482"/>
  <c r="BI477"/>
  <c r="BH477"/>
  <c r="BG477"/>
  <c r="BE477"/>
  <c r="T477"/>
  <c r="R477"/>
  <c r="P477"/>
  <c r="BI473"/>
  <c r="BH473"/>
  <c r="BG473"/>
  <c r="BE473"/>
  <c r="T473"/>
  <c r="R473"/>
  <c r="P473"/>
  <c r="BI470"/>
  <c r="BH470"/>
  <c r="BG470"/>
  <c r="BE470"/>
  <c r="T470"/>
  <c r="R470"/>
  <c r="P470"/>
  <c r="BI467"/>
  <c r="BH467"/>
  <c r="BG467"/>
  <c r="BE467"/>
  <c r="T467"/>
  <c r="R467"/>
  <c r="P467"/>
  <c r="BI464"/>
  <c r="BH464"/>
  <c r="BG464"/>
  <c r="BE464"/>
  <c r="T464"/>
  <c r="R464"/>
  <c r="P464"/>
  <c r="BI461"/>
  <c r="BH461"/>
  <c r="BG461"/>
  <c r="BE461"/>
  <c r="T461"/>
  <c r="R461"/>
  <c r="P461"/>
  <c r="BI458"/>
  <c r="BH458"/>
  <c r="BG458"/>
  <c r="BE458"/>
  <c r="T458"/>
  <c r="R458"/>
  <c r="P458"/>
  <c r="BI455"/>
  <c r="BH455"/>
  <c r="BG455"/>
  <c r="BE455"/>
  <c r="T455"/>
  <c r="R455"/>
  <c r="P455"/>
  <c r="BI451"/>
  <c r="BH451"/>
  <c r="BG451"/>
  <c r="BE451"/>
  <c r="T451"/>
  <c r="R451"/>
  <c r="P451"/>
  <c r="BI446"/>
  <c r="BH446"/>
  <c r="BG446"/>
  <c r="BE446"/>
  <c r="T446"/>
  <c r="R446"/>
  <c r="P446"/>
  <c r="BI443"/>
  <c r="BH443"/>
  <c r="BG443"/>
  <c r="BE443"/>
  <c r="T443"/>
  <c r="R443"/>
  <c r="P443"/>
  <c r="BI439"/>
  <c r="BH439"/>
  <c r="BG439"/>
  <c r="BE439"/>
  <c r="T439"/>
  <c r="R439"/>
  <c r="P439"/>
  <c r="BI436"/>
  <c r="BH436"/>
  <c r="BG436"/>
  <c r="BE436"/>
  <c r="T436"/>
  <c r="R436"/>
  <c r="P436"/>
  <c r="BI433"/>
  <c r="BH433"/>
  <c r="BG433"/>
  <c r="BE433"/>
  <c r="T433"/>
  <c r="R433"/>
  <c r="P433"/>
  <c r="BI430"/>
  <c r="BH430"/>
  <c r="BG430"/>
  <c r="BE430"/>
  <c r="T430"/>
  <c r="R430"/>
  <c r="P430"/>
  <c r="BI427"/>
  <c r="BH427"/>
  <c r="BG427"/>
  <c r="BE427"/>
  <c r="T427"/>
  <c r="R427"/>
  <c r="P427"/>
  <c r="BI424"/>
  <c r="BH424"/>
  <c r="BG424"/>
  <c r="BE424"/>
  <c r="T424"/>
  <c r="R424"/>
  <c r="P424"/>
  <c r="BI421"/>
  <c r="BH421"/>
  <c r="BG421"/>
  <c r="BE421"/>
  <c r="T421"/>
  <c r="R421"/>
  <c r="P421"/>
  <c r="BI418"/>
  <c r="BH418"/>
  <c r="BG418"/>
  <c r="BE418"/>
  <c r="T418"/>
  <c r="R418"/>
  <c r="P418"/>
  <c r="BI415"/>
  <c r="BH415"/>
  <c r="BG415"/>
  <c r="BE415"/>
  <c r="T415"/>
  <c r="R415"/>
  <c r="P415"/>
  <c r="BI412"/>
  <c r="BH412"/>
  <c r="BG412"/>
  <c r="BE412"/>
  <c r="T412"/>
  <c r="R412"/>
  <c r="P412"/>
  <c r="BI409"/>
  <c r="BH409"/>
  <c r="BG409"/>
  <c r="BE409"/>
  <c r="T409"/>
  <c r="R409"/>
  <c r="P409"/>
  <c r="BI405"/>
  <c r="BH405"/>
  <c r="BG405"/>
  <c r="BE405"/>
  <c r="T405"/>
  <c r="R405"/>
  <c r="P405"/>
  <c r="BI403"/>
  <c r="BH403"/>
  <c r="BG403"/>
  <c r="BE403"/>
  <c r="T403"/>
  <c r="R403"/>
  <c r="P403"/>
  <c r="BI400"/>
  <c r="BH400"/>
  <c r="BG400"/>
  <c r="BE400"/>
  <c r="T400"/>
  <c r="R400"/>
  <c r="P400"/>
  <c r="BI395"/>
  <c r="BH395"/>
  <c r="BG395"/>
  <c r="BE395"/>
  <c r="T395"/>
  <c r="R395"/>
  <c r="P395"/>
  <c r="BI390"/>
  <c r="BH390"/>
  <c r="BG390"/>
  <c r="BE390"/>
  <c r="T390"/>
  <c r="R390"/>
  <c r="P390"/>
  <c r="BI387"/>
  <c r="BH387"/>
  <c r="BG387"/>
  <c r="BE387"/>
  <c r="T387"/>
  <c r="R387"/>
  <c r="P387"/>
  <c r="BI384"/>
  <c r="BH384"/>
  <c r="BG384"/>
  <c r="BE384"/>
  <c r="T384"/>
  <c r="R384"/>
  <c r="P384"/>
  <c r="BI381"/>
  <c r="BH381"/>
  <c r="BG381"/>
  <c r="BE381"/>
  <c r="T381"/>
  <c r="R381"/>
  <c r="P381"/>
  <c r="BI378"/>
  <c r="BH378"/>
  <c r="BG378"/>
  <c r="BE378"/>
  <c r="T378"/>
  <c r="R378"/>
  <c r="P378"/>
  <c r="BI375"/>
  <c r="BH375"/>
  <c r="BG375"/>
  <c r="BE375"/>
  <c r="T375"/>
  <c r="R375"/>
  <c r="P375"/>
  <c r="BI372"/>
  <c r="BH372"/>
  <c r="BG372"/>
  <c r="BE372"/>
  <c r="T372"/>
  <c r="R372"/>
  <c r="P372"/>
  <c r="BI369"/>
  <c r="BH369"/>
  <c r="BG369"/>
  <c r="BE369"/>
  <c r="T369"/>
  <c r="R369"/>
  <c r="P369"/>
  <c r="BI366"/>
  <c r="BH366"/>
  <c r="BG366"/>
  <c r="BE366"/>
  <c r="T366"/>
  <c r="R366"/>
  <c r="P366"/>
  <c r="BI363"/>
  <c r="BH363"/>
  <c r="BG363"/>
  <c r="BE363"/>
  <c r="T363"/>
  <c r="R363"/>
  <c r="P363"/>
  <c r="BI360"/>
  <c r="BH360"/>
  <c r="BG360"/>
  <c r="BE360"/>
  <c r="T360"/>
  <c r="R360"/>
  <c r="P360"/>
  <c r="BI357"/>
  <c r="BH357"/>
  <c r="BG357"/>
  <c r="BE357"/>
  <c r="T357"/>
  <c r="R357"/>
  <c r="P357"/>
  <c r="BI354"/>
  <c r="BH354"/>
  <c r="BG354"/>
  <c r="BE354"/>
  <c r="T354"/>
  <c r="R354"/>
  <c r="P354"/>
  <c r="BI351"/>
  <c r="BH351"/>
  <c r="BG351"/>
  <c r="BE351"/>
  <c r="T351"/>
  <c r="R351"/>
  <c r="P351"/>
  <c r="BI348"/>
  <c r="BH348"/>
  <c r="BG348"/>
  <c r="BE348"/>
  <c r="T348"/>
  <c r="R348"/>
  <c r="P348"/>
  <c r="BI345"/>
  <c r="BH345"/>
  <c r="BG345"/>
  <c r="BE345"/>
  <c r="T345"/>
  <c r="R345"/>
  <c r="P345"/>
  <c r="BI342"/>
  <c r="BH342"/>
  <c r="BG342"/>
  <c r="BE342"/>
  <c r="T342"/>
  <c r="R342"/>
  <c r="P342"/>
  <c r="BI339"/>
  <c r="BH339"/>
  <c r="BG339"/>
  <c r="BE339"/>
  <c r="T339"/>
  <c r="R339"/>
  <c r="P339"/>
  <c r="BI336"/>
  <c r="BH336"/>
  <c r="BG336"/>
  <c r="BE336"/>
  <c r="T336"/>
  <c r="R336"/>
  <c r="P336"/>
  <c r="BI333"/>
  <c r="BH333"/>
  <c r="BG333"/>
  <c r="BE333"/>
  <c r="T333"/>
  <c r="R333"/>
  <c r="P333"/>
  <c r="BI330"/>
  <c r="BH330"/>
  <c r="BG330"/>
  <c r="BE330"/>
  <c r="T330"/>
  <c r="R330"/>
  <c r="P330"/>
  <c r="BI327"/>
  <c r="BH327"/>
  <c r="BG327"/>
  <c r="BE327"/>
  <c r="T327"/>
  <c r="R327"/>
  <c r="P327"/>
  <c r="BI324"/>
  <c r="BH324"/>
  <c r="BG324"/>
  <c r="BE324"/>
  <c r="T324"/>
  <c r="R324"/>
  <c r="P324"/>
  <c r="BI321"/>
  <c r="BH321"/>
  <c r="BG321"/>
  <c r="BE321"/>
  <c r="T321"/>
  <c r="R321"/>
  <c r="P321"/>
  <c r="BI318"/>
  <c r="BH318"/>
  <c r="BG318"/>
  <c r="BE318"/>
  <c r="T318"/>
  <c r="R318"/>
  <c r="P318"/>
  <c r="BI315"/>
  <c r="BH315"/>
  <c r="BG315"/>
  <c r="BE315"/>
  <c r="T315"/>
  <c r="R315"/>
  <c r="P315"/>
  <c r="BI312"/>
  <c r="BH312"/>
  <c r="BG312"/>
  <c r="BE312"/>
  <c r="T312"/>
  <c r="R312"/>
  <c r="P312"/>
  <c r="BI309"/>
  <c r="BH309"/>
  <c r="BG309"/>
  <c r="BE309"/>
  <c r="T309"/>
  <c r="R309"/>
  <c r="P309"/>
  <c r="BI306"/>
  <c r="BH306"/>
  <c r="BG306"/>
  <c r="BE306"/>
  <c r="T306"/>
  <c r="R306"/>
  <c r="P306"/>
  <c r="BI301"/>
  <c r="BH301"/>
  <c r="BG301"/>
  <c r="BE301"/>
  <c r="T301"/>
  <c r="R301"/>
  <c r="P301"/>
  <c r="BI297"/>
  <c r="BH297"/>
  <c r="BG297"/>
  <c r="BE297"/>
  <c r="T297"/>
  <c r="R297"/>
  <c r="P297"/>
  <c r="BI294"/>
  <c r="BH294"/>
  <c r="BG294"/>
  <c r="BE294"/>
  <c r="T294"/>
  <c r="R294"/>
  <c r="P294"/>
  <c r="BI291"/>
  <c r="BH291"/>
  <c r="BG291"/>
  <c r="BE291"/>
  <c r="T291"/>
  <c r="R291"/>
  <c r="P291"/>
  <c r="BI288"/>
  <c r="BH288"/>
  <c r="BG288"/>
  <c r="BE288"/>
  <c r="T288"/>
  <c r="R288"/>
  <c r="P288"/>
  <c r="BI284"/>
  <c r="BH284"/>
  <c r="BG284"/>
  <c r="BE284"/>
  <c r="T284"/>
  <c r="R284"/>
  <c r="P284"/>
  <c r="BI280"/>
  <c r="BH280"/>
  <c r="BG280"/>
  <c r="BE280"/>
  <c r="T280"/>
  <c r="R280"/>
  <c r="P280"/>
  <c r="BI277"/>
  <c r="BH277"/>
  <c r="BG277"/>
  <c r="BE277"/>
  <c r="T277"/>
  <c r="R277"/>
  <c r="P277"/>
  <c r="BI274"/>
  <c r="BH274"/>
  <c r="BG274"/>
  <c r="BE274"/>
  <c r="T274"/>
  <c r="R274"/>
  <c r="P274"/>
  <c r="BI271"/>
  <c r="BH271"/>
  <c r="BG271"/>
  <c r="BE271"/>
  <c r="T271"/>
  <c r="R271"/>
  <c r="P271"/>
  <c r="BI269"/>
  <c r="BH269"/>
  <c r="BG269"/>
  <c r="BE269"/>
  <c r="T269"/>
  <c r="R269"/>
  <c r="P269"/>
  <c r="BI266"/>
  <c r="BH266"/>
  <c r="BG266"/>
  <c r="BE266"/>
  <c r="T266"/>
  <c r="R266"/>
  <c r="P266"/>
  <c r="BI263"/>
  <c r="BH263"/>
  <c r="BG263"/>
  <c r="BE263"/>
  <c r="T263"/>
  <c r="R263"/>
  <c r="P263"/>
  <c r="BI260"/>
  <c r="BH260"/>
  <c r="BG260"/>
  <c r="BE260"/>
  <c r="T260"/>
  <c r="R260"/>
  <c r="P260"/>
  <c r="BI257"/>
  <c r="BH257"/>
  <c r="BG257"/>
  <c r="BE257"/>
  <c r="T257"/>
  <c r="R257"/>
  <c r="P257"/>
  <c r="BI254"/>
  <c r="BH254"/>
  <c r="BG254"/>
  <c r="BE254"/>
  <c r="T254"/>
  <c r="R254"/>
  <c r="P254"/>
  <c r="BI251"/>
  <c r="BH251"/>
  <c r="BG251"/>
  <c r="BE251"/>
  <c r="T251"/>
  <c r="R251"/>
  <c r="P251"/>
  <c r="BI248"/>
  <c r="BH248"/>
  <c r="BG248"/>
  <c r="BE248"/>
  <c r="T248"/>
  <c r="R248"/>
  <c r="P248"/>
  <c r="BI245"/>
  <c r="BH245"/>
  <c r="BG245"/>
  <c r="BE245"/>
  <c r="T245"/>
  <c r="R245"/>
  <c r="P245"/>
  <c r="BI242"/>
  <c r="BH242"/>
  <c r="BG242"/>
  <c r="BE242"/>
  <c r="T242"/>
  <c r="R242"/>
  <c r="P242"/>
  <c r="BI239"/>
  <c r="BH239"/>
  <c r="BG239"/>
  <c r="BE239"/>
  <c r="T239"/>
  <c r="R239"/>
  <c r="P239"/>
  <c r="BI236"/>
  <c r="BH236"/>
  <c r="BG236"/>
  <c r="BE236"/>
  <c r="T236"/>
  <c r="R236"/>
  <c r="P236"/>
  <c r="BI233"/>
  <c r="BH233"/>
  <c r="BG233"/>
  <c r="BE233"/>
  <c r="T233"/>
  <c r="R233"/>
  <c r="P233"/>
  <c r="BI230"/>
  <c r="BH230"/>
  <c r="BG230"/>
  <c r="BE230"/>
  <c r="T230"/>
  <c r="R230"/>
  <c r="P230"/>
  <c r="BI227"/>
  <c r="BH227"/>
  <c r="BG227"/>
  <c r="BE227"/>
  <c r="T227"/>
  <c r="R227"/>
  <c r="P227"/>
  <c r="BI224"/>
  <c r="BH224"/>
  <c r="BG224"/>
  <c r="BE224"/>
  <c r="T224"/>
  <c r="R224"/>
  <c r="P224"/>
  <c r="BI221"/>
  <c r="BH221"/>
  <c r="BG221"/>
  <c r="BE221"/>
  <c r="T221"/>
  <c r="R221"/>
  <c r="P221"/>
  <c r="BI218"/>
  <c r="BH218"/>
  <c r="BG218"/>
  <c r="BE218"/>
  <c r="T218"/>
  <c r="R218"/>
  <c r="P218"/>
  <c r="BI215"/>
  <c r="BH215"/>
  <c r="BG215"/>
  <c r="BE215"/>
  <c r="T215"/>
  <c r="R215"/>
  <c r="P215"/>
  <c r="BI212"/>
  <c r="BH212"/>
  <c r="BG212"/>
  <c r="BE212"/>
  <c r="T212"/>
  <c r="R212"/>
  <c r="P212"/>
  <c r="BI209"/>
  <c r="BH209"/>
  <c r="BG209"/>
  <c r="BE209"/>
  <c r="T209"/>
  <c r="R209"/>
  <c r="P209"/>
  <c r="BI206"/>
  <c r="BH206"/>
  <c r="BG206"/>
  <c r="BE206"/>
  <c r="T206"/>
  <c r="R206"/>
  <c r="P206"/>
  <c r="BI203"/>
  <c r="BH203"/>
  <c r="BG203"/>
  <c r="BE203"/>
  <c r="T203"/>
  <c r="R203"/>
  <c r="P203"/>
  <c r="BI200"/>
  <c r="BH200"/>
  <c r="BG200"/>
  <c r="BE200"/>
  <c r="T200"/>
  <c r="R200"/>
  <c r="P200"/>
  <c r="BI197"/>
  <c r="BH197"/>
  <c r="BG197"/>
  <c r="BE197"/>
  <c r="T197"/>
  <c r="R197"/>
  <c r="P197"/>
  <c r="BI194"/>
  <c r="BH194"/>
  <c r="BG194"/>
  <c r="BE194"/>
  <c r="T194"/>
  <c r="R194"/>
  <c r="P194"/>
  <c r="BI191"/>
  <c r="BH191"/>
  <c r="BG191"/>
  <c r="BE191"/>
  <c r="T191"/>
  <c r="R191"/>
  <c r="P191"/>
  <c r="BI188"/>
  <c r="BH188"/>
  <c r="BG188"/>
  <c r="BE188"/>
  <c r="T188"/>
  <c r="R188"/>
  <c r="P188"/>
  <c r="BI185"/>
  <c r="BH185"/>
  <c r="BG185"/>
  <c r="BE185"/>
  <c r="T185"/>
  <c r="R185"/>
  <c r="P185"/>
  <c r="BI182"/>
  <c r="BH182"/>
  <c r="BG182"/>
  <c r="BE182"/>
  <c r="T182"/>
  <c r="R182"/>
  <c r="P182"/>
  <c r="BI178"/>
  <c r="BH178"/>
  <c r="BG178"/>
  <c r="BE178"/>
  <c r="T178"/>
  <c r="R178"/>
  <c r="P178"/>
  <c r="BI176"/>
  <c r="BH176"/>
  <c r="BG176"/>
  <c r="BE176"/>
  <c r="T176"/>
  <c r="R176"/>
  <c r="P176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67"/>
  <c r="BH167"/>
  <c r="BG167"/>
  <c r="BE167"/>
  <c r="T167"/>
  <c r="R167"/>
  <c r="P167"/>
  <c r="BI164"/>
  <c r="BH164"/>
  <c r="BG164"/>
  <c r="BE164"/>
  <c r="T164"/>
  <c r="R164"/>
  <c r="P164"/>
  <c r="BI160"/>
  <c r="BH160"/>
  <c r="BG160"/>
  <c r="BE160"/>
  <c r="T160"/>
  <c r="T159"/>
  <c r="R160"/>
  <c r="R159"/>
  <c r="P160"/>
  <c r="P159"/>
  <c r="BI156"/>
  <c r="BH156"/>
  <c r="BG156"/>
  <c r="BE156"/>
  <c r="T156"/>
  <c r="R156"/>
  <c r="P156"/>
  <c r="BI153"/>
  <c r="BH153"/>
  <c r="BG153"/>
  <c r="BE153"/>
  <c r="T153"/>
  <c r="R153"/>
  <c r="P153"/>
  <c r="BI149"/>
  <c r="BH149"/>
  <c r="BG149"/>
  <c r="BE149"/>
  <c r="T149"/>
  <c r="R149"/>
  <c r="P149"/>
  <c r="BI146"/>
  <c r="BH146"/>
  <c r="BG146"/>
  <c r="BE146"/>
  <c r="T146"/>
  <c r="R146"/>
  <c r="P146"/>
  <c r="BI141"/>
  <c r="BH141"/>
  <c r="BG141"/>
  <c r="BE141"/>
  <c r="T141"/>
  <c r="R141"/>
  <c r="P141"/>
  <c r="BI138"/>
  <c r="BH138"/>
  <c r="BG138"/>
  <c r="BE138"/>
  <c r="T138"/>
  <c r="R138"/>
  <c r="P138"/>
  <c r="BI135"/>
  <c r="BH135"/>
  <c r="BG135"/>
  <c r="BE135"/>
  <c r="T135"/>
  <c r="R135"/>
  <c r="P135"/>
  <c r="F128"/>
  <c r="F126"/>
  <c r="E124"/>
  <c r="F93"/>
  <c r="F91"/>
  <c r="E89"/>
  <c r="J26"/>
  <c r="E26"/>
  <c r="J129"/>
  <c r="J25"/>
  <c r="J23"/>
  <c r="E23"/>
  <c r="J128"/>
  <c r="J22"/>
  <c r="J20"/>
  <c r="E20"/>
  <c r="F94"/>
  <c r="J19"/>
  <c r="J14"/>
  <c r="J126"/>
  <c r="E7"/>
  <c r="E120"/>
  <c i="42" r="J39"/>
  <c r="J38"/>
  <c i="1" r="AY140"/>
  <c i="42" r="J37"/>
  <c i="1" r="AX140"/>
  <c i="42"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F117"/>
  <c r="F115"/>
  <c r="E113"/>
  <c r="F93"/>
  <c r="F91"/>
  <c r="E89"/>
  <c r="J26"/>
  <c r="E26"/>
  <c r="J118"/>
  <c r="J25"/>
  <c r="J23"/>
  <c r="E23"/>
  <c r="J93"/>
  <c r="J22"/>
  <c r="J20"/>
  <c r="E20"/>
  <c r="F118"/>
  <c r="J19"/>
  <c r="J14"/>
  <c r="J115"/>
  <c r="E7"/>
  <c r="E85"/>
  <c i="41" r="J39"/>
  <c r="J38"/>
  <c i="1" r="AY139"/>
  <c i="41" r="J37"/>
  <c i="1" r="AX139"/>
  <c i="41"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F122"/>
  <c r="F120"/>
  <c r="E118"/>
  <c r="F93"/>
  <c r="F91"/>
  <c r="E89"/>
  <c r="J26"/>
  <c r="E26"/>
  <c r="J94"/>
  <c r="J25"/>
  <c r="J23"/>
  <c r="E23"/>
  <c r="J122"/>
  <c r="J22"/>
  <c r="J20"/>
  <c r="E20"/>
  <c r="F123"/>
  <c r="J19"/>
  <c r="J14"/>
  <c r="J120"/>
  <c r="E7"/>
  <c r="E114"/>
  <c i="40" r="J39"/>
  <c r="J38"/>
  <c i="1" r="AY138"/>
  <c i="40" r="J37"/>
  <c i="1" r="AX138"/>
  <c i="40" r="BI171"/>
  <c r="BH171"/>
  <c r="BG171"/>
  <c r="BE171"/>
  <c r="T171"/>
  <c r="T170"/>
  <c r="R171"/>
  <c r="R170"/>
  <c r="P171"/>
  <c r="P170"/>
  <c r="BI169"/>
  <c r="BH169"/>
  <c r="BG169"/>
  <c r="BE169"/>
  <c r="T169"/>
  <c r="R169"/>
  <c r="P169"/>
  <c r="BI166"/>
  <c r="BH166"/>
  <c r="BG166"/>
  <c r="BE166"/>
  <c r="T166"/>
  <c r="R166"/>
  <c r="P166"/>
  <c r="BI163"/>
  <c r="BH163"/>
  <c r="BG163"/>
  <c r="BE163"/>
  <c r="T163"/>
  <c r="R163"/>
  <c r="P163"/>
  <c r="BI160"/>
  <c r="BH160"/>
  <c r="BG160"/>
  <c r="BE160"/>
  <c r="T160"/>
  <c r="R160"/>
  <c r="P160"/>
  <c r="BI158"/>
  <c r="BH158"/>
  <c r="BG158"/>
  <c r="BE158"/>
  <c r="T158"/>
  <c r="R158"/>
  <c r="P158"/>
  <c r="BI155"/>
  <c r="BH155"/>
  <c r="BG155"/>
  <c r="BE155"/>
  <c r="T155"/>
  <c r="R155"/>
  <c r="P155"/>
  <c r="BI152"/>
  <c r="BH152"/>
  <c r="BG152"/>
  <c r="BE152"/>
  <c r="T152"/>
  <c r="R152"/>
  <c r="P152"/>
  <c r="BI148"/>
  <c r="BH148"/>
  <c r="BG148"/>
  <c r="BE148"/>
  <c r="T148"/>
  <c r="R148"/>
  <c r="P148"/>
  <c r="BI145"/>
  <c r="BH145"/>
  <c r="BG145"/>
  <c r="BE145"/>
  <c r="T145"/>
  <c r="R145"/>
  <c r="P145"/>
  <c r="BI142"/>
  <c r="BH142"/>
  <c r="BG142"/>
  <c r="BE142"/>
  <c r="T142"/>
  <c r="R142"/>
  <c r="P142"/>
  <c r="BI138"/>
  <c r="BH138"/>
  <c r="BG138"/>
  <c r="BE138"/>
  <c r="T138"/>
  <c r="R138"/>
  <c r="P138"/>
  <c r="BI135"/>
  <c r="BH135"/>
  <c r="BG135"/>
  <c r="BE135"/>
  <c r="T135"/>
  <c r="R135"/>
  <c r="P135"/>
  <c r="BI132"/>
  <c r="BH132"/>
  <c r="BG132"/>
  <c r="BE132"/>
  <c r="T132"/>
  <c r="R132"/>
  <c r="P132"/>
  <c r="BI129"/>
  <c r="BH129"/>
  <c r="BG129"/>
  <c r="BE129"/>
  <c r="T129"/>
  <c r="R129"/>
  <c r="P129"/>
  <c r="F120"/>
  <c r="E118"/>
  <c r="F91"/>
  <c r="E89"/>
  <c r="J26"/>
  <c r="E26"/>
  <c r="J94"/>
  <c r="J25"/>
  <c r="J23"/>
  <c r="E23"/>
  <c r="J93"/>
  <c r="J22"/>
  <c r="J20"/>
  <c r="E20"/>
  <c r="F123"/>
  <c r="J19"/>
  <c r="J17"/>
  <c r="E17"/>
  <c r="F122"/>
  <c r="J16"/>
  <c r="J14"/>
  <c r="J120"/>
  <c r="E7"/>
  <c r="E114"/>
  <c i="39" r="J39"/>
  <c r="J38"/>
  <c i="1" r="AY137"/>
  <c i="39" r="J37"/>
  <c i="1" r="AX137"/>
  <c i="39" r="BI157"/>
  <c r="BH157"/>
  <c r="BG157"/>
  <c r="BE157"/>
  <c r="T157"/>
  <c r="T156"/>
  <c r="R157"/>
  <c r="R156"/>
  <c r="P157"/>
  <c r="P156"/>
  <c r="BI155"/>
  <c r="BH155"/>
  <c r="BG155"/>
  <c r="BE155"/>
  <c r="T155"/>
  <c r="R155"/>
  <c r="P155"/>
  <c r="BI152"/>
  <c r="BH152"/>
  <c r="BG152"/>
  <c r="BE152"/>
  <c r="T152"/>
  <c r="R152"/>
  <c r="P152"/>
  <c r="BI149"/>
  <c r="BH149"/>
  <c r="BG149"/>
  <c r="BE149"/>
  <c r="T149"/>
  <c r="R149"/>
  <c r="P149"/>
  <c r="BI147"/>
  <c r="BH147"/>
  <c r="BG147"/>
  <c r="BE147"/>
  <c r="T147"/>
  <c r="R147"/>
  <c r="P147"/>
  <c r="BI144"/>
  <c r="BH144"/>
  <c r="BG144"/>
  <c r="BE144"/>
  <c r="T144"/>
  <c r="R144"/>
  <c r="P144"/>
  <c r="BI141"/>
  <c r="BH141"/>
  <c r="BG141"/>
  <c r="BE141"/>
  <c r="T141"/>
  <c r="R141"/>
  <c r="P141"/>
  <c r="BI137"/>
  <c r="BH137"/>
  <c r="BG137"/>
  <c r="BE137"/>
  <c r="T137"/>
  <c r="R137"/>
  <c r="P137"/>
  <c r="BI134"/>
  <c r="BH134"/>
  <c r="BG134"/>
  <c r="BE134"/>
  <c r="T134"/>
  <c r="R134"/>
  <c r="P134"/>
  <c r="BI131"/>
  <c r="BH131"/>
  <c r="BG131"/>
  <c r="BE131"/>
  <c r="T131"/>
  <c r="R131"/>
  <c r="P131"/>
  <c r="BI128"/>
  <c r="BH128"/>
  <c r="BG128"/>
  <c r="BE128"/>
  <c r="T128"/>
  <c r="R128"/>
  <c r="P128"/>
  <c r="F119"/>
  <c r="E117"/>
  <c r="F91"/>
  <c r="E89"/>
  <c r="J26"/>
  <c r="E26"/>
  <c r="J94"/>
  <c r="J25"/>
  <c r="J23"/>
  <c r="E23"/>
  <c r="J93"/>
  <c r="J22"/>
  <c r="J20"/>
  <c r="E20"/>
  <c r="F122"/>
  <c r="J19"/>
  <c r="J17"/>
  <c r="E17"/>
  <c r="F121"/>
  <c r="J16"/>
  <c r="J14"/>
  <c r="J119"/>
  <c r="E7"/>
  <c r="E113"/>
  <c i="38" r="J39"/>
  <c r="J38"/>
  <c i="1" r="AY136"/>
  <c i="38" r="J37"/>
  <c i="1" r="AX136"/>
  <c i="38"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F118"/>
  <c r="F116"/>
  <c r="E114"/>
  <c r="F93"/>
  <c r="F91"/>
  <c r="E89"/>
  <c r="J26"/>
  <c r="E26"/>
  <c r="J119"/>
  <c r="J25"/>
  <c r="J23"/>
  <c r="E23"/>
  <c r="J118"/>
  <c r="J22"/>
  <c r="J20"/>
  <c r="E20"/>
  <c r="F119"/>
  <c r="J19"/>
  <c r="J14"/>
  <c r="J91"/>
  <c r="E7"/>
  <c r="E85"/>
  <c i="37" r="J41"/>
  <c r="J40"/>
  <c i="1" r="AY135"/>
  <c i="37" r="J39"/>
  <c i="1" r="AX135"/>
  <c i="37"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3"/>
  <c r="BH133"/>
  <c r="BG133"/>
  <c r="BE133"/>
  <c r="T133"/>
  <c r="T132"/>
  <c r="R133"/>
  <c r="R132"/>
  <c r="P133"/>
  <c r="P132"/>
  <c r="F127"/>
  <c r="F125"/>
  <c r="E123"/>
  <c r="F95"/>
  <c r="F93"/>
  <c r="E91"/>
  <c r="J28"/>
  <c r="E28"/>
  <c r="J96"/>
  <c r="J27"/>
  <c r="J25"/>
  <c r="E25"/>
  <c r="J127"/>
  <c r="J24"/>
  <c r="J22"/>
  <c r="E22"/>
  <c r="F96"/>
  <c r="J21"/>
  <c r="J16"/>
  <c r="J93"/>
  <c r="E7"/>
  <c r="E85"/>
  <c i="36" r="J41"/>
  <c r="J40"/>
  <c i="1" r="AY134"/>
  <c i="36" r="J39"/>
  <c i="1" r="AX134"/>
  <c i="36"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F125"/>
  <c r="F123"/>
  <c r="E121"/>
  <c r="F95"/>
  <c r="F93"/>
  <c r="E91"/>
  <c r="J28"/>
  <c r="E28"/>
  <c r="J96"/>
  <c r="J27"/>
  <c r="J25"/>
  <c r="E25"/>
  <c r="J125"/>
  <c r="J24"/>
  <c r="J22"/>
  <c r="E22"/>
  <c r="F126"/>
  <c r="J21"/>
  <c r="J16"/>
  <c r="J93"/>
  <c r="E7"/>
  <c r="E115"/>
  <c i="35" r="J41"/>
  <c r="J40"/>
  <c i="1" r="AY133"/>
  <c i="35" r="J39"/>
  <c i="1" r="AX133"/>
  <c i="35"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F125"/>
  <c r="F123"/>
  <c r="E121"/>
  <c r="F95"/>
  <c r="F93"/>
  <c r="E91"/>
  <c r="J28"/>
  <c r="E28"/>
  <c r="J126"/>
  <c r="J27"/>
  <c r="J25"/>
  <c r="E25"/>
  <c r="J125"/>
  <c r="J24"/>
  <c r="J22"/>
  <c r="E22"/>
  <c r="F96"/>
  <c r="J21"/>
  <c r="J16"/>
  <c r="J123"/>
  <c r="E7"/>
  <c r="E115"/>
  <c i="34" r="J41"/>
  <c r="J40"/>
  <c i="1" r="AY132"/>
  <c i="34" r="J39"/>
  <c i="1" r="AX132"/>
  <c i="34"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F124"/>
  <c r="F122"/>
  <c r="E120"/>
  <c r="F95"/>
  <c r="F93"/>
  <c r="E91"/>
  <c r="J28"/>
  <c r="E28"/>
  <c r="J125"/>
  <c r="J27"/>
  <c r="J25"/>
  <c r="E25"/>
  <c r="J95"/>
  <c r="J24"/>
  <c r="J22"/>
  <c r="E22"/>
  <c r="F125"/>
  <c r="J21"/>
  <c r="J16"/>
  <c r="J122"/>
  <c r="E7"/>
  <c r="E114"/>
  <c i="33" r="J41"/>
  <c r="J40"/>
  <c i="1" r="AY131"/>
  <c i="33" r="J39"/>
  <c i="1" r="AX131"/>
  <c i="33"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F124"/>
  <c r="F122"/>
  <c r="E120"/>
  <c r="F95"/>
  <c r="F93"/>
  <c r="E91"/>
  <c r="J28"/>
  <c r="E28"/>
  <c r="J96"/>
  <c r="J27"/>
  <c r="J25"/>
  <c r="E25"/>
  <c r="J95"/>
  <c r="J24"/>
  <c r="J22"/>
  <c r="E22"/>
  <c r="F96"/>
  <c r="J21"/>
  <c r="J16"/>
  <c r="J122"/>
  <c r="E7"/>
  <c r="E85"/>
  <c i="32" r="J41"/>
  <c r="J40"/>
  <c i="1" r="AY130"/>
  <c i="32" r="J39"/>
  <c i="1" r="AX130"/>
  <c i="32"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F121"/>
  <c r="F119"/>
  <c r="E117"/>
  <c r="F95"/>
  <c r="F93"/>
  <c r="E91"/>
  <c r="J28"/>
  <c r="E28"/>
  <c r="J122"/>
  <c r="J27"/>
  <c r="J25"/>
  <c r="E25"/>
  <c r="J95"/>
  <c r="J24"/>
  <c r="J22"/>
  <c r="E22"/>
  <c r="F122"/>
  <c r="J21"/>
  <c r="J16"/>
  <c r="J119"/>
  <c r="E7"/>
  <c r="E85"/>
  <c i="31" r="J41"/>
  <c r="J40"/>
  <c i="1" r="AY129"/>
  <c i="31" r="J39"/>
  <c i="1" r="AX129"/>
  <c i="31"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F121"/>
  <c r="F119"/>
  <c r="E117"/>
  <c r="F95"/>
  <c r="F93"/>
  <c r="E91"/>
  <c r="J28"/>
  <c r="E28"/>
  <c r="J96"/>
  <c r="J27"/>
  <c r="J25"/>
  <c r="E25"/>
  <c r="J121"/>
  <c r="J24"/>
  <c r="J22"/>
  <c r="E22"/>
  <c r="F96"/>
  <c r="J21"/>
  <c r="J16"/>
  <c r="J93"/>
  <c r="E7"/>
  <c r="E111"/>
  <c i="30" r="J41"/>
  <c r="J40"/>
  <c i="1" r="AY128"/>
  <c i="30" r="J39"/>
  <c i="1" r="AX128"/>
  <c i="30"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F121"/>
  <c r="F119"/>
  <c r="E117"/>
  <c r="F95"/>
  <c r="F93"/>
  <c r="E91"/>
  <c r="J28"/>
  <c r="E28"/>
  <c r="J122"/>
  <c r="J27"/>
  <c r="J25"/>
  <c r="E25"/>
  <c r="J95"/>
  <c r="J24"/>
  <c r="J22"/>
  <c r="E22"/>
  <c r="F122"/>
  <c r="J21"/>
  <c r="J16"/>
  <c r="J119"/>
  <c r="E7"/>
  <c r="E111"/>
  <c i="29" r="J41"/>
  <c r="J40"/>
  <c i="1" r="AY127"/>
  <c i="29" r="J39"/>
  <c i="1" r="AX127"/>
  <c i="29"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F121"/>
  <c r="F119"/>
  <c r="E117"/>
  <c r="F95"/>
  <c r="F93"/>
  <c r="E91"/>
  <c r="J28"/>
  <c r="E28"/>
  <c r="J96"/>
  <c r="J27"/>
  <c r="J25"/>
  <c r="E25"/>
  <c r="J121"/>
  <c r="J24"/>
  <c r="J22"/>
  <c r="E22"/>
  <c r="F96"/>
  <c r="J21"/>
  <c r="J16"/>
  <c r="J119"/>
  <c r="E7"/>
  <c r="E111"/>
  <c i="28" r="J41"/>
  <c r="J40"/>
  <c i="1" r="AY126"/>
  <c i="28" r="J39"/>
  <c i="1" r="AX126"/>
  <c i="28"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F121"/>
  <c r="F119"/>
  <c r="E117"/>
  <c r="F95"/>
  <c r="F93"/>
  <c r="E91"/>
  <c r="J28"/>
  <c r="E28"/>
  <c r="J122"/>
  <c r="J27"/>
  <c r="J25"/>
  <c r="E25"/>
  <c r="J95"/>
  <c r="J24"/>
  <c r="J22"/>
  <c r="E22"/>
  <c r="F122"/>
  <c r="J21"/>
  <c r="J16"/>
  <c r="J119"/>
  <c r="E7"/>
  <c r="E85"/>
  <c i="27" r="J41"/>
  <c r="J40"/>
  <c i="1" r="AY125"/>
  <c i="27" r="J39"/>
  <c i="1" r="AX125"/>
  <c i="27"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F121"/>
  <c r="F119"/>
  <c r="E117"/>
  <c r="F95"/>
  <c r="F93"/>
  <c r="E91"/>
  <c r="J28"/>
  <c r="E28"/>
  <c r="J96"/>
  <c r="J27"/>
  <c r="J25"/>
  <c r="E25"/>
  <c r="J95"/>
  <c r="J24"/>
  <c r="J22"/>
  <c r="E22"/>
  <c r="F122"/>
  <c r="J21"/>
  <c r="J16"/>
  <c r="J93"/>
  <c r="E7"/>
  <c r="E111"/>
  <c i="26" r="J41"/>
  <c r="J40"/>
  <c i="1" r="AY124"/>
  <c i="26" r="J39"/>
  <c i="1" r="AX124"/>
  <c i="26"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F121"/>
  <c r="F119"/>
  <c r="E117"/>
  <c r="F95"/>
  <c r="F93"/>
  <c r="E91"/>
  <c r="J28"/>
  <c r="E28"/>
  <c r="J122"/>
  <c r="J27"/>
  <c r="J25"/>
  <c r="E25"/>
  <c r="J95"/>
  <c r="J24"/>
  <c r="J22"/>
  <c r="E22"/>
  <c r="F122"/>
  <c r="J21"/>
  <c r="J16"/>
  <c r="J93"/>
  <c r="E7"/>
  <c r="E111"/>
  <c i="25" r="J41"/>
  <c r="J40"/>
  <c i="1" r="AY123"/>
  <c i="25" r="J39"/>
  <c i="1" r="AX123"/>
  <c i="25"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F123"/>
  <c r="F121"/>
  <c r="E119"/>
  <c r="F95"/>
  <c r="F93"/>
  <c r="E91"/>
  <c r="J28"/>
  <c r="E28"/>
  <c r="J124"/>
  <c r="J27"/>
  <c r="J25"/>
  <c r="E25"/>
  <c r="J95"/>
  <c r="J24"/>
  <c r="J22"/>
  <c r="E22"/>
  <c r="F124"/>
  <c r="J21"/>
  <c r="J16"/>
  <c r="J93"/>
  <c r="E7"/>
  <c r="E113"/>
  <c i="24" r="J41"/>
  <c r="J40"/>
  <c i="1" r="AY122"/>
  <c i="24" r="J39"/>
  <c i="1" r="AX122"/>
  <c i="24"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F123"/>
  <c r="F121"/>
  <c r="E119"/>
  <c r="F95"/>
  <c r="F93"/>
  <c r="E91"/>
  <c r="J28"/>
  <c r="E28"/>
  <c r="J124"/>
  <c r="J27"/>
  <c r="J25"/>
  <c r="E25"/>
  <c r="J95"/>
  <c r="J24"/>
  <c r="J22"/>
  <c r="E22"/>
  <c r="F124"/>
  <c r="J21"/>
  <c r="J16"/>
  <c r="J121"/>
  <c r="E7"/>
  <c r="E85"/>
  <c i="23" r="J41"/>
  <c r="J40"/>
  <c i="1" r="AY121"/>
  <c i="23" r="J39"/>
  <c i="1" r="AX121"/>
  <c i="23"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F121"/>
  <c r="F119"/>
  <c r="E117"/>
  <c r="F95"/>
  <c r="F93"/>
  <c r="E91"/>
  <c r="J28"/>
  <c r="E28"/>
  <c r="J122"/>
  <c r="J27"/>
  <c r="J25"/>
  <c r="E25"/>
  <c r="J121"/>
  <c r="J24"/>
  <c r="J22"/>
  <c r="E22"/>
  <c r="F122"/>
  <c r="J21"/>
  <c r="J16"/>
  <c r="J119"/>
  <c r="E7"/>
  <c r="E111"/>
  <c i="22" r="J41"/>
  <c r="J40"/>
  <c i="1" r="AY120"/>
  <c i="22" r="J39"/>
  <c i="1" r="AX120"/>
  <c i="22"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F126"/>
  <c r="F124"/>
  <c r="E122"/>
  <c r="F95"/>
  <c r="F93"/>
  <c r="E91"/>
  <c r="J28"/>
  <c r="E28"/>
  <c r="J127"/>
  <c r="J27"/>
  <c r="J25"/>
  <c r="E25"/>
  <c r="J95"/>
  <c r="J24"/>
  <c r="J22"/>
  <c r="E22"/>
  <c r="F127"/>
  <c r="J21"/>
  <c r="J16"/>
  <c r="J124"/>
  <c r="E7"/>
  <c r="E116"/>
  <c i="21" r="J41"/>
  <c r="J40"/>
  <c i="1" r="AY119"/>
  <c i="21" r="J39"/>
  <c i="1" r="AX119"/>
  <c i="21"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F126"/>
  <c r="F124"/>
  <c r="E122"/>
  <c r="F95"/>
  <c r="F93"/>
  <c r="E91"/>
  <c r="J28"/>
  <c r="E28"/>
  <c r="J96"/>
  <c r="J27"/>
  <c r="J25"/>
  <c r="E25"/>
  <c r="J95"/>
  <c r="J24"/>
  <c r="J22"/>
  <c r="E22"/>
  <c r="F127"/>
  <c r="J21"/>
  <c r="J16"/>
  <c r="J124"/>
  <c r="E7"/>
  <c r="E116"/>
  <c i="20" r="J41"/>
  <c r="J40"/>
  <c i="1" r="AY118"/>
  <c i="20" r="J39"/>
  <c i="1" r="AX118"/>
  <c i="20" r="BI128"/>
  <c r="BH128"/>
  <c r="BG128"/>
  <c r="BE128"/>
  <c r="T128"/>
  <c r="R128"/>
  <c r="P128"/>
  <c r="BI127"/>
  <c r="BH127"/>
  <c r="BG127"/>
  <c r="BE127"/>
  <c r="T127"/>
  <c r="R127"/>
  <c r="P127"/>
  <c r="F121"/>
  <c r="F119"/>
  <c r="E117"/>
  <c r="F95"/>
  <c r="F93"/>
  <c r="E91"/>
  <c r="J28"/>
  <c r="E28"/>
  <c r="J122"/>
  <c r="J27"/>
  <c r="J25"/>
  <c r="E25"/>
  <c r="J121"/>
  <c r="J24"/>
  <c r="J22"/>
  <c r="E22"/>
  <c r="F122"/>
  <c r="J21"/>
  <c r="J16"/>
  <c r="J119"/>
  <c r="E7"/>
  <c r="E85"/>
  <c i="19" r="J41"/>
  <c r="J40"/>
  <c i="1" r="AY117"/>
  <c i="19" r="J39"/>
  <c i="1" r="AX117"/>
  <c i="19"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F123"/>
  <c r="F121"/>
  <c r="E119"/>
  <c r="F95"/>
  <c r="F93"/>
  <c r="E91"/>
  <c r="J28"/>
  <c r="E28"/>
  <c r="J124"/>
  <c r="J27"/>
  <c r="J25"/>
  <c r="E25"/>
  <c r="J95"/>
  <c r="J24"/>
  <c r="J22"/>
  <c r="E22"/>
  <c r="F124"/>
  <c r="J21"/>
  <c r="J16"/>
  <c r="J121"/>
  <c r="E7"/>
  <c r="E85"/>
  <c i="18" r="J41"/>
  <c r="J40"/>
  <c i="1" r="AY116"/>
  <c i="18" r="J39"/>
  <c i="1" r="AX116"/>
  <c i="18"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F124"/>
  <c r="F122"/>
  <c r="E120"/>
  <c r="F95"/>
  <c r="F93"/>
  <c r="E91"/>
  <c r="J28"/>
  <c r="E28"/>
  <c r="J96"/>
  <c r="J27"/>
  <c r="J25"/>
  <c r="E25"/>
  <c r="J95"/>
  <c r="J24"/>
  <c r="J22"/>
  <c r="E22"/>
  <c r="F96"/>
  <c r="J21"/>
  <c r="J16"/>
  <c r="J122"/>
  <c r="E7"/>
  <c r="E85"/>
  <c i="17" r="J41"/>
  <c r="J40"/>
  <c i="1" r="AY115"/>
  <c i="17" r="J39"/>
  <c i="1" r="AX115"/>
  <c i="17"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F121"/>
  <c r="F119"/>
  <c r="E117"/>
  <c r="F95"/>
  <c r="F93"/>
  <c r="E91"/>
  <c r="J28"/>
  <c r="E28"/>
  <c r="J122"/>
  <c r="J27"/>
  <c r="J25"/>
  <c r="E25"/>
  <c r="J121"/>
  <c r="J24"/>
  <c r="J22"/>
  <c r="E22"/>
  <c r="F96"/>
  <c r="J21"/>
  <c r="J16"/>
  <c r="J119"/>
  <c r="E7"/>
  <c r="E85"/>
  <c i="16" r="J41"/>
  <c r="J40"/>
  <c i="1" r="AY114"/>
  <c i="16" r="J39"/>
  <c i="1" r="AX114"/>
  <c i="16"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F121"/>
  <c r="F119"/>
  <c r="E117"/>
  <c r="F95"/>
  <c r="F93"/>
  <c r="E91"/>
  <c r="J28"/>
  <c r="E28"/>
  <c r="J96"/>
  <c r="J27"/>
  <c r="J25"/>
  <c r="E25"/>
  <c r="J121"/>
  <c r="J24"/>
  <c r="J22"/>
  <c r="E22"/>
  <c r="F122"/>
  <c r="J21"/>
  <c r="J16"/>
  <c r="J93"/>
  <c r="E7"/>
  <c r="E111"/>
  <c i="15" r="J41"/>
  <c r="J40"/>
  <c i="1" r="AY113"/>
  <c i="15" r="J39"/>
  <c i="1" r="AX113"/>
  <c i="15" r="BI238"/>
  <c r="BH238"/>
  <c r="BG238"/>
  <c r="BE238"/>
  <c r="T238"/>
  <c r="T237"/>
  <c r="R238"/>
  <c r="R237"/>
  <c r="P238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T127"/>
  <c r="T126"/>
  <c r="R128"/>
  <c r="R127"/>
  <c r="R126"/>
  <c r="P128"/>
  <c r="P127"/>
  <c r="P126"/>
  <c i="1" r="AU113"/>
  <c i="15" r="F122"/>
  <c r="F120"/>
  <c r="E118"/>
  <c r="F95"/>
  <c r="F93"/>
  <c r="E91"/>
  <c r="J28"/>
  <c r="E28"/>
  <c r="J96"/>
  <c r="J27"/>
  <c r="J25"/>
  <c r="E25"/>
  <c r="J122"/>
  <c r="J24"/>
  <c r="J22"/>
  <c r="E22"/>
  <c r="F96"/>
  <c r="J21"/>
  <c r="J16"/>
  <c r="J93"/>
  <c r="E7"/>
  <c r="E85"/>
  <c i="14" r="J41"/>
  <c r="J40"/>
  <c i="1" r="AY112"/>
  <c i="14" r="J39"/>
  <c i="1" r="AX112"/>
  <c i="14"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F121"/>
  <c r="F119"/>
  <c r="E117"/>
  <c r="F95"/>
  <c r="F93"/>
  <c r="E91"/>
  <c r="J28"/>
  <c r="E28"/>
  <c r="J122"/>
  <c r="J27"/>
  <c r="J25"/>
  <c r="E25"/>
  <c r="J121"/>
  <c r="J24"/>
  <c r="J22"/>
  <c r="E22"/>
  <c r="F96"/>
  <c r="J21"/>
  <c r="J16"/>
  <c r="J119"/>
  <c r="E7"/>
  <c r="E111"/>
  <c i="13" r="J41"/>
  <c r="J40"/>
  <c i="1" r="AY110"/>
  <c i="13" r="J39"/>
  <c i="1" r="AX110"/>
  <c i="13" r="BI229"/>
  <c r="BH229"/>
  <c r="BG229"/>
  <c r="BE229"/>
  <c r="T229"/>
  <c r="R229"/>
  <c r="P229"/>
  <c r="BI226"/>
  <c r="BH226"/>
  <c r="BG226"/>
  <c r="BE226"/>
  <c r="T226"/>
  <c r="R226"/>
  <c r="P226"/>
  <c r="BI219"/>
  <c r="BH219"/>
  <c r="BG219"/>
  <c r="BE219"/>
  <c r="T219"/>
  <c r="R219"/>
  <c r="P219"/>
  <c r="BI217"/>
  <c r="BH217"/>
  <c r="BG217"/>
  <c r="BE217"/>
  <c r="T217"/>
  <c r="R217"/>
  <c r="P217"/>
  <c r="BI209"/>
  <c r="BH209"/>
  <c r="BG209"/>
  <c r="BE209"/>
  <c r="T209"/>
  <c r="R209"/>
  <c r="P209"/>
  <c r="BI201"/>
  <c r="BH201"/>
  <c r="BG201"/>
  <c r="BE201"/>
  <c r="T201"/>
  <c r="R201"/>
  <c r="P201"/>
  <c r="BI187"/>
  <c r="BH187"/>
  <c r="BG187"/>
  <c r="BE187"/>
  <c r="T187"/>
  <c r="R187"/>
  <c r="P187"/>
  <c r="BI185"/>
  <c r="BH185"/>
  <c r="BG185"/>
  <c r="BE185"/>
  <c r="T185"/>
  <c r="R185"/>
  <c r="P185"/>
  <c r="BI183"/>
  <c r="BH183"/>
  <c r="BG183"/>
  <c r="BE183"/>
  <c r="T183"/>
  <c r="R183"/>
  <c r="P183"/>
  <c r="BI180"/>
  <c r="BH180"/>
  <c r="BG180"/>
  <c r="BE180"/>
  <c r="T180"/>
  <c r="R180"/>
  <c r="P180"/>
  <c r="BI173"/>
  <c r="BH173"/>
  <c r="BG173"/>
  <c r="BE173"/>
  <c r="T173"/>
  <c r="R173"/>
  <c r="P173"/>
  <c r="BI168"/>
  <c r="BH168"/>
  <c r="BG168"/>
  <c r="BE168"/>
  <c r="T168"/>
  <c r="R168"/>
  <c r="P168"/>
  <c r="BI164"/>
  <c r="BH164"/>
  <c r="BG164"/>
  <c r="BE164"/>
  <c r="T164"/>
  <c r="R164"/>
  <c r="P164"/>
  <c r="BI160"/>
  <c r="BH160"/>
  <c r="BG160"/>
  <c r="BE160"/>
  <c r="T160"/>
  <c r="R160"/>
  <c r="P160"/>
  <c r="BI156"/>
  <c r="BH156"/>
  <c r="BG156"/>
  <c r="BE156"/>
  <c r="T156"/>
  <c r="R156"/>
  <c r="P156"/>
  <c r="BI152"/>
  <c r="BH152"/>
  <c r="BG152"/>
  <c r="BE152"/>
  <c r="T152"/>
  <c r="R152"/>
  <c r="P152"/>
  <c r="BI148"/>
  <c r="BH148"/>
  <c r="BG148"/>
  <c r="BE148"/>
  <c r="T148"/>
  <c r="R148"/>
  <c r="P148"/>
  <c r="BI144"/>
  <c r="BH144"/>
  <c r="BG144"/>
  <c r="BE144"/>
  <c r="T144"/>
  <c r="R144"/>
  <c r="P144"/>
  <c r="BI141"/>
  <c r="BH141"/>
  <c r="BG141"/>
  <c r="BE141"/>
  <c r="T141"/>
  <c r="R141"/>
  <c r="P141"/>
  <c r="BI138"/>
  <c r="BH138"/>
  <c r="BG138"/>
  <c r="BE138"/>
  <c r="T138"/>
  <c r="R138"/>
  <c r="P138"/>
  <c r="BI135"/>
  <c r="BH135"/>
  <c r="BG135"/>
  <c r="BE135"/>
  <c r="T135"/>
  <c r="R135"/>
  <c r="P135"/>
  <c r="BI132"/>
  <c r="BH132"/>
  <c r="BG132"/>
  <c r="BE132"/>
  <c r="T132"/>
  <c r="R132"/>
  <c r="P132"/>
  <c r="F125"/>
  <c r="F123"/>
  <c r="E121"/>
  <c r="F95"/>
  <c r="F93"/>
  <c r="E91"/>
  <c r="J28"/>
  <c r="E28"/>
  <c r="J126"/>
  <c r="J27"/>
  <c r="J25"/>
  <c r="E25"/>
  <c r="J95"/>
  <c r="J24"/>
  <c r="J22"/>
  <c r="E22"/>
  <c r="F126"/>
  <c r="J21"/>
  <c r="J16"/>
  <c r="J123"/>
  <c r="E7"/>
  <c r="E115"/>
  <c i="12" r="J41"/>
  <c r="J40"/>
  <c i="1" r="AY109"/>
  <c i="12" r="J39"/>
  <c i="1" r="AX109"/>
  <c i="12" r="BI639"/>
  <c r="BH639"/>
  <c r="BG639"/>
  <c r="BE639"/>
  <c r="T639"/>
  <c r="R639"/>
  <c r="P639"/>
  <c r="BI630"/>
  <c r="BH630"/>
  <c r="BG630"/>
  <c r="BE630"/>
  <c r="T630"/>
  <c r="R630"/>
  <c r="P630"/>
  <c r="BI626"/>
  <c r="BH626"/>
  <c r="BG626"/>
  <c r="BE626"/>
  <c r="T626"/>
  <c r="R626"/>
  <c r="P626"/>
  <c r="BI624"/>
  <c r="BH624"/>
  <c r="BG624"/>
  <c r="BE624"/>
  <c r="T624"/>
  <c r="R624"/>
  <c r="P624"/>
  <c r="BI623"/>
  <c r="BH623"/>
  <c r="BG623"/>
  <c r="BE623"/>
  <c r="T623"/>
  <c r="R623"/>
  <c r="P623"/>
  <c r="BI619"/>
  <c r="BH619"/>
  <c r="BG619"/>
  <c r="BE619"/>
  <c r="T619"/>
  <c r="R619"/>
  <c r="P619"/>
  <c r="BI616"/>
  <c r="BH616"/>
  <c r="BG616"/>
  <c r="BE616"/>
  <c r="T616"/>
  <c r="R616"/>
  <c r="P616"/>
  <c r="BI612"/>
  <c r="BH612"/>
  <c r="BG612"/>
  <c r="BE612"/>
  <c r="T612"/>
  <c r="R612"/>
  <c r="P612"/>
  <c r="BI610"/>
  <c r="BH610"/>
  <c r="BG610"/>
  <c r="BE610"/>
  <c r="T610"/>
  <c r="R610"/>
  <c r="P610"/>
  <c r="BI609"/>
  <c r="BH609"/>
  <c r="BG609"/>
  <c r="BE609"/>
  <c r="T609"/>
  <c r="R609"/>
  <c r="P609"/>
  <c r="BI604"/>
  <c r="BH604"/>
  <c r="BG604"/>
  <c r="BE604"/>
  <c r="T604"/>
  <c r="R604"/>
  <c r="P604"/>
  <c r="BI602"/>
  <c r="BH602"/>
  <c r="BG602"/>
  <c r="BE602"/>
  <c r="T602"/>
  <c r="R602"/>
  <c r="P602"/>
  <c r="BI600"/>
  <c r="BH600"/>
  <c r="BG600"/>
  <c r="BE600"/>
  <c r="T600"/>
  <c r="R600"/>
  <c r="P600"/>
  <c r="BI595"/>
  <c r="BH595"/>
  <c r="BG595"/>
  <c r="BE595"/>
  <c r="T595"/>
  <c r="R595"/>
  <c r="P595"/>
  <c r="BI593"/>
  <c r="BH593"/>
  <c r="BG593"/>
  <c r="BE593"/>
  <c r="T593"/>
  <c r="R593"/>
  <c r="P593"/>
  <c r="BI588"/>
  <c r="BH588"/>
  <c r="BG588"/>
  <c r="BE588"/>
  <c r="T588"/>
  <c r="R588"/>
  <c r="P588"/>
  <c r="BI586"/>
  <c r="BH586"/>
  <c r="BG586"/>
  <c r="BE586"/>
  <c r="T586"/>
  <c r="R586"/>
  <c r="P586"/>
  <c r="BI582"/>
  <c r="BH582"/>
  <c r="BG582"/>
  <c r="BE582"/>
  <c r="T582"/>
  <c r="R582"/>
  <c r="P582"/>
  <c r="BI581"/>
  <c r="BH581"/>
  <c r="BG581"/>
  <c r="BE581"/>
  <c r="T581"/>
  <c r="R581"/>
  <c r="P581"/>
  <c r="BI580"/>
  <c r="BH580"/>
  <c r="BG580"/>
  <c r="BE580"/>
  <c r="T580"/>
  <c r="R580"/>
  <c r="P580"/>
  <c r="BI573"/>
  <c r="BH573"/>
  <c r="BG573"/>
  <c r="BE573"/>
  <c r="T573"/>
  <c r="R573"/>
  <c r="P573"/>
  <c r="BI572"/>
  <c r="BH572"/>
  <c r="BG572"/>
  <c r="BE572"/>
  <c r="T572"/>
  <c r="R572"/>
  <c r="P572"/>
  <c r="BI570"/>
  <c r="BH570"/>
  <c r="BG570"/>
  <c r="BE570"/>
  <c r="T570"/>
  <c r="R570"/>
  <c r="P570"/>
  <c r="BI565"/>
  <c r="BH565"/>
  <c r="BG565"/>
  <c r="BE565"/>
  <c r="T565"/>
  <c r="R565"/>
  <c r="P565"/>
  <c r="BI562"/>
  <c r="BH562"/>
  <c r="BG562"/>
  <c r="BE562"/>
  <c r="T562"/>
  <c r="R562"/>
  <c r="P562"/>
  <c r="BI561"/>
  <c r="BH561"/>
  <c r="BG561"/>
  <c r="BE561"/>
  <c r="T561"/>
  <c r="R561"/>
  <c r="P561"/>
  <c r="BI558"/>
  <c r="BH558"/>
  <c r="BG558"/>
  <c r="BE558"/>
  <c r="T558"/>
  <c r="R558"/>
  <c r="P558"/>
  <c r="BI554"/>
  <c r="BH554"/>
  <c r="BG554"/>
  <c r="BE554"/>
  <c r="T554"/>
  <c r="R554"/>
  <c r="P554"/>
  <c r="BI553"/>
  <c r="BH553"/>
  <c r="BG553"/>
  <c r="BE553"/>
  <c r="T553"/>
  <c r="R553"/>
  <c r="P553"/>
  <c r="BI548"/>
  <c r="BH548"/>
  <c r="BG548"/>
  <c r="BE548"/>
  <c r="T548"/>
  <c r="R548"/>
  <c r="P548"/>
  <c r="BI545"/>
  <c r="BH545"/>
  <c r="BG545"/>
  <c r="BE545"/>
  <c r="T545"/>
  <c r="T544"/>
  <c r="R545"/>
  <c r="R544"/>
  <c r="P545"/>
  <c r="P544"/>
  <c r="BI543"/>
  <c r="BH543"/>
  <c r="BG543"/>
  <c r="BE543"/>
  <c r="T543"/>
  <c r="R543"/>
  <c r="P543"/>
  <c r="BI539"/>
  <c r="BH539"/>
  <c r="BG539"/>
  <c r="BE539"/>
  <c r="T539"/>
  <c r="R539"/>
  <c r="P539"/>
  <c r="BI535"/>
  <c r="BH535"/>
  <c r="BG535"/>
  <c r="BE535"/>
  <c r="T535"/>
  <c r="R535"/>
  <c r="P535"/>
  <c r="BI528"/>
  <c r="BH528"/>
  <c r="BG528"/>
  <c r="BE528"/>
  <c r="T528"/>
  <c r="R528"/>
  <c r="P528"/>
  <c r="BI523"/>
  <c r="BH523"/>
  <c r="BG523"/>
  <c r="BE523"/>
  <c r="T523"/>
  <c r="R523"/>
  <c r="P523"/>
  <c r="BI520"/>
  <c r="BH520"/>
  <c r="BG520"/>
  <c r="BE520"/>
  <c r="T520"/>
  <c r="R520"/>
  <c r="P520"/>
  <c r="BI517"/>
  <c r="BH517"/>
  <c r="BG517"/>
  <c r="BE517"/>
  <c r="T517"/>
  <c r="R517"/>
  <c r="P517"/>
  <c r="BI515"/>
  <c r="BH515"/>
  <c r="BG515"/>
  <c r="BE515"/>
  <c r="T515"/>
  <c r="R515"/>
  <c r="P515"/>
  <c r="BI506"/>
  <c r="BH506"/>
  <c r="BG506"/>
  <c r="BE506"/>
  <c r="T506"/>
  <c r="R506"/>
  <c r="P506"/>
  <c r="BI504"/>
  <c r="BH504"/>
  <c r="BG504"/>
  <c r="BE504"/>
  <c r="T504"/>
  <c r="R504"/>
  <c r="P504"/>
  <c r="BI500"/>
  <c r="BH500"/>
  <c r="BG500"/>
  <c r="BE500"/>
  <c r="T500"/>
  <c r="R500"/>
  <c r="P500"/>
  <c r="BI494"/>
  <c r="BH494"/>
  <c r="BG494"/>
  <c r="BE494"/>
  <c r="T494"/>
  <c r="R494"/>
  <c r="P494"/>
  <c r="BI490"/>
  <c r="BH490"/>
  <c r="BG490"/>
  <c r="BE490"/>
  <c r="T490"/>
  <c r="R490"/>
  <c r="P490"/>
  <c r="BI487"/>
  <c r="BH487"/>
  <c r="BG487"/>
  <c r="BE487"/>
  <c r="T487"/>
  <c r="R487"/>
  <c r="P487"/>
  <c r="BI485"/>
  <c r="BH485"/>
  <c r="BG485"/>
  <c r="BE485"/>
  <c r="T485"/>
  <c r="R485"/>
  <c r="P485"/>
  <c r="BI483"/>
  <c r="BH483"/>
  <c r="BG483"/>
  <c r="BE483"/>
  <c r="T483"/>
  <c r="R483"/>
  <c r="P483"/>
  <c r="BI479"/>
  <c r="BH479"/>
  <c r="BG479"/>
  <c r="BE479"/>
  <c r="T479"/>
  <c r="R479"/>
  <c r="P479"/>
  <c r="BI477"/>
  <c r="BH477"/>
  <c r="BG477"/>
  <c r="BE477"/>
  <c r="T477"/>
  <c r="R477"/>
  <c r="P477"/>
  <c r="BI475"/>
  <c r="BH475"/>
  <c r="BG475"/>
  <c r="BE475"/>
  <c r="T475"/>
  <c r="R475"/>
  <c r="P475"/>
  <c r="BI473"/>
  <c r="BH473"/>
  <c r="BG473"/>
  <c r="BE473"/>
  <c r="T473"/>
  <c r="R473"/>
  <c r="P473"/>
  <c r="BI472"/>
  <c r="BH472"/>
  <c r="BG472"/>
  <c r="BE472"/>
  <c r="T472"/>
  <c r="R472"/>
  <c r="P472"/>
  <c r="BI470"/>
  <c r="BH470"/>
  <c r="BG470"/>
  <c r="BE470"/>
  <c r="T470"/>
  <c r="R470"/>
  <c r="P470"/>
  <c r="BI465"/>
  <c r="BH465"/>
  <c r="BG465"/>
  <c r="BE465"/>
  <c r="T465"/>
  <c r="R465"/>
  <c r="P465"/>
  <c r="BI462"/>
  <c r="BH462"/>
  <c r="BG462"/>
  <c r="BE462"/>
  <c r="T462"/>
  <c r="T461"/>
  <c r="R462"/>
  <c r="R461"/>
  <c r="P462"/>
  <c r="P461"/>
  <c r="BI459"/>
  <c r="BH459"/>
  <c r="BG459"/>
  <c r="BE459"/>
  <c r="T459"/>
  <c r="R459"/>
  <c r="P459"/>
  <c r="BI457"/>
  <c r="BH457"/>
  <c r="BG457"/>
  <c r="BE457"/>
  <c r="T457"/>
  <c r="R457"/>
  <c r="P457"/>
  <c r="BI455"/>
  <c r="BH455"/>
  <c r="BG455"/>
  <c r="BE455"/>
  <c r="T455"/>
  <c r="R455"/>
  <c r="P455"/>
  <c r="BI454"/>
  <c r="BH454"/>
  <c r="BG454"/>
  <c r="BE454"/>
  <c r="T454"/>
  <c r="R454"/>
  <c r="P454"/>
  <c r="BI453"/>
  <c r="BH453"/>
  <c r="BG453"/>
  <c r="BE453"/>
  <c r="T453"/>
  <c r="R453"/>
  <c r="P453"/>
  <c r="BI452"/>
  <c r="BH452"/>
  <c r="BG452"/>
  <c r="BE452"/>
  <c r="T452"/>
  <c r="R452"/>
  <c r="P452"/>
  <c r="BI450"/>
  <c r="BH450"/>
  <c r="BG450"/>
  <c r="BE450"/>
  <c r="T450"/>
  <c r="R450"/>
  <c r="P450"/>
  <c r="BI448"/>
  <c r="BH448"/>
  <c r="BG448"/>
  <c r="BE448"/>
  <c r="T448"/>
  <c r="R448"/>
  <c r="P448"/>
  <c r="BI445"/>
  <c r="BH445"/>
  <c r="BG445"/>
  <c r="BE445"/>
  <c r="T445"/>
  <c r="R445"/>
  <c r="P445"/>
  <c r="BI444"/>
  <c r="BH444"/>
  <c r="BG444"/>
  <c r="BE444"/>
  <c r="T444"/>
  <c r="R444"/>
  <c r="P444"/>
  <c r="BI443"/>
  <c r="BH443"/>
  <c r="BG443"/>
  <c r="BE443"/>
  <c r="T443"/>
  <c r="R443"/>
  <c r="P443"/>
  <c r="BI436"/>
  <c r="BH436"/>
  <c r="BG436"/>
  <c r="BE436"/>
  <c r="T436"/>
  <c r="R436"/>
  <c r="P436"/>
  <c r="BI434"/>
  <c r="BH434"/>
  <c r="BG434"/>
  <c r="BE434"/>
  <c r="T434"/>
  <c r="R434"/>
  <c r="P434"/>
  <c r="BI431"/>
  <c r="BH431"/>
  <c r="BG431"/>
  <c r="BE431"/>
  <c r="T431"/>
  <c r="R431"/>
  <c r="P431"/>
  <c r="BI429"/>
  <c r="BH429"/>
  <c r="BG429"/>
  <c r="BE429"/>
  <c r="T429"/>
  <c r="R429"/>
  <c r="P429"/>
  <c r="BI427"/>
  <c r="BH427"/>
  <c r="BG427"/>
  <c r="BE427"/>
  <c r="T427"/>
  <c r="R427"/>
  <c r="P427"/>
  <c r="BI424"/>
  <c r="BH424"/>
  <c r="BG424"/>
  <c r="BE424"/>
  <c r="T424"/>
  <c r="R424"/>
  <c r="P424"/>
  <c r="BI423"/>
  <c r="BH423"/>
  <c r="BG423"/>
  <c r="BE423"/>
  <c r="T423"/>
  <c r="R423"/>
  <c r="P423"/>
  <c r="BI420"/>
  <c r="BH420"/>
  <c r="BG420"/>
  <c r="BE420"/>
  <c r="T420"/>
  <c r="R420"/>
  <c r="P420"/>
  <c r="BI419"/>
  <c r="BH419"/>
  <c r="BG419"/>
  <c r="BE419"/>
  <c r="T419"/>
  <c r="R419"/>
  <c r="P419"/>
  <c r="BI418"/>
  <c r="BH418"/>
  <c r="BG418"/>
  <c r="BE418"/>
  <c r="T418"/>
  <c r="R418"/>
  <c r="P418"/>
  <c r="BI416"/>
  <c r="BH416"/>
  <c r="BG416"/>
  <c r="BE416"/>
  <c r="T416"/>
  <c r="R416"/>
  <c r="P416"/>
  <c r="BI414"/>
  <c r="BH414"/>
  <c r="BG414"/>
  <c r="BE414"/>
  <c r="T414"/>
  <c r="R414"/>
  <c r="P414"/>
  <c r="BI410"/>
  <c r="BH410"/>
  <c r="BG410"/>
  <c r="BE410"/>
  <c r="T410"/>
  <c r="R410"/>
  <c r="P410"/>
  <c r="BI407"/>
  <c r="BH407"/>
  <c r="BG407"/>
  <c r="BE407"/>
  <c r="T407"/>
  <c r="R407"/>
  <c r="P407"/>
  <c r="BI405"/>
  <c r="BH405"/>
  <c r="BG405"/>
  <c r="BE405"/>
  <c r="T405"/>
  <c r="R405"/>
  <c r="P405"/>
  <c r="BI404"/>
  <c r="BH404"/>
  <c r="BG404"/>
  <c r="BE404"/>
  <c r="T404"/>
  <c r="R404"/>
  <c r="P404"/>
  <c r="BI403"/>
  <c r="BH403"/>
  <c r="BG403"/>
  <c r="BE403"/>
  <c r="T403"/>
  <c r="R403"/>
  <c r="P403"/>
  <c r="BI399"/>
  <c r="BH399"/>
  <c r="BG399"/>
  <c r="BE399"/>
  <c r="T399"/>
  <c r="R399"/>
  <c r="P399"/>
  <c r="BI397"/>
  <c r="BH397"/>
  <c r="BG397"/>
  <c r="BE397"/>
  <c r="T397"/>
  <c r="R397"/>
  <c r="P397"/>
  <c r="BI396"/>
  <c r="BH396"/>
  <c r="BG396"/>
  <c r="BE396"/>
  <c r="T396"/>
  <c r="R396"/>
  <c r="P396"/>
  <c r="BI395"/>
  <c r="BH395"/>
  <c r="BG395"/>
  <c r="BE395"/>
  <c r="T395"/>
  <c r="R395"/>
  <c r="P395"/>
  <c r="BI382"/>
  <c r="BH382"/>
  <c r="BG382"/>
  <c r="BE382"/>
  <c r="T382"/>
  <c r="R382"/>
  <c r="P382"/>
  <c r="BI381"/>
  <c r="BH381"/>
  <c r="BG381"/>
  <c r="BE381"/>
  <c r="T381"/>
  <c r="R381"/>
  <c r="P381"/>
  <c r="BI378"/>
  <c r="BH378"/>
  <c r="BG378"/>
  <c r="BE378"/>
  <c r="T378"/>
  <c r="R378"/>
  <c r="P378"/>
  <c r="BI373"/>
  <c r="BH373"/>
  <c r="BG373"/>
  <c r="BE373"/>
  <c r="T373"/>
  <c r="R373"/>
  <c r="P373"/>
  <c r="BI371"/>
  <c r="BH371"/>
  <c r="BG371"/>
  <c r="BE371"/>
  <c r="T371"/>
  <c r="R371"/>
  <c r="P371"/>
  <c r="BI368"/>
  <c r="BH368"/>
  <c r="BG368"/>
  <c r="BE368"/>
  <c r="T368"/>
  <c r="R368"/>
  <c r="P368"/>
  <c r="BI365"/>
  <c r="BH365"/>
  <c r="BG365"/>
  <c r="BE365"/>
  <c r="T365"/>
  <c r="R365"/>
  <c r="P365"/>
  <c r="BI363"/>
  <c r="BH363"/>
  <c r="BG363"/>
  <c r="BE363"/>
  <c r="T363"/>
  <c r="R363"/>
  <c r="P363"/>
  <c r="BI356"/>
  <c r="BH356"/>
  <c r="BG356"/>
  <c r="BE356"/>
  <c r="T356"/>
  <c r="R356"/>
  <c r="P356"/>
  <c r="BI354"/>
  <c r="BH354"/>
  <c r="BG354"/>
  <c r="BE354"/>
  <c r="T354"/>
  <c r="R354"/>
  <c r="P354"/>
  <c r="BI352"/>
  <c r="BH352"/>
  <c r="BG352"/>
  <c r="BE352"/>
  <c r="T352"/>
  <c r="R352"/>
  <c r="P352"/>
  <c r="BI349"/>
  <c r="BH349"/>
  <c r="BG349"/>
  <c r="BE349"/>
  <c r="T349"/>
  <c r="R349"/>
  <c r="P349"/>
  <c r="BI347"/>
  <c r="BH347"/>
  <c r="BG347"/>
  <c r="BE347"/>
  <c r="T347"/>
  <c r="R347"/>
  <c r="P347"/>
  <c r="BI340"/>
  <c r="BH340"/>
  <c r="BG340"/>
  <c r="BE340"/>
  <c r="T340"/>
  <c r="R340"/>
  <c r="P340"/>
  <c r="BI339"/>
  <c r="BH339"/>
  <c r="BG339"/>
  <c r="BE339"/>
  <c r="T339"/>
  <c r="R339"/>
  <c r="P339"/>
  <c r="BI335"/>
  <c r="BH335"/>
  <c r="BG335"/>
  <c r="BE335"/>
  <c r="T335"/>
  <c r="R335"/>
  <c r="P335"/>
  <c r="BI312"/>
  <c r="BH312"/>
  <c r="BG312"/>
  <c r="BE312"/>
  <c r="T312"/>
  <c r="R312"/>
  <c r="P312"/>
  <c r="BI311"/>
  <c r="BH311"/>
  <c r="BG311"/>
  <c r="BE311"/>
  <c r="T311"/>
  <c r="R311"/>
  <c r="P311"/>
  <c r="BI310"/>
  <c r="BH310"/>
  <c r="BG310"/>
  <c r="BE310"/>
  <c r="T310"/>
  <c r="R310"/>
  <c r="P310"/>
  <c r="BI307"/>
  <c r="BH307"/>
  <c r="BG307"/>
  <c r="BE307"/>
  <c r="T307"/>
  <c r="R307"/>
  <c r="P307"/>
  <c r="BI300"/>
  <c r="BH300"/>
  <c r="BG300"/>
  <c r="BE300"/>
  <c r="T300"/>
  <c r="R300"/>
  <c r="P300"/>
  <c r="BI270"/>
  <c r="BH270"/>
  <c r="BG270"/>
  <c r="BE270"/>
  <c r="T270"/>
  <c r="R270"/>
  <c r="P270"/>
  <c r="BI265"/>
  <c r="BH265"/>
  <c r="BG265"/>
  <c r="BE265"/>
  <c r="T265"/>
  <c r="R265"/>
  <c r="P265"/>
  <c r="BI262"/>
  <c r="BH262"/>
  <c r="BG262"/>
  <c r="BE262"/>
  <c r="T262"/>
  <c r="R262"/>
  <c r="P262"/>
  <c r="BI260"/>
  <c r="BH260"/>
  <c r="BG260"/>
  <c r="BE260"/>
  <c r="T260"/>
  <c r="R260"/>
  <c r="P260"/>
  <c r="BI254"/>
  <c r="BH254"/>
  <c r="BG254"/>
  <c r="BE254"/>
  <c r="T254"/>
  <c r="R254"/>
  <c r="P254"/>
  <c r="BI250"/>
  <c r="BH250"/>
  <c r="BG250"/>
  <c r="BE250"/>
  <c r="T250"/>
  <c r="R250"/>
  <c r="P250"/>
  <c r="BI242"/>
  <c r="BH242"/>
  <c r="BG242"/>
  <c r="BE242"/>
  <c r="T242"/>
  <c r="R242"/>
  <c r="P242"/>
  <c r="BI230"/>
  <c r="BH230"/>
  <c r="BG230"/>
  <c r="BE230"/>
  <c r="T230"/>
  <c r="R230"/>
  <c r="P230"/>
  <c r="BI227"/>
  <c r="BH227"/>
  <c r="BG227"/>
  <c r="BE227"/>
  <c r="T227"/>
  <c r="R227"/>
  <c r="P227"/>
  <c r="BI223"/>
  <c r="BH223"/>
  <c r="BG223"/>
  <c r="BE223"/>
  <c r="T223"/>
  <c r="R223"/>
  <c r="P223"/>
  <c r="BI210"/>
  <c r="BH210"/>
  <c r="BG210"/>
  <c r="BE210"/>
  <c r="T210"/>
  <c r="R210"/>
  <c r="P210"/>
  <c r="BI208"/>
  <c r="BH208"/>
  <c r="BG208"/>
  <c r="BE208"/>
  <c r="T208"/>
  <c r="R208"/>
  <c r="P208"/>
  <c r="BI207"/>
  <c r="BH207"/>
  <c r="BG207"/>
  <c r="BE207"/>
  <c r="T207"/>
  <c r="R207"/>
  <c r="P207"/>
  <c r="BI202"/>
  <c r="BH202"/>
  <c r="BG202"/>
  <c r="BE202"/>
  <c r="T202"/>
  <c r="R202"/>
  <c r="P202"/>
  <c r="BI196"/>
  <c r="BH196"/>
  <c r="BG196"/>
  <c r="BE196"/>
  <c r="T196"/>
  <c r="R196"/>
  <c r="P196"/>
  <c r="BI190"/>
  <c r="BH190"/>
  <c r="BG190"/>
  <c r="BE190"/>
  <c r="T190"/>
  <c r="R190"/>
  <c r="P190"/>
  <c r="BI187"/>
  <c r="BH187"/>
  <c r="BG187"/>
  <c r="BE187"/>
  <c r="T187"/>
  <c r="R187"/>
  <c r="P187"/>
  <c r="BI185"/>
  <c r="BH185"/>
  <c r="BG185"/>
  <c r="BE185"/>
  <c r="T185"/>
  <c r="R185"/>
  <c r="P185"/>
  <c r="BI183"/>
  <c r="BH183"/>
  <c r="BG183"/>
  <c r="BE183"/>
  <c r="T183"/>
  <c r="R183"/>
  <c r="P183"/>
  <c r="BI181"/>
  <c r="BH181"/>
  <c r="BG181"/>
  <c r="BE181"/>
  <c r="T181"/>
  <c r="R181"/>
  <c r="P181"/>
  <c r="BI179"/>
  <c r="BH179"/>
  <c r="BG179"/>
  <c r="BE179"/>
  <c r="T179"/>
  <c r="R179"/>
  <c r="P179"/>
  <c r="BI177"/>
  <c r="BH177"/>
  <c r="BG177"/>
  <c r="BE177"/>
  <c r="T177"/>
  <c r="R177"/>
  <c r="P177"/>
  <c r="BI176"/>
  <c r="BH176"/>
  <c r="BG176"/>
  <c r="BE176"/>
  <c r="T176"/>
  <c r="R176"/>
  <c r="P176"/>
  <c r="BI174"/>
  <c r="BH174"/>
  <c r="BG174"/>
  <c r="BE174"/>
  <c r="T174"/>
  <c r="R174"/>
  <c r="P174"/>
  <c r="BI172"/>
  <c r="BH172"/>
  <c r="BG172"/>
  <c r="BE172"/>
  <c r="T172"/>
  <c r="R172"/>
  <c r="P172"/>
  <c r="BI171"/>
  <c r="BH171"/>
  <c r="BG171"/>
  <c r="BE171"/>
  <c r="T171"/>
  <c r="R171"/>
  <c r="P171"/>
  <c r="BI169"/>
  <c r="BH169"/>
  <c r="BG169"/>
  <c r="BE169"/>
  <c r="T169"/>
  <c r="R169"/>
  <c r="P169"/>
  <c r="BI165"/>
  <c r="BH165"/>
  <c r="BG165"/>
  <c r="BE165"/>
  <c r="T165"/>
  <c r="R165"/>
  <c r="P165"/>
  <c r="BI162"/>
  <c r="BH162"/>
  <c r="BG162"/>
  <c r="BE162"/>
  <c r="T162"/>
  <c r="R162"/>
  <c r="P162"/>
  <c r="BI161"/>
  <c r="BH161"/>
  <c r="BG161"/>
  <c r="BE161"/>
  <c r="T161"/>
  <c r="R161"/>
  <c r="P161"/>
  <c r="BI159"/>
  <c r="BH159"/>
  <c r="BG159"/>
  <c r="BE159"/>
  <c r="T159"/>
  <c r="R159"/>
  <c r="P159"/>
  <c r="BI156"/>
  <c r="BH156"/>
  <c r="BG156"/>
  <c r="BE156"/>
  <c r="T156"/>
  <c r="R156"/>
  <c r="P156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45"/>
  <c r="BH145"/>
  <c r="BG145"/>
  <c r="BE145"/>
  <c r="T145"/>
  <c r="R145"/>
  <c r="P145"/>
  <c r="F138"/>
  <c r="F136"/>
  <c r="E134"/>
  <c r="F95"/>
  <c r="F93"/>
  <c r="E91"/>
  <c r="J28"/>
  <c r="E28"/>
  <c r="J139"/>
  <c r="J27"/>
  <c r="J25"/>
  <c r="E25"/>
  <c r="J95"/>
  <c r="J24"/>
  <c r="J22"/>
  <c r="E22"/>
  <c r="F139"/>
  <c r="J21"/>
  <c r="J16"/>
  <c r="J93"/>
  <c r="E7"/>
  <c r="E128"/>
  <c i="11" r="J41"/>
  <c r="J40"/>
  <c i="1" r="AY108"/>
  <c i="11" r="J39"/>
  <c i="1" r="AX108"/>
  <c i="11" r="BI238"/>
  <c r="BH238"/>
  <c r="BG238"/>
  <c r="BE238"/>
  <c r="T238"/>
  <c r="T237"/>
  <c r="R238"/>
  <c r="R237"/>
  <c r="P238"/>
  <c r="P237"/>
  <c r="BI234"/>
  <c r="BH234"/>
  <c r="BG234"/>
  <c r="BE234"/>
  <c r="T234"/>
  <c r="T233"/>
  <c r="R234"/>
  <c r="R233"/>
  <c r="P234"/>
  <c r="P233"/>
  <c r="BI230"/>
  <c r="BH230"/>
  <c r="BG230"/>
  <c r="BE230"/>
  <c r="T230"/>
  <c r="T229"/>
  <c r="T228"/>
  <c r="R230"/>
  <c r="R229"/>
  <c r="R228"/>
  <c r="P230"/>
  <c r="P229"/>
  <c r="P228"/>
  <c r="BI226"/>
  <c r="BH226"/>
  <c r="BG226"/>
  <c r="BE226"/>
  <c r="T226"/>
  <c r="R226"/>
  <c r="P226"/>
  <c r="BI224"/>
  <c r="BH224"/>
  <c r="BG224"/>
  <c r="BE224"/>
  <c r="T224"/>
  <c r="R224"/>
  <c r="P224"/>
  <c r="BI222"/>
  <c r="BH222"/>
  <c r="BG222"/>
  <c r="BE222"/>
  <c r="T222"/>
  <c r="R222"/>
  <c r="P222"/>
  <c r="BI220"/>
  <c r="BH220"/>
  <c r="BG220"/>
  <c r="BE220"/>
  <c r="T220"/>
  <c r="R220"/>
  <c r="P220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0"/>
  <c r="BH200"/>
  <c r="BG200"/>
  <c r="BE200"/>
  <c r="T200"/>
  <c r="R200"/>
  <c r="P200"/>
  <c r="BI198"/>
  <c r="BH198"/>
  <c r="BG198"/>
  <c r="BE198"/>
  <c r="T198"/>
  <c r="R198"/>
  <c r="P198"/>
  <c r="BI194"/>
  <c r="BH194"/>
  <c r="BG194"/>
  <c r="BE194"/>
  <c r="T194"/>
  <c r="R194"/>
  <c r="P194"/>
  <c r="BI190"/>
  <c r="BH190"/>
  <c r="BG190"/>
  <c r="BE190"/>
  <c r="T190"/>
  <c r="R190"/>
  <c r="P190"/>
  <c r="BI185"/>
  <c r="BH185"/>
  <c r="BG185"/>
  <c r="BE185"/>
  <c r="T185"/>
  <c r="R185"/>
  <c r="P185"/>
  <c r="BI180"/>
  <c r="BH180"/>
  <c r="BG180"/>
  <c r="BE180"/>
  <c r="T180"/>
  <c r="R180"/>
  <c r="P180"/>
  <c r="BI176"/>
  <c r="BH176"/>
  <c r="BG176"/>
  <c r="BE176"/>
  <c r="T176"/>
  <c r="R176"/>
  <c r="P176"/>
  <c r="BI172"/>
  <c r="BH172"/>
  <c r="BG172"/>
  <c r="BE172"/>
  <c r="T172"/>
  <c r="R172"/>
  <c r="P172"/>
  <c r="BI168"/>
  <c r="BH168"/>
  <c r="BG168"/>
  <c r="BE168"/>
  <c r="T168"/>
  <c r="R168"/>
  <c r="P168"/>
  <c r="BI164"/>
  <c r="BH164"/>
  <c r="BG164"/>
  <c r="BE164"/>
  <c r="T164"/>
  <c r="R164"/>
  <c r="P164"/>
  <c r="BI157"/>
  <c r="BH157"/>
  <c r="BG157"/>
  <c r="BE157"/>
  <c r="T157"/>
  <c r="R157"/>
  <c r="P157"/>
  <c r="BI151"/>
  <c r="BH151"/>
  <c r="BG151"/>
  <c r="BE151"/>
  <c r="T151"/>
  <c r="R151"/>
  <c r="P151"/>
  <c r="BI149"/>
  <c r="BH149"/>
  <c r="BG149"/>
  <c r="BE149"/>
  <c r="T149"/>
  <c r="R149"/>
  <c r="P149"/>
  <c r="BI147"/>
  <c r="BH147"/>
  <c r="BG147"/>
  <c r="BE147"/>
  <c r="T147"/>
  <c r="R147"/>
  <c r="P147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35"/>
  <c r="BH135"/>
  <c r="BG135"/>
  <c r="BE135"/>
  <c r="T135"/>
  <c r="R135"/>
  <c r="P135"/>
  <c r="F128"/>
  <c r="F126"/>
  <c r="E124"/>
  <c r="F95"/>
  <c r="F93"/>
  <c r="E91"/>
  <c r="J28"/>
  <c r="E28"/>
  <c r="J129"/>
  <c r="J27"/>
  <c r="J25"/>
  <c r="E25"/>
  <c r="J128"/>
  <c r="J24"/>
  <c r="J22"/>
  <c r="E22"/>
  <c r="F96"/>
  <c r="J21"/>
  <c r="J16"/>
  <c r="J126"/>
  <c r="E7"/>
  <c r="E118"/>
  <c i="10" r="J41"/>
  <c r="J40"/>
  <c i="1" r="AY106"/>
  <c i="10" r="J39"/>
  <c i="1" r="AX106"/>
  <c i="10" r="BI171"/>
  <c r="BH171"/>
  <c r="BG171"/>
  <c r="BE171"/>
  <c r="T171"/>
  <c r="R171"/>
  <c r="P171"/>
  <c r="BI169"/>
  <c r="BH169"/>
  <c r="BG169"/>
  <c r="BE169"/>
  <c r="T169"/>
  <c r="R169"/>
  <c r="P169"/>
  <c r="BI165"/>
  <c r="BH165"/>
  <c r="BG165"/>
  <c r="BE165"/>
  <c r="T165"/>
  <c r="R165"/>
  <c r="P165"/>
  <c r="BI163"/>
  <c r="BH163"/>
  <c r="BG163"/>
  <c r="BE163"/>
  <c r="T163"/>
  <c r="R163"/>
  <c r="P163"/>
  <c r="BI161"/>
  <c r="BH161"/>
  <c r="BG161"/>
  <c r="BE161"/>
  <c r="T161"/>
  <c r="R161"/>
  <c r="P161"/>
  <c r="BI157"/>
  <c r="BH157"/>
  <c r="BG157"/>
  <c r="BE157"/>
  <c r="T157"/>
  <c r="R157"/>
  <c r="P157"/>
  <c r="BI155"/>
  <c r="BH155"/>
  <c r="BG155"/>
  <c r="BE155"/>
  <c r="T155"/>
  <c r="R155"/>
  <c r="P155"/>
  <c r="BI152"/>
  <c r="BH152"/>
  <c r="BG152"/>
  <c r="BE152"/>
  <c r="T152"/>
  <c r="R152"/>
  <c r="P152"/>
  <c r="BI148"/>
  <c r="BH148"/>
  <c r="BG148"/>
  <c r="BE148"/>
  <c r="T148"/>
  <c r="R148"/>
  <c r="P148"/>
  <c r="BI142"/>
  <c r="BH142"/>
  <c r="BG142"/>
  <c r="BE142"/>
  <c r="T142"/>
  <c r="R142"/>
  <c r="P142"/>
  <c r="BI140"/>
  <c r="BH140"/>
  <c r="BG140"/>
  <c r="BE140"/>
  <c r="T140"/>
  <c r="R140"/>
  <c r="P140"/>
  <c r="BI138"/>
  <c r="BH138"/>
  <c r="BG138"/>
  <c r="BE138"/>
  <c r="T138"/>
  <c r="R138"/>
  <c r="P138"/>
  <c r="BI134"/>
  <c r="BH134"/>
  <c r="BG134"/>
  <c r="BE134"/>
  <c r="T134"/>
  <c r="R134"/>
  <c r="P134"/>
  <c r="BI131"/>
  <c r="BH131"/>
  <c r="BG131"/>
  <c r="BE131"/>
  <c r="T131"/>
  <c r="R131"/>
  <c r="P131"/>
  <c r="F124"/>
  <c r="F122"/>
  <c r="E120"/>
  <c r="F95"/>
  <c r="F93"/>
  <c r="E91"/>
  <c r="J28"/>
  <c r="E28"/>
  <c r="J96"/>
  <c r="J27"/>
  <c r="J25"/>
  <c r="E25"/>
  <c r="J95"/>
  <c r="J24"/>
  <c r="J22"/>
  <c r="E22"/>
  <c r="F125"/>
  <c r="J21"/>
  <c r="J16"/>
  <c r="J122"/>
  <c r="E7"/>
  <c r="E114"/>
  <c i="9" r="J41"/>
  <c r="J40"/>
  <c i="1" r="AY105"/>
  <c i="9" r="J39"/>
  <c i="1" r="AX105"/>
  <c i="9" r="BI173"/>
  <c r="BH173"/>
  <c r="BG173"/>
  <c r="BE173"/>
  <c r="T173"/>
  <c r="R173"/>
  <c r="P173"/>
  <c r="BI171"/>
  <c r="BH171"/>
  <c r="BG171"/>
  <c r="BE171"/>
  <c r="T171"/>
  <c r="R171"/>
  <c r="P171"/>
  <c r="BI163"/>
  <c r="BH163"/>
  <c r="BG163"/>
  <c r="BE163"/>
  <c r="T163"/>
  <c r="R163"/>
  <c r="P163"/>
  <c r="BI160"/>
  <c r="BH160"/>
  <c r="BG160"/>
  <c r="BE160"/>
  <c r="T160"/>
  <c r="R160"/>
  <c r="P160"/>
  <c r="BI158"/>
  <c r="BH158"/>
  <c r="BG158"/>
  <c r="BE158"/>
  <c r="T158"/>
  <c r="R158"/>
  <c r="P158"/>
  <c r="BI154"/>
  <c r="BH154"/>
  <c r="BG154"/>
  <c r="BE154"/>
  <c r="T154"/>
  <c r="R154"/>
  <c r="P154"/>
  <c r="BI152"/>
  <c r="BH152"/>
  <c r="BG152"/>
  <c r="BE152"/>
  <c r="T152"/>
  <c r="R152"/>
  <c r="P152"/>
  <c r="BI150"/>
  <c r="BH150"/>
  <c r="BG150"/>
  <c r="BE150"/>
  <c r="T150"/>
  <c r="R150"/>
  <c r="P150"/>
  <c r="BI142"/>
  <c r="BH142"/>
  <c r="BG142"/>
  <c r="BE142"/>
  <c r="T142"/>
  <c r="R142"/>
  <c r="P142"/>
  <c r="BI137"/>
  <c r="BH137"/>
  <c r="BG137"/>
  <c r="BE137"/>
  <c r="T137"/>
  <c r="R137"/>
  <c r="P137"/>
  <c r="BI129"/>
  <c r="BH129"/>
  <c r="BG129"/>
  <c r="BE129"/>
  <c r="T129"/>
  <c r="R129"/>
  <c r="P129"/>
  <c r="F122"/>
  <c r="F120"/>
  <c r="E118"/>
  <c r="F95"/>
  <c r="F93"/>
  <c r="E91"/>
  <c r="J28"/>
  <c r="E28"/>
  <c r="J96"/>
  <c r="J27"/>
  <c r="J25"/>
  <c r="E25"/>
  <c r="J122"/>
  <c r="J24"/>
  <c r="J22"/>
  <c r="E22"/>
  <c r="F123"/>
  <c r="J21"/>
  <c r="J16"/>
  <c r="J93"/>
  <c r="E7"/>
  <c r="E112"/>
  <c i="8" r="J41"/>
  <c r="J40"/>
  <c i="1" r="AY104"/>
  <c i="8" r="J39"/>
  <c i="1" r="AX104"/>
  <c i="8" r="BI247"/>
  <c r="BH247"/>
  <c r="BG247"/>
  <c r="BE247"/>
  <c r="T247"/>
  <c r="T246"/>
  <c r="R247"/>
  <c r="R246"/>
  <c r="P247"/>
  <c r="P246"/>
  <c r="BI245"/>
  <c r="BH245"/>
  <c r="BG245"/>
  <c r="BE245"/>
  <c r="T245"/>
  <c r="R245"/>
  <c r="P245"/>
  <c r="BI243"/>
  <c r="BH243"/>
  <c r="BG243"/>
  <c r="BE243"/>
  <c r="T243"/>
  <c r="R243"/>
  <c r="P243"/>
  <c r="BI241"/>
  <c r="BH241"/>
  <c r="BG241"/>
  <c r="BE241"/>
  <c r="T241"/>
  <c r="R241"/>
  <c r="P241"/>
  <c r="BI238"/>
  <c r="BH238"/>
  <c r="BG238"/>
  <c r="BE238"/>
  <c r="T238"/>
  <c r="R238"/>
  <c r="P238"/>
  <c r="BI236"/>
  <c r="BH236"/>
  <c r="BG236"/>
  <c r="BE236"/>
  <c r="T236"/>
  <c r="R236"/>
  <c r="P236"/>
  <c r="BI234"/>
  <c r="BH234"/>
  <c r="BG234"/>
  <c r="BE234"/>
  <c r="T234"/>
  <c r="R234"/>
  <c r="P234"/>
  <c r="BI231"/>
  <c r="BH231"/>
  <c r="BG231"/>
  <c r="BE231"/>
  <c r="T231"/>
  <c r="R231"/>
  <c r="P231"/>
  <c r="BI222"/>
  <c r="BH222"/>
  <c r="BG222"/>
  <c r="BE222"/>
  <c r="T222"/>
  <c r="R222"/>
  <c r="P222"/>
  <c r="BI219"/>
  <c r="BH219"/>
  <c r="BG219"/>
  <c r="BE219"/>
  <c r="T219"/>
  <c r="R219"/>
  <c r="P219"/>
  <c r="BI217"/>
  <c r="BH217"/>
  <c r="BG217"/>
  <c r="BE217"/>
  <c r="T217"/>
  <c r="R217"/>
  <c r="P217"/>
  <c r="BI214"/>
  <c r="BH214"/>
  <c r="BG214"/>
  <c r="BE214"/>
  <c r="T214"/>
  <c r="R214"/>
  <c r="P214"/>
  <c r="BI211"/>
  <c r="BH211"/>
  <c r="BG211"/>
  <c r="BE211"/>
  <c r="T211"/>
  <c r="R211"/>
  <c r="P211"/>
  <c r="BI200"/>
  <c r="BH200"/>
  <c r="BG200"/>
  <c r="BE200"/>
  <c r="T200"/>
  <c r="R200"/>
  <c r="P200"/>
  <c r="BI197"/>
  <c r="BH197"/>
  <c r="BG197"/>
  <c r="BE197"/>
  <c r="T197"/>
  <c r="R197"/>
  <c r="P197"/>
  <c r="BI194"/>
  <c r="BH194"/>
  <c r="BG194"/>
  <c r="BE194"/>
  <c r="T194"/>
  <c r="R194"/>
  <c r="P194"/>
  <c r="BI191"/>
  <c r="BH191"/>
  <c r="BG191"/>
  <c r="BE191"/>
  <c r="T191"/>
  <c r="R191"/>
  <c r="P191"/>
  <c r="BI180"/>
  <c r="BH180"/>
  <c r="BG180"/>
  <c r="BE180"/>
  <c r="T180"/>
  <c r="R180"/>
  <c r="P180"/>
  <c r="BI179"/>
  <c r="BH179"/>
  <c r="BG179"/>
  <c r="BE179"/>
  <c r="T179"/>
  <c r="R179"/>
  <c r="P179"/>
  <c r="BI176"/>
  <c r="BH176"/>
  <c r="BG176"/>
  <c r="BE176"/>
  <c r="T176"/>
  <c r="R176"/>
  <c r="P176"/>
  <c r="BI165"/>
  <c r="BH165"/>
  <c r="BG165"/>
  <c r="BE165"/>
  <c r="T165"/>
  <c r="R165"/>
  <c r="P165"/>
  <c r="BI162"/>
  <c r="BH162"/>
  <c r="BG162"/>
  <c r="BE162"/>
  <c r="T162"/>
  <c r="T161"/>
  <c r="R162"/>
  <c r="R161"/>
  <c r="P162"/>
  <c r="P161"/>
  <c r="BI159"/>
  <c r="BH159"/>
  <c r="BG159"/>
  <c r="BE159"/>
  <c r="T159"/>
  <c r="R159"/>
  <c r="P159"/>
  <c r="BI157"/>
  <c r="BH157"/>
  <c r="BG157"/>
  <c r="BE157"/>
  <c r="T157"/>
  <c r="R157"/>
  <c r="P157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49"/>
  <c r="BH149"/>
  <c r="BG149"/>
  <c r="BE149"/>
  <c r="T149"/>
  <c r="R149"/>
  <c r="P149"/>
  <c r="BI146"/>
  <c r="BH146"/>
  <c r="BG146"/>
  <c r="BE146"/>
  <c r="T146"/>
  <c r="R146"/>
  <c r="P146"/>
  <c r="BI143"/>
  <c r="BH143"/>
  <c r="BG143"/>
  <c r="BE143"/>
  <c r="T143"/>
  <c r="R143"/>
  <c r="P143"/>
  <c r="BI139"/>
  <c r="BH139"/>
  <c r="BG139"/>
  <c r="BE139"/>
  <c r="T139"/>
  <c r="R139"/>
  <c r="P139"/>
  <c r="BI137"/>
  <c r="BH137"/>
  <c r="BG137"/>
  <c r="BE137"/>
  <c r="T137"/>
  <c r="R137"/>
  <c r="P137"/>
  <c r="F130"/>
  <c r="F128"/>
  <c r="E126"/>
  <c r="F95"/>
  <c r="F93"/>
  <c r="E91"/>
  <c r="J28"/>
  <c r="E28"/>
  <c r="J131"/>
  <c r="J27"/>
  <c r="J25"/>
  <c r="E25"/>
  <c r="J95"/>
  <c r="J24"/>
  <c r="J22"/>
  <c r="E22"/>
  <c r="F96"/>
  <c r="J21"/>
  <c r="J16"/>
  <c r="J128"/>
  <c r="E7"/>
  <c r="E85"/>
  <c i="7" r="J41"/>
  <c r="J40"/>
  <c i="1" r="AY103"/>
  <c i="7" r="J39"/>
  <c i="1" r="AX103"/>
  <c i="7" r="BI286"/>
  <c r="BH286"/>
  <c r="BG286"/>
  <c r="BE286"/>
  <c r="T286"/>
  <c r="R286"/>
  <c r="P286"/>
  <c r="BI283"/>
  <c r="BH283"/>
  <c r="BG283"/>
  <c r="BE283"/>
  <c r="T283"/>
  <c r="R283"/>
  <c r="P283"/>
  <c r="BI278"/>
  <c r="BH278"/>
  <c r="BG278"/>
  <c r="BE278"/>
  <c r="T278"/>
  <c r="R278"/>
  <c r="P278"/>
  <c r="BI276"/>
  <c r="BH276"/>
  <c r="BG276"/>
  <c r="BE276"/>
  <c r="T276"/>
  <c r="R276"/>
  <c r="P276"/>
  <c r="BI272"/>
  <c r="BH272"/>
  <c r="BG272"/>
  <c r="BE272"/>
  <c r="T272"/>
  <c r="R272"/>
  <c r="P272"/>
  <c r="BI264"/>
  <c r="BH264"/>
  <c r="BG264"/>
  <c r="BE264"/>
  <c r="T264"/>
  <c r="R264"/>
  <c r="P264"/>
  <c r="BI246"/>
  <c r="BH246"/>
  <c r="BG246"/>
  <c r="BE246"/>
  <c r="T246"/>
  <c r="R246"/>
  <c r="P246"/>
  <c r="BI220"/>
  <c r="BH220"/>
  <c r="BG220"/>
  <c r="BE220"/>
  <c r="T220"/>
  <c r="R220"/>
  <c r="P220"/>
  <c r="BI218"/>
  <c r="BH218"/>
  <c r="BG218"/>
  <c r="BE218"/>
  <c r="T218"/>
  <c r="R218"/>
  <c r="P218"/>
  <c r="BI216"/>
  <c r="BH216"/>
  <c r="BG216"/>
  <c r="BE216"/>
  <c r="T216"/>
  <c r="R216"/>
  <c r="P216"/>
  <c r="BI213"/>
  <c r="BH213"/>
  <c r="BG213"/>
  <c r="BE213"/>
  <c r="T213"/>
  <c r="R213"/>
  <c r="P213"/>
  <c r="BI200"/>
  <c r="BH200"/>
  <c r="BG200"/>
  <c r="BE200"/>
  <c r="T200"/>
  <c r="R200"/>
  <c r="P200"/>
  <c r="BI195"/>
  <c r="BH195"/>
  <c r="BG195"/>
  <c r="BE195"/>
  <c r="T195"/>
  <c r="R195"/>
  <c r="P195"/>
  <c r="BI191"/>
  <c r="BH191"/>
  <c r="BG191"/>
  <c r="BE191"/>
  <c r="T191"/>
  <c r="R191"/>
  <c r="P191"/>
  <c r="BI187"/>
  <c r="BH187"/>
  <c r="BG187"/>
  <c r="BE187"/>
  <c r="T187"/>
  <c r="R187"/>
  <c r="P187"/>
  <c r="BI183"/>
  <c r="BH183"/>
  <c r="BG183"/>
  <c r="BE183"/>
  <c r="T183"/>
  <c r="R183"/>
  <c r="P183"/>
  <c r="BI179"/>
  <c r="BH179"/>
  <c r="BG179"/>
  <c r="BE179"/>
  <c r="T179"/>
  <c r="R179"/>
  <c r="P179"/>
  <c r="BI175"/>
  <c r="BH175"/>
  <c r="BG175"/>
  <c r="BE175"/>
  <c r="T175"/>
  <c r="R175"/>
  <c r="P175"/>
  <c r="BI171"/>
  <c r="BH171"/>
  <c r="BG171"/>
  <c r="BE171"/>
  <c r="T171"/>
  <c r="R171"/>
  <c r="P171"/>
  <c r="BI167"/>
  <c r="BH167"/>
  <c r="BG167"/>
  <c r="BE167"/>
  <c r="T167"/>
  <c r="R167"/>
  <c r="P167"/>
  <c r="BI163"/>
  <c r="BH163"/>
  <c r="BG163"/>
  <c r="BE163"/>
  <c r="T163"/>
  <c r="R163"/>
  <c r="P163"/>
  <c r="BI159"/>
  <c r="BH159"/>
  <c r="BG159"/>
  <c r="BE159"/>
  <c r="T159"/>
  <c r="R159"/>
  <c r="P159"/>
  <c r="BI155"/>
  <c r="BH155"/>
  <c r="BG155"/>
  <c r="BE155"/>
  <c r="T155"/>
  <c r="R155"/>
  <c r="P155"/>
  <c r="BI151"/>
  <c r="BH151"/>
  <c r="BG151"/>
  <c r="BE151"/>
  <c r="T151"/>
  <c r="R151"/>
  <c r="P151"/>
  <c r="BI147"/>
  <c r="BH147"/>
  <c r="BG147"/>
  <c r="BE147"/>
  <c r="T147"/>
  <c r="R147"/>
  <c r="P147"/>
  <c r="BI143"/>
  <c r="BH143"/>
  <c r="BG143"/>
  <c r="BE143"/>
  <c r="T143"/>
  <c r="R143"/>
  <c r="P143"/>
  <c r="BI139"/>
  <c r="BH139"/>
  <c r="BG139"/>
  <c r="BE139"/>
  <c r="T139"/>
  <c r="R139"/>
  <c r="P139"/>
  <c r="BI135"/>
  <c r="BH135"/>
  <c r="BG135"/>
  <c r="BE135"/>
  <c r="T135"/>
  <c r="R135"/>
  <c r="P135"/>
  <c r="BI132"/>
  <c r="BH132"/>
  <c r="BG132"/>
  <c r="BE132"/>
  <c r="T132"/>
  <c r="R132"/>
  <c r="P132"/>
  <c r="F125"/>
  <c r="F123"/>
  <c r="E121"/>
  <c r="F95"/>
  <c r="F93"/>
  <c r="E91"/>
  <c r="J28"/>
  <c r="E28"/>
  <c r="J126"/>
  <c r="J27"/>
  <c r="J25"/>
  <c r="E25"/>
  <c r="J125"/>
  <c r="J24"/>
  <c r="J22"/>
  <c r="E22"/>
  <c r="F126"/>
  <c r="J21"/>
  <c r="J16"/>
  <c r="J93"/>
  <c r="E7"/>
  <c r="E85"/>
  <c i="6" r="J41"/>
  <c r="J40"/>
  <c i="1" r="AY102"/>
  <c i="6" r="J39"/>
  <c i="1" r="AX102"/>
  <c i="6" r="BI1168"/>
  <c r="BH1168"/>
  <c r="BG1168"/>
  <c r="BE1168"/>
  <c r="T1168"/>
  <c r="T1167"/>
  <c r="R1168"/>
  <c r="R1167"/>
  <c r="P1168"/>
  <c r="P1167"/>
  <c r="BI1166"/>
  <c r="BH1166"/>
  <c r="BG1166"/>
  <c r="BE1166"/>
  <c r="T1166"/>
  <c r="R1166"/>
  <c r="P1166"/>
  <c r="BI1154"/>
  <c r="BH1154"/>
  <c r="BG1154"/>
  <c r="BE1154"/>
  <c r="T1154"/>
  <c r="R1154"/>
  <c r="P1154"/>
  <c r="BI1150"/>
  <c r="BH1150"/>
  <c r="BG1150"/>
  <c r="BE1150"/>
  <c r="T1150"/>
  <c r="R1150"/>
  <c r="P1150"/>
  <c r="BI1147"/>
  <c r="BH1147"/>
  <c r="BG1147"/>
  <c r="BE1147"/>
  <c r="T1147"/>
  <c r="R1147"/>
  <c r="P1147"/>
  <c r="BI1146"/>
  <c r="BH1146"/>
  <c r="BG1146"/>
  <c r="BE1146"/>
  <c r="T1146"/>
  <c r="R1146"/>
  <c r="P1146"/>
  <c r="BI1145"/>
  <c r="BH1145"/>
  <c r="BG1145"/>
  <c r="BE1145"/>
  <c r="T1145"/>
  <c r="R1145"/>
  <c r="P1145"/>
  <c r="BI1144"/>
  <c r="BH1144"/>
  <c r="BG1144"/>
  <c r="BE1144"/>
  <c r="T1144"/>
  <c r="R1144"/>
  <c r="P1144"/>
  <c r="BI1134"/>
  <c r="BH1134"/>
  <c r="BG1134"/>
  <c r="BE1134"/>
  <c r="T1134"/>
  <c r="R1134"/>
  <c r="P1134"/>
  <c r="BI1132"/>
  <c r="BH1132"/>
  <c r="BG1132"/>
  <c r="BE1132"/>
  <c r="T1132"/>
  <c r="R1132"/>
  <c r="P1132"/>
  <c r="BI1131"/>
  <c r="BH1131"/>
  <c r="BG1131"/>
  <c r="BE1131"/>
  <c r="T1131"/>
  <c r="R1131"/>
  <c r="P1131"/>
  <c r="BI1122"/>
  <c r="BH1122"/>
  <c r="BG1122"/>
  <c r="BE1122"/>
  <c r="T1122"/>
  <c r="R1122"/>
  <c r="P1122"/>
  <c r="BI1119"/>
  <c r="BH1119"/>
  <c r="BG1119"/>
  <c r="BE1119"/>
  <c r="T1119"/>
  <c r="R1119"/>
  <c r="P1119"/>
  <c r="BI1113"/>
  <c r="BH1113"/>
  <c r="BG1113"/>
  <c r="BE1113"/>
  <c r="T1113"/>
  <c r="R1113"/>
  <c r="P1113"/>
  <c r="BI1105"/>
  <c r="BH1105"/>
  <c r="BG1105"/>
  <c r="BE1105"/>
  <c r="T1105"/>
  <c r="R1105"/>
  <c r="P1105"/>
  <c r="BI1103"/>
  <c r="BH1103"/>
  <c r="BG1103"/>
  <c r="BE1103"/>
  <c r="T1103"/>
  <c r="R1103"/>
  <c r="P1103"/>
  <c r="BI1102"/>
  <c r="BH1102"/>
  <c r="BG1102"/>
  <c r="BE1102"/>
  <c r="T1102"/>
  <c r="R1102"/>
  <c r="P1102"/>
  <c r="BI1087"/>
  <c r="BH1087"/>
  <c r="BG1087"/>
  <c r="BE1087"/>
  <c r="T1087"/>
  <c r="R1087"/>
  <c r="P1087"/>
  <c r="BI1085"/>
  <c r="BH1085"/>
  <c r="BG1085"/>
  <c r="BE1085"/>
  <c r="T1085"/>
  <c r="R1085"/>
  <c r="P1085"/>
  <c r="BI1084"/>
  <c r="BH1084"/>
  <c r="BG1084"/>
  <c r="BE1084"/>
  <c r="T1084"/>
  <c r="R1084"/>
  <c r="P1084"/>
  <c r="BI1080"/>
  <c r="BH1080"/>
  <c r="BG1080"/>
  <c r="BE1080"/>
  <c r="T1080"/>
  <c r="R1080"/>
  <c r="P1080"/>
  <c r="BI1078"/>
  <c r="BH1078"/>
  <c r="BG1078"/>
  <c r="BE1078"/>
  <c r="T1078"/>
  <c r="R1078"/>
  <c r="P1078"/>
  <c r="BI1052"/>
  <c r="BH1052"/>
  <c r="BG1052"/>
  <c r="BE1052"/>
  <c r="T1052"/>
  <c r="R1052"/>
  <c r="P1052"/>
  <c r="BI1050"/>
  <c r="BH1050"/>
  <c r="BG1050"/>
  <c r="BE1050"/>
  <c r="T1050"/>
  <c r="R1050"/>
  <c r="P1050"/>
  <c r="BI1049"/>
  <c r="BH1049"/>
  <c r="BG1049"/>
  <c r="BE1049"/>
  <c r="T1049"/>
  <c r="R1049"/>
  <c r="P1049"/>
  <c r="BI1048"/>
  <c r="BH1048"/>
  <c r="BG1048"/>
  <c r="BE1048"/>
  <c r="T1048"/>
  <c r="R1048"/>
  <c r="P1048"/>
  <c r="BI1047"/>
  <c r="BH1047"/>
  <c r="BG1047"/>
  <c r="BE1047"/>
  <c r="T1047"/>
  <c r="R1047"/>
  <c r="P1047"/>
  <c r="BI1027"/>
  <c r="BH1027"/>
  <c r="BG1027"/>
  <c r="BE1027"/>
  <c r="T1027"/>
  <c r="R1027"/>
  <c r="P1027"/>
  <c r="BI1026"/>
  <c r="BH1026"/>
  <c r="BG1026"/>
  <c r="BE1026"/>
  <c r="T1026"/>
  <c r="R1026"/>
  <c r="P1026"/>
  <c r="BI1024"/>
  <c r="BH1024"/>
  <c r="BG1024"/>
  <c r="BE1024"/>
  <c r="T1024"/>
  <c r="R1024"/>
  <c r="P1024"/>
  <c r="BI1002"/>
  <c r="BH1002"/>
  <c r="BG1002"/>
  <c r="BE1002"/>
  <c r="T1002"/>
  <c r="R1002"/>
  <c r="P1002"/>
  <c r="BI999"/>
  <c r="BH999"/>
  <c r="BG999"/>
  <c r="BE999"/>
  <c r="T999"/>
  <c r="R999"/>
  <c r="P999"/>
  <c r="BI998"/>
  <c r="BH998"/>
  <c r="BG998"/>
  <c r="BE998"/>
  <c r="T998"/>
  <c r="R998"/>
  <c r="P998"/>
  <c r="BI995"/>
  <c r="BH995"/>
  <c r="BG995"/>
  <c r="BE995"/>
  <c r="T995"/>
  <c r="R995"/>
  <c r="P995"/>
  <c r="BI975"/>
  <c r="BH975"/>
  <c r="BG975"/>
  <c r="BE975"/>
  <c r="T975"/>
  <c r="R975"/>
  <c r="P975"/>
  <c r="BI974"/>
  <c r="BH974"/>
  <c r="BG974"/>
  <c r="BE974"/>
  <c r="T974"/>
  <c r="R974"/>
  <c r="P974"/>
  <c r="BI960"/>
  <c r="BH960"/>
  <c r="BG960"/>
  <c r="BE960"/>
  <c r="T960"/>
  <c r="R960"/>
  <c r="P960"/>
  <c r="BI958"/>
  <c r="BH958"/>
  <c r="BG958"/>
  <c r="BE958"/>
  <c r="T958"/>
  <c r="R958"/>
  <c r="P958"/>
  <c r="BI957"/>
  <c r="BH957"/>
  <c r="BG957"/>
  <c r="BE957"/>
  <c r="T957"/>
  <c r="R957"/>
  <c r="P957"/>
  <c r="BI956"/>
  <c r="BH956"/>
  <c r="BG956"/>
  <c r="BE956"/>
  <c r="T956"/>
  <c r="R956"/>
  <c r="P956"/>
  <c r="BI949"/>
  <c r="BH949"/>
  <c r="BG949"/>
  <c r="BE949"/>
  <c r="T949"/>
  <c r="R949"/>
  <c r="P949"/>
  <c r="BI944"/>
  <c r="BH944"/>
  <c r="BG944"/>
  <c r="BE944"/>
  <c r="T944"/>
  <c r="R944"/>
  <c r="P944"/>
  <c r="BI936"/>
  <c r="BH936"/>
  <c r="BG936"/>
  <c r="BE936"/>
  <c r="T936"/>
  <c r="R936"/>
  <c r="P936"/>
  <c r="BI934"/>
  <c r="BH934"/>
  <c r="BG934"/>
  <c r="BE934"/>
  <c r="T934"/>
  <c r="R934"/>
  <c r="P934"/>
  <c r="BI932"/>
  <c r="BH932"/>
  <c r="BG932"/>
  <c r="BE932"/>
  <c r="T932"/>
  <c r="R932"/>
  <c r="P932"/>
  <c r="BI928"/>
  <c r="BH928"/>
  <c r="BG928"/>
  <c r="BE928"/>
  <c r="T928"/>
  <c r="R928"/>
  <c r="P928"/>
  <c r="BI924"/>
  <c r="BH924"/>
  <c r="BG924"/>
  <c r="BE924"/>
  <c r="T924"/>
  <c r="R924"/>
  <c r="P924"/>
  <c r="BI920"/>
  <c r="BH920"/>
  <c r="BG920"/>
  <c r="BE920"/>
  <c r="T920"/>
  <c r="R920"/>
  <c r="P920"/>
  <c r="BI913"/>
  <c r="BH913"/>
  <c r="BG913"/>
  <c r="BE913"/>
  <c r="T913"/>
  <c r="R913"/>
  <c r="P913"/>
  <c r="BI903"/>
  <c r="BH903"/>
  <c r="BG903"/>
  <c r="BE903"/>
  <c r="T903"/>
  <c r="R903"/>
  <c r="P903"/>
  <c r="BI899"/>
  <c r="BH899"/>
  <c r="BG899"/>
  <c r="BE899"/>
  <c r="T899"/>
  <c r="R899"/>
  <c r="P899"/>
  <c r="BI882"/>
  <c r="BH882"/>
  <c r="BG882"/>
  <c r="BE882"/>
  <c r="T882"/>
  <c r="R882"/>
  <c r="P882"/>
  <c r="BI879"/>
  <c r="BH879"/>
  <c r="BG879"/>
  <c r="BE879"/>
  <c r="T879"/>
  <c r="R879"/>
  <c r="P879"/>
  <c r="BI877"/>
  <c r="BH877"/>
  <c r="BG877"/>
  <c r="BE877"/>
  <c r="T877"/>
  <c r="R877"/>
  <c r="P877"/>
  <c r="BI870"/>
  <c r="BH870"/>
  <c r="BG870"/>
  <c r="BE870"/>
  <c r="T870"/>
  <c r="R870"/>
  <c r="P870"/>
  <c r="BI846"/>
  <c r="BH846"/>
  <c r="BG846"/>
  <c r="BE846"/>
  <c r="T846"/>
  <c r="R846"/>
  <c r="P846"/>
  <c r="BI843"/>
  <c r="BH843"/>
  <c r="BG843"/>
  <c r="BE843"/>
  <c r="T843"/>
  <c r="R843"/>
  <c r="P843"/>
  <c r="BI827"/>
  <c r="BH827"/>
  <c r="BG827"/>
  <c r="BE827"/>
  <c r="T827"/>
  <c r="R827"/>
  <c r="P827"/>
  <c r="BI825"/>
  <c r="BH825"/>
  <c r="BG825"/>
  <c r="BE825"/>
  <c r="T825"/>
  <c r="R825"/>
  <c r="P825"/>
  <c r="BI816"/>
  <c r="BH816"/>
  <c r="BG816"/>
  <c r="BE816"/>
  <c r="T816"/>
  <c r="R816"/>
  <c r="P816"/>
  <c r="BI809"/>
  <c r="BH809"/>
  <c r="BG809"/>
  <c r="BE809"/>
  <c r="T809"/>
  <c r="R809"/>
  <c r="P809"/>
  <c r="BI798"/>
  <c r="BH798"/>
  <c r="BG798"/>
  <c r="BE798"/>
  <c r="T798"/>
  <c r="R798"/>
  <c r="P798"/>
  <c r="BI796"/>
  <c r="BH796"/>
  <c r="BG796"/>
  <c r="BE796"/>
  <c r="T796"/>
  <c r="R796"/>
  <c r="P796"/>
  <c r="BI765"/>
  <c r="BH765"/>
  <c r="BG765"/>
  <c r="BE765"/>
  <c r="T765"/>
  <c r="R765"/>
  <c r="P765"/>
  <c r="BI763"/>
  <c r="BH763"/>
  <c r="BG763"/>
  <c r="BE763"/>
  <c r="T763"/>
  <c r="R763"/>
  <c r="P763"/>
  <c r="BI761"/>
  <c r="BH761"/>
  <c r="BG761"/>
  <c r="BE761"/>
  <c r="T761"/>
  <c r="R761"/>
  <c r="P761"/>
  <c r="BI753"/>
  <c r="BH753"/>
  <c r="BG753"/>
  <c r="BE753"/>
  <c r="T753"/>
  <c r="R753"/>
  <c r="P753"/>
  <c r="BI750"/>
  <c r="BH750"/>
  <c r="BG750"/>
  <c r="BE750"/>
  <c r="T750"/>
  <c r="R750"/>
  <c r="P750"/>
  <c r="BI742"/>
  <c r="BH742"/>
  <c r="BG742"/>
  <c r="BE742"/>
  <c r="T742"/>
  <c r="R742"/>
  <c r="P742"/>
  <c r="BI737"/>
  <c r="BH737"/>
  <c r="BG737"/>
  <c r="BE737"/>
  <c r="T737"/>
  <c r="R737"/>
  <c r="P737"/>
  <c r="BI728"/>
  <c r="BH728"/>
  <c r="BG728"/>
  <c r="BE728"/>
  <c r="T728"/>
  <c r="R728"/>
  <c r="P728"/>
  <c r="BI724"/>
  <c r="BH724"/>
  <c r="BG724"/>
  <c r="BE724"/>
  <c r="T724"/>
  <c r="R724"/>
  <c r="P724"/>
  <c r="BI721"/>
  <c r="BH721"/>
  <c r="BG721"/>
  <c r="BE721"/>
  <c r="T721"/>
  <c r="R721"/>
  <c r="P721"/>
  <c r="BI718"/>
  <c r="BH718"/>
  <c r="BG718"/>
  <c r="BE718"/>
  <c r="T718"/>
  <c r="R718"/>
  <c r="P718"/>
  <c r="BI715"/>
  <c r="BH715"/>
  <c r="BG715"/>
  <c r="BE715"/>
  <c r="T715"/>
  <c r="R715"/>
  <c r="P715"/>
  <c r="BI712"/>
  <c r="BH712"/>
  <c r="BG712"/>
  <c r="BE712"/>
  <c r="T712"/>
  <c r="T711"/>
  <c r="R712"/>
  <c r="R711"/>
  <c r="P712"/>
  <c r="P711"/>
  <c r="BI709"/>
  <c r="BH709"/>
  <c r="BG709"/>
  <c r="BE709"/>
  <c r="T709"/>
  <c r="R709"/>
  <c r="P709"/>
  <c r="BI707"/>
  <c r="BH707"/>
  <c r="BG707"/>
  <c r="BE707"/>
  <c r="T707"/>
  <c r="R707"/>
  <c r="P707"/>
  <c r="BI705"/>
  <c r="BH705"/>
  <c r="BG705"/>
  <c r="BE705"/>
  <c r="T705"/>
  <c r="R705"/>
  <c r="P705"/>
  <c r="BI704"/>
  <c r="BH704"/>
  <c r="BG704"/>
  <c r="BE704"/>
  <c r="T704"/>
  <c r="R704"/>
  <c r="P704"/>
  <c r="BI703"/>
  <c r="BH703"/>
  <c r="BG703"/>
  <c r="BE703"/>
  <c r="T703"/>
  <c r="R703"/>
  <c r="P703"/>
  <c r="BI702"/>
  <c r="BH702"/>
  <c r="BG702"/>
  <c r="BE702"/>
  <c r="T702"/>
  <c r="R702"/>
  <c r="P702"/>
  <c r="BI700"/>
  <c r="BH700"/>
  <c r="BG700"/>
  <c r="BE700"/>
  <c r="T700"/>
  <c r="R700"/>
  <c r="P700"/>
  <c r="BI698"/>
  <c r="BH698"/>
  <c r="BG698"/>
  <c r="BE698"/>
  <c r="T698"/>
  <c r="R698"/>
  <c r="P698"/>
  <c r="BI695"/>
  <c r="BH695"/>
  <c r="BG695"/>
  <c r="BE695"/>
  <c r="T695"/>
  <c r="R695"/>
  <c r="P695"/>
  <c r="BI694"/>
  <c r="BH694"/>
  <c r="BG694"/>
  <c r="BE694"/>
  <c r="T694"/>
  <c r="R694"/>
  <c r="P694"/>
  <c r="BI693"/>
  <c r="BH693"/>
  <c r="BG693"/>
  <c r="BE693"/>
  <c r="T693"/>
  <c r="R693"/>
  <c r="P693"/>
  <c r="BI688"/>
  <c r="BH688"/>
  <c r="BG688"/>
  <c r="BE688"/>
  <c r="T688"/>
  <c r="R688"/>
  <c r="P688"/>
  <c r="BI683"/>
  <c r="BH683"/>
  <c r="BG683"/>
  <c r="BE683"/>
  <c r="T683"/>
  <c r="R683"/>
  <c r="P683"/>
  <c r="BI678"/>
  <c r="BH678"/>
  <c r="BG678"/>
  <c r="BE678"/>
  <c r="T678"/>
  <c r="R678"/>
  <c r="P678"/>
  <c r="BI675"/>
  <c r="BH675"/>
  <c r="BG675"/>
  <c r="BE675"/>
  <c r="T675"/>
  <c r="R675"/>
  <c r="P675"/>
  <c r="BI672"/>
  <c r="BH672"/>
  <c r="BG672"/>
  <c r="BE672"/>
  <c r="T672"/>
  <c r="R672"/>
  <c r="P672"/>
  <c r="BI671"/>
  <c r="BH671"/>
  <c r="BG671"/>
  <c r="BE671"/>
  <c r="T671"/>
  <c r="R671"/>
  <c r="P671"/>
  <c r="BI670"/>
  <c r="BH670"/>
  <c r="BG670"/>
  <c r="BE670"/>
  <c r="T670"/>
  <c r="R670"/>
  <c r="P670"/>
  <c r="BI668"/>
  <c r="BH668"/>
  <c r="BG668"/>
  <c r="BE668"/>
  <c r="T668"/>
  <c r="R668"/>
  <c r="P668"/>
  <c r="BI666"/>
  <c r="BH666"/>
  <c r="BG666"/>
  <c r="BE666"/>
  <c r="T666"/>
  <c r="R666"/>
  <c r="P666"/>
  <c r="BI662"/>
  <c r="BH662"/>
  <c r="BG662"/>
  <c r="BE662"/>
  <c r="T662"/>
  <c r="R662"/>
  <c r="P662"/>
  <c r="BI661"/>
  <c r="BH661"/>
  <c r="BG661"/>
  <c r="BE661"/>
  <c r="T661"/>
  <c r="R661"/>
  <c r="P661"/>
  <c r="BI658"/>
  <c r="BH658"/>
  <c r="BG658"/>
  <c r="BE658"/>
  <c r="T658"/>
  <c r="R658"/>
  <c r="P658"/>
  <c r="BI657"/>
  <c r="BH657"/>
  <c r="BG657"/>
  <c r="BE657"/>
  <c r="T657"/>
  <c r="R657"/>
  <c r="P657"/>
  <c r="BI655"/>
  <c r="BH655"/>
  <c r="BG655"/>
  <c r="BE655"/>
  <c r="T655"/>
  <c r="R655"/>
  <c r="P655"/>
  <c r="BI653"/>
  <c r="BH653"/>
  <c r="BG653"/>
  <c r="BE653"/>
  <c r="T653"/>
  <c r="R653"/>
  <c r="P653"/>
  <c r="BI652"/>
  <c r="BH652"/>
  <c r="BG652"/>
  <c r="BE652"/>
  <c r="T652"/>
  <c r="R652"/>
  <c r="P652"/>
  <c r="BI651"/>
  <c r="BH651"/>
  <c r="BG651"/>
  <c r="BE651"/>
  <c r="T651"/>
  <c r="R651"/>
  <c r="P651"/>
  <c r="BI650"/>
  <c r="BH650"/>
  <c r="BG650"/>
  <c r="BE650"/>
  <c r="T650"/>
  <c r="R650"/>
  <c r="P650"/>
  <c r="BI644"/>
  <c r="BH644"/>
  <c r="BG644"/>
  <c r="BE644"/>
  <c r="T644"/>
  <c r="R644"/>
  <c r="P644"/>
  <c r="BI639"/>
  <c r="BH639"/>
  <c r="BG639"/>
  <c r="BE639"/>
  <c r="T639"/>
  <c r="R639"/>
  <c r="P639"/>
  <c r="BI638"/>
  <c r="BH638"/>
  <c r="BG638"/>
  <c r="BE638"/>
  <c r="T638"/>
  <c r="R638"/>
  <c r="P638"/>
  <c r="BI628"/>
  <c r="BH628"/>
  <c r="BG628"/>
  <c r="BE628"/>
  <c r="T628"/>
  <c r="R628"/>
  <c r="P628"/>
  <c r="BI625"/>
  <c r="BH625"/>
  <c r="BG625"/>
  <c r="BE625"/>
  <c r="T625"/>
  <c r="R625"/>
  <c r="P625"/>
  <c r="BI620"/>
  <c r="BH620"/>
  <c r="BG620"/>
  <c r="BE620"/>
  <c r="T620"/>
  <c r="R620"/>
  <c r="P620"/>
  <c r="BI615"/>
  <c r="BH615"/>
  <c r="BG615"/>
  <c r="BE615"/>
  <c r="T615"/>
  <c r="R615"/>
  <c r="P615"/>
  <c r="BI610"/>
  <c r="BH610"/>
  <c r="BG610"/>
  <c r="BE610"/>
  <c r="T610"/>
  <c r="R610"/>
  <c r="P610"/>
  <c r="BI608"/>
  <c r="BH608"/>
  <c r="BG608"/>
  <c r="BE608"/>
  <c r="T608"/>
  <c r="R608"/>
  <c r="P608"/>
  <c r="BI606"/>
  <c r="BH606"/>
  <c r="BG606"/>
  <c r="BE606"/>
  <c r="T606"/>
  <c r="R606"/>
  <c r="P606"/>
  <c r="BI600"/>
  <c r="BH600"/>
  <c r="BG600"/>
  <c r="BE600"/>
  <c r="T600"/>
  <c r="R600"/>
  <c r="P600"/>
  <c r="BI598"/>
  <c r="BH598"/>
  <c r="BG598"/>
  <c r="BE598"/>
  <c r="T598"/>
  <c r="R598"/>
  <c r="P598"/>
  <c r="BI596"/>
  <c r="BH596"/>
  <c r="BG596"/>
  <c r="BE596"/>
  <c r="T596"/>
  <c r="R596"/>
  <c r="P596"/>
  <c r="BI591"/>
  <c r="BH591"/>
  <c r="BG591"/>
  <c r="BE591"/>
  <c r="T591"/>
  <c r="R591"/>
  <c r="P591"/>
  <c r="BI590"/>
  <c r="BH590"/>
  <c r="BG590"/>
  <c r="BE590"/>
  <c r="T590"/>
  <c r="R590"/>
  <c r="P590"/>
  <c r="BI587"/>
  <c r="BH587"/>
  <c r="BG587"/>
  <c r="BE587"/>
  <c r="T587"/>
  <c r="R587"/>
  <c r="P587"/>
  <c r="BI386"/>
  <c r="BH386"/>
  <c r="BG386"/>
  <c r="BE386"/>
  <c r="T386"/>
  <c r="R386"/>
  <c r="P386"/>
  <c r="BI385"/>
  <c r="BH385"/>
  <c r="BG385"/>
  <c r="BE385"/>
  <c r="T385"/>
  <c r="R385"/>
  <c r="P385"/>
  <c r="BI384"/>
  <c r="BH384"/>
  <c r="BG384"/>
  <c r="BE384"/>
  <c r="T384"/>
  <c r="R384"/>
  <c r="P384"/>
  <c r="BI381"/>
  <c r="BH381"/>
  <c r="BG381"/>
  <c r="BE381"/>
  <c r="T381"/>
  <c r="R381"/>
  <c r="P381"/>
  <c r="BI369"/>
  <c r="BH369"/>
  <c r="BG369"/>
  <c r="BE369"/>
  <c r="T369"/>
  <c r="R369"/>
  <c r="P369"/>
  <c r="BI353"/>
  <c r="BH353"/>
  <c r="BG353"/>
  <c r="BE353"/>
  <c r="T353"/>
  <c r="R353"/>
  <c r="P353"/>
  <c r="BI323"/>
  <c r="BH323"/>
  <c r="BG323"/>
  <c r="BE323"/>
  <c r="T323"/>
  <c r="R323"/>
  <c r="P323"/>
  <c r="BI320"/>
  <c r="BH320"/>
  <c r="BG320"/>
  <c r="BE320"/>
  <c r="T320"/>
  <c r="R320"/>
  <c r="P320"/>
  <c r="BI290"/>
  <c r="BH290"/>
  <c r="BG290"/>
  <c r="BE290"/>
  <c r="T290"/>
  <c r="R290"/>
  <c r="P290"/>
  <c r="BI282"/>
  <c r="BH282"/>
  <c r="BG282"/>
  <c r="BE282"/>
  <c r="T282"/>
  <c r="R282"/>
  <c r="P282"/>
  <c r="BI273"/>
  <c r="BH273"/>
  <c r="BG273"/>
  <c r="BE273"/>
  <c r="T273"/>
  <c r="R273"/>
  <c r="P273"/>
  <c r="BI256"/>
  <c r="BH256"/>
  <c r="BG256"/>
  <c r="BE256"/>
  <c r="T256"/>
  <c r="R256"/>
  <c r="P256"/>
  <c r="BI240"/>
  <c r="BH240"/>
  <c r="BG240"/>
  <c r="BE240"/>
  <c r="T240"/>
  <c r="R240"/>
  <c r="P240"/>
  <c r="BI201"/>
  <c r="BH201"/>
  <c r="BG201"/>
  <c r="BE201"/>
  <c r="T201"/>
  <c r="R201"/>
  <c r="P201"/>
  <c r="BI198"/>
  <c r="BH198"/>
  <c r="BG198"/>
  <c r="BE198"/>
  <c r="T198"/>
  <c r="R198"/>
  <c r="P198"/>
  <c r="BI194"/>
  <c r="BH194"/>
  <c r="BG194"/>
  <c r="BE194"/>
  <c r="T194"/>
  <c r="R194"/>
  <c r="P194"/>
  <c r="BI187"/>
  <c r="BH187"/>
  <c r="BG187"/>
  <c r="BE187"/>
  <c r="T187"/>
  <c r="R187"/>
  <c r="P187"/>
  <c r="BI177"/>
  <c r="BH177"/>
  <c r="BG177"/>
  <c r="BE177"/>
  <c r="T177"/>
  <c r="R177"/>
  <c r="P177"/>
  <c r="BI173"/>
  <c r="BH173"/>
  <c r="BG173"/>
  <c r="BE173"/>
  <c r="T173"/>
  <c r="R173"/>
  <c r="P173"/>
  <c r="BI157"/>
  <c r="BH157"/>
  <c r="BG157"/>
  <c r="BE157"/>
  <c r="T157"/>
  <c r="R157"/>
  <c r="P157"/>
  <c r="BI153"/>
  <c r="BH153"/>
  <c r="BG153"/>
  <c r="BE153"/>
  <c r="T153"/>
  <c r="R153"/>
  <c r="P153"/>
  <c r="BI149"/>
  <c r="BH149"/>
  <c r="BG149"/>
  <c r="BE149"/>
  <c r="T149"/>
  <c r="R149"/>
  <c r="P149"/>
  <c r="BI144"/>
  <c r="BH144"/>
  <c r="BG144"/>
  <c r="BE144"/>
  <c r="T144"/>
  <c r="R144"/>
  <c r="P144"/>
  <c r="F137"/>
  <c r="F135"/>
  <c r="E133"/>
  <c r="F95"/>
  <c r="F93"/>
  <c r="E91"/>
  <c r="J28"/>
  <c r="E28"/>
  <c r="J138"/>
  <c r="J27"/>
  <c r="J25"/>
  <c r="E25"/>
  <c r="J137"/>
  <c r="J24"/>
  <c r="J22"/>
  <c r="E22"/>
  <c r="F96"/>
  <c r="J21"/>
  <c r="J16"/>
  <c r="J93"/>
  <c r="E7"/>
  <c r="E127"/>
  <c i="5" r="T264"/>
  <c r="R264"/>
  <c r="P264"/>
  <c r="BK264"/>
  <c r="J264"/>
  <c r="J106"/>
  <c r="J41"/>
  <c r="J40"/>
  <c i="1" r="AY101"/>
  <c i="5" r="J39"/>
  <c i="1" r="AX101"/>
  <c i="5" r="BI280"/>
  <c r="BH280"/>
  <c r="BG280"/>
  <c r="BE280"/>
  <c r="T280"/>
  <c r="T279"/>
  <c r="R280"/>
  <c r="R279"/>
  <c r="P280"/>
  <c r="P279"/>
  <c r="BI265"/>
  <c r="BH265"/>
  <c r="BG265"/>
  <c r="BE265"/>
  <c r="T265"/>
  <c r="R265"/>
  <c r="P265"/>
  <c r="BI262"/>
  <c r="BH262"/>
  <c r="BG262"/>
  <c r="BE262"/>
  <c r="T262"/>
  <c r="R262"/>
  <c r="P262"/>
  <c r="BI259"/>
  <c r="BH259"/>
  <c r="BG259"/>
  <c r="BE259"/>
  <c r="T259"/>
  <c r="R259"/>
  <c r="P259"/>
  <c r="BI255"/>
  <c r="BH255"/>
  <c r="BG255"/>
  <c r="BE255"/>
  <c r="T255"/>
  <c r="R255"/>
  <c r="P255"/>
  <c r="BI253"/>
  <c r="BH253"/>
  <c r="BG253"/>
  <c r="BE253"/>
  <c r="T253"/>
  <c r="R253"/>
  <c r="P253"/>
  <c r="BI251"/>
  <c r="BH251"/>
  <c r="BG251"/>
  <c r="BE251"/>
  <c r="T251"/>
  <c r="R251"/>
  <c r="P251"/>
  <c r="BI249"/>
  <c r="BH249"/>
  <c r="BG249"/>
  <c r="BE249"/>
  <c r="T249"/>
  <c r="R249"/>
  <c r="P249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23"/>
  <c r="BH223"/>
  <c r="BG223"/>
  <c r="BE223"/>
  <c r="T223"/>
  <c r="R223"/>
  <c r="P223"/>
  <c r="BI219"/>
  <c r="BH219"/>
  <c r="BG219"/>
  <c r="BE219"/>
  <c r="T219"/>
  <c r="R219"/>
  <c r="P219"/>
  <c r="BI215"/>
  <c r="BH215"/>
  <c r="BG215"/>
  <c r="BE215"/>
  <c r="T215"/>
  <c r="R215"/>
  <c r="P215"/>
  <c r="BI202"/>
  <c r="BH202"/>
  <c r="BG202"/>
  <c r="BE202"/>
  <c r="T202"/>
  <c r="R202"/>
  <c r="P202"/>
  <c r="BI194"/>
  <c r="BH194"/>
  <c r="BG194"/>
  <c r="BE194"/>
  <c r="T194"/>
  <c r="R194"/>
  <c r="P194"/>
  <c r="BI171"/>
  <c r="BH171"/>
  <c r="BG171"/>
  <c r="BE171"/>
  <c r="T171"/>
  <c r="R171"/>
  <c r="P171"/>
  <c r="BI167"/>
  <c r="BH167"/>
  <c r="BG167"/>
  <c r="BE167"/>
  <c r="T167"/>
  <c r="R167"/>
  <c r="P167"/>
  <c r="BI163"/>
  <c r="BH163"/>
  <c r="BG163"/>
  <c r="BE163"/>
  <c r="T163"/>
  <c r="R163"/>
  <c r="P163"/>
  <c r="BI158"/>
  <c r="BH158"/>
  <c r="BG158"/>
  <c r="BE158"/>
  <c r="T158"/>
  <c r="R158"/>
  <c r="P158"/>
  <c r="BI152"/>
  <c r="BH152"/>
  <c r="BG152"/>
  <c r="BE152"/>
  <c r="T152"/>
  <c r="R152"/>
  <c r="P152"/>
  <c r="BI134"/>
  <c r="BH134"/>
  <c r="BG134"/>
  <c r="BE134"/>
  <c r="T134"/>
  <c r="R134"/>
  <c r="P134"/>
  <c r="F127"/>
  <c r="F125"/>
  <c r="E123"/>
  <c r="F95"/>
  <c r="F93"/>
  <c r="E91"/>
  <c r="J28"/>
  <c r="E28"/>
  <c r="J128"/>
  <c r="J27"/>
  <c r="J25"/>
  <c r="E25"/>
  <c r="J127"/>
  <c r="J24"/>
  <c r="J22"/>
  <c r="E22"/>
  <c r="F96"/>
  <c r="J21"/>
  <c r="J16"/>
  <c r="J93"/>
  <c r="E7"/>
  <c r="E85"/>
  <c i="4" r="J39"/>
  <c r="J38"/>
  <c i="1" r="AY98"/>
  <c i="4" r="J37"/>
  <c i="1" r="AX98"/>
  <c i="4" r="BI133"/>
  <c r="BH133"/>
  <c r="BG133"/>
  <c r="BE133"/>
  <c r="T133"/>
  <c r="R133"/>
  <c r="P133"/>
  <c r="BI130"/>
  <c r="BH130"/>
  <c r="BG130"/>
  <c r="BE130"/>
  <c r="T130"/>
  <c r="R130"/>
  <c r="P130"/>
  <c r="BI126"/>
  <c r="BH126"/>
  <c r="BG126"/>
  <c r="BE126"/>
  <c r="T126"/>
  <c r="T125"/>
  <c r="T124"/>
  <c r="R126"/>
  <c r="R125"/>
  <c r="R124"/>
  <c r="P126"/>
  <c r="F119"/>
  <c r="F117"/>
  <c r="E115"/>
  <c r="F93"/>
  <c r="F91"/>
  <c r="E89"/>
  <c r="J26"/>
  <c r="E26"/>
  <c r="J120"/>
  <c r="J25"/>
  <c r="J23"/>
  <c r="E23"/>
  <c r="J93"/>
  <c r="J22"/>
  <c r="J20"/>
  <c r="E20"/>
  <c r="F94"/>
  <c r="J19"/>
  <c r="J14"/>
  <c r="J117"/>
  <c r="E7"/>
  <c r="E111"/>
  <c i="3" r="J39"/>
  <c r="J38"/>
  <c i="1" r="AY97"/>
  <c i="3" r="J37"/>
  <c i="1" r="AX97"/>
  <c i="3"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F119"/>
  <c r="F117"/>
  <c r="E115"/>
  <c r="F93"/>
  <c r="F91"/>
  <c r="E89"/>
  <c r="J26"/>
  <c r="E26"/>
  <c r="J94"/>
  <c r="J25"/>
  <c r="J23"/>
  <c r="E23"/>
  <c r="J119"/>
  <c r="J22"/>
  <c r="J20"/>
  <c r="E20"/>
  <c r="F120"/>
  <c r="J19"/>
  <c r="J14"/>
  <c r="J117"/>
  <c r="E7"/>
  <c r="E85"/>
  <c i="2" r="J39"/>
  <c r="J38"/>
  <c i="1" r="AY96"/>
  <c i="2" r="J37"/>
  <c i="1" r="AX96"/>
  <c i="2" r="BI222"/>
  <c r="BH222"/>
  <c r="BG222"/>
  <c r="BE222"/>
  <c r="T222"/>
  <c r="T221"/>
  <c r="R222"/>
  <c r="R221"/>
  <c r="P222"/>
  <c r="P221"/>
  <c r="BI219"/>
  <c r="BH219"/>
  <c r="BG219"/>
  <c r="BE219"/>
  <c r="T219"/>
  <c r="T218"/>
  <c r="T217"/>
  <c r="R219"/>
  <c r="R218"/>
  <c r="R217"/>
  <c r="P219"/>
  <c r="P218"/>
  <c r="P217"/>
  <c r="BI213"/>
  <c r="BH213"/>
  <c r="BG213"/>
  <c r="BE213"/>
  <c r="T213"/>
  <c r="T212"/>
  <c r="R213"/>
  <c r="R212"/>
  <c r="P213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1"/>
  <c r="BH201"/>
  <c r="BG201"/>
  <c r="BE201"/>
  <c r="T201"/>
  <c r="R201"/>
  <c r="P201"/>
  <c r="BI198"/>
  <c r="BH198"/>
  <c r="BG198"/>
  <c r="BE198"/>
  <c r="T198"/>
  <c r="T197"/>
  <c r="R198"/>
  <c r="R197"/>
  <c r="P198"/>
  <c r="P197"/>
  <c r="BI195"/>
  <c r="BH195"/>
  <c r="BG195"/>
  <c r="BE195"/>
  <c r="T195"/>
  <c r="R195"/>
  <c r="P195"/>
  <c r="BI193"/>
  <c r="BH193"/>
  <c r="BG193"/>
  <c r="BE193"/>
  <c r="T193"/>
  <c r="R193"/>
  <c r="P193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5"/>
  <c r="BH185"/>
  <c r="BG185"/>
  <c r="BE185"/>
  <c r="T185"/>
  <c r="R185"/>
  <c r="P185"/>
  <c r="BI183"/>
  <c r="BH183"/>
  <c r="BG183"/>
  <c r="BE183"/>
  <c r="T183"/>
  <c r="R183"/>
  <c r="P183"/>
  <c r="BI179"/>
  <c r="BH179"/>
  <c r="BG179"/>
  <c r="BE179"/>
  <c r="T179"/>
  <c r="R179"/>
  <c r="P179"/>
  <c r="BI176"/>
  <c r="BH176"/>
  <c r="BG176"/>
  <c r="BE176"/>
  <c r="T176"/>
  <c r="R176"/>
  <c r="P176"/>
  <c r="BI172"/>
  <c r="BH172"/>
  <c r="BG172"/>
  <c r="BE172"/>
  <c r="T172"/>
  <c r="R172"/>
  <c r="P172"/>
  <c r="BI170"/>
  <c r="BH170"/>
  <c r="BG170"/>
  <c r="BE170"/>
  <c r="T170"/>
  <c r="R170"/>
  <c r="P170"/>
  <c r="BI168"/>
  <c r="BH168"/>
  <c r="BG168"/>
  <c r="BE168"/>
  <c r="T168"/>
  <c r="R168"/>
  <c r="P168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1"/>
  <c r="BH161"/>
  <c r="BG161"/>
  <c r="BE161"/>
  <c r="T161"/>
  <c r="R161"/>
  <c r="P161"/>
  <c r="BI156"/>
  <c r="BH156"/>
  <c r="BG156"/>
  <c r="BE156"/>
  <c r="T156"/>
  <c r="R156"/>
  <c r="P156"/>
  <c r="BI154"/>
  <c r="BH154"/>
  <c r="BG154"/>
  <c r="BE154"/>
  <c r="T154"/>
  <c r="R154"/>
  <c r="P154"/>
  <c r="BI152"/>
  <c r="BH152"/>
  <c r="BG152"/>
  <c r="BE152"/>
  <c r="T152"/>
  <c r="R152"/>
  <c r="P152"/>
  <c r="BI149"/>
  <c r="BH149"/>
  <c r="BG149"/>
  <c r="BE149"/>
  <c r="T149"/>
  <c r="R149"/>
  <c r="P149"/>
  <c r="BI148"/>
  <c r="BH148"/>
  <c r="BG148"/>
  <c r="BE148"/>
  <c r="T148"/>
  <c r="R148"/>
  <c r="P148"/>
  <c r="BI145"/>
  <c r="BH145"/>
  <c r="BG145"/>
  <c r="BE145"/>
  <c r="T145"/>
  <c r="R145"/>
  <c r="P145"/>
  <c r="BI143"/>
  <c r="BH143"/>
  <c r="BG143"/>
  <c r="BE143"/>
  <c r="T143"/>
  <c r="R143"/>
  <c r="P143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R136"/>
  <c r="P136"/>
  <c r="F129"/>
  <c r="F127"/>
  <c r="E125"/>
  <c r="F93"/>
  <c r="F91"/>
  <c r="E89"/>
  <c r="J26"/>
  <c r="E26"/>
  <c r="J94"/>
  <c r="J25"/>
  <c r="J23"/>
  <c r="E23"/>
  <c r="J93"/>
  <c r="J22"/>
  <c r="J20"/>
  <c r="E20"/>
  <c r="F94"/>
  <c r="J19"/>
  <c r="J14"/>
  <c r="J127"/>
  <c r="E7"/>
  <c r="E121"/>
  <c i="1" r="L90"/>
  <c r="AM90"/>
  <c r="AM89"/>
  <c r="L89"/>
  <c r="AM87"/>
  <c r="L87"/>
  <c r="L85"/>
  <c r="L84"/>
  <c i="2" r="BK145"/>
  <c r="J193"/>
  <c r="J145"/>
  <c i="1" r="AS111"/>
  <c i="3" r="J129"/>
  <c r="BK129"/>
  <c r="BK130"/>
  <c i="4" r="BK130"/>
  <c i="5" r="BK246"/>
  <c r="BK158"/>
  <c r="J237"/>
  <c r="J238"/>
  <c r="J158"/>
  <c i="6" r="BK1047"/>
  <c r="J240"/>
  <c r="J1105"/>
  <c r="BK620"/>
  <c r="BK1026"/>
  <c r="BK658"/>
  <c r="BK187"/>
  <c r="J1027"/>
  <c r="J1087"/>
  <c r="BK695"/>
  <c r="BK381"/>
  <c r="BK201"/>
  <c r="BK846"/>
  <c r="BK702"/>
  <c r="BK652"/>
  <c r="BK198"/>
  <c r="J652"/>
  <c r="J157"/>
  <c r="J870"/>
  <c r="J688"/>
  <c r="J187"/>
  <c r="BK932"/>
  <c r="BK693"/>
  <c i="7" r="BK195"/>
  <c r="BK159"/>
  <c r="BK179"/>
  <c r="J276"/>
  <c r="J151"/>
  <c r="J159"/>
  <c i="8" r="BK222"/>
  <c r="BK234"/>
  <c i="11" r="BK207"/>
  <c r="BK180"/>
  <c r="BK143"/>
  <c i="12" r="BK602"/>
  <c r="J454"/>
  <c r="BK429"/>
  <c r="BK407"/>
  <c r="J312"/>
  <c r="J223"/>
  <c r="J602"/>
  <c r="BK553"/>
  <c r="BK485"/>
  <c r="J242"/>
  <c r="J630"/>
  <c r="BK414"/>
  <c r="J300"/>
  <c r="J452"/>
  <c r="BK349"/>
  <c r="J179"/>
  <c r="BK500"/>
  <c r="BK434"/>
  <c r="BK339"/>
  <c r="BK202"/>
  <c r="BK162"/>
  <c i="13" r="J180"/>
  <c r="BK183"/>
  <c r="BK209"/>
  <c r="BK164"/>
  <c r="BK201"/>
  <c r="J141"/>
  <c i="14" r="BK130"/>
  <c i="15" r="J217"/>
  <c r="J189"/>
  <c r="BK170"/>
  <c r="BK152"/>
  <c r="BK236"/>
  <c r="J212"/>
  <c r="J162"/>
  <c r="J234"/>
  <c r="BK212"/>
  <c r="J192"/>
  <c r="BK165"/>
  <c r="BK145"/>
  <c r="J225"/>
  <c r="BK203"/>
  <c r="BK166"/>
  <c r="J228"/>
  <c r="J205"/>
  <c r="BK194"/>
  <c r="BK224"/>
  <c r="BK205"/>
  <c r="J191"/>
  <c r="BK163"/>
  <c r="J147"/>
  <c r="BK130"/>
  <c r="J200"/>
  <c r="BK172"/>
  <c r="J152"/>
  <c i="16" r="BK172"/>
  <c r="J148"/>
  <c r="BK175"/>
  <c r="J155"/>
  <c r="BK174"/>
  <c r="BK145"/>
  <c r="J174"/>
  <c r="J160"/>
  <c r="BK153"/>
  <c r="J132"/>
  <c r="J144"/>
  <c r="BK133"/>
  <c i="19" r="BK142"/>
  <c r="BK150"/>
  <c r="J143"/>
  <c r="J139"/>
  <c r="J130"/>
  <c i="20" r="J127"/>
  <c i="21" r="BK139"/>
  <c r="J184"/>
  <c r="J149"/>
  <c r="BK186"/>
  <c r="BK178"/>
  <c r="J140"/>
  <c r="BK174"/>
  <c r="J133"/>
  <c r="BK141"/>
  <c r="J159"/>
  <c r="J141"/>
  <c r="BK182"/>
  <c i="22" r="J175"/>
  <c r="BK161"/>
  <c r="BK152"/>
  <c r="J143"/>
  <c i="23" r="BK128"/>
  <c i="24" r="J152"/>
  <c r="BK155"/>
  <c r="J151"/>
  <c r="BK135"/>
  <c r="BK130"/>
  <c r="BK141"/>
  <c r="BK142"/>
  <c i="25" r="BK144"/>
  <c r="J151"/>
  <c r="BK150"/>
  <c r="J134"/>
  <c r="J137"/>
  <c i="26" r="BK128"/>
  <c i="27" r="J140"/>
  <c r="J136"/>
  <c i="28" r="J133"/>
  <c r="BK129"/>
  <c r="J130"/>
  <c i="30" r="J142"/>
  <c r="BK132"/>
  <c r="J139"/>
  <c r="J132"/>
  <c i="31" r="BK134"/>
  <c r="J134"/>
  <c i="32" r="J127"/>
  <c i="33" r="BK178"/>
  <c r="J158"/>
  <c r="J167"/>
  <c r="BK170"/>
  <c r="J153"/>
  <c r="J137"/>
  <c r="BK144"/>
  <c r="BK176"/>
  <c r="J144"/>
  <c r="BK133"/>
  <c i="34" r="BK176"/>
  <c r="J163"/>
  <c r="J133"/>
  <c r="BK155"/>
  <c r="J131"/>
  <c r="BK147"/>
  <c r="J159"/>
  <c r="BK132"/>
  <c r="BK159"/>
  <c r="BK141"/>
  <c i="35" r="J171"/>
  <c r="J145"/>
  <c r="BK173"/>
  <c r="BK141"/>
  <c r="BK172"/>
  <c r="J156"/>
  <c r="J135"/>
  <c r="BK159"/>
  <c r="J162"/>
  <c r="J143"/>
  <c i="36" r="BK161"/>
  <c r="J157"/>
  <c r="J182"/>
  <c r="BK158"/>
  <c r="J135"/>
  <c r="J145"/>
  <c r="J162"/>
  <c r="BK138"/>
  <c r="J161"/>
  <c r="J140"/>
  <c r="BK156"/>
  <c i="37" r="BK179"/>
  <c r="J176"/>
  <c r="J179"/>
  <c r="J169"/>
  <c r="BK153"/>
  <c r="BK144"/>
  <c r="BK176"/>
  <c r="BK161"/>
  <c r="J139"/>
  <c r="BK167"/>
  <c r="J149"/>
  <c r="J153"/>
  <c r="BK136"/>
  <c i="38" r="J138"/>
  <c r="BK142"/>
  <c r="J131"/>
  <c r="J146"/>
  <c r="BK137"/>
  <c r="BK124"/>
  <c i="39" r="BK152"/>
  <c r="J152"/>
  <c r="BK144"/>
  <c i="40" r="J132"/>
  <c r="J138"/>
  <c r="BK138"/>
  <c r="J148"/>
  <c i="41" r="BK177"/>
  <c r="BK160"/>
  <c r="BK129"/>
  <c r="J165"/>
  <c r="J128"/>
  <c r="BK190"/>
  <c r="BK165"/>
  <c r="J130"/>
  <c r="BK173"/>
  <c r="BK155"/>
  <c r="J139"/>
  <c r="BK176"/>
  <c r="BK145"/>
  <c i="43" r="J360"/>
  <c r="J309"/>
  <c r="J242"/>
  <c r="BK160"/>
  <c r="J553"/>
  <c r="J533"/>
  <c r="J501"/>
  <c r="J430"/>
  <c r="BK146"/>
  <c r="J513"/>
  <c r="J381"/>
  <c r="BK318"/>
  <c r="J530"/>
  <c r="J488"/>
  <c r="J403"/>
  <c r="BK301"/>
  <c r="J372"/>
  <c r="J336"/>
  <c r="BK309"/>
  <c r="BK266"/>
  <c r="BK245"/>
  <c r="J218"/>
  <c r="J167"/>
  <c i="44" r="J410"/>
  <c r="BK438"/>
  <c r="BK424"/>
  <c r="BK379"/>
  <c r="BK212"/>
  <c r="BK419"/>
  <c r="J358"/>
  <c r="J416"/>
  <c r="J382"/>
  <c r="J450"/>
  <c r="BK386"/>
  <c r="BK332"/>
  <c r="J311"/>
  <c r="J260"/>
  <c r="BK172"/>
  <c r="BK260"/>
  <c r="BK138"/>
  <c r="BK203"/>
  <c r="J160"/>
  <c r="J263"/>
  <c r="BK221"/>
  <c r="J182"/>
  <c r="BK146"/>
  <c r="BK236"/>
  <c r="J153"/>
  <c r="J236"/>
  <c r="BK135"/>
  <c i="45" r="J278"/>
  <c r="J255"/>
  <c r="J159"/>
  <c r="BK276"/>
  <c r="BK212"/>
  <c r="BK185"/>
  <c r="BK140"/>
  <c r="J258"/>
  <c r="BK200"/>
  <c r="J222"/>
  <c r="J140"/>
  <c r="BK250"/>
  <c r="J212"/>
  <c r="BK163"/>
  <c r="J148"/>
  <c i="46" r="J156"/>
  <c r="BK173"/>
  <c r="J165"/>
  <c r="BK156"/>
  <c r="J130"/>
  <c r="BK134"/>
  <c i="47" r="J234"/>
  <c r="J242"/>
  <c r="J160"/>
  <c r="BK227"/>
  <c r="BK242"/>
  <c i="48" r="J630"/>
  <c r="BK163"/>
  <c r="BK1349"/>
  <c r="J1065"/>
  <c r="BK203"/>
  <c r="J1380"/>
  <c r="BK1235"/>
  <c r="J1093"/>
  <c r="J1349"/>
  <c r="J1183"/>
  <c r="J1003"/>
  <c r="BK872"/>
  <c r="J296"/>
  <c r="BK1329"/>
  <c r="BK1015"/>
  <c r="BK920"/>
  <c r="BK236"/>
  <c r="BK1263"/>
  <c r="J971"/>
  <c r="BK1163"/>
  <c r="BK975"/>
  <c r="J1203"/>
  <c r="BK1114"/>
  <c r="BK971"/>
  <c r="BK925"/>
  <c r="BK904"/>
  <c r="J872"/>
  <c r="J824"/>
  <c r="J923"/>
  <c r="J905"/>
  <c r="BK860"/>
  <c r="J827"/>
  <c r="J143"/>
  <c r="BK631"/>
  <c r="BK336"/>
  <c i="49" r="J304"/>
  <c r="BK260"/>
  <c r="BK342"/>
  <c r="BK231"/>
  <c r="BK151"/>
  <c r="BK244"/>
  <c r="BK159"/>
  <c r="J219"/>
  <c r="J135"/>
  <c i="50" r="BK241"/>
  <c r="BK137"/>
  <c r="J234"/>
  <c r="BK194"/>
  <c r="BK143"/>
  <c r="J236"/>
  <c r="BK180"/>
  <c r="J238"/>
  <c i="54" r="J198"/>
  <c r="J196"/>
  <c r="J149"/>
  <c r="J186"/>
  <c r="BK151"/>
  <c r="BK183"/>
  <c r="BK172"/>
  <c r="J163"/>
  <c r="J143"/>
  <c r="BK150"/>
  <c r="J134"/>
  <c r="J154"/>
  <c i="55" r="J177"/>
  <c r="BK134"/>
  <c r="J173"/>
  <c r="BK162"/>
  <c r="J150"/>
  <c r="BK139"/>
  <c r="J161"/>
  <c r="J144"/>
  <c r="J171"/>
  <c r="BK128"/>
  <c r="J157"/>
  <c r="J131"/>
  <c i="56" r="BK131"/>
  <c r="J132"/>
  <c r="J135"/>
  <c i="57" r="J148"/>
  <c r="J135"/>
  <c r="BK144"/>
  <c r="J132"/>
  <c r="BK150"/>
  <c r="BK135"/>
  <c r="J137"/>
  <c i="58" r="J135"/>
  <c r="BK149"/>
  <c r="J136"/>
  <c i="60" r="J139"/>
  <c r="BK140"/>
  <c r="BK128"/>
  <c i="61" r="BK139"/>
  <c r="BK136"/>
  <c r="J133"/>
  <c i="62" r="J127"/>
  <c i="63" r="BK176"/>
  <c r="J142"/>
  <c r="J177"/>
  <c r="J148"/>
  <c r="J162"/>
  <c r="J169"/>
  <c r="BK145"/>
  <c r="BK157"/>
  <c r="J154"/>
  <c r="J136"/>
  <c i="64" r="J173"/>
  <c r="J171"/>
  <c r="J158"/>
  <c r="BK171"/>
  <c r="BK150"/>
  <c r="J133"/>
  <c r="J151"/>
  <c r="BK164"/>
  <c r="J150"/>
  <c r="BK139"/>
  <c r="J131"/>
  <c i="65" r="J174"/>
  <c r="J151"/>
  <c r="BK138"/>
  <c r="J199"/>
  <c r="BK194"/>
  <c r="J194"/>
  <c r="BK191"/>
  <c r="J184"/>
  <c r="J171"/>
  <c r="J150"/>
  <c r="J185"/>
  <c r="BK175"/>
  <c r="J154"/>
  <c r="J139"/>
  <c r="J161"/>
  <c r="J145"/>
  <c r="BK173"/>
  <c r="J157"/>
  <c r="BK147"/>
  <c r="J141"/>
  <c i="66" r="J180"/>
  <c r="BK169"/>
  <c r="BK153"/>
  <c r="J189"/>
  <c r="J173"/>
  <c r="BK156"/>
  <c r="J143"/>
  <c r="BK136"/>
  <c r="BK164"/>
  <c r="BK140"/>
  <c r="BK167"/>
  <c r="BK146"/>
  <c i="67" r="BK128"/>
  <c i="68" r="J160"/>
  <c r="J135"/>
  <c r="BK151"/>
  <c r="J136"/>
  <c r="J151"/>
  <c r="J139"/>
  <c r="J131"/>
  <c r="J132"/>
  <c i="69" r="J151"/>
  <c r="J132"/>
  <c r="J133"/>
  <c r="BK130"/>
  <c r="BK132"/>
  <c r="J130"/>
  <c i="71" r="BK185"/>
  <c r="BK144"/>
  <c r="BK184"/>
  <c r="BK161"/>
  <c r="J137"/>
  <c r="J185"/>
  <c r="J142"/>
  <c r="BK186"/>
  <c r="BK165"/>
  <c r="BK177"/>
  <c r="J161"/>
  <c r="J133"/>
  <c r="BK138"/>
  <c i="72" r="J149"/>
  <c r="BK191"/>
  <c r="J168"/>
  <c r="J153"/>
  <c r="J140"/>
  <c r="J156"/>
  <c r="J189"/>
  <c r="J172"/>
  <c r="J143"/>
  <c r="J187"/>
  <c r="J164"/>
  <c r="BK188"/>
  <c r="J169"/>
  <c r="BK155"/>
  <c r="BK136"/>
  <c i="73" r="J166"/>
  <c r="BK144"/>
  <c r="J168"/>
  <c r="J156"/>
  <c r="BK134"/>
  <c r="J158"/>
  <c r="J163"/>
  <c r="BK162"/>
  <c r="BK138"/>
  <c i="74" r="BK133"/>
  <c r="J124"/>
  <c r="BK136"/>
  <c r="BK131"/>
  <c i="76" r="J153"/>
  <c r="BK133"/>
  <c r="BK184"/>
  <c r="J173"/>
  <c r="BK160"/>
  <c r="J132"/>
  <c r="J168"/>
  <c r="J138"/>
  <c r="J182"/>
  <c r="J161"/>
  <c r="BK172"/>
  <c i="77" r="BK473"/>
  <c r="BK497"/>
  <c r="J409"/>
  <c r="J491"/>
  <c r="J452"/>
  <c r="J497"/>
  <c r="BK511"/>
  <c r="BK465"/>
  <c r="J427"/>
  <c r="J360"/>
  <c r="J236"/>
  <c r="BK461"/>
  <c r="J400"/>
  <c r="BK271"/>
  <c r="J149"/>
  <c r="BK339"/>
  <c r="BK236"/>
  <c r="J245"/>
  <c r="J191"/>
  <c r="J377"/>
  <c r="J257"/>
  <c r="BK149"/>
  <c r="J342"/>
  <c r="BK297"/>
  <c r="BK191"/>
  <c r="BK221"/>
  <c r="J185"/>
  <c i="78" r="BK153"/>
  <c r="J175"/>
  <c r="J156"/>
  <c r="J173"/>
  <c r="J143"/>
  <c r="J130"/>
  <c i="2" r="BK176"/>
  <c r="J205"/>
  <c r="BK152"/>
  <c r="J136"/>
  <c r="BK190"/>
  <c r="J170"/>
  <c r="BK211"/>
  <c r="BK188"/>
  <c i="1" r="AS146"/>
  <c i="2" r="BK148"/>
  <c i="3" r="J133"/>
  <c r="J128"/>
  <c i="4" r="BK133"/>
  <c i="5" r="J171"/>
  <c r="J255"/>
  <c r="J134"/>
  <c i="6" r="J1078"/>
  <c r="J386"/>
  <c r="J1131"/>
  <c r="BK974"/>
  <c r="J1048"/>
  <c r="J715"/>
  <c r="BK644"/>
  <c r="J290"/>
  <c r="J1119"/>
  <c r="J1132"/>
  <c r="J700"/>
  <c r="J625"/>
  <c r="J957"/>
  <c r="BK369"/>
  <c r="J144"/>
  <c r="BK320"/>
  <c r="J934"/>
  <c r="J809"/>
  <c r="BK670"/>
  <c r="J668"/>
  <c r="BK879"/>
  <c r="J846"/>
  <c r="J843"/>
  <c r="BK827"/>
  <c r="BK765"/>
  <c r="J763"/>
  <c r="BK750"/>
  <c r="BK737"/>
  <c r="BK728"/>
  <c r="BK721"/>
  <c r="BK715"/>
  <c r="BK712"/>
  <c r="J709"/>
  <c r="J707"/>
  <c r="BK704"/>
  <c r="J194"/>
  <c r="BK796"/>
  <c r="BK323"/>
  <c r="J879"/>
  <c r="BK694"/>
  <c i="7" r="BK246"/>
  <c r="J278"/>
  <c r="BK171"/>
  <c r="BK135"/>
  <c r="BK218"/>
  <c r="J218"/>
  <c r="J135"/>
  <c i="8" r="BK162"/>
  <c r="BK194"/>
  <c r="BK180"/>
  <c r="BK159"/>
  <c r="BK191"/>
  <c r="J214"/>
  <c i="9" r="BK173"/>
  <c r="J137"/>
  <c i="10" r="BK142"/>
  <c i="11" r="J234"/>
  <c r="BK230"/>
  <c r="J238"/>
  <c r="J144"/>
  <c r="J200"/>
  <c r="J147"/>
  <c i="12" r="BK573"/>
  <c r="BK523"/>
  <c r="BK459"/>
  <c r="J371"/>
  <c r="BK609"/>
  <c r="BK539"/>
  <c r="J457"/>
  <c r="BK431"/>
  <c r="J418"/>
  <c r="J404"/>
  <c r="J349"/>
  <c r="BK183"/>
  <c r="J582"/>
  <c r="BK504"/>
  <c r="J470"/>
  <c r="BK405"/>
  <c r="J339"/>
  <c r="BK156"/>
  <c r="BK554"/>
  <c i="13" r="J156"/>
  <c r="BK173"/>
  <c r="BK180"/>
  <c i="14" r="J132"/>
  <c i="15" r="BK227"/>
  <c r="J182"/>
  <c r="J158"/>
  <c r="J236"/>
  <c r="J194"/>
  <c r="J157"/>
  <c r="BK234"/>
  <c r="J219"/>
  <c r="BK185"/>
  <c r="J161"/>
  <c r="J224"/>
  <c r="J188"/>
  <c r="BK164"/>
  <c r="BK137"/>
  <c r="BK210"/>
  <c r="BK198"/>
  <c r="BK174"/>
  <c r="BK149"/>
  <c r="J131"/>
  <c r="J216"/>
  <c r="J201"/>
  <c r="J155"/>
  <c r="J215"/>
  <c r="BK162"/>
  <c r="J139"/>
  <c i="16" r="BK155"/>
  <c r="J137"/>
  <c r="BK166"/>
  <c r="J145"/>
  <c r="BK129"/>
  <c r="J162"/>
  <c r="BK135"/>
  <c r="BK165"/>
  <c r="J181"/>
  <c r="J140"/>
  <c r="J161"/>
  <c r="J127"/>
  <c i="17" r="BK131"/>
  <c r="J129"/>
  <c i="18" r="J141"/>
  <c r="BK153"/>
  <c r="J139"/>
  <c r="BK148"/>
  <c r="J145"/>
  <c r="BK134"/>
  <c i="19" r="BK139"/>
  <c r="BK146"/>
  <c r="J150"/>
  <c r="J135"/>
  <c i="20" r="BK128"/>
  <c i="21" r="J138"/>
  <c r="BK189"/>
  <c r="J162"/>
  <c r="BK160"/>
  <c r="J173"/>
  <c r="BK154"/>
  <c r="BK187"/>
  <c r="J156"/>
  <c r="BK164"/>
  <c r="J137"/>
  <c r="BK137"/>
  <c r="J178"/>
  <c i="22" r="BK197"/>
  <c r="J197"/>
  <c r="BK187"/>
  <c r="J181"/>
  <c r="J168"/>
  <c r="J183"/>
  <c r="J140"/>
  <c r="BK185"/>
  <c r="BK169"/>
  <c r="J147"/>
  <c r="BK137"/>
  <c i="23" r="J127"/>
  <c i="24" r="BK156"/>
  <c r="BK159"/>
  <c r="J159"/>
  <c r="BK138"/>
  <c r="J147"/>
  <c r="J143"/>
  <c r="J134"/>
  <c r="BK134"/>
  <c i="25" r="J146"/>
  <c r="J148"/>
  <c r="J140"/>
  <c r="J144"/>
  <c r="BK134"/>
  <c i="27" r="J138"/>
  <c r="J142"/>
  <c r="F41"/>
  <c i="30" r="J127"/>
  <c r="BK136"/>
  <c i="31" r="J127"/>
  <c r="J129"/>
  <c r="J135"/>
  <c i="32" r="J128"/>
  <c i="33" r="J172"/>
  <c r="J143"/>
  <c r="BK159"/>
  <c r="BK136"/>
  <c r="J157"/>
  <c r="J138"/>
  <c r="J150"/>
  <c r="BK180"/>
  <c r="J163"/>
  <c r="J147"/>
  <c r="J134"/>
  <c i="34" r="BK178"/>
  <c r="BK171"/>
  <c r="J135"/>
  <c r="BK169"/>
  <c r="BK140"/>
  <c r="BK154"/>
  <c r="J139"/>
  <c r="J145"/>
  <c r="BK131"/>
  <c r="BK160"/>
  <c r="J153"/>
  <c r="J140"/>
  <c i="35" r="BK170"/>
  <c r="J157"/>
  <c r="J150"/>
  <c r="J174"/>
  <c r="J136"/>
  <c r="BK162"/>
  <c r="J141"/>
  <c r="J160"/>
  <c r="J147"/>
  <c r="J151"/>
  <c r="J137"/>
  <c i="36" r="J176"/>
  <c r="BK154"/>
  <c r="J137"/>
  <c r="BK178"/>
  <c r="BK147"/>
  <c r="BK179"/>
  <c r="BK137"/>
  <c r="BK172"/>
  <c r="J148"/>
  <c r="BK135"/>
  <c r="J155"/>
  <c r="J138"/>
  <c r="BK134"/>
  <c i="37" r="J159"/>
  <c r="J174"/>
  <c r="BK178"/>
  <c r="J161"/>
  <c r="BK146"/>
  <c r="BK133"/>
  <c r="BK158"/>
  <c r="J168"/>
  <c r="J150"/>
  <c r="J165"/>
  <c r="BK137"/>
  <c i="38" r="J150"/>
  <c r="J143"/>
  <c r="J132"/>
  <c r="BK139"/>
  <c r="BK133"/>
  <c i="39" r="BK157"/>
  <c r="BK141"/>
  <c r="J141"/>
  <c i="40" r="BK163"/>
  <c r="BK145"/>
  <c r="J158"/>
  <c i="41" r="J183"/>
  <c r="BK154"/>
  <c r="BK195"/>
  <c r="J149"/>
  <c r="BK192"/>
  <c r="J167"/>
  <c r="J135"/>
  <c r="J169"/>
  <c r="J158"/>
  <c r="BK187"/>
  <c r="BK175"/>
  <c r="BK144"/>
  <c i="42" r="BK132"/>
  <c r="BK123"/>
  <c r="J136"/>
  <c i="43" r="BK451"/>
  <c r="BK513"/>
  <c r="J427"/>
  <c r="BK446"/>
  <c r="J357"/>
  <c r="J327"/>
  <c r="J291"/>
  <c r="J245"/>
  <c r="J172"/>
  <c r="BK510"/>
  <c r="BK384"/>
  <c r="J339"/>
  <c r="BK230"/>
  <c r="J176"/>
  <c r="BK430"/>
  <c r="BK530"/>
  <c r="BK470"/>
  <c r="J387"/>
  <c r="J164"/>
  <c r="BK527"/>
  <c r="BK427"/>
  <c r="BK348"/>
  <c r="BK533"/>
  <c r="BK507"/>
  <c r="BK400"/>
  <c r="BK200"/>
  <c r="BK351"/>
  <c r="J280"/>
  <c r="BK263"/>
  <c r="J236"/>
  <c r="BK209"/>
  <c r="J173"/>
  <c i="44" r="BK329"/>
  <c r="J329"/>
  <c r="J447"/>
  <c r="BK382"/>
  <c r="J326"/>
  <c r="J188"/>
  <c r="BK398"/>
  <c r="BK440"/>
  <c r="BK407"/>
  <c r="J323"/>
  <c r="BK422"/>
  <c r="J355"/>
  <c r="J314"/>
  <c r="BK281"/>
  <c r="BK200"/>
  <c r="BK314"/>
  <c r="J271"/>
  <c r="BK320"/>
  <c r="J176"/>
  <c r="J247"/>
  <c r="J212"/>
  <c r="BK176"/>
  <c r="BK244"/>
  <c r="J197"/>
  <c r="J257"/>
  <c r="BK160"/>
  <c r="J138"/>
  <c i="45" r="BK271"/>
  <c r="J231"/>
  <c r="BK157"/>
  <c r="J144"/>
  <c r="J271"/>
  <c r="J245"/>
  <c r="BK196"/>
  <c r="J163"/>
  <c r="BK288"/>
  <c r="BK252"/>
  <c r="BK235"/>
  <c r="J194"/>
  <c r="BK240"/>
  <c r="BK192"/>
  <c r="BK278"/>
  <c r="J214"/>
  <c r="J147"/>
  <c r="J156"/>
  <c i="46" r="BK175"/>
  <c r="BK147"/>
  <c r="BK149"/>
  <c r="BK143"/>
  <c r="J147"/>
  <c r="BK128"/>
  <c i="47" r="BK269"/>
  <c r="J207"/>
  <c r="J225"/>
  <c r="BK251"/>
  <c r="J226"/>
  <c r="BK207"/>
  <c i="48" r="BK626"/>
  <c r="BK213"/>
  <c r="BK1387"/>
  <c r="J1210"/>
  <c r="J1062"/>
  <c r="J931"/>
  <c r="J187"/>
  <c r="J1383"/>
  <c r="BK1365"/>
  <c r="J1263"/>
  <c r="BK1183"/>
  <c r="J1031"/>
  <c r="J1340"/>
  <c r="J1159"/>
  <c r="J947"/>
  <c r="J877"/>
  <c r="J1207"/>
  <c r="BK1054"/>
  <c r="BK914"/>
  <c r="J1346"/>
  <c r="BK1258"/>
  <c r="BK934"/>
  <c r="J1137"/>
  <c r="J954"/>
  <c r="J1163"/>
  <c r="BK1135"/>
  <c r="J993"/>
  <c r="J937"/>
  <c r="BK911"/>
  <c r="J871"/>
  <c r="J631"/>
  <c r="BK919"/>
  <c r="J886"/>
  <c r="BK881"/>
  <c r="J372"/>
  <c r="J837"/>
  <c r="BK375"/>
  <c r="J159"/>
  <c i="49" r="J348"/>
  <c r="BK362"/>
  <c r="BK304"/>
  <c r="J211"/>
  <c r="BK167"/>
  <c r="J328"/>
  <c r="BK155"/>
  <c r="J235"/>
  <c r="J171"/>
  <c i="50" r="BK245"/>
  <c r="BK155"/>
  <c r="BK236"/>
  <c r="BK217"/>
  <c r="J155"/>
  <c r="J243"/>
  <c r="BK219"/>
  <c r="BK139"/>
  <c r="BK191"/>
  <c i="54" r="J201"/>
  <c r="J221"/>
  <c r="J195"/>
  <c r="J142"/>
  <c r="BK180"/>
  <c r="J146"/>
  <c r="BK168"/>
  <c r="J156"/>
  <c r="J174"/>
  <c r="BK159"/>
  <c r="J147"/>
  <c r="J176"/>
  <c i="55" r="J170"/>
  <c r="BK138"/>
  <c r="J175"/>
  <c r="J140"/>
  <c r="J174"/>
  <c r="J148"/>
  <c r="BK147"/>
  <c r="BK173"/>
  <c r="BK156"/>
  <c r="BK140"/>
  <c r="BK132"/>
  <c i="56" r="BK132"/>
  <c r="BK130"/>
  <c i="57" r="J157"/>
  <c r="BK137"/>
  <c r="J136"/>
  <c r="BK154"/>
  <c r="J146"/>
  <c r="BK132"/>
  <c r="J147"/>
  <c r="BK138"/>
  <c i="58" r="J130"/>
  <c r="BK136"/>
  <c r="J129"/>
  <c r="BK131"/>
  <c i="59" r="J130"/>
  <c i="60" r="J136"/>
  <c r="BK129"/>
  <c r="J133"/>
  <c i="61" r="BK127"/>
  <c r="BK135"/>
  <c i="62" r="BK128"/>
  <c i="63" r="BK163"/>
  <c r="J159"/>
  <c i="64" r="BK153"/>
  <c r="BK161"/>
  <c r="J153"/>
  <c r="BK155"/>
  <c i="65" r="J183"/>
  <c r="J152"/>
  <c r="J136"/>
  <c r="BK202"/>
  <c r="BK184"/>
  <c r="BK201"/>
  <c r="J186"/>
  <c r="J175"/>
  <c r="J138"/>
  <c r="J187"/>
  <c r="BK171"/>
  <c r="BK179"/>
  <c r="BK141"/>
  <c r="J163"/>
  <c r="BK150"/>
  <c i="66" r="BK139"/>
  <c r="BK166"/>
  <c r="BK187"/>
  <c r="J174"/>
  <c r="J153"/>
  <c r="J136"/>
  <c i="67" r="J127"/>
  <c i="68" r="BK153"/>
  <c r="BK159"/>
  <c r="J147"/>
  <c r="BK144"/>
  <c r="BK150"/>
  <c i="69" r="J143"/>
  <c r="BK137"/>
  <c r="J137"/>
  <c r="J145"/>
  <c r="J138"/>
  <c i="71" r="J178"/>
  <c r="BK143"/>
  <c r="BK175"/>
  <c r="J144"/>
  <c r="BK193"/>
  <c r="J182"/>
  <c r="BK137"/>
  <c r="BK180"/>
  <c r="BK156"/>
  <c r="J152"/>
  <c r="BK160"/>
  <c i="72" r="BK176"/>
  <c r="BK172"/>
  <c r="J191"/>
  <c r="BK161"/>
  <c r="BK149"/>
  <c i="73" r="J164"/>
  <c r="J135"/>
  <c r="J162"/>
  <c r="J137"/>
  <c r="J154"/>
  <c r="BK158"/>
  <c r="BK154"/>
  <c r="BK145"/>
  <c i="74" r="BK128"/>
  <c r="J133"/>
  <c r="BK126"/>
  <c i="75" r="J169"/>
  <c r="J135"/>
  <c r="BK129"/>
  <c i="76" r="J159"/>
  <c r="BK141"/>
  <c r="J171"/>
  <c r="BK126"/>
  <c i="77" r="BK418"/>
  <c r="BK524"/>
  <c r="J485"/>
  <c r="J434"/>
  <c r="J321"/>
  <c r="J227"/>
  <c r="BK503"/>
  <c r="BK372"/>
  <c r="J315"/>
  <c r="J164"/>
  <c r="BK336"/>
  <c r="BK357"/>
  <c r="J221"/>
  <c r="BK185"/>
  <c r="J263"/>
  <c r="J182"/>
  <c r="J318"/>
  <c r="J268"/>
  <c r="J203"/>
  <c r="BK138"/>
  <c r="BK188"/>
  <c i="78" r="J162"/>
  <c r="J165"/>
  <c r="BK143"/>
  <c r="BK134"/>
  <c r="J139"/>
  <c r="BK145"/>
  <c i="6" r="J587"/>
  <c r="BK949"/>
  <c i="12" r="BK312"/>
  <c r="BK616"/>
  <c r="J462"/>
  <c r="BK397"/>
  <c r="BK196"/>
  <c r="BK506"/>
  <c r="J431"/>
  <c r="BK356"/>
  <c r="BK242"/>
  <c r="BK169"/>
  <c i="13" r="BK229"/>
  <c r="J201"/>
  <c r="BK187"/>
  <c r="BK219"/>
  <c i="14" r="BK132"/>
  <c i="15" r="J206"/>
  <c r="BK177"/>
  <c r="J137"/>
  <c r="J229"/>
  <c r="BK187"/>
  <c r="J238"/>
  <c r="J221"/>
  <c r="J196"/>
  <c r="J181"/>
  <c r="BK131"/>
  <c r="J187"/>
  <c r="BK151"/>
  <c r="J134"/>
  <c r="BK213"/>
  <c r="BK199"/>
  <c r="J175"/>
  <c r="J153"/>
  <c r="BK138"/>
  <c r="BK217"/>
  <c r="J195"/>
  <c r="J172"/>
  <c r="J148"/>
  <c r="BK133"/>
  <c r="J203"/>
  <c r="J177"/>
  <c r="J128"/>
  <c i="16" r="J169"/>
  <c i="21" r="J161"/>
  <c r="J143"/>
  <c r="BK184"/>
  <c r="J180"/>
  <c i="25" r="BK132"/>
  <c i="27" r="BK137"/>
  <c r="J127"/>
  <c i="28" r="BK138"/>
  <c r="BK137"/>
  <c r="J127"/>
  <c i="29" r="BK127"/>
  <c i="30" r="BK129"/>
  <c r="BK141"/>
  <c r="BK130"/>
  <c i="31" r="BK133"/>
  <c r="J136"/>
  <c i="32" r="BK127"/>
  <c i="33" r="BK157"/>
  <c r="J154"/>
  <c r="J168"/>
  <c r="J149"/>
  <c r="J175"/>
  <c r="J139"/>
  <c r="BK174"/>
  <c r="BK161"/>
  <c r="BK142"/>
  <c r="BK132"/>
  <c i="34" r="J178"/>
  <c r="J172"/>
  <c r="J142"/>
  <c r="J176"/>
  <c r="BK157"/>
  <c r="BK133"/>
  <c r="BK153"/>
  <c r="J160"/>
  <c r="J134"/>
  <c i="43" r="J375"/>
  <c r="BK339"/>
  <c r="BK324"/>
  <c r="BK277"/>
  <c r="J257"/>
  <c r="BK227"/>
  <c r="J194"/>
  <c i="44" r="J440"/>
  <c r="J398"/>
  <c r="BK401"/>
  <c r="J386"/>
  <c r="J221"/>
  <c r="J422"/>
  <c r="BK342"/>
  <c r="BK373"/>
  <c r="J443"/>
  <c r="BK394"/>
  <c r="J320"/>
  <c r="J278"/>
  <c r="J185"/>
  <c r="BK296"/>
  <c r="J230"/>
  <c r="J284"/>
  <c r="BK188"/>
  <c r="BK275"/>
  <c r="J209"/>
  <c r="J171"/>
  <c r="J218"/>
  <c r="J146"/>
  <c r="BK171"/>
  <c i="45" r="J289"/>
  <c r="J240"/>
  <c r="BK156"/>
  <c r="BK142"/>
  <c r="BK275"/>
  <c r="J211"/>
  <c r="J173"/>
  <c r="J137"/>
  <c r="J268"/>
  <c r="J207"/>
  <c r="BK255"/>
  <c r="BK202"/>
  <c r="BK284"/>
  <c r="BK247"/>
  <c r="J209"/>
  <c r="J178"/>
  <c i="46" r="BK167"/>
  <c r="BK141"/>
  <c r="J145"/>
  <c r="BK158"/>
  <c r="BK139"/>
  <c r="J149"/>
  <c i="47" r="BK240"/>
  <c r="J183"/>
  <c r="J227"/>
  <c r="BK248"/>
  <c r="BK189"/>
  <c r="J203"/>
  <c i="48" r="BK344"/>
  <c r="BK187"/>
  <c r="BK1383"/>
  <c r="J1135"/>
  <c r="J1015"/>
  <c r="J213"/>
  <c r="BK1398"/>
  <c r="J1367"/>
  <c r="J1294"/>
  <c r="BK1259"/>
  <c r="BK1125"/>
  <c r="J995"/>
  <c r="BK1210"/>
  <c r="BK1062"/>
  <c r="J904"/>
  <c r="BK837"/>
  <c r="BK1332"/>
  <c r="J1235"/>
  <c r="BK1003"/>
  <c r="BK943"/>
  <c r="BK824"/>
  <c r="J1330"/>
  <c r="BK1260"/>
  <c r="J1017"/>
  <c r="J1206"/>
  <c r="BK1104"/>
  <c r="BK940"/>
  <c r="BK1161"/>
  <c r="BK1129"/>
  <c r="J975"/>
  <c r="BK947"/>
  <c r="J918"/>
  <c r="J891"/>
  <c r="BK851"/>
  <c r="J330"/>
  <c r="BK921"/>
  <c r="BK891"/>
  <c r="BK871"/>
  <c r="BK828"/>
  <c r="BK221"/>
  <c r="J881"/>
  <c r="J833"/>
  <c i="49" r="BK179"/>
  <c i="50" r="J214"/>
  <c r="BK154"/>
  <c r="BK234"/>
  <c r="J211"/>
  <c r="BK157"/>
  <c r="BK165"/>
  <c i="54" r="J204"/>
  <c r="J185"/>
  <c r="J206"/>
  <c r="J192"/>
  <c r="BK136"/>
  <c r="J155"/>
  <c r="BK133"/>
  <c r="BK175"/>
  <c r="BK169"/>
  <c r="J157"/>
  <c r="BK147"/>
  <c r="BK149"/>
  <c r="J164"/>
  <c i="55" r="J155"/>
  <c r="BK178"/>
  <c r="BK172"/>
  <c r="BK160"/>
  <c r="J147"/>
  <c r="BK133"/>
  <c r="J158"/>
  <c r="BK137"/>
  <c r="J151"/>
  <c r="BK170"/>
  <c r="BK142"/>
  <c i="56" r="J131"/>
  <c r="BK129"/>
  <c r="BK135"/>
  <c i="57" r="BK158"/>
  <c r="J144"/>
  <c r="J140"/>
  <c r="J152"/>
  <c r="BK140"/>
  <c i="58" r="BK140"/>
  <c r="BK147"/>
  <c r="J144"/>
  <c r="BK130"/>
  <c i="59" r="BK128"/>
  <c i="60" r="J131"/>
  <c r="BK139"/>
  <c r="BK136"/>
  <c i="61" r="BK138"/>
  <c r="J136"/>
  <c r="J138"/>
  <c i="62" r="BK127"/>
  <c i="63" r="J175"/>
  <c r="J163"/>
  <c r="BK173"/>
  <c r="J155"/>
  <c r="BK133"/>
  <c r="BK180"/>
  <c r="J137"/>
  <c r="BK177"/>
  <c r="J158"/>
  <c r="J161"/>
  <c r="BK139"/>
  <c r="J134"/>
  <c i="64" r="J177"/>
  <c r="BK176"/>
  <c r="J164"/>
  <c r="J169"/>
  <c r="J168"/>
  <c r="J146"/>
  <c r="BK156"/>
  <c r="BK135"/>
  <c r="BK160"/>
  <c r="J143"/>
  <c r="BK148"/>
  <c r="BK136"/>
  <c i="65" r="J173"/>
  <c r="J143"/>
  <c r="J134"/>
  <c r="J201"/>
  <c r="BK187"/>
  <c r="J203"/>
  <c r="BK188"/>
  <c r="J179"/>
  <c r="BK134"/>
  <c r="BK183"/>
  <c r="J170"/>
  <c r="BK160"/>
  <c r="J153"/>
  <c r="BK164"/>
  <c r="BK154"/>
  <c r="J146"/>
  <c r="J165"/>
  <c i="66" r="J187"/>
  <c r="J170"/>
  <c r="J162"/>
  <c r="J138"/>
  <c r="BK181"/>
  <c r="BK165"/>
  <c i="68" r="J154"/>
  <c r="J137"/>
  <c r="J148"/>
  <c r="BK138"/>
  <c i="69" r="J146"/>
  <c r="BK136"/>
  <c r="J136"/>
  <c r="BK145"/>
  <c r="BK135"/>
  <c i="71" r="J195"/>
  <c r="BK153"/>
  <c r="J189"/>
  <c r="J172"/>
  <c r="BK150"/>
  <c r="BK134"/>
  <c r="J188"/>
  <c r="BK166"/>
  <c r="J134"/>
  <c r="BK168"/>
  <c r="J146"/>
  <c r="BK179"/>
  <c r="BK146"/>
  <c i="72" r="BK141"/>
  <c r="J190"/>
  <c r="BK164"/>
  <c r="BK144"/>
  <c r="BK167"/>
  <c r="J136"/>
  <c r="J176"/>
  <c r="J144"/>
  <c r="BK180"/>
  <c r="J166"/>
  <c r="BK189"/>
  <c r="BK166"/>
  <c r="BK160"/>
  <c i="73" r="BK169"/>
  <c r="J138"/>
  <c r="BK161"/>
  <c r="J143"/>
  <c r="J169"/>
  <c r="J145"/>
  <c r="J141"/>
  <c r="J146"/>
  <c i="74" r="BK135"/>
  <c r="BK139"/>
  <c r="BK129"/>
  <c i="75" r="J158"/>
  <c r="BK132"/>
  <c r="BK152"/>
  <c i="76" r="J147"/>
  <c r="BK181"/>
  <c r="J149"/>
  <c r="BK134"/>
  <c r="J155"/>
  <c r="BK136"/>
  <c r="J143"/>
  <c r="J136"/>
  <c i="77" r="BK424"/>
  <c r="J312"/>
  <c r="J138"/>
  <c r="BK382"/>
  <c r="BK342"/>
  <c r="J254"/>
  <c r="J366"/>
  <c r="BK312"/>
  <c r="J242"/>
  <c r="BK197"/>
  <c r="J141"/>
  <c r="BK282"/>
  <c r="BK141"/>
  <c r="J330"/>
  <c r="BK260"/>
  <c r="BK182"/>
  <c r="J206"/>
  <c r="J146"/>
  <c i="78" r="BK165"/>
  <c r="BK160"/>
  <c r="J137"/>
  <c r="J158"/>
  <c r="J132"/>
  <c i="2" r="J156"/>
  <c r="F39"/>
  <c r="BK208"/>
  <c r="BK165"/>
  <c i="3" r="J137"/>
  <c r="J127"/>
  <c r="J126"/>
  <c i="5" r="BK247"/>
  <c r="BK219"/>
  <c r="J163"/>
  <c r="J215"/>
  <c i="6" r="BK1134"/>
  <c r="BK615"/>
  <c r="BK1168"/>
  <c r="BK1103"/>
  <c r="J958"/>
  <c r="J816"/>
  <c r="J662"/>
  <c r="BK384"/>
  <c r="BK1085"/>
  <c r="BK1144"/>
  <c r="BK194"/>
  <c r="BK661"/>
  <c r="BK960"/>
  <c r="J320"/>
  <c r="BK240"/>
  <c r="J924"/>
  <c r="BK742"/>
  <c r="J644"/>
  <c r="BK650"/>
  <c r="J600"/>
  <c r="J678"/>
  <c r="BK936"/>
  <c r="J903"/>
  <c r="J737"/>
  <c r="BK678"/>
  <c r="J920"/>
  <c r="J765"/>
  <c r="BK651"/>
  <c i="7" r="BK276"/>
  <c r="J179"/>
  <c r="J163"/>
  <c r="BK200"/>
  <c r="BK155"/>
  <c i="8" r="BK238"/>
  <c r="BK176"/>
  <c r="BK197"/>
  <c r="BK247"/>
  <c r="J152"/>
  <c r="BK200"/>
  <c r="J146"/>
  <c i="9" r="J160"/>
  <c i="10" r="J157"/>
  <c r="J155"/>
  <c r="BK163"/>
  <c i="11" r="BK172"/>
  <c r="J220"/>
  <c r="BK234"/>
  <c r="J218"/>
  <c r="J222"/>
  <c r="BK194"/>
  <c i="12" r="BK612"/>
  <c r="J570"/>
  <c r="J477"/>
  <c r="J311"/>
  <c r="BK177"/>
  <c r="J604"/>
  <c r="J612"/>
  <c r="J565"/>
  <c r="BK515"/>
  <c r="BK448"/>
  <c r="J423"/>
  <c r="J399"/>
  <c r="J270"/>
  <c r="J196"/>
  <c r="BK600"/>
  <c r="J562"/>
  <c r="BK479"/>
  <c r="J368"/>
  <c r="J153"/>
  <c r="J506"/>
  <c r="J354"/>
  <c r="J152"/>
  <c r="BK472"/>
  <c r="J373"/>
  <c r="J187"/>
  <c r="BK473"/>
  <c r="J410"/>
  <c r="BK262"/>
  <c r="BK165"/>
  <c i="13" r="J219"/>
  <c r="BK217"/>
  <c r="BK152"/>
  <c i="14" r="J131"/>
  <c r="BK127"/>
  <c i="15" r="BK192"/>
  <c r="J174"/>
  <c i="21" r="J167"/>
  <c r="BK185"/>
  <c r="BK152"/>
  <c i="25" r="J135"/>
  <c r="BK141"/>
  <c r="BK145"/>
  <c r="BK146"/>
  <c r="BK130"/>
  <c i="27" r="J137"/>
  <c r="BK138"/>
  <c r="J132"/>
  <c i="29" r="J127"/>
  <c i="30" r="J136"/>
  <c r="BK135"/>
  <c r="J130"/>
  <c i="31" r="J138"/>
  <c r="J139"/>
  <c r="J131"/>
  <c i="33" r="BK184"/>
  <c r="J156"/>
  <c r="BK141"/>
  <c r="J136"/>
  <c r="J182"/>
  <c r="BK140"/>
  <c r="BK158"/>
  <c r="BK137"/>
  <c r="BK168"/>
  <c r="BK148"/>
  <c r="BK135"/>
  <c i="34" r="BK166"/>
  <c r="BK175"/>
  <c r="BK145"/>
  <c r="J177"/>
  <c r="BK167"/>
  <c r="J146"/>
  <c r="J161"/>
  <c r="BK137"/>
  <c r="J168"/>
  <c r="BK158"/>
  <c r="BK150"/>
  <c r="J137"/>
  <c i="35" r="J165"/>
  <c r="BK152"/>
  <c r="J176"/>
  <c r="BK167"/>
  <c r="J139"/>
  <c r="BK165"/>
  <c r="BK143"/>
  <c r="J167"/>
  <c r="BK153"/>
  <c r="J144"/>
  <c r="J132"/>
  <c i="36" r="J167"/>
  <c r="J152"/>
  <c r="BK133"/>
  <c r="BK173"/>
  <c r="BK145"/>
  <c r="J181"/>
  <c r="BK165"/>
  <c r="J179"/>
  <c r="BK170"/>
  <c r="J147"/>
  <c r="BK136"/>
  <c r="J165"/>
  <c r="J139"/>
  <c r="J132"/>
  <c i="37" r="J160"/>
  <c r="J138"/>
  <c r="BK149"/>
  <c i="38" r="BK151"/>
  <c r="J152"/>
  <c r="BK147"/>
  <c r="J135"/>
  <c r="J126"/>
  <c r="BK140"/>
  <c r="J125"/>
  <c i="41" r="J185"/>
  <c r="J159"/>
  <c r="BK128"/>
  <c r="BK137"/>
  <c r="BK196"/>
  <c r="J188"/>
  <c r="BK142"/>
  <c r="J190"/>
  <c r="J170"/>
  <c r="BK153"/>
  <c r="BK130"/>
  <c i="42" r="BK136"/>
  <c r="BK125"/>
  <c i="43" r="BK291"/>
  <c r="BK221"/>
  <c r="J516"/>
  <c r="BK553"/>
  <c r="BK218"/>
  <c r="J135"/>
  <c r="J446"/>
  <c r="J409"/>
  <c r="J263"/>
  <c r="J527"/>
  <c r="J473"/>
  <c r="J269"/>
  <c r="J141"/>
  <c i="44" r="BK361"/>
  <c r="BK355"/>
  <c r="J364"/>
  <c r="BK290"/>
  <c r="J178"/>
  <c r="BK173"/>
  <c r="J266"/>
  <c r="BK233"/>
  <c r="BK250"/>
  <c i="45" r="F38"/>
  <c i="48" r="J910"/>
  <c r="BK854"/>
  <c r="BK296"/>
  <c r="J1378"/>
  <c r="BK1330"/>
  <c r="BK1121"/>
  <c r="BK1182"/>
  <c r="BK1340"/>
  <c r="J1182"/>
  <c i="49" r="BK175"/>
  <c r="J203"/>
  <c i="51" r="J163"/>
  <c r="BK160"/>
  <c r="J129"/>
  <c i="52" r="J159"/>
  <c r="J163"/>
  <c r="J131"/>
  <c i="53" r="BK128"/>
  <c r="BK131"/>
  <c i="54" r="J212"/>
  <c r="J171"/>
  <c r="BK158"/>
  <c r="BK139"/>
  <c r="J219"/>
  <c r="J203"/>
  <c r="BK186"/>
  <c r="J222"/>
  <c r="BK184"/>
  <c r="J135"/>
  <c r="BK222"/>
  <c r="J182"/>
  <c r="J217"/>
  <c r="J208"/>
  <c r="J187"/>
  <c r="BK203"/>
  <c r="BK193"/>
  <c r="BK156"/>
  <c r="BK166"/>
  <c r="J129"/>
  <c i="55" r="BK168"/>
  <c i="65" r="BK146"/>
  <c i="66" r="J178"/>
  <c r="J164"/>
  <c r="J146"/>
  <c r="J186"/>
  <c r="J137"/>
  <c i="67" r="BK129"/>
  <c i="68" r="J156"/>
  <c r="BK156"/>
  <c r="BK137"/>
  <c r="BK158"/>
  <c r="J142"/>
  <c r="J150"/>
  <c i="69" r="J150"/>
  <c r="J154"/>
  <c r="BK143"/>
  <c r="J153"/>
  <c r="BK152"/>
  <c i="70" r="BK127"/>
  <c i="71" r="J158"/>
  <c r="J187"/>
  <c r="J163"/>
  <c r="BK152"/>
  <c r="J162"/>
  <c r="BK189"/>
  <c r="BK133"/>
  <c r="J141"/>
  <c i="72" r="BK169"/>
  <c r="BK186"/>
  <c r="BK163"/>
  <c r="J147"/>
  <c r="BK135"/>
  <c r="J198"/>
  <c r="BK170"/>
  <c r="BK142"/>
  <c r="BK175"/>
  <c r="J196"/>
  <c r="BK178"/>
  <c r="J160"/>
  <c r="BK134"/>
  <c i="73" r="J150"/>
  <c r="J165"/>
  <c r="J153"/>
  <c r="BK168"/>
  <c i="74" r="J136"/>
  <c r="J131"/>
  <c r="J128"/>
  <c i="75" r="J160"/>
  <c r="BK145"/>
  <c r="BK160"/>
  <c r="BK171"/>
  <c i="76" r="J146"/>
  <c r="BK178"/>
  <c r="BK165"/>
  <c r="BK131"/>
  <c r="BK175"/>
  <c r="BK161"/>
  <c r="J131"/>
  <c r="BK176"/>
  <c r="BK151"/>
  <c r="BK179"/>
  <c r="J151"/>
  <c r="J127"/>
  <c i="77" r="BK514"/>
  <c r="BK482"/>
  <c r="BK400"/>
  <c r="J479"/>
  <c r="BK434"/>
  <c r="BK421"/>
  <c r="J503"/>
  <c r="J431"/>
  <c r="BK288"/>
  <c r="J188"/>
  <c r="BK449"/>
  <c r="BK360"/>
  <c r="J282"/>
  <c r="J351"/>
  <c r="J285"/>
  <c r="BK303"/>
  <c r="J194"/>
  <c r="BK171"/>
  <c i="78" r="BK132"/>
  <c r="BK162"/>
  <c r="BK139"/>
  <c r="BK141"/>
  <c r="J147"/>
  <c i="2" r="J164"/>
  <c r="F38"/>
  <c r="BK191"/>
  <c r="J166"/>
  <c i="3" r="BK128"/>
  <c r="BK137"/>
  <c i="4" r="J126"/>
  <c i="5" r="BK244"/>
  <c r="J259"/>
  <c r="J246"/>
  <c r="J202"/>
  <c i="6" r="J1103"/>
  <c r="J590"/>
  <c r="BK144"/>
  <c r="BK1080"/>
  <c r="BK386"/>
  <c r="BK724"/>
  <c r="J661"/>
  <c r="J381"/>
  <c r="BK1122"/>
  <c r="J650"/>
  <c r="J960"/>
  <c r="J974"/>
  <c r="J1049"/>
  <c r="BK655"/>
  <c r="BK944"/>
  <c r="BK753"/>
  <c r="BK707"/>
  <c r="BK173"/>
  <c r="J628"/>
  <c r="BK157"/>
  <c r="BK638"/>
  <c r="J928"/>
  <c r="BK809"/>
  <c r="J606"/>
  <c r="J913"/>
  <c r="J827"/>
  <c r="BK653"/>
  <c i="7" r="BK272"/>
  <c r="J175"/>
  <c r="J216"/>
  <c r="J155"/>
  <c r="J195"/>
  <c i="8" r="J217"/>
  <c r="J137"/>
  <c r="J219"/>
  <c r="J149"/>
  <c r="J200"/>
  <c r="J139"/>
  <c r="BK137"/>
  <c i="9" r="J152"/>
  <c r="BK150"/>
  <c i="10" r="BK155"/>
  <c r="J142"/>
  <c r="BK134"/>
  <c i="11" r="BK200"/>
  <c r="J216"/>
  <c r="BK141"/>
  <c r="J142"/>
  <c r="BK149"/>
  <c i="12" r="J610"/>
  <c r="BK562"/>
  <c r="J479"/>
  <c r="J381"/>
  <c r="J207"/>
  <c r="J156"/>
  <c r="J619"/>
  <c r="J586"/>
  <c r="J543"/>
  <c r="J459"/>
  <c r="J227"/>
  <c r="J165"/>
  <c r="BK580"/>
  <c r="BK535"/>
  <c r="BK457"/>
  <c r="BK382"/>
  <c r="BK300"/>
  <c r="J580"/>
  <c r="J448"/>
  <c r="BK371"/>
  <c r="BK307"/>
  <c r="J609"/>
  <c r="J445"/>
  <c r="BK365"/>
  <c r="BK207"/>
  <c r="BK558"/>
  <c r="BK475"/>
  <c r="BK420"/>
  <c r="J335"/>
  <c r="BK227"/>
  <c r="BK161"/>
  <c i="13" r="J187"/>
  <c r="J168"/>
  <c r="J185"/>
  <c r="J138"/>
  <c r="J183"/>
  <c r="J132"/>
  <c i="14" r="BK131"/>
  <c r="J130"/>
  <c i="15" r="BK208"/>
  <c r="J185"/>
  <c r="BK169"/>
  <c r="J133"/>
  <c r="J226"/>
  <c r="BK190"/>
  <c r="J164"/>
  <c r="J235"/>
  <c r="J220"/>
  <c r="BK193"/>
  <c r="BK168"/>
  <c r="BK141"/>
  <c r="BK223"/>
  <c r="BK181"/>
  <c r="BK148"/>
  <c r="J136"/>
  <c r="J214"/>
  <c r="BK202"/>
  <c r="J180"/>
  <c r="BK158"/>
  <c r="J144"/>
  <c r="BK228"/>
  <c r="BK209"/>
  <c r="J156"/>
  <c r="J132"/>
  <c r="J209"/>
  <c r="BK179"/>
  <c r="J154"/>
  <c i="16" r="J178"/>
  <c r="J165"/>
  <c r="J177"/>
  <c r="J150"/>
  <c r="J175"/>
  <c r="J147"/>
  <c r="BK176"/>
  <c r="BK162"/>
  <c r="BK149"/>
  <c r="J167"/>
  <c r="J133"/>
  <c i="17" r="BK135"/>
  <c r="BK130"/>
  <c r="J128"/>
  <c i="18" r="J147"/>
  <c r="BK159"/>
  <c r="J144"/>
  <c r="J154"/>
  <c r="J136"/>
  <c r="BK140"/>
  <c r="J140"/>
  <c i="19" r="J140"/>
  <c r="J142"/>
  <c r="BK148"/>
  <c r="BK134"/>
  <c i="21" r="J188"/>
  <c r="BK133"/>
  <c r="BK173"/>
  <c r="BK161"/>
  <c r="BK190"/>
  <c r="J179"/>
  <c r="J164"/>
  <c r="BK188"/>
  <c r="J171"/>
  <c r="BK136"/>
  <c r="BK159"/>
  <c r="BK148"/>
  <c r="BK165"/>
  <c r="J142"/>
  <c i="22" r="J190"/>
  <c r="BK194"/>
  <c r="BK183"/>
  <c r="J169"/>
  <c r="BK157"/>
  <c r="BK150"/>
  <c r="J194"/>
  <c r="J182"/>
  <c r="BK172"/>
  <c i="24" r="J132"/>
  <c i="25" r="J150"/>
  <c r="J152"/>
  <c r="J147"/>
  <c r="BK149"/>
  <c r="J133"/>
  <c i="27" r="J139"/>
  <c r="BK135"/>
  <c r="J133"/>
  <c r="BK127"/>
  <c i="28" r="BK135"/>
  <c r="BK136"/>
  <c r="BK128"/>
  <c i="29" r="J129"/>
  <c i="30" r="BK138"/>
  <c r="J134"/>
  <c r="J133"/>
  <c i="31" r="BK132"/>
  <c r="BK131"/>
  <c r="J133"/>
  <c i="32" r="BK129"/>
  <c i="33" r="J159"/>
  <c r="BK163"/>
  <c r="BK139"/>
  <c r="BK155"/>
  <c r="J178"/>
  <c r="BK152"/>
  <c r="J131"/>
  <c r="J173"/>
  <c r="BK150"/>
  <c r="BK134"/>
  <c i="34" r="BK165"/>
  <c r="BK170"/>
  <c r="J141"/>
  <c r="J174"/>
  <c r="J149"/>
  <c r="J169"/>
  <c r="BK146"/>
  <c r="J136"/>
  <c r="BK135"/>
  <c r="J167"/>
  <c r="J157"/>
  <c r="BK149"/>
  <c r="J132"/>
  <c i="35" r="J159"/>
  <c r="J172"/>
  <c r="BK164"/>
  <c r="BK169"/>
  <c r="BK148"/>
  <c r="BK134"/>
  <c r="BK156"/>
  <c r="BK132"/>
  <c r="J142"/>
  <c i="36" r="J158"/>
  <c r="BK141"/>
  <c r="BK182"/>
  <c r="J156"/>
  <c r="J170"/>
  <c r="J178"/>
  <c r="BK144"/>
  <c r="BK171"/>
  <c r="J163"/>
  <c r="J133"/>
  <c r="J144"/>
  <c i="37" r="BK165"/>
  <c r="BK159"/>
  <c r="J182"/>
  <c r="BK173"/>
  <c r="BK157"/>
  <c r="BK151"/>
  <c r="J135"/>
  <c r="J157"/>
  <c r="BK164"/>
  <c r="BK135"/>
  <c r="J144"/>
  <c i="38" r="J148"/>
  <c r="BK150"/>
  <c r="J141"/>
  <c r="BK132"/>
  <c r="BK143"/>
  <c r="BK135"/>
  <c r="BK129"/>
  <c i="39" r="J134"/>
  <c r="BK134"/>
  <c i="40" r="J171"/>
  <c r="J166"/>
  <c r="J129"/>
  <c r="BK129"/>
  <c i="41" r="J191"/>
  <c r="J136"/>
  <c r="BK193"/>
  <c r="J175"/>
  <c r="J143"/>
  <c r="BK188"/>
  <c r="J168"/>
  <c r="J151"/>
  <c r="BK136"/>
  <c r="BK181"/>
  <c r="J148"/>
  <c r="J132"/>
  <c i="42" r="BK138"/>
  <c r="J128"/>
  <c r="BK127"/>
  <c i="43" r="BK418"/>
  <c r="J185"/>
  <c r="J470"/>
  <c r="J390"/>
  <c r="BK375"/>
  <c r="J333"/>
  <c r="J288"/>
  <c r="J230"/>
  <c r="BK149"/>
  <c r="BK458"/>
  <c r="J366"/>
  <c r="BK312"/>
  <c r="J277"/>
  <c r="J477"/>
  <c r="BK493"/>
  <c r="J209"/>
  <c r="J550"/>
  <c r="J464"/>
  <c r="J421"/>
  <c r="J284"/>
  <c r="J537"/>
  <c r="J525"/>
  <c r="BK477"/>
  <c r="BK280"/>
  <c r="BK173"/>
  <c i="44" r="J394"/>
  <c r="BK450"/>
  <c r="J427"/>
  <c r="J367"/>
  <c r="J430"/>
  <c r="BK352"/>
  <c r="BK308"/>
  <c r="J305"/>
  <c r="BK247"/>
  <c r="BK153"/>
  <c r="BK178"/>
  <c r="BK191"/>
  <c r="J224"/>
  <c i="45" r="J196"/>
  <c r="BK132"/>
  <c r="J206"/>
  <c r="J142"/>
  <c i="48" r="J1133"/>
  <c r="J940"/>
  <c r="BK878"/>
  <c r="BK846"/>
  <c r="J239"/>
  <c r="BK1378"/>
  <c r="BK1346"/>
  <c r="BK1206"/>
  <c r="BK993"/>
  <c r="BK1160"/>
  <c r="BK909"/>
  <c r="J225"/>
  <c r="BK372"/>
  <c r="BK1203"/>
  <c r="BK1298"/>
  <c r="J1125"/>
  <c r="J1232"/>
  <c r="BK1008"/>
  <c r="BK954"/>
  <c r="BK916"/>
  <c r="J844"/>
  <c r="J928"/>
  <c r="J906"/>
  <c r="BK906"/>
  <c r="J199"/>
  <c r="BK827"/>
  <c r="BK167"/>
  <c i="49" r="J260"/>
  <c r="J352"/>
  <c r="J199"/>
  <c r="J354"/>
  <c r="BK203"/>
  <c r="J255"/>
  <c i="50" r="J157"/>
  <c i="51" r="BK171"/>
  <c r="BK142"/>
  <c r="BK152"/>
  <c i="52" r="BK143"/>
  <c r="BK150"/>
  <c r="BK155"/>
  <c r="BK147"/>
  <c i="53" r="BK129"/>
  <c r="J129"/>
  <c i="54" r="BK215"/>
  <c r="J177"/>
  <c r="BK163"/>
  <c r="BK141"/>
  <c r="J228"/>
  <c r="BK199"/>
  <c r="J184"/>
  <c r="BK220"/>
  <c r="BK145"/>
  <c r="BK229"/>
  <c r="BK207"/>
  <c r="BK228"/>
  <c r="J214"/>
  <c r="J191"/>
  <c r="BK217"/>
  <c r="BK188"/>
  <c r="BK144"/>
  <c r="BK140"/>
  <c r="J133"/>
  <c i="55" r="J154"/>
  <c r="J178"/>
  <c r="BK169"/>
  <c r="BK161"/>
  <c r="BK153"/>
  <c r="J146"/>
  <c r="BK131"/>
  <c r="J159"/>
  <c r="J138"/>
  <c r="J153"/>
  <c r="BK127"/>
  <c r="BK136"/>
  <c r="J135"/>
  <c i="57" r="J154"/>
  <c r="BK136"/>
  <c i="58" r="J139"/>
  <c r="BK146"/>
  <c r="BK133"/>
  <c r="BK143"/>
  <c i="59" r="J128"/>
  <c i="63" r="BK168"/>
  <c r="J181"/>
  <c r="J153"/>
  <c r="J144"/>
  <c r="J168"/>
  <c r="J178"/>
  <c r="J180"/>
  <c r="BK169"/>
  <c r="BK155"/>
  <c r="BK143"/>
  <c r="J138"/>
  <c i="64" r="J176"/>
  <c r="BK172"/>
  <c r="BK168"/>
  <c r="BK177"/>
  <c r="J172"/>
  <c r="BK152"/>
  <c r="BK134"/>
  <c r="J161"/>
  <c r="BK131"/>
  <c r="J155"/>
  <c r="J135"/>
  <c r="BK146"/>
  <c i="65" r="J198"/>
  <c r="BK161"/>
  <c r="BK145"/>
  <c r="BK135"/>
  <c r="BK203"/>
  <c r="J197"/>
  <c r="J202"/>
  <c r="BK169"/>
  <c r="BK143"/>
  <c r="BK192"/>
  <c r="J172"/>
  <c r="BK165"/>
  <c r="BK148"/>
  <c r="BK170"/>
  <c r="BK155"/>
  <c r="J144"/>
  <c r="BK163"/>
  <c i="66" r="BK182"/>
  <c r="BK176"/>
  <c r="BK160"/>
  <c r="BK179"/>
  <c r="BK157"/>
  <c r="BK150"/>
  <c r="BK141"/>
  <c r="BK135"/>
  <c r="J161"/>
  <c r="BK189"/>
  <c r="J176"/>
  <c r="J159"/>
  <c r="BK147"/>
  <c r="J135"/>
  <c i="68" r="BK160"/>
  <c r="BK141"/>
  <c r="BK130"/>
  <c r="J149"/>
  <c r="BK132"/>
  <c r="BK149"/>
  <c r="BK152"/>
  <c r="J144"/>
  <c i="69" r="BK147"/>
  <c r="J131"/>
  <c r="J149"/>
  <c r="J141"/>
  <c r="BK151"/>
  <c i="70" r="BK128"/>
  <c i="71" r="J156"/>
  <c r="J179"/>
  <c r="J159"/>
  <c r="BK135"/>
  <c r="BK187"/>
  <c r="J171"/>
  <c r="BK182"/>
  <c r="BK148"/>
  <c r="BK164"/>
  <c r="J176"/>
  <c i="72" r="J197"/>
  <c r="J192"/>
  <c r="BK173"/>
  <c r="J155"/>
  <c r="BK139"/>
  <c r="J146"/>
  <c r="BK168"/>
  <c r="BK137"/>
  <c r="J179"/>
  <c r="BK193"/>
  <c r="J175"/>
  <c r="BK143"/>
  <c r="J135"/>
  <c i="73" r="BK157"/>
  <c r="BK172"/>
  <c r="J144"/>
  <c r="J170"/>
  <c r="BK148"/>
  <c r="BK135"/>
  <c r="BK164"/>
  <c r="BK141"/>
  <c i="74" r="BK138"/>
  <c r="J139"/>
  <c r="J135"/>
  <c i="76" r="BK180"/>
  <c r="BK135"/>
  <c r="BK174"/>
  <c r="J157"/>
  <c r="BK149"/>
  <c r="J160"/>
  <c r="J134"/>
  <c r="J167"/>
  <c r="J175"/>
  <c i="77" r="BK409"/>
  <c r="BK491"/>
  <c r="BK427"/>
  <c r="BK455"/>
  <c r="J524"/>
  <c r="J397"/>
  <c r="J508"/>
  <c r="J470"/>
  <c r="BK387"/>
  <c r="BK279"/>
  <c r="BK153"/>
  <c r="J327"/>
  <c r="BK212"/>
  <c r="BK363"/>
  <c r="BK265"/>
  <c r="J233"/>
  <c r="J176"/>
  <c r="J333"/>
  <c r="BK209"/>
  <c r="BK348"/>
  <c r="J288"/>
  <c r="J218"/>
  <c r="J215"/>
  <c r="J173"/>
  <c i="78" r="J149"/>
  <c r="BK170"/>
  <c r="BK147"/>
  <c r="J160"/>
  <c r="J151"/>
  <c r="BK137"/>
  <c i="2" r="J154"/>
  <c r="J210"/>
  <c r="BK170"/>
  <c r="BK209"/>
  <c r="J189"/>
  <c r="BK164"/>
  <c r="BK213"/>
  <c r="J204"/>
  <c r="BK166"/>
  <c i="1" r="AS107"/>
  <c i="2" r="BK156"/>
  <c i="3" r="BK136"/>
  <c r="BK132"/>
  <c r="J135"/>
  <c i="4" r="BK126"/>
  <c i="5" r="BK255"/>
  <c r="BK202"/>
  <c r="BK237"/>
  <c r="BK152"/>
  <c r="J219"/>
  <c i="6" r="BK1147"/>
  <c r="BK1024"/>
  <c r="J201"/>
  <c r="BK1119"/>
  <c r="BK1049"/>
  <c r="J385"/>
  <c r="J670"/>
  <c r="BK1132"/>
  <c r="BK598"/>
  <c r="BK1050"/>
  <c r="J657"/>
  <c r="J1047"/>
  <c r="J1024"/>
  <c r="BK153"/>
  <c r="BK149"/>
  <c r="BK870"/>
  <c r="J750"/>
  <c r="J703"/>
  <c r="BK683"/>
  <c r="BK628"/>
  <c r="J944"/>
  <c r="BK928"/>
  <c r="BK934"/>
  <c r="BK798"/>
  <c r="J712"/>
  <c r="BK671"/>
  <c r="J949"/>
  <c r="BK877"/>
  <c r="J695"/>
  <c r="BK282"/>
  <c i="7" r="J283"/>
  <c r="BK151"/>
  <c r="J213"/>
  <c r="J139"/>
  <c r="J191"/>
  <c r="BK216"/>
  <c i="8" r="BK214"/>
  <c r="J222"/>
  <c r="BK149"/>
  <c r="BK155"/>
  <c r="J247"/>
  <c r="J236"/>
  <c i="9" r="J163"/>
  <c r="BK154"/>
  <c i="10" r="BK171"/>
  <c r="BK169"/>
  <c r="J140"/>
  <c i="11" r="BK135"/>
  <c r="BK218"/>
  <c r="J164"/>
  <c r="BK147"/>
  <c r="BK157"/>
  <c i="12" r="BK470"/>
  <c r="BK347"/>
  <c r="J183"/>
  <c r="J171"/>
  <c r="J623"/>
  <c r="J558"/>
  <c r="J487"/>
  <c r="J427"/>
  <c r="J414"/>
  <c r="J396"/>
  <c r="J254"/>
  <c r="BK171"/>
  <c r="J593"/>
  <c r="J539"/>
  <c r="J473"/>
  <c r="J419"/>
  <c r="J347"/>
  <c r="J161"/>
  <c r="J504"/>
  <c r="BK352"/>
  <c r="BK610"/>
  <c r="BK454"/>
  <c r="J395"/>
  <c r="J230"/>
  <c r="BK520"/>
  <c r="J455"/>
  <c r="BK416"/>
  <c r="J310"/>
  <c r="BK181"/>
  <c r="BK153"/>
  <c i="13" r="J173"/>
  <c i="15" r="BK159"/>
  <c r="BK128"/>
  <c r="BK197"/>
  <c r="BK150"/>
  <c r="BK233"/>
  <c r="J218"/>
  <c r="BK173"/>
  <c r="J159"/>
  <c r="BK129"/>
  <c r="J190"/>
  <c r="BK176"/>
  <c r="J141"/>
  <c r="J231"/>
  <c r="BK206"/>
  <c r="BK195"/>
  <c r="BK171"/>
  <c r="BK147"/>
  <c r="J230"/>
  <c r="J213"/>
  <c r="J166"/>
  <c r="BK144"/>
  <c r="BK216"/>
  <c r="J183"/>
  <c r="BK156"/>
  <c r="J135"/>
  <c i="16" r="BK170"/>
  <c r="BK144"/>
  <c r="J182"/>
  <c r="BK169"/>
  <c r="J151"/>
  <c r="J134"/>
  <c r="BK177"/>
  <c r="J149"/>
  <c r="BK140"/>
  <c r="J170"/>
  <c r="BK182"/>
  <c r="BK148"/>
  <c r="J163"/>
  <c r="BK142"/>
  <c r="BK137"/>
  <c i="17" r="BK133"/>
  <c r="J133"/>
  <c i="18" r="J155"/>
  <c r="J150"/>
  <c r="J159"/>
  <c r="J146"/>
  <c r="BK131"/>
  <c r="J138"/>
  <c i="19" r="J134"/>
  <c r="BK145"/>
  <c r="BK149"/>
  <c r="J146"/>
  <c r="BK129"/>
  <c i="21" r="BK153"/>
  <c r="BK193"/>
  <c r="BK163"/>
  <c r="J191"/>
  <c r="J182"/>
  <c r="BK167"/>
  <c r="J152"/>
  <c r="BK180"/>
  <c r="J154"/>
  <c r="J174"/>
  <c r="J148"/>
  <c i="22" r="J174"/>
  <c r="J156"/>
  <c r="BK133"/>
  <c r="BK177"/>
  <c r="BK164"/>
  <c r="J149"/>
  <c r="J139"/>
  <c r="J177"/>
  <c r="J164"/>
  <c r="BK141"/>
  <c i="23" r="BK129"/>
  <c i="24" r="BK150"/>
  <c r="J154"/>
  <c r="J141"/>
  <c r="BK153"/>
  <c r="J148"/>
  <c r="BK140"/>
  <c r="J146"/>
  <c r="BK146"/>
  <c i="25" r="J153"/>
  <c r="BK139"/>
  <c r="BK143"/>
  <c r="J143"/>
  <c r="J145"/>
  <c r="BK136"/>
  <c i="26" r="J129"/>
  <c i="27" r="BK140"/>
  <c r="BK136"/>
  <c r="BK134"/>
  <c i="28" r="J137"/>
  <c r="BK127"/>
  <c i="33" r="BK183"/>
  <c r="J164"/>
  <c r="BK149"/>
  <c r="J180"/>
  <c r="J142"/>
  <c r="J183"/>
  <c r="BK167"/>
  <c r="BK143"/>
  <c r="BK131"/>
  <c i="34" r="BK163"/>
  <c r="J154"/>
  <c r="BK142"/>
  <c i="35" r="BK163"/>
  <c r="J175"/>
  <c r="J154"/>
  <c r="BK140"/>
  <c r="J163"/>
  <c r="J149"/>
  <c r="J155"/>
  <c r="BK139"/>
  <c i="36" r="BK163"/>
  <c r="J159"/>
  <c r="BK140"/>
  <c r="BK181"/>
  <c r="J160"/>
  <c r="J172"/>
  <c r="BK150"/>
  <c r="BK142"/>
  <c r="BK167"/>
  <c r="BK146"/>
  <c r="BK157"/>
  <c i="37" r="J180"/>
  <c r="BK182"/>
  <c r="J147"/>
  <c r="BK181"/>
  <c r="BK172"/>
  <c r="J156"/>
  <c r="BK150"/>
  <c r="BK138"/>
  <c r="J162"/>
  <c r="BK175"/>
  <c r="BK162"/>
  <c r="J142"/>
  <c r="BK160"/>
  <c i="38" r="BK131"/>
  <c r="BK148"/>
  <c r="J136"/>
  <c r="BK128"/>
  <c r="BK141"/>
  <c r="J129"/>
  <c r="BK125"/>
  <c i="39" r="J144"/>
  <c r="J131"/>
  <c i="40" r="BK135"/>
  <c r="BK158"/>
  <c r="BK142"/>
  <c r="J142"/>
  <c i="41" r="BK174"/>
  <c r="BK147"/>
  <c r="J194"/>
  <c r="BK161"/>
  <c r="BK189"/>
  <c r="J173"/>
  <c r="BK138"/>
  <c r="J182"/>
  <c r="J161"/>
  <c r="BK140"/>
  <c r="BK182"/>
  <c r="J171"/>
  <c r="J142"/>
  <c i="42" r="J139"/>
  <c r="BK129"/>
  <c r="J125"/>
  <c r="J131"/>
  <c i="43" r="BK141"/>
  <c r="J433"/>
  <c r="J384"/>
  <c r="J369"/>
  <c r="BK336"/>
  <c r="J260"/>
  <c r="J200"/>
  <c r="BK455"/>
  <c r="BK372"/>
  <c r="J318"/>
  <c r="BK284"/>
  <c r="BK191"/>
  <c r="BK443"/>
  <c r="J543"/>
  <c r="J507"/>
  <c r="J451"/>
  <c r="BK390"/>
  <c r="J160"/>
  <c r="BK522"/>
  <c r="BK436"/>
  <c r="BK354"/>
  <c r="J546"/>
  <c r="BK288"/>
  <c r="BK206"/>
  <c i="44" r="J352"/>
  <c r="BK346"/>
  <c r="J337"/>
  <c r="BK266"/>
  <c r="J275"/>
  <c r="J244"/>
  <c r="J296"/>
  <c r="BK215"/>
  <c r="BK271"/>
  <c r="J172"/>
  <c i="45" r="J276"/>
  <c r="BK188"/>
  <c r="BK145"/>
  <c r="J265"/>
  <c r="BK178"/>
  <c r="J279"/>
  <c r="BK245"/>
  <c r="BK265"/>
  <c r="J287"/>
  <c r="BK218"/>
  <c r="BK159"/>
  <c i="46" r="J162"/>
  <c r="J167"/>
  <c r="BK130"/>
  <c i="47" r="J248"/>
  <c r="BK244"/>
  <c r="BK149"/>
  <c r="BK160"/>
  <c i="48" r="J155"/>
  <c r="J1114"/>
  <c r="BK892"/>
  <c r="BK877"/>
  <c r="J828"/>
  <c r="J1387"/>
  <c r="BK1301"/>
  <c r="BK1065"/>
  <c r="J1329"/>
  <c r="J919"/>
  <c r="BK159"/>
  <c r="BK995"/>
  <c r="J1234"/>
  <c r="J1301"/>
  <c r="BK1031"/>
  <c r="J1145"/>
  <c r="BK923"/>
  <c r="J890"/>
  <c r="BK148"/>
  <c r="BK890"/>
  <c r="J203"/>
  <c r="J163"/>
  <c i="49" r="BK359"/>
  <c r="BK348"/>
  <c r="BK195"/>
  <c r="J223"/>
  <c r="BK132"/>
  <c r="BK187"/>
  <c i="51" r="J171"/>
  <c i="52" r="J169"/>
  <c r="BK161"/>
  <c r="BK163"/>
  <c r="BK131"/>
  <c i="53" r="J131"/>
  <c r="BK127"/>
  <c i="54" r="J181"/>
  <c r="J168"/>
  <c r="BK153"/>
  <c r="J128"/>
  <c r="J223"/>
  <c r="BK205"/>
  <c r="J194"/>
  <c r="J183"/>
  <c r="BK219"/>
  <c r="J200"/>
  <c r="J132"/>
  <c r="BK189"/>
  <c r="J218"/>
  <c r="BK210"/>
  <c r="J189"/>
  <c r="BK211"/>
  <c r="BK190"/>
  <c r="BK181"/>
  <c r="J178"/>
  <c r="J141"/>
  <c r="BK178"/>
  <c r="BK173"/>
  <c r="J167"/>
  <c r="J148"/>
  <c r="BK164"/>
  <c r="J151"/>
  <c r="J139"/>
  <c r="J169"/>
  <c i="55" r="J180"/>
  <c r="BK176"/>
  <c r="BK164"/>
  <c r="J152"/>
  <c r="BK135"/>
  <c r="BK166"/>
  <c r="J143"/>
  <c r="J166"/>
  <c r="J139"/>
  <c r="BK150"/>
  <c r="J133"/>
  <c i="56" r="J128"/>
  <c r="BK134"/>
  <c i="57" r="BK146"/>
  <c r="J158"/>
  <c r="BK153"/>
  <c r="J139"/>
  <c r="BK139"/>
  <c r="BK133"/>
  <c i="58" r="J149"/>
  <c r="J146"/>
  <c r="BK139"/>
  <c r="BK132"/>
  <c i="59" r="J129"/>
  <c i="60" r="J141"/>
  <c r="J138"/>
  <c r="BK130"/>
  <c r="BK127"/>
  <c i="61" r="BK137"/>
  <c r="J127"/>
  <c i="62" r="J128"/>
  <c i="63" r="BK170"/>
  <c r="BK161"/>
  <c r="J170"/>
  <c r="BK131"/>
  <c r="BK137"/>
  <c r="BK153"/>
  <c r="BK150"/>
  <c r="J156"/>
  <c r="BK147"/>
  <c r="BK132"/>
  <c r="J131"/>
  <c i="64" r="BK173"/>
  <c r="J175"/>
  <c r="BK154"/>
  <c r="J142"/>
  <c r="BK167"/>
  <c r="J147"/>
  <c i="66" r="BK188"/>
  <c r="BK177"/>
  <c r="BK159"/>
  <c r="J147"/>
  <c r="BK138"/>
  <c r="BK173"/>
  <c r="J157"/>
  <c r="BK186"/>
  <c r="BK172"/>
  <c r="BK151"/>
  <c r="J142"/>
  <c i="70" r="J127"/>
  <c i="71" r="J173"/>
  <c r="J193"/>
  <c r="BK178"/>
  <c r="J143"/>
  <c r="J192"/>
  <c i="76" r="BK146"/>
  <c i="77" r="J156"/>
  <c r="BK345"/>
  <c r="J300"/>
  <c r="BK242"/>
  <c r="BK176"/>
  <c r="J209"/>
  <c i="78" r="J145"/>
  <c r="BK158"/>
  <c r="J128"/>
  <c r="BK156"/>
  <c r="J153"/>
  <c i="2" r="J168"/>
  <c r="BK206"/>
  <c r="J179"/>
  <c r="BK136"/>
  <c r="J213"/>
  <c r="BK172"/>
  <c r="J183"/>
  <c i="3" r="J134"/>
  <c r="BK126"/>
  <c i="5" r="BK245"/>
  <c r="BK280"/>
  <c r="BK262"/>
  <c r="BK215"/>
  <c i="6" r="BK1150"/>
  <c r="BK587"/>
  <c r="BK1166"/>
  <c r="J1084"/>
  <c r="BK608"/>
  <c r="BK688"/>
  <c r="J591"/>
  <c r="J1144"/>
  <c r="BK668"/>
  <c r="J1113"/>
  <c r="J705"/>
  <c r="BK999"/>
  <c r="J256"/>
  <c r="BK995"/>
  <c r="J153"/>
  <c r="BK920"/>
  <c r="J761"/>
  <c r="BK662"/>
  <c r="J651"/>
  <c r="J956"/>
  <c r="J932"/>
  <c r="J742"/>
  <c r="BK672"/>
  <c r="BK899"/>
  <c r="J724"/>
  <c i="7" r="BK187"/>
  <c r="BK191"/>
  <c r="BK278"/>
  <c r="BK175"/>
  <c r="J272"/>
  <c r="BK163"/>
  <c r="BK143"/>
  <c i="8" r="BK231"/>
  <c r="J180"/>
  <c r="J162"/>
  <c r="J176"/>
  <c r="J197"/>
  <c r="J238"/>
  <c r="J157"/>
  <c i="9" r="BK158"/>
  <c r="BK142"/>
  <c i="10" r="BK165"/>
  <c r="BK140"/>
  <c r="J138"/>
  <c i="11" r="BK238"/>
  <c r="BK216"/>
  <c r="J230"/>
  <c r="J194"/>
  <c r="J168"/>
  <c i="12" r="BK623"/>
  <c r="BK565"/>
  <c r="BK490"/>
  <c r="J382"/>
  <c r="BK254"/>
  <c r="J639"/>
  <c r="BK588"/>
  <c r="J545"/>
  <c r="BK453"/>
  <c r="BK424"/>
  <c r="J397"/>
  <c r="J307"/>
  <c r="J202"/>
  <c r="J162"/>
  <c r="BK570"/>
  <c r="J494"/>
  <c r="J434"/>
  <c r="J378"/>
  <c r="BK185"/>
  <c r="J561"/>
  <c r="J429"/>
  <c r="J340"/>
  <c r="J520"/>
  <c r="BK436"/>
  <c r="J262"/>
  <c r="J528"/>
  <c r="BK462"/>
  <c r="J407"/>
  <c r="J250"/>
  <c r="BK172"/>
  <c r="BK151"/>
  <c i="13" r="J152"/>
  <c r="J148"/>
  <c r="BK168"/>
  <c r="J135"/>
  <c i="14" r="J129"/>
  <c r="J128"/>
  <c i="15" r="BK200"/>
  <c r="BK134"/>
  <c i="16" r="J171"/>
  <c r="J146"/>
  <c r="BK131"/>
  <c r="BK173"/>
  <c r="BK156"/>
  <c r="J138"/>
  <c r="J128"/>
  <c r="BK154"/>
  <c r="BK128"/>
  <c r="J164"/>
  <c r="BK164"/>
  <c r="BK168"/>
  <c r="J154"/>
  <c r="J136"/>
  <c r="J131"/>
  <c i="18" r="BK135"/>
  <c r="BK156"/>
  <c r="BK142"/>
  <c i="22" r="BK182"/>
  <c r="BK153"/>
  <c r="J165"/>
  <c r="J154"/>
  <c r="BK142"/>
  <c r="J133"/>
  <c r="J172"/>
  <c r="J146"/>
  <c r="BK134"/>
  <c i="24" r="J156"/>
  <c r="BK152"/>
  <c r="BK148"/>
  <c r="BK154"/>
  <c r="J137"/>
  <c r="BK139"/>
  <c r="J140"/>
  <c r="J135"/>
  <c i="25" r="J149"/>
  <c r="BK153"/>
  <c r="J136"/>
  <c r="BK133"/>
  <c r="BK135"/>
  <c i="26" r="J128"/>
  <c i="27" r="BK132"/>
  <c r="BK131"/>
  <c r="BK129"/>
  <c i="28" r="J136"/>
  <c r="BK133"/>
  <c i="29" r="J130"/>
  <c i="30" r="BK142"/>
  <c r="BK140"/>
  <c r="BK134"/>
  <c i="31" r="BK139"/>
  <c r="J128"/>
  <c i="33" r="BK175"/>
  <c r="J160"/>
  <c r="J140"/>
  <c r="BK171"/>
  <c r="J184"/>
  <c r="BK165"/>
  <c r="BK147"/>
  <c r="J148"/>
  <c r="J179"/>
  <c r="J155"/>
  <c r="J135"/>
  <c r="J132"/>
  <c i="34" r="BK177"/>
  <c r="BK164"/>
  <c r="BK134"/>
  <c r="J170"/>
  <c r="J175"/>
  <c r="BK144"/>
  <c r="J158"/>
  <c r="J164"/>
  <c r="J156"/>
  <c r="J143"/>
  <c i="35" r="BK174"/>
  <c r="BK154"/>
  <c r="BK135"/>
  <c r="J169"/>
  <c r="BK133"/>
  <c r="BK150"/>
  <c r="BK157"/>
  <c r="BK142"/>
  <c r="BK147"/>
  <c r="J134"/>
  <c i="36" r="BK162"/>
  <c r="J142"/>
  <c r="BK180"/>
  <c r="BK155"/>
  <c r="J180"/>
  <c r="J169"/>
  <c i="37" r="J155"/>
  <c r="J173"/>
  <c r="BK156"/>
  <c r="J154"/>
  <c i="41" r="BK186"/>
  <c r="BK168"/>
  <c r="BK143"/>
  <c i="42" r="BK137"/>
  <c r="BK130"/>
  <c r="J123"/>
  <c i="43" r="BK269"/>
  <c r="J215"/>
  <c r="BK473"/>
  <c r="BK537"/>
  <c r="BK488"/>
  <c r="J415"/>
  <c r="J221"/>
  <c r="J171"/>
  <c r="BK541"/>
  <c r="J439"/>
  <c r="BK366"/>
  <c r="J224"/>
  <c r="BK498"/>
  <c r="BK274"/>
  <c r="J248"/>
  <c r="J342"/>
  <c r="J274"/>
  <c r="BK254"/>
  <c r="BK212"/>
  <c r="J182"/>
  <c i="44" r="BK323"/>
  <c r="J379"/>
  <c r="BK427"/>
  <c r="J203"/>
  <c r="BK413"/>
  <c r="BK430"/>
  <c r="BK364"/>
  <c r="J434"/>
  <c r="BK370"/>
  <c r="BK302"/>
  <c r="BK257"/>
  <c r="J308"/>
  <c r="BK241"/>
  <c r="BK311"/>
  <c r="BK185"/>
  <c r="BK284"/>
  <c r="BK224"/>
  <c r="BK141"/>
  <c r="J149"/>
  <c r="BK230"/>
  <c r="J293"/>
  <c i="45" r="BK256"/>
  <c r="J170"/>
  <c r="BK149"/>
  <c r="BK279"/>
  <c r="J202"/>
  <c r="BK170"/>
  <c r="J132"/>
  <c r="J250"/>
  <c r="BK220"/>
  <c r="J226"/>
  <c r="J200"/>
  <c r="BK281"/>
  <c r="J237"/>
  <c r="BK136"/>
  <c r="BK137"/>
  <c i="46" r="J151"/>
  <c r="J160"/>
  <c r="BK160"/>
  <c r="BK137"/>
  <c r="J139"/>
  <c i="47" r="J209"/>
  <c r="BK238"/>
  <c r="J269"/>
  <c r="J238"/>
  <c r="BK134"/>
  <c r="BK155"/>
  <c i="48" r="BK330"/>
  <c r="J1398"/>
  <c r="J1299"/>
  <c r="BK1060"/>
  <c r="J221"/>
  <c r="BK1379"/>
  <c r="BK1364"/>
  <c r="J1260"/>
  <c r="BK1157"/>
  <c r="J1028"/>
  <c r="BK1234"/>
  <c r="J920"/>
  <c r="BK857"/>
  <c r="J1365"/>
  <c r="J1259"/>
  <c r="BK1133"/>
  <c r="BK143"/>
  <c r="BK1159"/>
  <c r="BK931"/>
  <c r="J1150"/>
  <c r="J943"/>
  <c r="J1160"/>
  <c r="BK973"/>
  <c r="BK928"/>
  <c r="J909"/>
  <c r="J854"/>
  <c r="J313"/>
  <c r="J916"/>
  <c r="BK888"/>
  <c r="BK848"/>
  <c r="J344"/>
  <c r="BK835"/>
  <c r="BK183"/>
  <c i="49" r="BK262"/>
  <c r="J342"/>
  <c r="BK354"/>
  <c r="J227"/>
  <c r="J179"/>
  <c r="BK255"/>
  <c r="J195"/>
  <c r="J163"/>
  <c r="J142"/>
  <c r="J175"/>
  <c i="50" r="BK247"/>
  <c r="J159"/>
  <c r="J231"/>
  <c r="J162"/>
  <c r="J139"/>
  <c r="J217"/>
  <c r="BK176"/>
  <c r="J179"/>
  <c i="54" r="BK200"/>
  <c r="BK218"/>
  <c r="J152"/>
  <c r="BK196"/>
  <c r="BK155"/>
  <c r="BK152"/>
  <c r="BK142"/>
  <c r="J165"/>
  <c i="55" r="J176"/>
  <c r="J132"/>
  <c r="BK167"/>
  <c r="BK159"/>
  <c r="J149"/>
  <c r="J141"/>
  <c r="BK130"/>
  <c r="J156"/>
  <c i="57" r="BK147"/>
  <c i="58" r="BK138"/>
  <c r="BK145"/>
  <c r="J134"/>
  <c i="59" r="BK127"/>
  <c i="60" r="BK138"/>
  <c r="J134"/>
  <c r="BK134"/>
  <c i="61" r="J134"/>
  <c r="J135"/>
  <c r="BK134"/>
  <c i="62" r="BK129"/>
  <c i="63" r="BK174"/>
  <c r="BK162"/>
  <c r="J174"/>
  <c r="J149"/>
  <c r="BK184"/>
  <c r="J183"/>
  <c r="BK152"/>
  <c r="BK156"/>
  <c r="BK172"/>
  <c i="64" r="J136"/>
  <c r="BK137"/>
  <c r="J159"/>
  <c r="J152"/>
  <c r="BK138"/>
  <c i="65" r="BK176"/>
  <c r="J155"/>
  <c r="J140"/>
  <c r="BK186"/>
  <c r="BK189"/>
  <c r="J193"/>
  <c r="BK199"/>
  <c r="BK185"/>
  <c r="J168"/>
  <c r="BK133"/>
  <c r="J176"/>
  <c r="J169"/>
  <c r="BK157"/>
  <c r="J135"/>
  <c r="J159"/>
  <c r="BK140"/>
  <c r="BK172"/>
  <c i="66" r="J188"/>
  <c r="BK175"/>
  <c r="BK191"/>
  <c r="J182"/>
  <c r="J169"/>
  <c r="BK161"/>
  <c r="J148"/>
  <c r="J140"/>
  <c r="BK133"/>
  <c r="J149"/>
  <c r="J175"/>
  <c r="J155"/>
  <c r="J141"/>
  <c i="67" r="J129"/>
  <c i="68" r="J155"/>
  <c r="J130"/>
  <c r="BK146"/>
  <c r="BK133"/>
  <c r="BK147"/>
  <c i="69" r="J148"/>
  <c r="BK153"/>
  <c r="BK133"/>
  <c r="J135"/>
  <c r="BK134"/>
  <c r="BK131"/>
  <c i="71" r="J160"/>
  <c r="J191"/>
  <c r="BK173"/>
  <c r="J149"/>
  <c r="J175"/>
  <c r="BK190"/>
  <c r="BK155"/>
  <c r="J183"/>
  <c r="BK154"/>
  <c r="J151"/>
  <c r="J135"/>
  <c r="BK174"/>
  <c i="72" r="J194"/>
  <c r="J180"/>
  <c r="J159"/>
  <c r="J148"/>
  <c r="BK147"/>
  <c r="BK182"/>
  <c r="BK151"/>
  <c r="BK183"/>
  <c r="J170"/>
  <c r="J173"/>
  <c r="BK146"/>
  <c r="J138"/>
  <c i="73" r="J152"/>
  <c r="BK171"/>
  <c r="BK139"/>
  <c r="BK140"/>
  <c r="BK150"/>
  <c i="74" r="J138"/>
  <c r="J134"/>
  <c i="75" r="J166"/>
  <c r="BK163"/>
  <c r="BK148"/>
  <c r="J138"/>
  <c i="76" r="J156"/>
  <c r="BK129"/>
  <c r="BK168"/>
  <c i="2" r="BK179"/>
  <c r="F37"/>
  <c r="J190"/>
  <c r="BK149"/>
  <c i="3" r="BK135"/>
  <c r="J130"/>
  <c i="4" r="J130"/>
  <c i="5" r="J253"/>
  <c r="J280"/>
  <c r="BK249"/>
  <c r="J265"/>
  <c r="J244"/>
  <c i="6" r="BK1102"/>
  <c r="J384"/>
  <c r="J1150"/>
  <c r="J1052"/>
  <c r="BK1002"/>
  <c r="BK385"/>
  <c r="BK957"/>
  <c r="BK1052"/>
  <c r="BK709"/>
  <c r="J638"/>
  <c r="J1050"/>
  <c r="BK956"/>
  <c r="BK843"/>
  <c r="J721"/>
  <c r="J177"/>
  <c r="BK666"/>
  <c r="J608"/>
  <c r="J702"/>
  <c r="J282"/>
  <c r="BK913"/>
  <c r="BK703"/>
  <c r="J273"/>
  <c r="J796"/>
  <c i="8" r="J243"/>
  <c r="J231"/>
  <c r="BK139"/>
  <c i="9" r="BK137"/>
  <c r="BK152"/>
  <c i="10" r="BK157"/>
  <c r="BK161"/>
  <c r="BK131"/>
  <c i="11" r="J141"/>
  <c r="BK217"/>
  <c r="J176"/>
  <c r="BK185"/>
  <c r="BK190"/>
  <c r="J151"/>
  <c i="12" r="J535"/>
  <c r="J450"/>
  <c r="J416"/>
  <c r="BK381"/>
  <c r="BK230"/>
  <c r="J169"/>
  <c r="BK545"/>
  <c r="BK477"/>
  <c r="BK418"/>
  <c r="J356"/>
  <c r="J626"/>
  <c r="BK403"/>
  <c r="BK159"/>
  <c r="J490"/>
  <c r="BK311"/>
  <c r="BK176"/>
  <c r="J472"/>
  <c r="J436"/>
  <c r="BK404"/>
  <c r="BK210"/>
  <c r="BK145"/>
  <c i="13" r="J164"/>
  <c r="BK138"/>
  <c r="J229"/>
  <c r="J209"/>
  <c r="J144"/>
  <c i="14" r="J133"/>
  <c r="J127"/>
  <c i="15" r="BK167"/>
  <c r="BK132"/>
  <c r="J222"/>
  <c r="J170"/>
  <c r="BK235"/>
  <c r="BK222"/>
  <c r="J211"/>
  <c r="BK178"/>
  <c r="J160"/>
  <c r="BK211"/>
  <c r="J178"/>
  <c r="J146"/>
  <c r="J233"/>
  <c r="BK201"/>
  <c r="J186"/>
  <c r="BK157"/>
  <c r="BK139"/>
  <c i="16" r="BK132"/>
  <c r="BK179"/>
  <c r="J153"/>
  <c r="BK181"/>
  <c r="BK161"/>
  <c r="J158"/>
  <c r="J142"/>
  <c r="BK159"/>
  <c r="J129"/>
  <c i="17" r="J131"/>
  <c r="BK127"/>
  <c i="18" r="J151"/>
  <c r="J158"/>
  <c r="J148"/>
  <c r="J153"/>
  <c r="BK139"/>
  <c r="BK141"/>
  <c r="BK132"/>
  <c i="19" r="BK135"/>
  <c r="J147"/>
  <c r="BK133"/>
  <c r="BK130"/>
  <c r="J129"/>
  <c i="21" r="BK151"/>
  <c r="BK192"/>
  <c r="BK168"/>
  <c r="BK140"/>
  <c r="BK195"/>
  <c r="BK156"/>
  <c r="J135"/>
  <c r="J166"/>
  <c r="J183"/>
  <c r="BK175"/>
  <c r="J153"/>
  <c r="BK194"/>
  <c r="J170"/>
  <c r="BK143"/>
  <c i="22" r="J193"/>
  <c r="J198"/>
  <c r="J189"/>
  <c r="BK179"/>
  <c r="BK165"/>
  <c r="J159"/>
  <c r="BK144"/>
  <c r="J192"/>
  <c r="BK180"/>
  <c r="J170"/>
  <c r="BK159"/>
  <c r="J141"/>
  <c r="BK196"/>
  <c r="BK175"/>
  <c r="J150"/>
  <c r="J138"/>
  <c i="25" r="J138"/>
  <c i="26" r="J127"/>
  <c i="27" r="J131"/>
  <c r="J134"/>
  <c r="BK128"/>
  <c i="28" r="J131"/>
  <c r="J138"/>
  <c r="BK132"/>
  <c i="29" r="BK128"/>
  <c i="30" r="BK128"/>
  <c r="BK137"/>
  <c i="31" r="J137"/>
  <c r="J130"/>
  <c r="BK137"/>
  <c i="32" r="BK128"/>
  <c i="33" r="BK173"/>
  <c i="41" r="J145"/>
  <c r="J192"/>
  <c r="BK178"/>
  <c r="J144"/>
  <c r="J129"/>
  <c r="J178"/>
  <c r="J156"/>
  <c r="J141"/>
  <c i="42" r="BK133"/>
  <c r="BK131"/>
  <c r="BK139"/>
  <c r="BK128"/>
  <c i="43" r="BK176"/>
  <c r="J156"/>
  <c r="BK467"/>
  <c r="J395"/>
  <c r="J378"/>
  <c r="BK297"/>
  <c r="BK239"/>
  <c r="BK171"/>
  <c r="J482"/>
  <c r="BK421"/>
  <c r="J348"/>
  <c r="BK378"/>
  <c i="44" r="BK443"/>
  <c r="J361"/>
  <c r="BK263"/>
  <c r="J164"/>
  <c r="BK164"/>
  <c r="J167"/>
  <c r="J233"/>
  <c r="BK156"/>
  <c r="J173"/>
  <c i="47" r="BK225"/>
  <c r="BK203"/>
  <c r="BK226"/>
  <c i="48" r="BK239"/>
  <c r="BK1380"/>
  <c r="J1008"/>
  <c r="BK886"/>
  <c r="J857"/>
  <c r="J183"/>
  <c r="J1292"/>
  <c r="BK1137"/>
  <c r="BK1292"/>
  <c r="BK1093"/>
  <c r="BK833"/>
  <c r="BK1150"/>
  <c r="BK937"/>
  <c r="BK1299"/>
  <c r="BK965"/>
  <c r="J1054"/>
  <c r="J1157"/>
  <c r="BK960"/>
  <c r="BK898"/>
  <c r="J403"/>
  <c r="BK910"/>
  <c r="J626"/>
  <c r="J892"/>
  <c r="BK611"/>
  <c i="49" r="BK352"/>
  <c r="BK328"/>
  <c r="BK207"/>
  <c r="J159"/>
  <c r="J155"/>
  <c r="BK146"/>
  <c r="J132"/>
  <c r="J258"/>
  <c r="J244"/>
  <c r="BK235"/>
  <c r="BK223"/>
  <c r="BK215"/>
  <c r="BK211"/>
  <c r="BK199"/>
  <c r="BK191"/>
  <c r="BK183"/>
  <c r="BK171"/>
  <c r="J151"/>
  <c r="BK138"/>
  <c r="J239"/>
  <c r="BK219"/>
  <c r="J191"/>
  <c r="BK227"/>
  <c i="50" r="BK243"/>
  <c r="BK146"/>
  <c r="J245"/>
  <c r="BK200"/>
  <c r="BK162"/>
  <c r="J191"/>
  <c r="J149"/>
  <c r="J143"/>
  <c r="BK152"/>
  <c i="51" r="J142"/>
  <c r="J154"/>
  <c r="J160"/>
  <c i="52" r="J155"/>
  <c r="BK167"/>
  <c r="J167"/>
  <c r="J139"/>
  <c i="53" r="J127"/>
  <c i="54" r="BK216"/>
  <c r="J144"/>
  <c r="BK227"/>
  <c r="BK192"/>
  <c r="BK223"/>
  <c r="J213"/>
  <c r="J197"/>
  <c r="J210"/>
  <c r="J193"/>
  <c r="BK197"/>
  <c r="BK165"/>
  <c r="BK130"/>
  <c r="BK138"/>
  <c i="55" r="J167"/>
  <c r="BK179"/>
  <c r="BK171"/>
  <c r="BK154"/>
  <c r="BK144"/>
  <c r="J160"/>
  <c r="J128"/>
  <c r="BK146"/>
  <c r="BK152"/>
  <c r="J129"/>
  <c i="56" r="BK128"/>
  <c r="J129"/>
  <c r="J130"/>
  <c i="57" r="J153"/>
  <c r="BK134"/>
  <c r="BK142"/>
  <c r="BK155"/>
  <c r="BK148"/>
  <c r="J134"/>
  <c r="BK141"/>
  <c i="58" r="J147"/>
  <c r="BK148"/>
  <c r="BK135"/>
  <c r="J133"/>
  <c i="60" r="J140"/>
  <c r="BK135"/>
  <c r="J127"/>
  <c i="61" r="J137"/>
  <c r="BK140"/>
  <c r="J128"/>
  <c i="62" r="J129"/>
  <c i="63" r="BK181"/>
  <c r="BK167"/>
  <c r="BK165"/>
  <c r="J139"/>
  <c r="BK148"/>
  <c r="J160"/>
  <c r="BK144"/>
  <c r="J167"/>
  <c r="BK154"/>
  <c r="J146"/>
  <c r="J140"/>
  <c i="64" r="BK179"/>
  <c r="BK169"/>
  <c r="J162"/>
  <c r="J174"/>
  <c r="J157"/>
  <c r="J141"/>
  <c r="BK166"/>
  <c r="BK142"/>
  <c r="J154"/>
  <c r="J138"/>
  <c r="BK147"/>
  <c r="J137"/>
  <c i="65" r="BK190"/>
  <c r="BK156"/>
  <c r="BK139"/>
  <c r="BK200"/>
  <c r="J188"/>
  <c r="J190"/>
  <c r="BK195"/>
  <c r="BK181"/>
  <c r="BK158"/>
  <c r="BK198"/>
  <c r="BK178"/>
  <c r="BK168"/>
  <c r="J156"/>
  <c r="J133"/>
  <c r="J162"/>
  <c r="BK151"/>
  <c r="J137"/>
  <c i="66" r="BK190"/>
  <c r="BK163"/>
  <c r="J190"/>
  <c r="BK178"/>
  <c r="J172"/>
  <c r="BK155"/>
  <c r="J144"/>
  <c r="J184"/>
  <c r="J191"/>
  <c r="BK170"/>
  <c r="BK148"/>
  <c i="69" r="BK140"/>
  <c r="BK146"/>
  <c r="J134"/>
  <c i="71" r="BK194"/>
  <c r="BK162"/>
  <c r="J194"/>
  <c r="BK188"/>
  <c r="BK170"/>
  <c r="BK142"/>
  <c r="BK159"/>
  <c r="J186"/>
  <c r="BK140"/>
  <c r="J170"/>
  <c r="BK136"/>
  <c r="J166"/>
  <c r="J136"/>
  <c r="J155"/>
  <c r="BK141"/>
  <c i="72" r="BK198"/>
  <c r="J182"/>
  <c r="BK165"/>
  <c r="BK152"/>
  <c r="BK138"/>
  <c r="J154"/>
  <c r="J181"/>
  <c r="BK192"/>
  <c r="BK194"/>
  <c r="BK153"/>
  <c r="J186"/>
  <c r="J163"/>
  <c r="BK140"/>
  <c r="J134"/>
  <c i="73" r="BK163"/>
  <c r="J140"/>
  <c r="BK156"/>
  <c r="BK159"/>
  <c r="J157"/>
  <c r="BK132"/>
  <c i="74" r="J130"/>
  <c r="BK134"/>
  <c i="75" r="BK169"/>
  <c r="J152"/>
  <c r="BK135"/>
  <c r="J145"/>
  <c i="76" r="J142"/>
  <c r="BK177"/>
  <c r="BK159"/>
  <c r="J183"/>
  <c r="J165"/>
  <c r="J178"/>
  <c i="77" r="J527"/>
  <c r="BK508"/>
  <c r="BK452"/>
  <c r="BK527"/>
  <c r="BK470"/>
  <c r="J482"/>
  <c r="BK518"/>
  <c r="BK494"/>
  <c r="J449"/>
  <c r="BK318"/>
  <c r="J224"/>
  <c r="BK443"/>
  <c r="BK366"/>
  <c r="BK275"/>
  <c r="J387"/>
  <c r="J309"/>
  <c r="BK285"/>
  <c r="J212"/>
  <c r="BK156"/>
  <c r="BK292"/>
  <c r="BK227"/>
  <c r="BK135"/>
  <c r="J306"/>
  <c r="J279"/>
  <c r="BK218"/>
  <c r="J178"/>
  <c i="78" r="BK167"/>
  <c r="BK128"/>
  <c r="BK149"/>
  <c r="BK130"/>
  <c i="2" r="J152"/>
  <c r="J188"/>
  <c r="J149"/>
  <c i="1" r="AS100"/>
  <c i="2" r="BK201"/>
  <c r="BK143"/>
  <c r="BK219"/>
  <c r="J206"/>
  <c r="BK189"/>
  <c r="J138"/>
  <c i="3" r="BK133"/>
  <c r="BK134"/>
  <c i="4" r="J133"/>
  <c i="5" r="BK251"/>
  <c r="BK194"/>
  <c r="J152"/>
  <c r="J249"/>
  <c r="J167"/>
  <c i="6" r="BK1131"/>
  <c r="BK882"/>
  <c i="7" r="J187"/>
  <c r="J167"/>
  <c r="J246"/>
  <c r="BK132"/>
  <c i="8" r="J155"/>
  <c r="BK146"/>
  <c r="BK153"/>
  <c r="BK243"/>
  <c r="BK154"/>
  <c r="J154"/>
  <c i="9" r="BK129"/>
  <c r="J142"/>
  <c i="10" r="J148"/>
  <c r="BK138"/>
  <c r="J134"/>
  <c i="11" r="J149"/>
  <c r="BK222"/>
  <c r="J185"/>
  <c r="J224"/>
  <c r="J172"/>
  <c r="J180"/>
  <c r="J135"/>
  <c i="12" r="BK543"/>
  <c r="J420"/>
  <c r="J260"/>
  <c r="BK179"/>
  <c r="BK639"/>
  <c r="BK593"/>
  <c i="17" r="BK132"/>
  <c r="J127"/>
  <c r="BK129"/>
  <c i="18" r="BK137"/>
  <c r="BK157"/>
  <c r="BK147"/>
  <c r="BK158"/>
  <c r="BK138"/>
  <c r="J137"/>
  <c r="BK144"/>
  <c i="19" r="J132"/>
  <c r="J144"/>
  <c r="BK147"/>
  <c r="BK131"/>
  <c i="21" r="BK176"/>
  <c r="J194"/>
  <c r="BK166"/>
  <c r="J193"/>
  <c r="J192"/>
  <c r="BK172"/>
  <c r="J158"/>
  <c r="J139"/>
  <c r="BK162"/>
  <c r="BK177"/>
  <c r="BK183"/>
  <c r="J163"/>
  <c r="BK142"/>
  <c r="J175"/>
  <c r="BK138"/>
  <c i="22" r="BK189"/>
  <c r="BK190"/>
  <c r="J178"/>
  <c r="J167"/>
  <c r="J161"/>
  <c r="J152"/>
  <c r="BK198"/>
  <c r="J188"/>
  <c r="J162"/>
  <c r="J153"/>
  <c r="BK143"/>
  <c r="BK188"/>
  <c r="J166"/>
  <c r="J136"/>
  <c i="23" r="BK127"/>
  <c i="24" r="J157"/>
  <c r="BK157"/>
  <c r="J153"/>
  <c r="J136"/>
  <c r="BK151"/>
  <c r="BK132"/>
  <c r="J131"/>
  <c r="J138"/>
  <c r="BK147"/>
  <c i="25" r="BK151"/>
  <c r="J141"/>
  <c r="J154"/>
  <c r="BK152"/>
  <c r="BK137"/>
  <c r="J130"/>
  <c i="27" r="J141"/>
  <c r="BK142"/>
  <c r="BK139"/>
  <c r="BK141"/>
  <c i="28" r="J135"/>
  <c r="BK134"/>
  <c r="J129"/>
  <c i="29" r="BK129"/>
  <c i="30" r="J140"/>
  <c r="BK131"/>
  <c r="BK127"/>
  <c i="31" r="BK136"/>
  <c r="BK128"/>
  <c r="BK129"/>
  <c i="33" r="BK179"/>
  <c r="J165"/>
  <c r="J145"/>
  <c r="J146"/>
  <c r="BK164"/>
  <c r="BK182"/>
  <c r="J162"/>
  <c i="34" r="J173"/>
  <c r="J138"/>
  <c r="J171"/>
  <c r="J151"/>
  <c r="J165"/>
  <c r="BK143"/>
  <c r="J152"/>
  <c r="BK172"/>
  <c r="BK161"/>
  <c r="BK152"/>
  <c r="BK139"/>
  <c i="35" r="J164"/>
  <c r="BK151"/>
  <c r="BK175"/>
  <c r="BK166"/>
  <c r="BK137"/>
  <c r="J170"/>
  <c r="BK149"/>
  <c r="J166"/>
  <c r="J148"/>
  <c r="BK161"/>
  <c r="BK144"/>
  <c r="J133"/>
  <c i="36" r="J166"/>
  <c r="BK143"/>
  <c r="BK132"/>
  <c r="BK168"/>
  <c r="J136"/>
  <c r="BK152"/>
  <c r="J150"/>
  <c r="J134"/>
  <c r="J146"/>
  <c i="37" r="BK166"/>
  <c r="J181"/>
  <c r="J146"/>
  <c r="BK180"/>
  <c r="BK171"/>
  <c r="BK155"/>
  <c r="BK148"/>
  <c r="BK139"/>
  <c r="J172"/>
  <c r="BK147"/>
  <c r="BK174"/>
  <c r="J158"/>
  <c r="J133"/>
  <c r="J148"/>
  <c i="38" r="BK152"/>
  <c r="J139"/>
  <c r="BK146"/>
  <c r="J134"/>
  <c r="BK130"/>
  <c r="BK136"/>
  <c r="BK126"/>
  <c r="J127"/>
  <c i="39" r="J147"/>
  <c r="J149"/>
  <c r="BK147"/>
  <c i="40" r="J160"/>
  <c r="J163"/>
  <c r="BK155"/>
  <c i="41" r="BK194"/>
  <c r="J166"/>
  <c r="BK131"/>
  <c r="J174"/>
  <c r="BK158"/>
  <c r="BK191"/>
  <c r="J181"/>
  <c r="BK162"/>
  <c r="BK134"/>
  <c r="J189"/>
  <c r="BK159"/>
  <c r="J147"/>
  <c r="BK180"/>
  <c r="BK151"/>
  <c r="J138"/>
  <c i="42" r="J132"/>
  <c r="J126"/>
  <c r="BK126"/>
  <c r="J127"/>
  <c i="43" r="BK188"/>
  <c r="BK519"/>
  <c r="J418"/>
  <c r="BK415"/>
  <c r="J351"/>
  <c r="J324"/>
  <c r="J294"/>
  <c r="J233"/>
  <c r="BK164"/>
  <c r="BK485"/>
  <c r="BK395"/>
  <c r="J330"/>
  <c r="J227"/>
  <c r="J146"/>
  <c r="BK550"/>
  <c r="BK525"/>
  <c r="J485"/>
  <c r="J412"/>
  <c r="J212"/>
  <c r="J138"/>
  <c r="J467"/>
  <c r="BK424"/>
  <c r="J363"/>
  <c r="J206"/>
  <c r="J493"/>
  <c r="J266"/>
  <c r="J178"/>
  <c r="J354"/>
  <c r="BK345"/>
  <c r="BK327"/>
  <c r="J297"/>
  <c r="BK260"/>
  <c r="BK233"/>
  <c r="BK203"/>
  <c r="BK153"/>
  <c i="44" r="J407"/>
  <c r="J438"/>
  <c r="J389"/>
  <c r="BK358"/>
  <c r="BK447"/>
  <c r="J373"/>
  <c r="J419"/>
  <c r="BK389"/>
  <c r="BK337"/>
  <c r="J376"/>
  <c r="J342"/>
  <c r="J287"/>
  <c r="J250"/>
  <c r="J317"/>
  <c r="J290"/>
  <c r="BK182"/>
  <c r="BK227"/>
  <c r="J156"/>
  <c r="BK239"/>
  <c r="J191"/>
  <c r="J302"/>
  <c r="BK206"/>
  <c r="BK287"/>
  <c r="BK194"/>
  <c i="45" r="J284"/>
  <c r="BK226"/>
  <c r="BK150"/>
  <c r="BK249"/>
  <c r="BK194"/>
  <c r="BK154"/>
  <c r="BK289"/>
  <c r="J256"/>
  <c r="BK237"/>
  <c r="J149"/>
  <c r="BK209"/>
  <c r="J136"/>
  <c r="BK258"/>
  <c r="BK231"/>
  <c r="BK155"/>
  <c r="J155"/>
  <c i="46" r="J173"/>
  <c r="J132"/>
  <c r="BK162"/>
  <c r="J153"/>
  <c r="J134"/>
  <c r="J128"/>
  <c i="47" r="BK233"/>
  <c r="BK236"/>
  <c r="J134"/>
  <c r="J233"/>
  <c r="J251"/>
  <c i="48" r="BK1145"/>
  <c i="49" r="J167"/>
  <c i="54" r="BK179"/>
  <c r="J136"/>
  <c r="BK128"/>
  <c r="BK174"/>
  <c r="J161"/>
  <c r="BK146"/>
  <c r="J166"/>
  <c r="J153"/>
  <c r="BK135"/>
  <c r="J158"/>
  <c i="55" r="J127"/>
  <c r="BK129"/>
  <c i="58" r="J138"/>
  <c r="J132"/>
  <c r="J140"/>
  <c i="59" r="BK130"/>
  <c i="60" r="BK141"/>
  <c r="BK131"/>
  <c r="J130"/>
  <c i="61" r="J140"/>
  <c r="BK130"/>
  <c r="J132"/>
  <c i="63" r="BK183"/>
  <c r="J150"/>
  <c r="J182"/>
  <c r="J171"/>
  <c r="J145"/>
  <c r="BK179"/>
  <c r="J172"/>
  <c r="BK134"/>
  <c r="J179"/>
  <c r="BK164"/>
  <c r="BK158"/>
  <c r="J135"/>
  <c r="J132"/>
  <c i="64" r="BK178"/>
  <c r="J178"/>
  <c r="J165"/>
  <c r="J140"/>
  <c r="BK159"/>
  <c r="J145"/>
  <c r="J132"/>
  <c r="BK143"/>
  <c r="BK165"/>
  <c r="BK158"/>
  <c r="BK140"/>
  <c r="BK141"/>
  <c r="BK132"/>
  <c i="65" r="J166"/>
  <c r="J148"/>
  <c r="J200"/>
  <c r="J191"/>
  <c r="J192"/>
  <c r="J189"/>
  <c r="J177"/>
  <c r="J147"/>
  <c r="J181"/>
  <c r="BK166"/>
  <c r="BK153"/>
  <c r="BK136"/>
  <c r="BK159"/>
  <c r="BK174"/>
  <c r="BK152"/>
  <c r="BK177"/>
  <c r="BK137"/>
  <c i="66" r="J179"/>
  <c r="J167"/>
  <c r="J156"/>
  <c r="BK185"/>
  <c r="BK174"/>
  <c r="J163"/>
  <c r="J151"/>
  <c r="BK142"/>
  <c r="J134"/>
  <c r="J150"/>
  <c r="J177"/>
  <c r="J165"/>
  <c r="BK144"/>
  <c i="67" r="BK127"/>
  <c i="68" r="J157"/>
  <c r="BK136"/>
  <c r="BK155"/>
  <c r="J143"/>
  <c r="BK131"/>
  <c r="J152"/>
  <c r="BK134"/>
  <c r="J146"/>
  <c i="69" r="BK154"/>
  <c r="BK144"/>
  <c r="J139"/>
  <c r="J144"/>
  <c i="71" r="BK195"/>
  <c r="J148"/>
  <c r="J180"/>
  <c r="BK167"/>
  <c r="BK139"/>
  <c r="BK191"/>
  <c r="J177"/>
  <c r="J139"/>
  <c r="BK176"/>
  <c r="BK171"/>
  <c r="J138"/>
  <c r="BK147"/>
  <c i="72" r="BK177"/>
  <c r="J167"/>
  <c r="J150"/>
  <c r="J137"/>
  <c i="73" r="BK155"/>
  <c r="J136"/>
  <c r="J161"/>
  <c i="74" r="J137"/>
  <c r="BK137"/>
  <c r="J127"/>
  <c i="75" r="J129"/>
  <c r="BK138"/>
  <c r="J148"/>
  <c r="BK158"/>
  <c i="76" r="BK143"/>
  <c r="J172"/>
  <c r="BK150"/>
  <c r="J181"/>
  <c r="J137"/>
  <c r="BK173"/>
  <c r="J130"/>
  <c r="BK153"/>
  <c i="77" r="J465"/>
  <c r="J494"/>
  <c r="J415"/>
  <c r="J500"/>
  <c r="BK394"/>
  <c r="J403"/>
  <c r="BK500"/>
  <c r="J446"/>
  <c r="J394"/>
  <c r="J336"/>
  <c r="BK251"/>
  <c r="BK506"/>
  <c r="BK300"/>
  <c r="J230"/>
  <c r="J382"/>
  <c r="J292"/>
  <c r="BK321"/>
  <c r="BK224"/>
  <c r="BK200"/>
  <c r="J135"/>
  <c r="J251"/>
  <c r="J172"/>
  <c r="BK333"/>
  <c r="J275"/>
  <c r="BK164"/>
  <c r="BK203"/>
  <c i="78" r="J141"/>
  <c r="BK175"/>
  <c r="J170"/>
  <c r="J134"/>
  <c i="2" r="J172"/>
  <c r="BK139"/>
  <c r="J201"/>
  <c r="BK161"/>
  <c r="BK204"/>
  <c r="BK185"/>
  <c r="J222"/>
  <c r="J208"/>
  <c r="J198"/>
  <c r="BK154"/>
  <c r="J211"/>
  <c r="BK195"/>
  <c r="J143"/>
  <c i="1" r="AS95"/>
  <c i="3" r="J132"/>
  <c i="5" r="BK265"/>
  <c r="J223"/>
  <c r="J251"/>
  <c r="J247"/>
  <c r="J194"/>
  <c i="6" r="BK1146"/>
  <c r="J995"/>
  <c r="J173"/>
  <c r="BK1113"/>
  <c r="BK1027"/>
  <c r="J998"/>
  <c r="BK698"/>
  <c r="J598"/>
  <c r="J1154"/>
  <c r="J1134"/>
  <c r="BK998"/>
  <c r="BK625"/>
  <c r="BK1087"/>
  <c r="BK975"/>
  <c r="BK591"/>
  <c r="BK958"/>
  <c r="BK177"/>
  <c r="BK816"/>
  <c r="J728"/>
  <c r="J693"/>
  <c r="J639"/>
  <c r="J353"/>
  <c r="BK290"/>
  <c r="BK763"/>
  <c r="J655"/>
  <c r="BK705"/>
  <c i="7" r="BK139"/>
  <c r="J220"/>
  <c r="BK167"/>
  <c r="BK264"/>
  <c r="BK213"/>
  <c r="BK283"/>
  <c r="BK183"/>
  <c i="8" r="BK219"/>
  <c r="BK211"/>
  <c r="J165"/>
  <c r="BK179"/>
  <c r="BK165"/>
  <c r="BK236"/>
  <c r="BK152"/>
  <c i="9" r="BK160"/>
  <c r="J158"/>
  <c i="10" r="BK152"/>
  <c r="J171"/>
  <c r="J131"/>
  <c i="11" r="J207"/>
  <c r="BK220"/>
  <c r="BK176"/>
  <c r="J157"/>
  <c r="BK144"/>
  <c i="12" r="BK595"/>
  <c r="J515"/>
  <c r="BK395"/>
  <c r="BK340"/>
  <c r="J190"/>
  <c r="BK152"/>
  <c r="J616"/>
  <c r="BK572"/>
  <c r="J475"/>
  <c r="BK445"/>
  <c r="BK270"/>
  <c i="13" r="J217"/>
  <c i="15" r="BK225"/>
  <c r="BK204"/>
  <c r="J184"/>
  <c r="BK161"/>
  <c r="J143"/>
  <c r="BK219"/>
  <c r="BK191"/>
  <c r="J165"/>
  <c i="16" r="J176"/>
  <c r="J152"/>
  <c r="BK134"/>
  <c r="BK171"/>
  <c r="J141"/>
  <c i="21" r="BK134"/>
  <c r="J176"/>
  <c r="J160"/>
  <c r="J146"/>
  <c r="J177"/>
  <c r="J144"/>
  <c r="BK150"/>
  <c i="22" r="J173"/>
  <c r="BK154"/>
  <c r="J134"/>
  <c r="J191"/>
  <c r="BK181"/>
  <c r="BK167"/>
  <c r="J155"/>
  <c r="J144"/>
  <c r="BK136"/>
  <c r="BK148"/>
  <c r="J135"/>
  <c i="24" r="BK160"/>
  <c r="J150"/>
  <c r="BK143"/>
  <c r="J149"/>
  <c r="J130"/>
  <c r="BK131"/>
  <c i="25" r="BK148"/>
  <c r="J131"/>
  <c i="26" r="BK127"/>
  <c i="27" r="BK133"/>
  <c r="J129"/>
  <c r="J130"/>
  <c i="28" r="J134"/>
  <c r="J132"/>
  <c r="BK131"/>
  <c i="29" r="BK130"/>
  <c i="30" r="J141"/>
  <c r="J129"/>
  <c r="J135"/>
  <c i="31" r="BK130"/>
  <c r="BK127"/>
  <c r="J132"/>
  <c i="32" r="J129"/>
  <c i="33" r="J170"/>
  <c r="J152"/>
  <c r="J176"/>
  <c r="BK169"/>
  <c r="J174"/>
  <c r="BK156"/>
  <c r="BK177"/>
  <c r="BK145"/>
  <c r="J177"/>
  <c r="BK160"/>
  <c r="BK138"/>
  <c i="34" r="BK168"/>
  <c r="BK174"/>
  <c r="J144"/>
  <c r="BK173"/>
  <c r="BK136"/>
  <c r="J150"/>
  <c r="BK156"/>
  <c r="J166"/>
  <c r="J155"/>
  <c r="J147"/>
  <c i="35" r="BK176"/>
  <c r="J153"/>
  <c r="BK138"/>
  <c r="BK171"/>
  <c r="J138"/>
  <c r="J173"/>
  <c r="BK160"/>
  <c r="BK145"/>
  <c r="J161"/>
  <c r="J152"/>
  <c r="BK136"/>
  <c i="36" r="BK174"/>
  <c r="J153"/>
  <c r="J171"/>
  <c r="J143"/>
  <c r="J174"/>
  <c r="BK160"/>
  <c r="BK176"/>
  <c r="BK159"/>
  <c r="J141"/>
  <c r="BK169"/>
  <c r="BK151"/>
  <c r="J168"/>
  <c r="BK139"/>
  <c i="37" r="J178"/>
  <c r="BK142"/>
  <c r="J175"/>
  <c r="J167"/>
  <c r="BK154"/>
  <c r="J145"/>
  <c r="J137"/>
  <c r="BK168"/>
  <c r="J136"/>
  <c r="J166"/>
  <c r="BK145"/>
  <c r="J164"/>
  <c r="J140"/>
  <c i="38" r="J145"/>
  <c r="BK149"/>
  <c r="J137"/>
  <c r="J130"/>
  <c i="39" r="BK155"/>
  <c r="BK128"/>
  <c r="BK131"/>
  <c i="40" r="BK171"/>
  <c r="J155"/>
  <c r="BK166"/>
  <c r="J145"/>
  <c i="41" r="J172"/>
  <c r="J140"/>
  <c r="BK167"/>
  <c r="J131"/>
  <c r="J195"/>
  <c r="BK183"/>
  <c r="J160"/>
  <c r="BK132"/>
  <c r="BK184"/>
  <c r="BK166"/>
  <c r="J153"/>
  <c r="BK135"/>
  <c r="BK172"/>
  <c r="J150"/>
  <c r="BK139"/>
  <c i="42" r="J129"/>
  <c r="J130"/>
  <c r="J138"/>
  <c r="BK124"/>
  <c i="43" r="BK482"/>
  <c r="BK501"/>
  <c r="BK409"/>
  <c r="BK412"/>
  <c r="J345"/>
  <c r="J312"/>
  <c r="BK251"/>
  <c r="J191"/>
  <c r="BK156"/>
  <c r="BK461"/>
  <c r="BK381"/>
  <c r="BK333"/>
  <c r="J301"/>
  <c r="J239"/>
  <c r="BK167"/>
  <c r="BK433"/>
  <c r="J541"/>
  <c r="J504"/>
  <c r="BK464"/>
  <c r="J443"/>
  <c r="BK360"/>
  <c r="J522"/>
  <c r="J461"/>
  <c r="BK306"/>
  <c r="BK242"/>
  <c r="BK172"/>
  <c i="44" r="BK434"/>
  <c r="BK367"/>
  <c r="J401"/>
  <c r="J424"/>
  <c r="BK326"/>
  <c r="BK218"/>
  <c r="J281"/>
  <c r="BK167"/>
  <c r="J206"/>
  <c r="BK278"/>
  <c r="BK293"/>
  <c r="J241"/>
  <c r="BK149"/>
  <c i="45" r="J262"/>
  <c r="BK166"/>
  <c r="J288"/>
  <c r="BK148"/>
  <c r="J249"/>
  <c r="J154"/>
  <c r="BK207"/>
  <c r="BK262"/>
  <c r="BK222"/>
  <c r="J157"/>
  <c i="46" r="J175"/>
  <c r="J170"/>
  <c r="J137"/>
  <c r="BK132"/>
  <c i="47" r="BK235"/>
  <c r="J235"/>
  <c r="J254"/>
  <c r="BK183"/>
  <c i="48" r="J375"/>
  <c r="J1377"/>
  <c r="J925"/>
  <c i="49" r="J183"/>
  <c i="51" r="J150"/>
  <c r="BK137"/>
  <c r="J137"/>
  <c i="52" r="J137"/>
  <c r="J153"/>
  <c r="J150"/>
  <c i="53" r="J132"/>
  <c r="J133"/>
  <c i="54" r="J224"/>
  <c r="J175"/>
  <c r="BK161"/>
  <c r="J140"/>
  <c r="J226"/>
  <c r="BK213"/>
  <c r="J202"/>
  <c r="BK185"/>
  <c r="BK221"/>
  <c r="BK177"/>
  <c r="BK131"/>
  <c r="BK214"/>
  <c r="J229"/>
  <c r="J215"/>
  <c r="BK206"/>
  <c r="BK230"/>
  <c r="BK202"/>
  <c r="BK143"/>
  <c r="J173"/>
  <c r="BK176"/>
  <c r="BK171"/>
  <c r="BK160"/>
  <c r="BK154"/>
  <c r="BK167"/>
  <c r="BK162"/>
  <c r="BK148"/>
  <c r="BK129"/>
  <c r="BK132"/>
  <c i="55" r="J168"/>
  <c r="BK158"/>
  <c r="BK148"/>
  <c r="J179"/>
  <c r="BK149"/>
  <c r="J164"/>
  <c r="J142"/>
  <c i="60" r="J129"/>
  <c r="BK133"/>
  <c i="61" r="BK132"/>
  <c r="BK128"/>
  <c r="BK131"/>
  <c r="J130"/>
  <c i="63" r="BK182"/>
  <c r="BK146"/>
  <c r="J176"/>
  <c r="J143"/>
  <c r="BK171"/>
  <c r="J173"/>
  <c r="BK138"/>
  <c r="BK178"/>
  <c i="64" r="BK145"/>
  <c r="BK144"/>
  <c r="BK133"/>
  <c i="65" r="J164"/>
  <c i="66" r="J185"/>
  <c r="BK162"/>
  <c r="J181"/>
  <c r="J160"/>
  <c r="BK143"/>
  <c r="J133"/>
  <c i="68" r="BK148"/>
  <c r="J133"/>
  <c r="J153"/>
  <c r="BK139"/>
  <c r="BK157"/>
  <c r="J138"/>
  <c r="BK143"/>
  <c i="69" r="BK150"/>
  <c r="BK149"/>
  <c r="J147"/>
  <c r="BK139"/>
  <c i="71" r="J184"/>
  <c r="BK163"/>
  <c r="J168"/>
  <c r="J147"/>
  <c r="J164"/>
  <c i="72" r="BK179"/>
  <c r="J193"/>
  <c r="BK174"/>
  <c r="BK156"/>
  <c r="J141"/>
  <c r="BK157"/>
  <c r="J195"/>
  <c r="J162"/>
  <c r="BK196"/>
  <c r="J178"/>
  <c r="BK195"/>
  <c r="J174"/>
  <c r="BK150"/>
  <c r="J133"/>
  <c i="73" r="BK149"/>
  <c r="J134"/>
  <c r="J155"/>
  <c r="J147"/>
  <c r="BK143"/>
  <c r="BK152"/>
  <c r="J149"/>
  <c i="74" r="BK127"/>
  <c r="BK130"/>
  <c i="75" r="BK166"/>
  <c r="J142"/>
  <c r="J155"/>
  <c i="76" r="J162"/>
  <c r="J184"/>
  <c r="BK139"/>
  <c r="BK130"/>
  <c r="J179"/>
  <c r="J163"/>
  <c r="J144"/>
  <c r="BK182"/>
  <c r="J166"/>
  <c r="BK148"/>
  <c r="BK132"/>
  <c r="J174"/>
  <c r="BK145"/>
  <c r="J170"/>
  <c i="77" r="BK522"/>
  <c r="J458"/>
  <c r="BK412"/>
  <c r="J518"/>
  <c r="BK446"/>
  <c r="BK431"/>
  <c r="J461"/>
  <c r="BK403"/>
  <c i="2" r="J165"/>
  <c r="BK138"/>
  <c r="J195"/>
  <c r="BK140"/>
  <c r="BK193"/>
  <c r="BK183"/>
  <c r="J148"/>
  <c r="J209"/>
  <c r="J185"/>
  <c r="J140"/>
  <c r="BK210"/>
  <c r="BK168"/>
  <c r="J139"/>
  <c i="3" r="BK127"/>
  <c r="J136"/>
  <c i="5" r="J245"/>
  <c r="J262"/>
  <c r="J236"/>
  <c r="BK236"/>
  <c r="BK134"/>
  <c i="6" r="J1002"/>
  <c r="BK273"/>
  <c r="BK1154"/>
  <c r="J975"/>
  <c r="J753"/>
  <c r="BK639"/>
  <c r="BK256"/>
  <c r="BK1105"/>
  <c r="J1145"/>
  <c r="J999"/>
  <c r="J671"/>
  <c r="J1085"/>
  <c r="BK353"/>
  <c r="J149"/>
  <c r="J323"/>
  <c r="J936"/>
  <c r="J798"/>
  <c r="J718"/>
  <c r="J653"/>
  <c r="J369"/>
  <c r="J675"/>
  <c r="BK590"/>
  <c r="J882"/>
  <c r="BK700"/>
  <c r="J658"/>
  <c r="J877"/>
  <c i="8" r="J245"/>
  <c r="BK241"/>
  <c i="9" r="BK171"/>
  <c r="J150"/>
  <c i="10" r="J163"/>
  <c r="BK148"/>
  <c i="11" r="J217"/>
  <c r="BK224"/>
  <c r="J208"/>
  <c r="J226"/>
  <c r="BK168"/>
  <c r="BK164"/>
  <c r="BK198"/>
  <c i="12" r="BK582"/>
  <c r="J517"/>
  <c r="BK455"/>
  <c r="J352"/>
  <c r="BK208"/>
  <c r="J174"/>
  <c r="BK630"/>
  <c r="BK604"/>
  <c r="J553"/>
  <c r="BK528"/>
  <c r="BK378"/>
  <c r="J208"/>
  <c r="J588"/>
  <c r="J500"/>
  <c r="BK450"/>
  <c r="BK396"/>
  <c r="BK187"/>
  <c r="J600"/>
  <c r="BK423"/>
  <c r="J181"/>
  <c r="J595"/>
  <c r="BK427"/>
  <c r="BK310"/>
  <c r="J554"/>
  <c r="BK483"/>
  <c r="J443"/>
  <c r="J363"/>
  <c r="BK190"/>
  <c r="J159"/>
  <c i="13" r="J226"/>
  <c r="BK135"/>
  <c r="BK156"/>
  <c r="BK160"/>
  <c r="BK144"/>
  <c i="14" r="BK129"/>
  <c i="15" r="BK143"/>
  <c r="BK232"/>
  <c r="BK189"/>
  <c r="BK142"/>
  <c r="BK230"/>
  <c r="J198"/>
  <c r="BK184"/>
  <c r="J163"/>
  <c r="J138"/>
  <c r="BK207"/>
  <c r="BK175"/>
  <c r="BK140"/>
  <c r="J227"/>
  <c r="J207"/>
  <c r="BK196"/>
  <c r="J176"/>
  <c r="J150"/>
  <c r="BK135"/>
  <c r="J223"/>
  <c r="J202"/>
  <c r="J167"/>
  <c r="BK153"/>
  <c r="J129"/>
  <c r="J197"/>
  <c r="J171"/>
  <c r="J149"/>
  <c i="16" r="BK158"/>
  <c r="J183"/>
  <c r="J168"/>
  <c r="BK139"/>
  <c r="BK183"/>
  <c r="J156"/>
  <c r="BK178"/>
  <c r="J159"/>
  <c r="BK151"/>
  <c r="J135"/>
  <c r="BK147"/>
  <c r="BK127"/>
  <c i="17" r="J130"/>
  <c r="J132"/>
  <c i="18" r="BK152"/>
  <c r="J131"/>
  <c r="BK151"/>
  <c r="J133"/>
  <c r="BK145"/>
  <c r="BK146"/>
  <c r="J135"/>
  <c i="19" r="J138"/>
  <c r="J148"/>
  <c r="BK136"/>
  <c r="BK140"/>
  <c i="20" r="J128"/>
  <c i="21" r="J150"/>
  <c r="BK179"/>
  <c r="BK158"/>
  <c r="J187"/>
  <c r="BK170"/>
  <c r="J147"/>
  <c r="J185"/>
  <c r="BK147"/>
  <c r="BK149"/>
  <c r="BK155"/>
  <c i="22" r="J195"/>
  <c r="J196"/>
  <c r="J186"/>
  <c r="J176"/>
  <c r="J163"/>
  <c r="BK155"/>
  <c r="J142"/>
  <c r="J185"/>
  <c r="BK173"/>
  <c r="J160"/>
  <c r="J148"/>
  <c r="BK138"/>
  <c r="J179"/>
  <c r="BK151"/>
  <c r="BK139"/>
  <c i="23" r="J129"/>
  <c i="24" r="J160"/>
  <c r="BK149"/>
  <c r="BK144"/>
  <c r="BK133"/>
  <c r="J133"/>
  <c r="BK137"/>
  <c r="J139"/>
  <c r="J142"/>
  <c i="25" r="BK147"/>
  <c r="BK131"/>
  <c r="J139"/>
  <c r="BK138"/>
  <c r="BK140"/>
  <c i="26" r="BK129"/>
  <c i="27" r="J135"/>
  <c r="BK130"/>
  <c r="J128"/>
  <c i="28" r="BK130"/>
  <c r="J128"/>
  <c i="29" r="J128"/>
  <c i="30" r="BK133"/>
  <c r="BK139"/>
  <c r="J131"/>
  <c r="J128"/>
  <c i="31" r="BK135"/>
  <c r="BK138"/>
  <c i="33" r="BK181"/>
  <c r="J169"/>
  <c r="BK154"/>
  <c r="J161"/>
  <c r="BK146"/>
  <c r="BK162"/>
  <c r="J171"/>
  <c r="J181"/>
  <c r="BK172"/>
  <c r="BK153"/>
  <c r="J141"/>
  <c r="J133"/>
  <c i="36" r="J151"/>
  <c r="J177"/>
  <c r="J154"/>
  <c r="J173"/>
  <c r="BK153"/>
  <c r="BK177"/>
  <c r="BK148"/>
  <c r="BK166"/>
  <c i="37" r="J37"/>
  <c i="38" r="J133"/>
  <c r="J147"/>
  <c r="BK145"/>
  <c r="BK127"/>
  <c r="J124"/>
  <c i="39" r="J155"/>
  <c r="J137"/>
  <c r="BK137"/>
  <c i="40" r="BK169"/>
  <c r="BK160"/>
  <c r="J135"/>
  <c r="BK148"/>
  <c i="41" r="J196"/>
  <c r="J162"/>
  <c r="J137"/>
  <c r="BK169"/>
  <c r="J134"/>
  <c r="J186"/>
  <c r="J154"/>
  <c r="J193"/>
  <c r="BK171"/>
  <c r="BK150"/>
  <c r="J184"/>
  <c r="J177"/>
  <c r="J155"/>
  <c i="42" r="J134"/>
  <c r="BK134"/>
  <c r="BK135"/>
  <c r="J124"/>
  <c i="43" r="J197"/>
  <c r="J498"/>
  <c r="BK405"/>
  <c r="BK387"/>
  <c r="BK342"/>
  <c r="J306"/>
  <c r="J254"/>
  <c r="BK178"/>
  <c r="BK138"/>
  <c r="J424"/>
  <c r="BK315"/>
  <c r="J251"/>
  <c r="BK194"/>
  <c r="J436"/>
  <c r="BK403"/>
  <c r="BK185"/>
  <c i="76" r="BK144"/>
  <c r="BK137"/>
  <c r="BK127"/>
  <c r="J176"/>
  <c r="BK162"/>
  <c r="J145"/>
  <c r="J180"/>
  <c r="BK147"/>
  <c r="J133"/>
  <c r="BK171"/>
  <c r="J139"/>
  <c r="BK142"/>
  <c i="77" r="BK397"/>
  <c r="BK485"/>
  <c r="BK406"/>
  <c r="BK488"/>
  <c r="J443"/>
  <c r="BK534"/>
  <c r="BK479"/>
  <c r="BK439"/>
  <c r="J339"/>
  <c r="J260"/>
  <c r="BK160"/>
  <c r="J439"/>
  <c r="J354"/>
  <c r="BK248"/>
  <c r="J385"/>
  <c r="BK327"/>
  <c r="BK385"/>
  <c r="J248"/>
  <c r="BK173"/>
  <c r="BK306"/>
  <c r="J197"/>
  <c r="BK351"/>
  <c r="BK315"/>
  <c r="BK233"/>
  <c r="J171"/>
  <c r="J200"/>
  <c r="BK172"/>
  <c i="78" r="J167"/>
  <c r="BK173"/>
  <c r="BK151"/>
  <c i="77" r="BK377"/>
  <c r="BK178"/>
  <c r="J424"/>
  <c r="J357"/>
  <c r="BK263"/>
  <c r="J372"/>
  <c r="BK324"/>
  <c r="BK354"/>
  <c r="BK215"/>
  <c r="J160"/>
  <c i="2" r="J191"/>
  <c r="J176"/>
  <c r="J219"/>
  <c r="BK205"/>
  <c r="J161"/>
  <c r="BK222"/>
  <c r="BK198"/>
  <c i="1" r="AS153"/>
  <c i="5" r="BK167"/>
  <c r="BK253"/>
  <c i="6" r="BK1145"/>
  <c r="J610"/>
  <c r="J1166"/>
  <c r="J1026"/>
  <c r="BK825"/>
  <c r="J672"/>
  <c r="BK1078"/>
  <c r="J1102"/>
  <c r="J704"/>
  <c r="J1122"/>
  <c r="BK903"/>
  <c r="J825"/>
  <c r="J683"/>
  <c r="BK600"/>
  <c r="J698"/>
  <c r="J596"/>
  <c i="7" r="J264"/>
  <c r="BK147"/>
  <c r="BK220"/>
  <c r="J132"/>
  <c r="J147"/>
  <c i="8" r="BK157"/>
  <c r="J191"/>
  <c r="J194"/>
  <c r="J143"/>
  <c r="J241"/>
  <c r="J159"/>
  <c r="BK217"/>
  <c i="9" r="BK163"/>
  <c r="J171"/>
  <c r="J129"/>
  <c i="10" r="J152"/>
  <c i="11" r="J190"/>
  <c r="BK208"/>
  <c r="J209"/>
  <c r="J143"/>
  <c i="12" r="J572"/>
  <c r="J483"/>
  <c r="BK363"/>
  <c r="J210"/>
  <c r="J176"/>
  <c r="BK624"/>
  <c r="J581"/>
  <c r="BK548"/>
  <c r="J465"/>
  <c r="BK444"/>
  <c r="BK419"/>
  <c r="J403"/>
  <c r="BK335"/>
  <c r="J185"/>
  <c r="BK586"/>
  <c r="BK517"/>
  <c r="BK465"/>
  <c r="J424"/>
  <c r="BK373"/>
  <c r="BK265"/>
  <c r="BK619"/>
  <c r="J444"/>
  <c r="J177"/>
  <c r="J523"/>
  <c r="BK410"/>
  <c r="BK223"/>
  <c r="J548"/>
  <c r="BK452"/>
  <c r="J405"/>
  <c r="J265"/>
  <c r="J151"/>
  <c i="13" r="J160"/>
  <c i="15" r="J130"/>
  <c r="BK214"/>
  <c r="J173"/>
  <c r="BK160"/>
  <c r="BK136"/>
  <c r="J210"/>
  <c r="BK186"/>
  <c i="16" r="J173"/>
  <c r="J143"/>
  <c r="J180"/>
  <c r="BK152"/>
  <c r="BK141"/>
  <c r="BK167"/>
  <c r="BK160"/>
  <c r="BK143"/>
  <c r="BK150"/>
  <c r="BK130"/>
  <c i="17" r="BK134"/>
  <c r="J134"/>
  <c i="18" r="BK154"/>
  <c r="J132"/>
  <c r="BK155"/>
  <c r="J156"/>
  <c r="J142"/>
  <c i="19" r="J145"/>
  <c r="J149"/>
  <c r="BK132"/>
  <c r="BK144"/>
  <c i="20" r="BK127"/>
  <c i="21" r="BK135"/>
  <c r="J186"/>
  <c r="J168"/>
  <c r="BK191"/>
  <c r="BK144"/>
  <c i="22" r="BK192"/>
  <c r="BK191"/>
  <c r="J180"/>
  <c r="BK162"/>
  <c r="BK149"/>
  <c r="BK193"/>
  <c r="BK186"/>
  <c r="BK176"/>
  <c r="BK166"/>
  <c r="BK156"/>
  <c r="BK146"/>
  <c r="BK135"/>
  <c r="BK168"/>
  <c i="44" r="J332"/>
  <c r="J194"/>
  <c r="BK317"/>
  <c r="BK209"/>
  <c r="BK253"/>
  <c r="BK305"/>
  <c r="BK197"/>
  <c r="J239"/>
  <c r="J253"/>
  <c i="45" r="BK268"/>
  <c r="J192"/>
  <c r="BK287"/>
  <c r="BK206"/>
  <c r="BK211"/>
  <c r="J166"/>
  <c r="J145"/>
  <c i="46" r="J143"/>
  <c r="BK153"/>
  <c r="J141"/>
  <c i="47" r="J244"/>
  <c r="BK234"/>
  <c r="BK209"/>
  <c r="J155"/>
  <c i="48" r="BK199"/>
  <c r="J1258"/>
  <c r="BK1017"/>
  <c r="J888"/>
  <c r="J848"/>
  <c r="BK225"/>
  <c r="J1379"/>
  <c r="J914"/>
  <c r="J851"/>
  <c r="J336"/>
  <c r="BK629"/>
  <c r="BK152"/>
  <c i="49" r="J362"/>
  <c r="BK239"/>
  <c r="J146"/>
  <c r="BK142"/>
  <c r="J207"/>
  <c i="51" r="BK154"/>
  <c r="J158"/>
  <c r="BK150"/>
  <c i="52" r="J135"/>
  <c r="BK135"/>
  <c r="J147"/>
  <c i="53" r="BK130"/>
  <c r="J130"/>
  <c i="54" r="BK201"/>
  <c r="J172"/>
  <c r="J160"/>
  <c r="BK231"/>
  <c r="BK225"/>
  <c r="BK209"/>
  <c r="BK187"/>
  <c r="BK226"/>
  <c r="J207"/>
  <c r="BK137"/>
  <c r="J225"/>
  <c r="BK198"/>
  <c r="J220"/>
  <c r="J211"/>
  <c r="BK194"/>
  <c r="BK208"/>
  <c r="J162"/>
  <c r="BK195"/>
  <c r="J145"/>
  <c r="BK157"/>
  <c r="J137"/>
  <c r="J170"/>
  <c r="J131"/>
  <c i="55" r="J169"/>
  <c r="BK180"/>
  <c r="BK163"/>
  <c r="BK151"/>
  <c r="J172"/>
  <c r="J137"/>
  <c r="J163"/>
  <c r="BK143"/>
  <c r="J145"/>
  <c i="56" r="BK127"/>
  <c r="J127"/>
  <c r="BK133"/>
  <c i="57" r="J151"/>
  <c r="J138"/>
  <c r="J131"/>
  <c r="BK157"/>
  <c r="BK151"/>
  <c r="BK145"/>
  <c r="BK131"/>
  <c r="J150"/>
  <c i="58" r="J142"/>
  <c r="BK142"/>
  <c r="BK134"/>
  <c r="J131"/>
  <c i="59" r="BK129"/>
  <c i="60" r="J135"/>
  <c r="BK137"/>
  <c r="J137"/>
  <c r="J132"/>
  <c i="61" r="J131"/>
  <c r="BK133"/>
  <c r="BK129"/>
  <c i="63" r="J184"/>
  <c r="J141"/>
  <c r="J157"/>
  <c r="J147"/>
  <c r="BK149"/>
  <c r="BK175"/>
  <c r="J152"/>
  <c r="BK140"/>
  <c r="BK135"/>
  <c i="64" r="J170"/>
  <c r="BK170"/>
  <c r="J167"/>
  <c r="BK151"/>
  <c r="BK175"/>
  <c r="J156"/>
  <c r="J144"/>
  <c r="J160"/>
  <c r="J134"/>
  <c r="BK157"/>
  <c r="J139"/>
  <c i="65" r="BK144"/>
  <c r="J178"/>
  <c r="BK142"/>
  <c r="J160"/>
  <c i="66" r="BK149"/>
  <c r="J139"/>
  <c i="67" r="J128"/>
  <c i="68" r="J158"/>
  <c r="BK140"/>
  <c r="BK154"/>
  <c r="J141"/>
  <c r="J134"/>
  <c r="J140"/>
  <c r="BK142"/>
  <c r="BK135"/>
  <c i="69" r="J140"/>
  <c r="J152"/>
  <c r="BK148"/>
  <c r="BK138"/>
  <c r="BK141"/>
  <c i="70" r="J128"/>
  <c i="71" r="BK172"/>
  <c r="BK192"/>
  <c r="J174"/>
  <c r="BK151"/>
  <c r="J153"/>
  <c r="BK183"/>
  <c r="J154"/>
  <c r="J190"/>
  <c r="BK158"/>
  <c r="J167"/>
  <c r="J140"/>
  <c r="J165"/>
  <c r="J150"/>
  <c i="72" r="J183"/>
  <c r="J157"/>
  <c r="J165"/>
  <c r="BK187"/>
  <c r="BK148"/>
  <c r="BK190"/>
  <c r="J177"/>
  <c r="BK197"/>
  <c r="BK181"/>
  <c r="J151"/>
  <c r="J152"/>
  <c i="73" r="J172"/>
  <c r="BK146"/>
  <c r="J171"/>
  <c r="J159"/>
  <c r="BK136"/>
  <c r="BK166"/>
  <c r="BK165"/>
  <c r="J139"/>
  <c i="74" r="J125"/>
  <c r="J126"/>
  <c i="75" r="BK155"/>
  <c r="BK142"/>
  <c i="76" r="BK155"/>
  <c r="BK185"/>
  <c r="BK156"/>
  <c r="BK140"/>
  <c r="BK138"/>
  <c r="J128"/>
  <c r="J185"/>
  <c r="BK166"/>
  <c r="J148"/>
  <c r="BK164"/>
  <c r="J140"/>
  <c r="J186"/>
  <c r="BK157"/>
  <c r="J129"/>
  <c i="77" r="J531"/>
  <c r="J455"/>
  <c r="BK391"/>
  <c r="J473"/>
  <c r="J391"/>
  <c r="BK531"/>
  <c r="J506"/>
  <c r="BK458"/>
  <c r="J418"/>
  <c r="J348"/>
  <c r="J271"/>
  <c r="J522"/>
  <c r="J369"/>
  <c r="BK309"/>
  <c r="BK239"/>
  <c r="BK369"/>
  <c r="BK257"/>
  <c r="BK268"/>
  <c r="BK194"/>
  <c r="J363"/>
  <c r="J239"/>
  <c i="2" r="J35"/>
  <c i="5" r="BK223"/>
  <c r="BK238"/>
  <c r="BK171"/>
  <c r="BK259"/>
  <c r="BK163"/>
  <c i="6" r="J1168"/>
  <c r="J620"/>
  <c r="J198"/>
  <c r="J694"/>
  <c r="BK596"/>
  <c r="J1147"/>
  <c r="BK1084"/>
  <c r="J1146"/>
  <c r="BK1048"/>
  <c r="BK675"/>
  <c r="BK610"/>
  <c r="J1080"/>
  <c r="J615"/>
  <c r="BK606"/>
  <c r="J899"/>
  <c r="BK718"/>
  <c r="J666"/>
  <c r="BK924"/>
  <c r="BK761"/>
  <c r="BK657"/>
  <c i="7" r="BK286"/>
  <c r="J200"/>
  <c r="J143"/>
  <c r="J183"/>
  <c r="J286"/>
  <c r="J171"/>
  <c i="8" r="J153"/>
  <c r="J179"/>
  <c r="J211"/>
  <c r="J234"/>
  <c r="BK143"/>
  <c r="BK245"/>
  <c i="9" r="J173"/>
  <c r="J154"/>
  <c i="10" r="J169"/>
  <c r="J165"/>
  <c r="J161"/>
  <c i="11" r="BK209"/>
  <c r="BK226"/>
  <c r="BK215"/>
  <c r="BK151"/>
  <c r="J215"/>
  <c r="J198"/>
  <c r="BK142"/>
  <c i="12" r="BK581"/>
  <c r="BK494"/>
  <c r="BK399"/>
  <c r="BK354"/>
  <c r="BK250"/>
  <c r="J172"/>
  <c r="BK626"/>
  <c r="BK487"/>
  <c r="J365"/>
  <c r="J624"/>
  <c r="BK561"/>
  <c r="BK443"/>
  <c r="BK260"/>
  <c r="J573"/>
  <c r="J485"/>
  <c r="J453"/>
  <c r="BK368"/>
  <c r="BK174"/>
  <c r="J145"/>
  <c i="13" r="BK185"/>
  <c r="BK132"/>
  <c r="BK226"/>
  <c r="BK141"/>
  <c r="BK148"/>
  <c i="14" r="BK133"/>
  <c r="BK128"/>
  <c i="15" r="BK215"/>
  <c r="BK183"/>
  <c r="BK146"/>
  <c r="BK238"/>
  <c r="BK221"/>
  <c r="BK180"/>
  <c r="J145"/>
  <c r="BK229"/>
  <c r="J208"/>
  <c r="BK188"/>
  <c r="BK154"/>
  <c r="J232"/>
  <c r="J204"/>
  <c r="J179"/>
  <c r="J142"/>
  <c r="BK226"/>
  <c r="J193"/>
  <c r="J169"/>
  <c r="J140"/>
  <c r="BK231"/>
  <c r="BK218"/>
  <c r="J199"/>
  <c r="J168"/>
  <c r="J151"/>
  <c r="BK220"/>
  <c r="BK182"/>
  <c r="BK155"/>
  <c i="16" r="J179"/>
  <c r="BK163"/>
  <c r="J139"/>
  <c r="BK180"/>
  <c r="BK157"/>
  <c r="BK136"/>
  <c r="J172"/>
  <c r="J157"/>
  <c r="BK146"/>
  <c r="J166"/>
  <c r="BK138"/>
  <c r="J130"/>
  <c i="17" r="J135"/>
  <c r="BK128"/>
  <c i="18" r="BK133"/>
  <c r="J152"/>
  <c r="J134"/>
  <c r="BK150"/>
  <c r="J157"/>
  <c r="BK136"/>
  <c i="19" r="BK143"/>
  <c r="J131"/>
  <c r="BK138"/>
  <c r="J136"/>
  <c r="J133"/>
  <c i="21" r="J189"/>
  <c r="J134"/>
  <c r="BK171"/>
  <c r="J136"/>
  <c r="J190"/>
  <c r="J165"/>
  <c r="J151"/>
  <c r="J195"/>
  <c r="J155"/>
  <c r="J172"/>
  <c r="BK146"/>
  <c i="22" r="BK170"/>
  <c r="BK160"/>
  <c r="J151"/>
  <c r="BK195"/>
  <c r="J187"/>
  <c r="BK174"/>
  <c r="J157"/>
  <c r="BK147"/>
  <c r="J137"/>
  <c r="BK178"/>
  <c r="BK163"/>
  <c r="BK140"/>
  <c i="23" r="J128"/>
  <c i="24" r="J155"/>
  <c r="J158"/>
  <c r="BK158"/>
  <c r="J144"/>
  <c r="BK136"/>
  <c i="25" r="BK154"/>
  <c r="J132"/>
  <c i="30" r="J138"/>
  <c r="J137"/>
  <c i="34" r="BK151"/>
  <c r="BK138"/>
  <c i="35" r="BK155"/>
  <c r="J140"/>
  <c i="37" r="J141"/>
  <c r="BK169"/>
  <c r="BK141"/>
  <c r="J171"/>
  <c r="BK140"/>
  <c r="J151"/>
  <c i="38" r="J149"/>
  <c r="J151"/>
  <c r="BK138"/>
  <c r="J142"/>
  <c r="J140"/>
  <c r="BK134"/>
  <c r="J128"/>
  <c i="39" r="J157"/>
  <c r="BK149"/>
  <c r="J128"/>
  <c i="40" r="J169"/>
  <c r="J152"/>
  <c r="BK152"/>
  <c r="BK132"/>
  <c i="41" r="J176"/>
  <c r="BK149"/>
  <c r="BK185"/>
  <c r="BK156"/>
  <c r="J187"/>
  <c r="BK170"/>
  <c r="BK141"/>
  <c r="J180"/>
  <c r="BK164"/>
  <c r="BK148"/>
  <c r="J133"/>
  <c r="J164"/>
  <c r="BK133"/>
  <c i="42" r="J135"/>
  <c r="J133"/>
  <c r="J137"/>
  <c i="43" r="J510"/>
  <c r="J203"/>
  <c r="J455"/>
  <c r="BK504"/>
  <c r="BK363"/>
  <c r="J321"/>
  <c r="BK257"/>
  <c r="BK215"/>
  <c r="BK135"/>
  <c r="J400"/>
  <c r="BK321"/>
  <c r="BK271"/>
  <c r="J153"/>
  <c r="BK546"/>
  <c r="BK516"/>
  <c r="BK439"/>
  <c r="J188"/>
  <c r="BK543"/>
  <c r="J458"/>
  <c r="BK369"/>
  <c r="BK236"/>
  <c r="J519"/>
  <c r="J405"/>
  <c r="BK294"/>
  <c r="BK182"/>
  <c r="BK357"/>
  <c r="BK330"/>
  <c r="J315"/>
  <c r="J271"/>
  <c r="BK248"/>
  <c r="BK224"/>
  <c r="BK197"/>
  <c r="J149"/>
  <c i="44" r="J404"/>
  <c r="BK376"/>
  <c r="BK404"/>
  <c r="J370"/>
  <c r="J200"/>
  <c r="BK416"/>
  <c r="J346"/>
  <c r="J413"/>
  <c r="BK348"/>
  <c r="BK410"/>
  <c r="J348"/>
  <c r="BK299"/>
  <c r="J299"/>
  <c r="J215"/>
  <c r="J141"/>
  <c r="J227"/>
  <c r="J135"/>
  <c i="45" r="J281"/>
  <c r="J235"/>
  <c r="J218"/>
  <c r="J188"/>
  <c r="BK147"/>
  <c r="J275"/>
  <c r="J247"/>
  <c r="J185"/>
  <c r="J220"/>
  <c r="J150"/>
  <c r="J252"/>
  <c r="BK214"/>
  <c r="BK173"/>
  <c r="BK144"/>
  <c i="46" r="BK170"/>
  <c r="J158"/>
  <c r="BK165"/>
  <c r="BK145"/>
  <c r="BK151"/>
  <c i="47" r="J236"/>
  <c r="BK254"/>
  <c r="J189"/>
  <c r="J240"/>
  <c r="J149"/>
  <c i="48" r="J629"/>
  <c r="J167"/>
  <c r="BK1377"/>
  <c r="J1104"/>
  <c r="J921"/>
  <c r="BK918"/>
  <c r="BK905"/>
  <c r="J882"/>
  <c r="J860"/>
  <c r="BK313"/>
  <c r="J236"/>
  <c r="J152"/>
  <c r="BK1367"/>
  <c r="J1332"/>
  <c r="J1261"/>
  <c r="J1161"/>
  <c r="J1364"/>
  <c r="BK1261"/>
  <c r="J1129"/>
  <c r="J898"/>
  <c r="BK630"/>
  <c r="BK1294"/>
  <c r="J1121"/>
  <c r="J960"/>
  <c r="J611"/>
  <c r="J1298"/>
  <c r="J1060"/>
  <c r="BK1232"/>
  <c r="J973"/>
  <c r="BK1207"/>
  <c r="BK1028"/>
  <c r="J965"/>
  <c r="BK882"/>
  <c r="J835"/>
  <c r="J934"/>
  <c r="J911"/>
  <c r="J878"/>
  <c r="J846"/>
  <c r="J148"/>
  <c r="BK844"/>
  <c r="BK403"/>
  <c r="BK155"/>
  <c i="49" r="BK258"/>
  <c r="J359"/>
  <c r="J262"/>
  <c r="J187"/>
  <c r="J138"/>
  <c r="J215"/>
  <c r="BK135"/>
  <c r="J231"/>
  <c r="BK163"/>
  <c i="50" r="BK238"/>
  <c r="J241"/>
  <c r="BK222"/>
  <c r="BK159"/>
  <c r="J247"/>
  <c r="BK231"/>
  <c r="BK153"/>
  <c r="J152"/>
  <c r="BK149"/>
  <c r="J153"/>
  <c r="J194"/>
  <c r="J176"/>
  <c r="J165"/>
  <c r="J222"/>
  <c r="J219"/>
  <c r="BK214"/>
  <c r="BK211"/>
  <c r="J200"/>
  <c r="BK197"/>
  <c r="J180"/>
  <c r="J154"/>
  <c r="J146"/>
  <c r="J137"/>
  <c r="J197"/>
  <c r="BK179"/>
  <c i="51" r="BK163"/>
  <c r="BK173"/>
  <c r="J152"/>
  <c r="J173"/>
  <c r="BK158"/>
  <c r="BK129"/>
  <c i="52" r="BK153"/>
  <c r="BK169"/>
  <c r="BK159"/>
  <c r="BK137"/>
  <c r="J161"/>
  <c r="J143"/>
  <c r="BK139"/>
  <c i="53" r="BK133"/>
  <c r="BK132"/>
  <c r="J128"/>
  <c i="54" r="J231"/>
  <c r="J179"/>
  <c r="BK170"/>
  <c r="J150"/>
  <c r="BK233"/>
  <c r="J227"/>
  <c r="BK204"/>
  <c r="BK191"/>
  <c r="BK182"/>
  <c r="J209"/>
  <c r="J159"/>
  <c r="J230"/>
  <c r="J216"/>
  <c r="J190"/>
  <c r="BK224"/>
  <c r="BK212"/>
  <c r="J199"/>
  <c r="J233"/>
  <c r="J205"/>
  <c r="J188"/>
  <c r="J130"/>
  <c r="J180"/>
  <c r="J138"/>
  <c r="BK134"/>
  <c i="55" r="BK174"/>
  <c r="BK141"/>
  <c r="BK177"/>
  <c r="BK165"/>
  <c r="BK155"/>
  <c r="BK145"/>
  <c r="J134"/>
  <c r="BK175"/>
  <c r="BK157"/>
  <c r="J165"/>
  <c r="J136"/>
  <c r="J162"/>
  <c r="J130"/>
  <c i="56" r="J133"/>
  <c r="J134"/>
  <c i="57" r="BK156"/>
  <c r="J142"/>
  <c r="J145"/>
  <c r="J156"/>
  <c r="BK152"/>
  <c r="J141"/>
  <c r="J155"/>
  <c r="J133"/>
  <c i="58" r="BK144"/>
  <c r="J145"/>
  <c r="J143"/>
  <c r="J148"/>
  <c r="BK129"/>
  <c i="59" r="J127"/>
  <c i="60" r="BK132"/>
  <c r="J128"/>
  <c i="61" r="J139"/>
  <c r="J129"/>
  <c i="63" r="BK159"/>
  <c r="BK160"/>
  <c r="BK136"/>
  <c r="J133"/>
  <c r="BK142"/>
  <c r="J165"/>
  <c r="J164"/>
  <c r="BK141"/>
  <c i="64" r="BK174"/>
  <c r="J179"/>
  <c r="J166"/>
  <c r="J148"/>
  <c r="BK162"/>
  <c i="65" r="J142"/>
  <c r="BK197"/>
  <c r="J195"/>
  <c r="J180"/>
  <c r="BK162"/>
  <c r="BK193"/>
  <c r="BK180"/>
  <c r="J158"/>
  <c i="66" r="J166"/>
  <c r="BK152"/>
  <c r="BK184"/>
  <c r="BK168"/>
  <c r="J154"/>
  <c r="BK137"/>
  <c r="J168"/>
  <c r="BK154"/>
  <c r="BK180"/>
  <c r="J152"/>
  <c r="BK134"/>
  <c i="68" r="J159"/>
  <c i="71" r="BK149"/>
  <c i="72" r="J142"/>
  <c r="BK159"/>
  <c r="J185"/>
  <c r="J161"/>
  <c r="J188"/>
  <c r="BK154"/>
  <c r="BK185"/>
  <c r="BK162"/>
  <c r="J139"/>
  <c r="BK133"/>
  <c i="73" r="BK147"/>
  <c r="BK170"/>
  <c r="J148"/>
  <c r="J132"/>
  <c r="BK137"/>
  <c r="BK153"/>
  <c i="74" r="J129"/>
  <c r="BK124"/>
  <c r="BK125"/>
  <c i="75" r="J171"/>
  <c r="J163"/>
  <c r="J132"/>
  <c i="76" r="J150"/>
  <c r="BK186"/>
  <c r="BK170"/>
  <c r="J135"/>
  <c r="J126"/>
  <c r="J164"/>
  <c r="BK154"/>
  <c r="BK183"/>
  <c r="BK163"/>
  <c r="J141"/>
  <c r="BK128"/>
  <c r="J177"/>
  <c r="J154"/>
  <c r="BK167"/>
  <c i="77" r="J406"/>
  <c r="J488"/>
  <c r="J421"/>
  <c r="J534"/>
  <c r="J476"/>
  <c r="J511"/>
  <c r="J514"/>
  <c r="BK476"/>
  <c r="BK415"/>
  <c r="J324"/>
  <c r="BK230"/>
  <c r="J412"/>
  <c r="J297"/>
  <c r="BK146"/>
  <c r="J345"/>
  <c r="BK254"/>
  <c r="J265"/>
  <c r="BK206"/>
  <c r="BK167"/>
  <c r="BK330"/>
  <c r="J167"/>
  <c r="J303"/>
  <c r="BK245"/>
  <c r="J153"/>
  <c i="2" l="1" r="BK167"/>
  <c r="J167"/>
  <c r="J102"/>
  <c r="T207"/>
  <c i="5" r="BK133"/>
  <c r="T258"/>
  <c r="T257"/>
  <c i="6" r="BK143"/>
  <c r="J143"/>
  <c r="J102"/>
  <c r="BK656"/>
  <c r="J656"/>
  <c r="J104"/>
  <c r="T714"/>
  <c r="P935"/>
  <c r="R955"/>
  <c r="P1086"/>
  <c r="T1149"/>
  <c i="7" r="R138"/>
  <c i="8" r="T136"/>
  <c r="R151"/>
  <c r="BK242"/>
  <c r="J242"/>
  <c r="J109"/>
  <c i="17" r="R126"/>
  <c r="R125"/>
  <c i="18" r="P130"/>
  <c r="R143"/>
  <c i="19" r="BK137"/>
  <c r="J137"/>
  <c r="J102"/>
  <c r="R137"/>
  <c i="21" r="BK132"/>
  <c r="BK157"/>
  <c r="J157"/>
  <c r="J104"/>
  <c r="R181"/>
  <c i="22" r="P132"/>
  <c r="T145"/>
  <c r="BK171"/>
  <c r="J171"/>
  <c r="J105"/>
  <c r="P184"/>
  <c i="23" r="R126"/>
  <c r="R125"/>
  <c i="33" r="BK151"/>
  <c r="J151"/>
  <c r="J103"/>
  <c r="R151"/>
  <c i="34" r="BK130"/>
  <c r="BK129"/>
  <c r="J129"/>
  <c r="J101"/>
  <c r="BK148"/>
  <c r="J148"/>
  <c r="J103"/>
  <c r="BK162"/>
  <c r="J162"/>
  <c r="J104"/>
  <c i="38" r="P123"/>
  <c i="39" r="R140"/>
  <c i="40" r="R141"/>
  <c r="T151"/>
  <c i="43" r="T134"/>
  <c r="R170"/>
  <c r="R181"/>
  <c i="47" r="T232"/>
  <c r="P247"/>
  <c r="P246"/>
  <c i="48" r="BK142"/>
  <c r="J142"/>
  <c r="J102"/>
  <c i="75" r="T128"/>
  <c r="R151"/>
  <c i="2" r="R142"/>
  <c r="R200"/>
  <c i="4" r="P129"/>
  <c i="5" r="R133"/>
  <c r="BK258"/>
  <c r="J258"/>
  <c r="J105"/>
  <c i="6" r="P727"/>
  <c r="BK1025"/>
  <c r="J1025"/>
  <c r="J113"/>
  <c r="P1133"/>
  <c i="7" r="R199"/>
  <c i="11" r="T134"/>
  <c i="29" r="BK126"/>
  <c r="J126"/>
  <c r="J101"/>
  <c i="31" r="BK126"/>
  <c r="J126"/>
  <c r="J101"/>
  <c i="37" r="T134"/>
  <c r="T131"/>
  <c r="BK163"/>
  <c r="J163"/>
  <c r="J105"/>
  <c r="T177"/>
  <c i="40" r="R128"/>
  <c r="BK159"/>
  <c r="J159"/>
  <c r="J103"/>
  <c i="45" r="R217"/>
  <c r="BK251"/>
  <c r="J251"/>
  <c r="J105"/>
  <c r="R286"/>
  <c i="46" r="P155"/>
  <c i="47" r="R232"/>
  <c i="48" r="R142"/>
  <c r="BK876"/>
  <c r="J876"/>
  <c r="J104"/>
  <c i="52" r="T154"/>
  <c i="60" r="T126"/>
  <c r="T125"/>
  <c i="61" r="P126"/>
  <c r="P125"/>
  <c i="1" r="AU162"/>
  <c i="62" r="T126"/>
  <c r="T125"/>
  <c i="63" r="P130"/>
  <c r="R166"/>
  <c i="65" r="T149"/>
  <c r="T196"/>
  <c i="66" r="T132"/>
  <c r="BK171"/>
  <c r="J171"/>
  <c r="J105"/>
  <c i="68" r="BK145"/>
  <c r="J145"/>
  <c r="J103"/>
  <c i="69" r="BK142"/>
  <c r="J142"/>
  <c r="J103"/>
  <c i="71" r="BK145"/>
  <c r="J145"/>
  <c r="J103"/>
  <c r="P169"/>
  <c i="72" r="R132"/>
  <c r="T158"/>
  <c i="8" r="P136"/>
  <c r="P142"/>
  <c r="P218"/>
  <c i="10" r="R156"/>
  <c i="11" r="T214"/>
  <c i="12" r="T259"/>
  <c r="BK451"/>
  <c r="J451"/>
  <c r="J107"/>
  <c r="T464"/>
  <c r="R478"/>
  <c r="T486"/>
  <c r="T571"/>
  <c r="R625"/>
  <c i="13" r="BK131"/>
  <c r="J131"/>
  <c r="J102"/>
  <c r="BK172"/>
  <c r="J172"/>
  <c r="J104"/>
  <c i="14" r="BK126"/>
  <c r="J126"/>
  <c r="J101"/>
  <c i="18" r="BK143"/>
  <c r="J143"/>
  <c r="J103"/>
  <c r="P143"/>
  <c i="19" r="P128"/>
  <c r="R141"/>
  <c i="20" r="BK126"/>
  <c r="J126"/>
  <c r="J101"/>
  <c i="21" r="T132"/>
  <c r="BK169"/>
  <c r="J169"/>
  <c r="J105"/>
  <c i="24" r="BK145"/>
  <c r="J145"/>
  <c r="J103"/>
  <c i="25" r="BK129"/>
  <c i="37" r="R163"/>
  <c i="40" r="BK128"/>
  <c r="T141"/>
  <c r="P151"/>
  <c i="41" r="BK127"/>
  <c r="P146"/>
  <c r="P152"/>
  <c r="BK157"/>
  <c r="J157"/>
  <c r="J102"/>
  <c r="BK179"/>
  <c r="J179"/>
  <c r="J104"/>
  <c i="47" r="R247"/>
  <c r="R246"/>
  <c i="48" r="BK1156"/>
  <c r="J1156"/>
  <c r="J111"/>
  <c r="R1156"/>
  <c r="T1233"/>
  <c r="R1366"/>
  <c i="49" r="P131"/>
  <c r="P243"/>
  <c i="50" r="T136"/>
  <c r="P164"/>
  <c r="BK242"/>
  <c r="J242"/>
  <c r="J109"/>
  <c i="51" r="P128"/>
  <c r="P127"/>
  <c r="P126"/>
  <c i="1" r="AU151"/>
  <c i="53" r="BK126"/>
  <c r="J126"/>
  <c r="J101"/>
  <c i="56" r="P126"/>
  <c r="P125"/>
  <c i="1" r="AU157"/>
  <c i="57" r="T130"/>
  <c r="T149"/>
  <c i="58" r="BK128"/>
  <c r="J128"/>
  <c r="J101"/>
  <c r="T141"/>
  <c i="59" r="T126"/>
  <c r="T125"/>
  <c i="64" r="P149"/>
  <c r="T163"/>
  <c i="65" r="T132"/>
  <c r="T182"/>
  <c i="66" r="T145"/>
  <c i="72" r="BK158"/>
  <c r="J158"/>
  <c r="J104"/>
  <c i="73" r="R142"/>
  <c r="R167"/>
  <c i="5" r="T243"/>
  <c i="6" r="BK289"/>
  <c r="J289"/>
  <c r="J103"/>
  <c r="BK701"/>
  <c r="J701"/>
  <c r="J105"/>
  <c r="P959"/>
  <c r="R1133"/>
  <c i="7" r="P199"/>
  <c i="27" r="T126"/>
  <c r="T125"/>
  <c i="28" r="T126"/>
  <c r="T125"/>
  <c i="36" r="P131"/>
  <c r="P164"/>
  <c i="37" r="T152"/>
  <c i="38" r="BK144"/>
  <c r="J144"/>
  <c r="J100"/>
  <c i="39" r="R127"/>
  <c r="R126"/>
  <c r="R125"/>
  <c r="R148"/>
  <c i="40" r="P128"/>
  <c r="BK151"/>
  <c r="J151"/>
  <c r="J102"/>
  <c i="44" r="R134"/>
  <c r="T181"/>
  <c i="47" r="BK133"/>
  <c r="J133"/>
  <c r="J102"/>
  <c r="T247"/>
  <c r="T246"/>
  <c i="71" r="BK132"/>
  <c r="J132"/>
  <c r="J102"/>
  <c r="P181"/>
  <c i="72" r="T132"/>
  <c r="R158"/>
  <c i="73" r="P142"/>
  <c r="T167"/>
  <c i="74" r="P123"/>
  <c i="75" r="T141"/>
  <c r="P151"/>
  <c i="76" r="R125"/>
  <c r="P158"/>
  <c i="2" r="P142"/>
  <c r="R207"/>
  <c i="4" r="P125"/>
  <c r="P124"/>
  <c r="P123"/>
  <c i="1" r="AU98"/>
  <c i="6" r="P289"/>
  <c r="T701"/>
  <c r="T935"/>
  <c r="P955"/>
  <c r="R1086"/>
  <c i="7" r="P138"/>
  <c i="8" r="R136"/>
  <c r="P151"/>
  <c i="10" r="P164"/>
  <c i="11" r="T150"/>
  <c r="T133"/>
  <c r="T132"/>
  <c i="21" r="R145"/>
  <c r="T169"/>
  <c i="22" r="BK132"/>
  <c r="J132"/>
  <c r="J102"/>
  <c r="BK158"/>
  <c r="J158"/>
  <c r="J104"/>
  <c r="T171"/>
  <c i="37" r="BK152"/>
  <c r="J152"/>
  <c r="J104"/>
  <c r="R170"/>
  <c i="38" r="T123"/>
  <c i="39" r="T127"/>
  <c i="43" r="BK170"/>
  <c r="J170"/>
  <c r="J103"/>
  <c r="R404"/>
  <c r="BK549"/>
  <c r="J549"/>
  <c r="J110"/>
  <c i="44" r="BK163"/>
  <c r="J163"/>
  <c r="J102"/>
  <c r="R163"/>
  <c r="BK170"/>
  <c r="J170"/>
  <c r="J103"/>
  <c r="P170"/>
  <c r="T170"/>
  <c r="BK347"/>
  <c r="J347"/>
  <c r="J107"/>
  <c r="P423"/>
  <c r="P439"/>
  <c r="BK446"/>
  <c r="J446"/>
  <c r="J110"/>
  <c i="45" r="BK131"/>
  <c r="P217"/>
  <c r="T251"/>
  <c r="P286"/>
  <c i="46" r="P136"/>
  <c i="47" r="P232"/>
  <c i="65" r="P149"/>
  <c r="BK196"/>
  <c r="J196"/>
  <c r="J106"/>
  <c i="66" r="P158"/>
  <c r="R183"/>
  <c i="68" r="T145"/>
  <c i="69" r="R142"/>
  <c i="71" r="P157"/>
  <c i="72" r="P184"/>
  <c i="73" r="BK160"/>
  <c r="J160"/>
  <c r="J105"/>
  <c i="74" r="T123"/>
  <c i="75" r="P128"/>
  <c r="BK151"/>
  <c r="J151"/>
  <c r="J102"/>
  <c r="R159"/>
  <c i="76" r="R158"/>
  <c i="7" r="BK138"/>
  <c r="J138"/>
  <c r="J103"/>
  <c i="8" r="BK151"/>
  <c r="J151"/>
  <c r="J104"/>
  <c r="BK218"/>
  <c r="J218"/>
  <c r="J108"/>
  <c i="9" r="R128"/>
  <c r="R127"/>
  <c r="R126"/>
  <c i="10" r="T156"/>
  <c i="22" r="BK145"/>
  <c r="J145"/>
  <c r="J103"/>
  <c i="24" r="P129"/>
  <c i="25" r="P129"/>
  <c i="26" r="R126"/>
  <c r="R125"/>
  <c i="29" r="T126"/>
  <c r="T125"/>
  <c i="31" r="P126"/>
  <c r="P125"/>
  <c i="1" r="AU129"/>
  <c i="32" r="P126"/>
  <c r="P125"/>
  <c i="1" r="AU130"/>
  <c i="37" r="P134"/>
  <c r="P131"/>
  <c i="1" r="AU135"/>
  <c i="37" r="R143"/>
  <c r="P170"/>
  <c i="38" r="P144"/>
  <c i="39" r="P140"/>
  <c i="43" r="BK181"/>
  <c r="BK404"/>
  <c r="J404"/>
  <c r="J107"/>
  <c r="BK542"/>
  <c r="J542"/>
  <c r="J109"/>
  <c i="47" r="BK232"/>
  <c r="J232"/>
  <c r="J103"/>
  <c i="48" r="BK343"/>
  <c r="J343"/>
  <c r="J103"/>
  <c r="BK946"/>
  <c r="J946"/>
  <c r="J109"/>
  <c r="P1156"/>
  <c r="T1156"/>
  <c r="BK1300"/>
  <c r="J1300"/>
  <c r="J114"/>
  <c r="BK1382"/>
  <c r="J1382"/>
  <c r="J116"/>
  <c i="49" r="T141"/>
  <c r="T353"/>
  <c i="50" r="BK136"/>
  <c r="J136"/>
  <c r="J102"/>
  <c r="R142"/>
  <c r="R151"/>
  <c r="T218"/>
  <c i="51" r="BK128"/>
  <c r="J128"/>
  <c r="J102"/>
  <c i="52" r="BK130"/>
  <c r="J130"/>
  <c r="J102"/>
  <c r="T162"/>
  <c i="56" r="T126"/>
  <c r="T125"/>
  <c i="57" r="BK149"/>
  <c r="J149"/>
  <c r="J104"/>
  <c i="58" r="R137"/>
  <c i="65" r="R132"/>
  <c r="BK182"/>
  <c r="J182"/>
  <c r="J105"/>
  <c i="66" r="BK132"/>
  <c r="T158"/>
  <c i="67" r="R126"/>
  <c r="R125"/>
  <c i="68" r="BK129"/>
  <c r="J129"/>
  <c r="J102"/>
  <c i="69" r="P142"/>
  <c i="71" r="BK169"/>
  <c r="J169"/>
  <c r="J105"/>
  <c i="73" r="T133"/>
  <c r="T130"/>
  <c r="T160"/>
  <c i="2" r="T142"/>
  <c r="BK200"/>
  <c r="J200"/>
  <c r="J106"/>
  <c i="6" r="P143"/>
  <c r="P656"/>
  <c r="BK714"/>
  <c r="J714"/>
  <c r="J108"/>
  <c r="BK959"/>
  <c r="J959"/>
  <c r="J112"/>
  <c i="7" r="R131"/>
  <c r="T277"/>
  <c i="8" r="T142"/>
  <c r="R218"/>
  <c i="9" r="T128"/>
  <c r="T127"/>
  <c r="T126"/>
  <c i="10" r="P130"/>
  <c i="43" r="BK134"/>
  <c r="J134"/>
  <c r="J100"/>
  <c r="R270"/>
  <c r="R526"/>
  <c r="T542"/>
  <c i="45" r="BK246"/>
  <c r="J246"/>
  <c r="J104"/>
  <c r="T246"/>
  <c r="P274"/>
  <c i="46" r="T136"/>
  <c i="47" r="T133"/>
  <c r="T132"/>
  <c r="T131"/>
  <c i="73" r="BK133"/>
  <c r="J133"/>
  <c r="J102"/>
  <c i="74" r="T132"/>
  <c i="76" r="T158"/>
  <c i="2" r="BK135"/>
  <c r="J135"/>
  <c r="J100"/>
  <c i="5" r="P133"/>
  <c r="P258"/>
  <c r="P257"/>
  <c i="6" r="R727"/>
  <c r="P1025"/>
  <c i="11" r="P150"/>
  <c i="12" r="P259"/>
  <c r="T451"/>
  <c r="P464"/>
  <c r="P478"/>
  <c r="P486"/>
  <c r="R571"/>
  <c r="P625"/>
  <c i="13" r="T172"/>
  <c i="18" r="R130"/>
  <c r="T143"/>
  <c i="30" r="R126"/>
  <c r="R125"/>
  <c i="31" r="R126"/>
  <c r="R125"/>
  <c i="73" r="BK151"/>
  <c r="J151"/>
  <c r="J104"/>
  <c i="2" r="T167"/>
  <c i="3" r="R131"/>
  <c r="R125"/>
  <c r="R124"/>
  <c r="R123"/>
  <c i="4" r="R129"/>
  <c r="R123"/>
  <c i="5" r="P243"/>
  <c i="6" r="T143"/>
  <c r="T656"/>
  <c r="R714"/>
  <c r="R959"/>
  <c r="T1133"/>
  <c i="7" r="BK199"/>
  <c r="J199"/>
  <c r="J104"/>
  <c i="8" r="BK142"/>
  <c r="J142"/>
  <c r="J103"/>
  <c r="T151"/>
  <c r="P242"/>
  <c i="9" r="P128"/>
  <c r="P127"/>
  <c r="P126"/>
  <c i="1" r="AU105"/>
  <c i="10" r="R164"/>
  <c i="12" r="BK144"/>
  <c r="J144"/>
  <c r="J102"/>
  <c r="BK164"/>
  <c r="J164"/>
  <c r="J103"/>
  <c r="R189"/>
  <c r="T409"/>
  <c r="R464"/>
  <c r="T478"/>
  <c r="R486"/>
  <c r="P571"/>
  <c r="T625"/>
  <c i="13" r="P172"/>
  <c i="14" r="P126"/>
  <c r="P125"/>
  <c i="1" r="AU112"/>
  <c i="21" r="P132"/>
  <c r="R157"/>
  <c r="R169"/>
  <c i="22" r="R132"/>
  <c r="P158"/>
  <c r="R171"/>
  <c r="R184"/>
  <c i="23" r="P126"/>
  <c r="P125"/>
  <c i="1" r="AU121"/>
  <c i="24" r="T145"/>
  <c i="25" r="T129"/>
  <c i="27" r="P126"/>
  <c r="P125"/>
  <c i="1" r="AU125"/>
  <c i="33" r="R130"/>
  <c r="P166"/>
  <c i="34" r="R148"/>
  <c r="P162"/>
  <c i="35" r="BK146"/>
  <c r="J146"/>
  <c r="J103"/>
  <c r="T168"/>
  <c i="36" r="R131"/>
  <c r="BK164"/>
  <c r="J164"/>
  <c r="J104"/>
  <c r="R175"/>
  <c i="42" r="BK122"/>
  <c r="J122"/>
  <c r="J99"/>
  <c i="43" r="P270"/>
  <c r="T526"/>
  <c r="P549"/>
  <c i="44" r="R240"/>
  <c r="T423"/>
  <c r="R446"/>
  <c i="45" r="BK217"/>
  <c r="J217"/>
  <c r="J102"/>
  <c r="R239"/>
  <c r="P246"/>
  <c r="BK274"/>
  <c r="J274"/>
  <c r="J106"/>
  <c i="46" r="BK155"/>
  <c r="J155"/>
  <c r="J101"/>
  <c r="P164"/>
  <c r="R172"/>
  <c i="71" r="BK157"/>
  <c r="J157"/>
  <c r="J104"/>
  <c i="72" r="P145"/>
  <c r="P171"/>
  <c i="73" r="P151"/>
  <c i="2" r="R167"/>
  <c r="P200"/>
  <c i="4" r="BK125"/>
  <c r="BK124"/>
  <c r="J124"/>
  <c r="J99"/>
  <c i="6" r="BK727"/>
  <c r="J727"/>
  <c r="J109"/>
  <c r="R1025"/>
  <c r="R1149"/>
  <c i="8" r="R164"/>
  <c i="10" r="R130"/>
  <c r="R129"/>
  <c r="R128"/>
  <c i="16" r="R126"/>
  <c r="R125"/>
  <c i="17" r="T126"/>
  <c r="T125"/>
  <c i="18" r="T130"/>
  <c r="P149"/>
  <c i="19" r="R128"/>
  <c r="R127"/>
  <c r="T141"/>
  <c i="20" r="R126"/>
  <c r="R125"/>
  <c i="21" r="BK145"/>
  <c r="J145"/>
  <c r="J103"/>
  <c r="BK181"/>
  <c r="J181"/>
  <c r="J106"/>
  <c i="24" r="P145"/>
  <c i="33" r="BK130"/>
  <c r="R166"/>
  <c i="34" r="P130"/>
  <c r="P129"/>
  <c r="P128"/>
  <c i="1" r="AU132"/>
  <c i="34" r="P148"/>
  <c r="R162"/>
  <c i="35" r="T131"/>
  <c r="P158"/>
  <c r="P168"/>
  <c i="37" r="R134"/>
  <c r="R131"/>
  <c r="T163"/>
  <c i="39" r="BK148"/>
  <c r="J148"/>
  <c r="J102"/>
  <c i="43" r="R163"/>
  <c r="T170"/>
  <c r="T404"/>
  <c r="P542"/>
  <c i="44" r="BK134"/>
  <c r="J134"/>
  <c r="J100"/>
  <c r="R181"/>
  <c i="45" r="T131"/>
  <c r="P239"/>
  <c r="T274"/>
  <c i="48" r="P343"/>
  <c r="R876"/>
  <c r="BK917"/>
  <c r="J917"/>
  <c r="J105"/>
  <c r="T917"/>
  <c r="BK930"/>
  <c r="J930"/>
  <c r="J108"/>
  <c r="R930"/>
  <c r="P1136"/>
  <c r="R1162"/>
  <c r="R1300"/>
  <c i="49" r="P141"/>
  <c r="BK353"/>
  <c r="J353"/>
  <c r="J105"/>
  <c i="50" r="P142"/>
  <c r="T164"/>
  <c r="P242"/>
  <c i="51" r="R128"/>
  <c r="R127"/>
  <c r="R126"/>
  <c i="52" r="P162"/>
  <c i="53" r="P126"/>
  <c r="P125"/>
  <c i="1" r="AU154"/>
  <c i="57" r="R130"/>
  <c r="P143"/>
  <c i="58" r="P128"/>
  <c r="R141"/>
  <c i="59" r="BK126"/>
  <c r="J126"/>
  <c r="J101"/>
  <c i="60" r="R126"/>
  <c r="R125"/>
  <c i="61" r="BK126"/>
  <c r="J126"/>
  <c r="J101"/>
  <c i="63" r="BK130"/>
  <c r="J130"/>
  <c r="J102"/>
  <c r="R151"/>
  <c i="64" r="R130"/>
  <c r="BK163"/>
  <c r="J163"/>
  <c r="J104"/>
  <c i="65" r="BK149"/>
  <c r="J149"/>
  <c r="J103"/>
  <c r="R182"/>
  <c i="66" r="P132"/>
  <c r="R158"/>
  <c r="P183"/>
  <c i="68" r="T129"/>
  <c r="T128"/>
  <c r="T127"/>
  <c i="69" r="P129"/>
  <c r="P128"/>
  <c r="P127"/>
  <c i="1" r="AU170"/>
  <c i="70" r="P126"/>
  <c r="P125"/>
  <c i="1" r="AU171"/>
  <c i="71" r="R145"/>
  <c r="R181"/>
  <c i="72" r="BK184"/>
  <c r="J184"/>
  <c r="J106"/>
  <c i="74" r="P132"/>
  <c i="75" r="BK128"/>
  <c r="J128"/>
  <c r="J100"/>
  <c r="R141"/>
  <c r="P159"/>
  <c i="76" r="BK125"/>
  <c r="J125"/>
  <c r="J99"/>
  <c r="BK158"/>
  <c r="J158"/>
  <c r="J101"/>
  <c i="77" r="T170"/>
  <c i="7" r="P131"/>
  <c r="R277"/>
  <c i="8" r="BK164"/>
  <c r="J164"/>
  <c r="J107"/>
  <c r="T242"/>
  <c i="10" r="T130"/>
  <c i="11" r="P214"/>
  <c i="22" r="R145"/>
  <c i="24" r="R145"/>
  <c i="25" r="P142"/>
  <c i="33" r="P130"/>
  <c r="P129"/>
  <c r="P128"/>
  <c i="1" r="AU131"/>
  <c i="33" r="P151"/>
  <c i="34" r="T130"/>
  <c r="T162"/>
  <c i="35" r="R146"/>
  <c r="R158"/>
  <c i="36" r="R149"/>
  <c r="T175"/>
  <c i="37" r="P163"/>
  <c i="41" r="P163"/>
  <c r="T163"/>
  <c i="42" r="P122"/>
  <c r="P121"/>
  <c i="1" r="AU140"/>
  <c i="43" r="R134"/>
  <c r="R133"/>
  <c r="P163"/>
  <c r="P181"/>
  <c i="44" r="P181"/>
  <c r="P347"/>
  <c i="45" r="R131"/>
  <c r="T239"/>
  <c r="R246"/>
  <c r="R274"/>
  <c i="46" r="R136"/>
  <c r="BK164"/>
  <c r="J164"/>
  <c r="J102"/>
  <c r="BK172"/>
  <c r="J172"/>
  <c r="J104"/>
  <c i="48" r="R343"/>
  <c r="P946"/>
  <c r="R946"/>
  <c r="BK1136"/>
  <c r="J1136"/>
  <c r="J110"/>
  <c r="T1162"/>
  <c r="P1300"/>
  <c r="T1366"/>
  <c i="49" r="R131"/>
  <c r="R243"/>
  <c i="50" r="T142"/>
  <c r="T151"/>
  <c r="BK218"/>
  <c r="J218"/>
  <c r="J108"/>
  <c i="65" r="P132"/>
  <c r="P182"/>
  <c i="69" r="BK129"/>
  <c r="J129"/>
  <c r="J102"/>
  <c i="71" r="T145"/>
  <c r="T181"/>
  <c i="72" r="T184"/>
  <c i="73" r="BK142"/>
  <c r="J142"/>
  <c r="J103"/>
  <c r="BK167"/>
  <c r="J167"/>
  <c r="J106"/>
  <c i="76" r="P125"/>
  <c r="T152"/>
  <c i="77" r="BK181"/>
  <c r="R386"/>
  <c r="R530"/>
  <c i="2" r="P167"/>
  <c i="4" r="T129"/>
  <c r="T123"/>
  <c i="6" r="R143"/>
  <c r="R656"/>
  <c r="P714"/>
  <c r="R935"/>
  <c r="T955"/>
  <c r="BK1086"/>
  <c r="J1086"/>
  <c r="J114"/>
  <c r="BK1149"/>
  <c r="J1149"/>
  <c r="J116"/>
  <c i="7" r="T131"/>
  <c r="P277"/>
  <c i="8" r="BK136"/>
  <c r="J136"/>
  <c r="J102"/>
  <c r="R142"/>
  <c r="T218"/>
  <c i="9" r="BK128"/>
  <c r="J128"/>
  <c r="J102"/>
  <c i="10" r="P156"/>
  <c i="11" r="R134"/>
  <c i="12" r="R259"/>
  <c r="R451"/>
  <c r="BK493"/>
  <c r="J493"/>
  <c r="J113"/>
  <c r="BK547"/>
  <c r="J547"/>
  <c r="J115"/>
  <c r="BK603"/>
  <c r="J603"/>
  <c r="J117"/>
  <c i="13" r="P131"/>
  <c r="T147"/>
  <c r="T218"/>
  <c i="14" r="T126"/>
  <c r="T125"/>
  <c i="17" r="P126"/>
  <c r="P125"/>
  <c i="1" r="AU115"/>
  <c i="18" r="T149"/>
  <c i="19" r="T128"/>
  <c r="P141"/>
  <c i="20" r="T126"/>
  <c r="T125"/>
  <c i="21" r="R132"/>
  <c r="R131"/>
  <c r="R130"/>
  <c r="P157"/>
  <c r="T181"/>
  <c i="22" r="P145"/>
  <c r="R158"/>
  <c r="P171"/>
  <c r="T184"/>
  <c i="23" r="T126"/>
  <c r="T125"/>
  <c i="25" r="R129"/>
  <c i="26" r="T126"/>
  <c r="T125"/>
  <c i="27" r="R126"/>
  <c r="R125"/>
  <c i="28" r="R126"/>
  <c r="R125"/>
  <c i="29" r="P126"/>
  <c r="P125"/>
  <c i="1" r="AU127"/>
  <c i="30" r="BK126"/>
  <c r="J126"/>
  <c r="J101"/>
  <c i="32" r="R126"/>
  <c r="R125"/>
  <c i="33" r="BK166"/>
  <c r="J166"/>
  <c r="J104"/>
  <c i="34" r="R130"/>
  <c r="R129"/>
  <c r="R128"/>
  <c r="T148"/>
  <c i="35" r="BK131"/>
  <c r="J131"/>
  <c r="J102"/>
  <c r="P146"/>
  <c r="BK168"/>
  <c r="J168"/>
  <c r="J105"/>
  <c i="36" r="T149"/>
  <c r="P175"/>
  <c i="37" r="R152"/>
  <c r="BK177"/>
  <c r="J177"/>
  <c r="J107"/>
  <c i="38" r="T144"/>
  <c i="39" r="T140"/>
  <c i="40" r="R151"/>
  <c i="41" r="BK146"/>
  <c r="J146"/>
  <c r="J100"/>
  <c r="R152"/>
  <c r="R157"/>
  <c r="T179"/>
  <c i="43" r="P134"/>
  <c r="P133"/>
  <c r="BK163"/>
  <c r="J163"/>
  <c r="J102"/>
  <c r="P170"/>
  <c r="P404"/>
  <c r="R542"/>
  <c i="44" r="P240"/>
  <c r="BK423"/>
  <c r="J423"/>
  <c r="J108"/>
  <c r="T439"/>
  <c i="47" r="R133"/>
  <c r="R132"/>
  <c r="R131"/>
  <c i="48" r="P142"/>
  <c r="T946"/>
  <c r="BK1162"/>
  <c r="J1162"/>
  <c r="J112"/>
  <c r="R1233"/>
  <c r="P1366"/>
  <c r="T1382"/>
  <c i="49" r="R141"/>
  <c r="P353"/>
  <c i="50" r="BK142"/>
  <c r="J142"/>
  <c r="J103"/>
  <c r="R164"/>
  <c r="R242"/>
  <c i="52" r="BK154"/>
  <c r="J154"/>
  <c r="J103"/>
  <c i="53" r="T126"/>
  <c r="T125"/>
  <c i="55" r="R126"/>
  <c r="R125"/>
  <c i="56" r="BK126"/>
  <c r="J126"/>
  <c r="J101"/>
  <c i="57" r="P130"/>
  <c r="P129"/>
  <c r="P128"/>
  <c i="1" r="AU158"/>
  <c i="57" r="P149"/>
  <c i="58" r="P141"/>
  <c i="65" r="BK167"/>
  <c r="J167"/>
  <c r="J104"/>
  <c r="R196"/>
  <c i="66" r="BK145"/>
  <c r="J145"/>
  <c r="J103"/>
  <c r="BK183"/>
  <c r="J183"/>
  <c r="J106"/>
  <c i="67" r="BK126"/>
  <c r="J126"/>
  <c r="J101"/>
  <c i="68" r="R129"/>
  <c i="70" r="T126"/>
  <c r="T125"/>
  <c i="71" r="R169"/>
  <c i="72" r="BK132"/>
  <c r="J132"/>
  <c r="J102"/>
  <c r="R184"/>
  <c i="73" r="T142"/>
  <c r="P167"/>
  <c i="74" r="R132"/>
  <c i="76" r="BK152"/>
  <c r="J152"/>
  <c r="J100"/>
  <c r="T169"/>
  <c i="77" r="BK170"/>
  <c r="J170"/>
  <c r="J103"/>
  <c r="P181"/>
  <c r="T264"/>
  <c r="R523"/>
  <c i="2" r="BK142"/>
  <c r="J142"/>
  <c r="J101"/>
  <c r="T187"/>
  <c i="3" r="BK131"/>
  <c r="J131"/>
  <c r="J101"/>
  <c i="4" r="BK129"/>
  <c r="J129"/>
  <c r="J101"/>
  <c i="5" r="BK243"/>
  <c r="J243"/>
  <c r="J103"/>
  <c i="6" r="T289"/>
  <c r="T142"/>
  <c r="R701"/>
  <c r="BK935"/>
  <c r="J935"/>
  <c r="J110"/>
  <c r="BK955"/>
  <c r="J955"/>
  <c r="J111"/>
  <c r="T1086"/>
  <c i="7" r="BK131"/>
  <c r="J131"/>
  <c r="J102"/>
  <c r="BK277"/>
  <c r="J277"/>
  <c r="J105"/>
  <c i="8" r="P164"/>
  <c r="P163"/>
  <c r="R242"/>
  <c i="10" r="BK130"/>
  <c r="J130"/>
  <c r="J102"/>
  <c r="BK164"/>
  <c r="J164"/>
  <c r="J104"/>
  <c i="11" r="BK134"/>
  <c r="J134"/>
  <c r="J102"/>
  <c r="BK214"/>
  <c r="J214"/>
  <c r="J104"/>
  <c i="12" r="P144"/>
  <c r="R164"/>
  <c r="BK189"/>
  <c r="J189"/>
  <c r="J104"/>
  <c r="BK409"/>
  <c r="J409"/>
  <c r="J106"/>
  <c r="BK464"/>
  <c r="J464"/>
  <c r="J110"/>
  <c r="BK478"/>
  <c r="J478"/>
  <c r="J111"/>
  <c r="BK486"/>
  <c r="J486"/>
  <c r="J112"/>
  <c r="BK571"/>
  <c r="J571"/>
  <c r="J116"/>
  <c r="BK625"/>
  <c r="J625"/>
  <c r="J118"/>
  <c i="13" r="R131"/>
  <c r="R147"/>
  <c r="P218"/>
  <c i="16" r="T126"/>
  <c r="T125"/>
  <c i="19" r="BK141"/>
  <c r="J141"/>
  <c r="J103"/>
  <c i="21" r="P145"/>
  <c r="P181"/>
  <c i="24" r="BK129"/>
  <c r="J129"/>
  <c r="J102"/>
  <c i="25" r="BK142"/>
  <c r="J142"/>
  <c r="J103"/>
  <c i="26" r="P126"/>
  <c r="P125"/>
  <c i="1" r="AU124"/>
  <c i="28" r="BK126"/>
  <c r="J126"/>
  <c r="J101"/>
  <c i="29" r="R126"/>
  <c r="R125"/>
  <c i="30" r="P126"/>
  <c r="P125"/>
  <c i="1" r="AU128"/>
  <c i="32" r="T126"/>
  <c r="T125"/>
  <c i="33" r="T130"/>
  <c r="T151"/>
  <c i="35" r="P131"/>
  <c r="P130"/>
  <c r="P129"/>
  <c i="1" r="AU133"/>
  <c i="35" r="T146"/>
  <c r="T158"/>
  <c i="36" r="BK131"/>
  <c r="J131"/>
  <c r="J102"/>
  <c r="P149"/>
  <c r="T164"/>
  <c i="37" r="P152"/>
  <c r="R177"/>
  <c i="38" r="BK123"/>
  <c r="J123"/>
  <c r="J99"/>
  <c i="39" r="P127"/>
  <c r="T148"/>
  <c i="40" r="T128"/>
  <c r="T159"/>
  <c i="41" r="P127"/>
  <c r="R146"/>
  <c r="T152"/>
  <c r="T157"/>
  <c r="R163"/>
  <c i="42" r="T122"/>
  <c r="T121"/>
  <c i="43" r="T270"/>
  <c i="44" r="P134"/>
  <c r="BK181"/>
  <c r="J181"/>
  <c r="J105"/>
  <c r="T347"/>
  <c r="BK439"/>
  <c r="J439"/>
  <c r="J109"/>
  <c r="T446"/>
  <c i="45" r="T217"/>
  <c r="R251"/>
  <c r="T286"/>
  <c i="46" r="BK136"/>
  <c r="R155"/>
  <c r="T164"/>
  <c r="P172"/>
  <c i="48" r="T343"/>
  <c r="T876"/>
  <c r="R917"/>
  <c r="P930"/>
  <c r="T930"/>
  <c r="R1136"/>
  <c r="P1162"/>
  <c r="P1233"/>
  <c r="BK1366"/>
  <c r="J1366"/>
  <c r="J115"/>
  <c r="P1382"/>
  <c i="49" r="BK141"/>
  <c r="J141"/>
  <c r="J103"/>
  <c r="T243"/>
  <c i="50" r="P136"/>
  <c r="BK164"/>
  <c r="R218"/>
  <c i="52" r="T130"/>
  <c r="T129"/>
  <c r="T128"/>
  <c r="BK162"/>
  <c r="J162"/>
  <c r="J104"/>
  <c i="53" r="R126"/>
  <c r="R125"/>
  <c i="55" r="P126"/>
  <c r="P125"/>
  <c i="1" r="AU156"/>
  <c i="57" r="BK130"/>
  <c r="J130"/>
  <c r="J102"/>
  <c r="R143"/>
  <c i="58" r="T128"/>
  <c r="P137"/>
  <c i="61" r="R126"/>
  <c r="R125"/>
  <c i="62" r="P126"/>
  <c r="P125"/>
  <c i="1" r="AU163"/>
  <c i="63" r="T130"/>
  <c r="P166"/>
  <c i="64" r="P130"/>
  <c r="T149"/>
  <c i="65" r="R149"/>
  <c r="P196"/>
  <c i="66" r="R132"/>
  <c r="P171"/>
  <c i="67" r="P126"/>
  <c r="P125"/>
  <c i="1" r="AU168"/>
  <c i="70" r="BK126"/>
  <c r="J126"/>
  <c r="J101"/>
  <c i="71" r="P145"/>
  <c r="T169"/>
  <c i="72" r="BK145"/>
  <c r="J145"/>
  <c r="J103"/>
  <c r="BK171"/>
  <c r="J171"/>
  <c r="J105"/>
  <c i="73" r="R151"/>
  <c i="74" r="BK123"/>
  <c i="75" r="R128"/>
  <c r="R127"/>
  <c r="R126"/>
  <c r="BK159"/>
  <c r="J159"/>
  <c r="J103"/>
  <c i="76" r="R152"/>
  <c r="P169"/>
  <c i="77" r="BK134"/>
  <c r="J134"/>
  <c r="J100"/>
  <c r="P163"/>
  <c r="R170"/>
  <c r="P264"/>
  <c r="P386"/>
  <c r="R507"/>
  <c r="P523"/>
  <c r="P530"/>
  <c i="2" r="R135"/>
  <c r="P187"/>
  <c r="BK207"/>
  <c r="J207"/>
  <c r="J107"/>
  <c i="5" r="T133"/>
  <c r="T132"/>
  <c r="T131"/>
  <c r="R258"/>
  <c r="R257"/>
  <c i="6" r="T727"/>
  <c r="T1025"/>
  <c r="P1149"/>
  <c i="7" r="T199"/>
  <c i="8" r="T164"/>
  <c r="T163"/>
  <c i="10" r="BK156"/>
  <c r="J156"/>
  <c r="J103"/>
  <c i="11" r="BK150"/>
  <c r="J150"/>
  <c r="J103"/>
  <c i="12" r="BK259"/>
  <c r="J259"/>
  <c r="J105"/>
  <c r="P451"/>
  <c r="P493"/>
  <c r="R547"/>
  <c r="R603"/>
  <c i="13" r="BK147"/>
  <c r="J147"/>
  <c r="J103"/>
  <c r="BK218"/>
  <c r="J218"/>
  <c r="J105"/>
  <c i="21" r="T145"/>
  <c r="P169"/>
  <c i="22" r="T132"/>
  <c r="T158"/>
  <c r="BK184"/>
  <c r="J184"/>
  <c r="J106"/>
  <c i="23" r="BK126"/>
  <c r="J126"/>
  <c r="J101"/>
  <c i="24" r="R129"/>
  <c r="R128"/>
  <c r="R127"/>
  <c i="25" r="T142"/>
  <c i="26" r="BK126"/>
  <c r="J126"/>
  <c r="J101"/>
  <c i="30" r="T126"/>
  <c r="T125"/>
  <c i="33" r="T166"/>
  <c i="35" r="R131"/>
  <c r="BK158"/>
  <c r="J158"/>
  <c r="J104"/>
  <c r="R168"/>
  <c i="36" r="T131"/>
  <c r="T130"/>
  <c r="T129"/>
  <c r="BK175"/>
  <c r="J175"/>
  <c r="J105"/>
  <c i="37" r="P143"/>
  <c r="P177"/>
  <c i="43" r="T163"/>
  <c r="T181"/>
  <c r="T180"/>
  <c r="BK526"/>
  <c r="J526"/>
  <c r="J108"/>
  <c r="R549"/>
  <c i="44" r="T134"/>
  <c r="T133"/>
  <c r="P163"/>
  <c r="T163"/>
  <c r="R170"/>
  <c r="R347"/>
  <c i="52" r="R154"/>
  <c i="55" r="T126"/>
  <c r="T125"/>
  <c i="56" r="R126"/>
  <c r="R125"/>
  <c i="57" r="T143"/>
  <c i="58" r="R128"/>
  <c r="R127"/>
  <c r="BK141"/>
  <c r="J141"/>
  <c r="J103"/>
  <c i="59" r="P126"/>
  <c r="P125"/>
  <c i="1" r="AU160"/>
  <c i="60" r="P126"/>
  <c r="P125"/>
  <c i="1" r="AU161"/>
  <c i="63" r="P151"/>
  <c r="T151"/>
  <c i="64" r="T130"/>
  <c r="T129"/>
  <c r="T128"/>
  <c r="R163"/>
  <c i="65" r="T167"/>
  <c i="66" r="BK158"/>
  <c r="J158"/>
  <c r="J104"/>
  <c r="T183"/>
  <c i="67" r="T126"/>
  <c r="T125"/>
  <c i="68" r="R145"/>
  <c i="69" r="T142"/>
  <c i="70" r="R126"/>
  <c r="R125"/>
  <c i="71" r="T132"/>
  <c r="R157"/>
  <c i="72" r="T145"/>
  <c r="R171"/>
  <c i="73" r="R133"/>
  <c r="R130"/>
  <c r="R160"/>
  <c i="77" r="T134"/>
  <c r="T133"/>
  <c r="BK163"/>
  <c r="J163"/>
  <c r="J102"/>
  <c r="T163"/>
  <c r="R181"/>
  <c r="R264"/>
  <c r="BK507"/>
  <c r="J507"/>
  <c r="J108"/>
  <c r="BK530"/>
  <c r="J530"/>
  <c r="J110"/>
  <c i="2" r="P135"/>
  <c r="P134"/>
  <c r="R187"/>
  <c r="P207"/>
  <c i="3" r="T131"/>
  <c r="T125"/>
  <c r="T124"/>
  <c r="T123"/>
  <c i="10" r="T164"/>
  <c i="11" r="P134"/>
  <c r="R214"/>
  <c i="12" r="T144"/>
  <c r="T164"/>
  <c r="P189"/>
  <c r="P409"/>
  <c r="R493"/>
  <c r="T547"/>
  <c r="P603"/>
  <c i="13" r="R172"/>
  <c i="14" r="R126"/>
  <c r="R125"/>
  <c i="16" r="P126"/>
  <c r="P125"/>
  <c i="1" r="AU114"/>
  <c i="17" r="BK126"/>
  <c r="J126"/>
  <c r="J101"/>
  <c i="18" r="BK149"/>
  <c r="J149"/>
  <c r="J104"/>
  <c i="21" r="T157"/>
  <c i="24" r="T129"/>
  <c r="T128"/>
  <c r="T127"/>
  <c i="25" r="R142"/>
  <c i="27" r="BK126"/>
  <c r="J126"/>
  <c r="J101"/>
  <c i="28" r="P126"/>
  <c r="P125"/>
  <c i="1" r="AU126"/>
  <c i="31" r="T126"/>
  <c r="T125"/>
  <c i="32" r="BK126"/>
  <c r="J126"/>
  <c r="J101"/>
  <c i="37" r="BK143"/>
  <c r="J143"/>
  <c r="J103"/>
  <c r="BK170"/>
  <c r="J170"/>
  <c r="J106"/>
  <c i="38" r="R123"/>
  <c i="39" r="BK127"/>
  <c r="P148"/>
  <c i="40" r="BK141"/>
  <c r="J141"/>
  <c r="J101"/>
  <c r="R159"/>
  <c i="41" r="R127"/>
  <c r="R126"/>
  <c r="T146"/>
  <c r="BK163"/>
  <c r="J163"/>
  <c r="J103"/>
  <c r="R179"/>
  <c i="42" r="R122"/>
  <c r="R121"/>
  <c i="43" r="BK270"/>
  <c r="J270"/>
  <c r="J106"/>
  <c r="P526"/>
  <c r="T549"/>
  <c i="44" r="BK240"/>
  <c r="J240"/>
  <c r="J106"/>
  <c i="47" r="P133"/>
  <c r="P132"/>
  <c r="P131"/>
  <c i="1" r="AU147"/>
  <c i="47" r="BK247"/>
  <c r="J247"/>
  <c r="J105"/>
  <c i="48" r="T142"/>
  <c r="P876"/>
  <c r="P917"/>
  <c r="T1136"/>
  <c r="BK1233"/>
  <c r="J1233"/>
  <c r="J113"/>
  <c r="T1300"/>
  <c r="R1382"/>
  <c i="49" r="BK131"/>
  <c r="T131"/>
  <c r="BK243"/>
  <c r="J243"/>
  <c r="J104"/>
  <c r="R353"/>
  <c i="50" r="R136"/>
  <c r="R135"/>
  <c r="BK151"/>
  <c r="J151"/>
  <c r="J104"/>
  <c r="P151"/>
  <c r="P218"/>
  <c r="T242"/>
  <c i="52" r="P130"/>
  <c r="R162"/>
  <c i="57" r="BK143"/>
  <c r="J143"/>
  <c r="J103"/>
  <c r="R149"/>
  <c i="58" r="BK137"/>
  <c r="J137"/>
  <c r="J102"/>
  <c r="T137"/>
  <c i="59" r="R126"/>
  <c r="R125"/>
  <c i="60" r="BK126"/>
  <c r="J126"/>
  <c r="J101"/>
  <c i="61" r="T126"/>
  <c r="T125"/>
  <c i="62" r="BK126"/>
  <c r="J126"/>
  <c r="J101"/>
  <c i="63" r="BK151"/>
  <c r="J151"/>
  <c r="J103"/>
  <c r="BK166"/>
  <c r="J166"/>
  <c r="J104"/>
  <c i="64" r="BK149"/>
  <c r="J149"/>
  <c r="J103"/>
  <c r="P163"/>
  <c i="65" r="R167"/>
  <c i="66" r="R145"/>
  <c r="T171"/>
  <c i="68" r="P145"/>
  <c i="69" r="R129"/>
  <c r="R128"/>
  <c r="R127"/>
  <c i="71" r="P132"/>
  <c r="P131"/>
  <c r="P130"/>
  <c i="1" r="AU172"/>
  <c i="71" r="BK181"/>
  <c r="J181"/>
  <c r="J106"/>
  <c i="72" r="P132"/>
  <c r="P131"/>
  <c r="P130"/>
  <c i="1" r="AU173"/>
  <c i="72" r="P158"/>
  <c i="73" r="P133"/>
  <c r="P130"/>
  <c i="1" r="AU174"/>
  <c i="73" r="P160"/>
  <c i="74" r="R123"/>
  <c r="R122"/>
  <c i="75" r="BK141"/>
  <c r="J141"/>
  <c r="J101"/>
  <c r="T151"/>
  <c i="76" r="P152"/>
  <c r="R169"/>
  <c i="77" r="R134"/>
  <c r="BK264"/>
  <c r="J264"/>
  <c r="J106"/>
  <c r="T386"/>
  <c r="T507"/>
  <c r="T523"/>
  <c i="78" r="R136"/>
  <c r="R127"/>
  <c r="R126"/>
  <c r="R155"/>
  <c i="2" r="T135"/>
  <c r="T134"/>
  <c r="BK187"/>
  <c r="J187"/>
  <c r="J103"/>
  <c r="T200"/>
  <c r="T199"/>
  <c i="3" r="P131"/>
  <c r="P125"/>
  <c r="P124"/>
  <c r="P123"/>
  <c i="1" r="AU97"/>
  <c i="5" r="R243"/>
  <c i="6" r="R289"/>
  <c r="R142"/>
  <c r="P701"/>
  <c r="T959"/>
  <c r="BK1133"/>
  <c r="J1133"/>
  <c r="J115"/>
  <c i="7" r="T138"/>
  <c r="T130"/>
  <c r="T129"/>
  <c i="11" r="R150"/>
  <c r="R133"/>
  <c r="R132"/>
  <c i="12" r="R144"/>
  <c r="P164"/>
  <c r="T189"/>
  <c r="R409"/>
  <c r="T493"/>
  <c r="P547"/>
  <c r="T603"/>
  <c i="13" r="T131"/>
  <c r="T130"/>
  <c r="T129"/>
  <c r="P147"/>
  <c r="R218"/>
  <c i="16" r="BK126"/>
  <c r="J126"/>
  <c r="J101"/>
  <c i="18" r="BK130"/>
  <c r="J130"/>
  <c r="J102"/>
  <c r="R149"/>
  <c i="19" r="BK128"/>
  <c r="BK127"/>
  <c r="J127"/>
  <c r="J100"/>
  <c r="P137"/>
  <c r="T137"/>
  <c i="20" r="P126"/>
  <c r="P125"/>
  <c i="1" r="AU118"/>
  <c i="36" r="BK149"/>
  <c r="J149"/>
  <c r="J103"/>
  <c r="R164"/>
  <c i="37" r="BK134"/>
  <c r="J134"/>
  <c r="J102"/>
  <c r="T143"/>
  <c r="T170"/>
  <c i="38" r="R144"/>
  <c i="39" r="BK140"/>
  <c r="J140"/>
  <c r="J101"/>
  <c i="40" r="P141"/>
  <c r="P159"/>
  <c i="41" r="T127"/>
  <c r="T126"/>
  <c r="BK152"/>
  <c r="J152"/>
  <c r="J101"/>
  <c r="P157"/>
  <c r="P179"/>
  <c i="44" r="T240"/>
  <c r="T180"/>
  <c r="R423"/>
  <c r="R439"/>
  <c r="P446"/>
  <c i="45" r="P131"/>
  <c r="P130"/>
  <c r="P129"/>
  <c i="1" r="AU143"/>
  <c i="45" r="BK239"/>
  <c r="J239"/>
  <c r="J103"/>
  <c r="P251"/>
  <c r="BK286"/>
  <c r="J286"/>
  <c r="J107"/>
  <c i="46" r="T155"/>
  <c r="R164"/>
  <c r="T172"/>
  <c i="52" r="R130"/>
  <c r="R129"/>
  <c r="R128"/>
  <c r="P154"/>
  <c i="55" r="BK126"/>
  <c r="BK125"/>
  <c r="J125"/>
  <c i="62" r="R126"/>
  <c r="R125"/>
  <c i="63" r="R130"/>
  <c r="R129"/>
  <c r="R128"/>
  <c r="T166"/>
  <c i="64" r="BK130"/>
  <c r="BK129"/>
  <c r="BK128"/>
  <c r="J128"/>
  <c r="J100"/>
  <c r="R149"/>
  <c i="65" r="BK132"/>
  <c r="J132"/>
  <c r="J102"/>
  <c r="P167"/>
  <c i="66" r="P145"/>
  <c r="R171"/>
  <c i="68" r="P129"/>
  <c r="P128"/>
  <c r="P127"/>
  <c i="1" r="AU169"/>
  <c i="69" r="T129"/>
  <c r="T128"/>
  <c r="T127"/>
  <c i="71" r="R132"/>
  <c r="R131"/>
  <c r="R130"/>
  <c r="T157"/>
  <c i="72" r="R145"/>
  <c r="T171"/>
  <c i="73" r="T151"/>
  <c i="74" r="BK132"/>
  <c r="J132"/>
  <c r="J100"/>
  <c i="75" r="P141"/>
  <c r="T159"/>
  <c i="76" r="T125"/>
  <c r="T124"/>
  <c r="BK169"/>
  <c r="J169"/>
  <c r="J102"/>
  <c i="77" r="P134"/>
  <c r="P133"/>
  <c r="R163"/>
  <c r="P170"/>
  <c r="T181"/>
  <c r="BK386"/>
  <c r="J386"/>
  <c r="J107"/>
  <c r="P507"/>
  <c r="BK523"/>
  <c r="J523"/>
  <c r="J109"/>
  <c r="T530"/>
  <c i="78" r="BK136"/>
  <c r="J136"/>
  <c r="J100"/>
  <c r="P136"/>
  <c r="P127"/>
  <c r="P126"/>
  <c i="1" r="AU179"/>
  <c i="78" r="T136"/>
  <c r="T127"/>
  <c r="T126"/>
  <c r="BK155"/>
  <c r="J155"/>
  <c r="J101"/>
  <c r="P155"/>
  <c r="T155"/>
  <c r="BK164"/>
  <c r="J164"/>
  <c r="J102"/>
  <c r="P164"/>
  <c r="R164"/>
  <c r="T164"/>
  <c r="BK172"/>
  <c r="J172"/>
  <c r="J104"/>
  <c r="P172"/>
  <c r="R172"/>
  <c r="T172"/>
  <c i="2" r="BK221"/>
  <c r="J221"/>
  <c r="J111"/>
  <c i="8" r="BK161"/>
  <c r="J161"/>
  <c r="J105"/>
  <c i="47" r="BK268"/>
  <c r="J268"/>
  <c r="J107"/>
  <c i="3" r="BK125"/>
  <c r="J125"/>
  <c r="J100"/>
  <c i="11" r="BK229"/>
  <c r="J229"/>
  <c r="J106"/>
  <c r="BK237"/>
  <c r="J237"/>
  <c r="J108"/>
  <c i="40" r="BK170"/>
  <c r="J170"/>
  <c r="J104"/>
  <c i="6" r="BK711"/>
  <c r="J711"/>
  <c r="J106"/>
  <c i="75" r="BK170"/>
  <c r="J170"/>
  <c r="J104"/>
  <c i="2" r="BK197"/>
  <c r="J197"/>
  <c r="J104"/>
  <c i="6" r="BK1167"/>
  <c r="J1167"/>
  <c r="J117"/>
  <c i="44" r="BK159"/>
  <c r="J159"/>
  <c r="J101"/>
  <c i="45" r="BK213"/>
  <c r="J213"/>
  <c r="J101"/>
  <c i="5" r="BK279"/>
  <c r="J279"/>
  <c r="J107"/>
  <c i="73" r="BK131"/>
  <c r="J131"/>
  <c r="J101"/>
  <c i="8" r="BK246"/>
  <c r="J246"/>
  <c r="J110"/>
  <c i="43" r="BK159"/>
  <c r="J159"/>
  <c r="J101"/>
  <c i="47" r="BK253"/>
  <c r="J253"/>
  <c r="J106"/>
  <c i="37" r="BK132"/>
  <c r="J132"/>
  <c r="J101"/>
  <c i="46" r="BK169"/>
  <c r="J169"/>
  <c r="J103"/>
  <c i="2" r="BK212"/>
  <c r="J212"/>
  <c r="J108"/>
  <c i="15" r="BK237"/>
  <c r="J237"/>
  <c r="J102"/>
  <c i="39" r="BK156"/>
  <c r="J156"/>
  <c r="J103"/>
  <c i="54" r="BK232"/>
  <c r="J232"/>
  <c r="J102"/>
  <c i="11" r="BK233"/>
  <c r="J233"/>
  <c r="J107"/>
  <c i="12" r="BK544"/>
  <c r="J544"/>
  <c r="J114"/>
  <c i="15" r="BK127"/>
  <c r="J127"/>
  <c r="J101"/>
  <c i="48" r="BK927"/>
  <c r="J927"/>
  <c r="J106"/>
  <c i="50" r="BK246"/>
  <c r="J246"/>
  <c r="J110"/>
  <c i="12" r="BK461"/>
  <c r="J461"/>
  <c r="J108"/>
  <c i="50" r="BK161"/>
  <c r="J161"/>
  <c r="J105"/>
  <c i="2" r="BK218"/>
  <c r="BK217"/>
  <c r="J217"/>
  <c r="J109"/>
  <c i="54" r="BK127"/>
  <c r="J127"/>
  <c r="J101"/>
  <c i="77" r="BK159"/>
  <c r="J159"/>
  <c r="J101"/>
  <c i="78" r="BK169"/>
  <c r="J169"/>
  <c r="J103"/>
  <c i="77" r="J181"/>
  <c r="J105"/>
  <c i="78" r="J91"/>
  <c r="E114"/>
  <c r="F123"/>
  <c r="BF134"/>
  <c r="BF139"/>
  <c r="BF158"/>
  <c i="77" r="BK133"/>
  <c i="78" r="J123"/>
  <c r="BF141"/>
  <c r="J122"/>
  <c r="BF132"/>
  <c r="BF149"/>
  <c r="BF165"/>
  <c r="BF143"/>
  <c r="BF147"/>
  <c r="BF162"/>
  <c r="BF170"/>
  <c r="BF151"/>
  <c r="BF156"/>
  <c r="BF173"/>
  <c r="BF175"/>
  <c r="BF145"/>
  <c r="BF167"/>
  <c r="BF130"/>
  <c r="BF137"/>
  <c r="BF153"/>
  <c r="BF160"/>
  <c r="BF128"/>
  <c i="77" r="J94"/>
  <c r="BF141"/>
  <c r="BF164"/>
  <c r="BF167"/>
  <c r="BF178"/>
  <c r="BF191"/>
  <c r="BF200"/>
  <c r="BF209"/>
  <c r="BF227"/>
  <c r="E85"/>
  <c r="BF185"/>
  <c r="BF194"/>
  <c r="BF230"/>
  <c r="BF279"/>
  <c r="BF282"/>
  <c r="BF306"/>
  <c r="BF327"/>
  <c r="F94"/>
  <c r="J126"/>
  <c r="BF138"/>
  <c r="BF146"/>
  <c r="BF153"/>
  <c r="BF160"/>
  <c r="BF182"/>
  <c r="BF188"/>
  <c r="BF206"/>
  <c r="BF239"/>
  <c r="BF242"/>
  <c r="BF245"/>
  <c r="BF300"/>
  <c r="BF333"/>
  <c r="BF342"/>
  <c r="BF348"/>
  <c r="BF363"/>
  <c r="BF372"/>
  <c r="BF285"/>
  <c r="BF288"/>
  <c r="BF309"/>
  <c r="BF318"/>
  <c r="BF357"/>
  <c r="BF135"/>
  <c r="BF156"/>
  <c r="BF173"/>
  <c r="BF224"/>
  <c r="BF251"/>
  <c r="BF260"/>
  <c r="BF271"/>
  <c r="BF275"/>
  <c r="BF292"/>
  <c r="BF312"/>
  <c r="BF324"/>
  <c r="BF330"/>
  <c r="BF339"/>
  <c r="BF351"/>
  <c r="BF360"/>
  <c r="BF197"/>
  <c r="BF221"/>
  <c r="BF233"/>
  <c r="BF254"/>
  <c r="BF263"/>
  <c r="BF297"/>
  <c r="BF321"/>
  <c r="BF377"/>
  <c i="76" r="BK124"/>
  <c r="J124"/>
  <c r="J98"/>
  <c i="77" r="BF149"/>
  <c r="BF171"/>
  <c r="BF176"/>
  <c r="BF215"/>
  <c r="BF265"/>
  <c r="BF268"/>
  <c r="BF315"/>
  <c r="BF336"/>
  <c r="BF354"/>
  <c r="BF382"/>
  <c r="BF403"/>
  <c r="BF387"/>
  <c r="BF391"/>
  <c r="BF394"/>
  <c r="BF400"/>
  <c r="BF406"/>
  <c r="BF455"/>
  <c r="BF470"/>
  <c r="BF488"/>
  <c r="BF497"/>
  <c r="J93"/>
  <c r="BF172"/>
  <c r="BF203"/>
  <c r="BF212"/>
  <c r="BF218"/>
  <c r="BF236"/>
  <c r="BF248"/>
  <c r="BF257"/>
  <c r="BF303"/>
  <c r="BF345"/>
  <c r="BF366"/>
  <c r="BF369"/>
  <c r="BF385"/>
  <c r="BF415"/>
  <c r="BF424"/>
  <c r="BF431"/>
  <c r="BF434"/>
  <c r="BF446"/>
  <c r="BF452"/>
  <c r="BF508"/>
  <c r="BF524"/>
  <c r="BF527"/>
  <c r="BF531"/>
  <c r="BF412"/>
  <c r="BF418"/>
  <c r="BF458"/>
  <c r="BF473"/>
  <c r="BF476"/>
  <c r="BF491"/>
  <c r="BF503"/>
  <c r="BF461"/>
  <c r="BF465"/>
  <c r="BF485"/>
  <c r="BF494"/>
  <c r="BF514"/>
  <c r="BF522"/>
  <c r="BF534"/>
  <c r="BF397"/>
  <c r="BF409"/>
  <c r="BF449"/>
  <c r="BF479"/>
  <c r="BF506"/>
  <c r="BF511"/>
  <c r="BF518"/>
  <c r="BF421"/>
  <c r="BF427"/>
  <c r="BF439"/>
  <c r="BF443"/>
  <c r="BF482"/>
  <c r="BF500"/>
  <c i="76" r="F94"/>
  <c r="BF129"/>
  <c r="BF130"/>
  <c r="BF133"/>
  <c r="BF140"/>
  <c r="BF142"/>
  <c r="BF143"/>
  <c r="BF147"/>
  <c r="BF155"/>
  <c r="BF161"/>
  <c r="BF165"/>
  <c i="75" r="BK127"/>
  <c r="J127"/>
  <c r="J99"/>
  <c i="76" r="J94"/>
  <c r="BF128"/>
  <c r="BF131"/>
  <c r="BF132"/>
  <c r="BF138"/>
  <c r="BF144"/>
  <c r="BF148"/>
  <c r="BF156"/>
  <c r="BF168"/>
  <c r="BF170"/>
  <c r="BF172"/>
  <c r="BF176"/>
  <c r="BF177"/>
  <c r="BF185"/>
  <c r="E112"/>
  <c r="J118"/>
  <c r="BF134"/>
  <c r="BF145"/>
  <c r="BF146"/>
  <c r="BF150"/>
  <c r="BF154"/>
  <c r="BF162"/>
  <c r="BF175"/>
  <c r="BF179"/>
  <c r="BF186"/>
  <c r="J93"/>
  <c r="BF139"/>
  <c r="BF141"/>
  <c r="BF149"/>
  <c r="BF157"/>
  <c r="BF159"/>
  <c r="BF178"/>
  <c r="BF181"/>
  <c r="BF127"/>
  <c r="BF135"/>
  <c r="BF136"/>
  <c r="BF151"/>
  <c r="BF160"/>
  <c r="BF163"/>
  <c r="BF164"/>
  <c r="BF166"/>
  <c r="BF167"/>
  <c r="BF173"/>
  <c r="BF180"/>
  <c r="BF182"/>
  <c r="BF183"/>
  <c r="BF184"/>
  <c r="BF126"/>
  <c r="BF137"/>
  <c r="BF153"/>
  <c r="BF171"/>
  <c r="BF174"/>
  <c i="75" r="J94"/>
  <c r="F123"/>
  <c r="BF135"/>
  <c r="BF138"/>
  <c r="BF148"/>
  <c r="J93"/>
  <c r="BF145"/>
  <c r="BF160"/>
  <c r="BF163"/>
  <c r="BF171"/>
  <c i="74" r="J123"/>
  <c r="J99"/>
  <c i="75" r="E85"/>
  <c r="F93"/>
  <c r="J120"/>
  <c r="BF132"/>
  <c r="BF152"/>
  <c r="BF169"/>
  <c r="BF166"/>
  <c r="BF129"/>
  <c r="BF155"/>
  <c r="BF142"/>
  <c r="BF158"/>
  <c i="74" r="F94"/>
  <c r="J94"/>
  <c r="J118"/>
  <c r="BF125"/>
  <c r="BF124"/>
  <c r="BF126"/>
  <c r="BF129"/>
  <c r="BF130"/>
  <c r="J116"/>
  <c i="73" r="BK130"/>
  <c r="J130"/>
  <c r="J100"/>
  <c i="74" r="BF127"/>
  <c r="BF131"/>
  <c r="BF136"/>
  <c r="BF139"/>
  <c r="E85"/>
  <c r="BF134"/>
  <c r="BF128"/>
  <c r="BF133"/>
  <c r="BF135"/>
  <c r="BF138"/>
  <c r="BF137"/>
  <c i="73" r="BF141"/>
  <c r="BF147"/>
  <c r="BF150"/>
  <c r="BF155"/>
  <c i="72" r="BK131"/>
  <c r="J131"/>
  <c r="J101"/>
  <c i="73" r="J96"/>
  <c r="BF138"/>
  <c r="BF140"/>
  <c r="BF161"/>
  <c r="BF162"/>
  <c r="BF163"/>
  <c r="F96"/>
  <c r="BF145"/>
  <c r="BF146"/>
  <c r="BF148"/>
  <c r="BF149"/>
  <c r="BF156"/>
  <c r="BF169"/>
  <c r="J93"/>
  <c r="E116"/>
  <c r="J126"/>
  <c r="BF137"/>
  <c r="BF144"/>
  <c r="BF153"/>
  <c r="BF157"/>
  <c r="BF159"/>
  <c r="BF165"/>
  <c r="BF168"/>
  <c r="BF170"/>
  <c r="BF134"/>
  <c r="BF135"/>
  <c r="BF139"/>
  <c r="BF152"/>
  <c r="BF154"/>
  <c r="BF158"/>
  <c r="BF164"/>
  <c r="BF171"/>
  <c r="BF132"/>
  <c r="BF136"/>
  <c r="BF143"/>
  <c r="BF166"/>
  <c r="BF172"/>
  <c i="71" r="BK131"/>
  <c r="J131"/>
  <c r="J101"/>
  <c i="72" r="J96"/>
  <c r="J126"/>
  <c r="BF133"/>
  <c r="E85"/>
  <c r="F96"/>
  <c r="J124"/>
  <c r="BF134"/>
  <c r="BF141"/>
  <c r="BF144"/>
  <c r="BF147"/>
  <c r="BF153"/>
  <c r="BF151"/>
  <c r="BF162"/>
  <c r="BF170"/>
  <c r="BF183"/>
  <c r="BF190"/>
  <c r="BF192"/>
  <c r="BF194"/>
  <c r="BF195"/>
  <c r="BF136"/>
  <c r="BF142"/>
  <c r="BF148"/>
  <c r="BF150"/>
  <c r="BF159"/>
  <c r="BF187"/>
  <c r="BF188"/>
  <c r="BF191"/>
  <c r="BF178"/>
  <c r="BF186"/>
  <c r="BF135"/>
  <c r="BF140"/>
  <c r="BF152"/>
  <c r="BF157"/>
  <c r="BF165"/>
  <c r="BF168"/>
  <c r="BF169"/>
  <c r="BF176"/>
  <c r="BF177"/>
  <c r="BF179"/>
  <c r="BF139"/>
  <c r="BF160"/>
  <c r="BF163"/>
  <c r="BF172"/>
  <c r="BF174"/>
  <c r="BF189"/>
  <c r="BF197"/>
  <c r="BF137"/>
  <c r="BF138"/>
  <c r="BF143"/>
  <c r="BF146"/>
  <c r="BF149"/>
  <c r="BF155"/>
  <c r="BF164"/>
  <c r="BF166"/>
  <c r="BF173"/>
  <c r="BF175"/>
  <c r="BF180"/>
  <c r="BF182"/>
  <c r="BF185"/>
  <c r="BF193"/>
  <c r="BF196"/>
  <c r="BF198"/>
  <c r="BF154"/>
  <c r="BF156"/>
  <c r="BF161"/>
  <c r="BF167"/>
  <c r="BF181"/>
  <c i="71" r="J95"/>
  <c r="BF136"/>
  <c r="BF138"/>
  <c r="BF151"/>
  <c r="BF154"/>
  <c r="BF159"/>
  <c i="70" r="BK125"/>
  <c r="J125"/>
  <c i="71" r="E85"/>
  <c r="J96"/>
  <c r="BF133"/>
  <c r="BF172"/>
  <c r="BF182"/>
  <c r="F96"/>
  <c r="J124"/>
  <c r="BF142"/>
  <c r="BF147"/>
  <c r="BF156"/>
  <c r="BF162"/>
  <c r="BF134"/>
  <c r="BF139"/>
  <c r="BF140"/>
  <c r="BF141"/>
  <c r="BF146"/>
  <c r="BF150"/>
  <c r="BF153"/>
  <c r="BF160"/>
  <c r="BF178"/>
  <c r="BF188"/>
  <c r="BF189"/>
  <c r="BF190"/>
  <c r="BF135"/>
  <c r="BF143"/>
  <c r="BF144"/>
  <c r="BF148"/>
  <c r="BF152"/>
  <c r="BF158"/>
  <c r="BF164"/>
  <c r="BF174"/>
  <c r="BF175"/>
  <c r="BF176"/>
  <c r="BF184"/>
  <c r="BF185"/>
  <c r="BF186"/>
  <c r="BF187"/>
  <c r="BF155"/>
  <c r="BF161"/>
  <c r="BF163"/>
  <c r="BF166"/>
  <c r="BF167"/>
  <c r="BF168"/>
  <c r="BF170"/>
  <c r="BF173"/>
  <c r="BF149"/>
  <c r="BF165"/>
  <c r="BF171"/>
  <c r="BF177"/>
  <c r="BF180"/>
  <c r="BF191"/>
  <c r="BF192"/>
  <c r="BF194"/>
  <c r="BF137"/>
  <c r="BF179"/>
  <c r="BF183"/>
  <c r="BF193"/>
  <c r="BF195"/>
  <c i="70" r="F96"/>
  <c r="J121"/>
  <c i="69" r="BK128"/>
  <c r="J128"/>
  <c r="J101"/>
  <c i="70" r="J93"/>
  <c r="E111"/>
  <c r="BF127"/>
  <c r="J96"/>
  <c r="BF128"/>
  <c i="69" r="F96"/>
  <c r="BF134"/>
  <c r="BF148"/>
  <c r="BF150"/>
  <c r="J121"/>
  <c r="BF132"/>
  <c r="BF141"/>
  <c r="BF149"/>
  <c r="BF136"/>
  <c i="68" r="BK128"/>
  <c r="J128"/>
  <c r="J101"/>
  <c i="69" r="J95"/>
  <c r="BF130"/>
  <c r="BF131"/>
  <c r="BF140"/>
  <c r="BF146"/>
  <c r="E113"/>
  <c r="BF135"/>
  <c r="BF144"/>
  <c r="BF147"/>
  <c r="BF133"/>
  <c r="BF138"/>
  <c r="BF139"/>
  <c r="BF152"/>
  <c r="BF153"/>
  <c r="J96"/>
  <c r="BF137"/>
  <c r="BF143"/>
  <c r="BF145"/>
  <c r="BF151"/>
  <c r="BF154"/>
  <c i="68" r="J121"/>
  <c r="BF134"/>
  <c r="BF143"/>
  <c r="BF146"/>
  <c r="E113"/>
  <c r="J123"/>
  <c r="BF138"/>
  <c r="F96"/>
  <c r="J124"/>
  <c r="BF133"/>
  <c r="BF136"/>
  <c r="BF137"/>
  <c r="BF139"/>
  <c r="BF141"/>
  <c r="BF151"/>
  <c r="BF153"/>
  <c r="BF155"/>
  <c r="BF156"/>
  <c r="BF157"/>
  <c r="BF158"/>
  <c r="BF130"/>
  <c r="BF131"/>
  <c r="BF135"/>
  <c r="BF142"/>
  <c r="BF144"/>
  <c r="BF150"/>
  <c r="BF152"/>
  <c r="BF154"/>
  <c r="BF159"/>
  <c r="BF160"/>
  <c r="BF132"/>
  <c r="BF140"/>
  <c r="BF147"/>
  <c r="BF148"/>
  <c r="BF149"/>
  <c i="66" r="J132"/>
  <c r="J102"/>
  <c i="67" r="F96"/>
  <c r="BF127"/>
  <c r="BF129"/>
  <c r="E85"/>
  <c r="J96"/>
  <c r="J119"/>
  <c r="J121"/>
  <c r="BF128"/>
  <c i="65" r="BK131"/>
  <c r="BK130"/>
  <c r="J130"/>
  <c r="J100"/>
  <c i="66" r="E85"/>
  <c r="J95"/>
  <c r="F127"/>
  <c r="BF133"/>
  <c r="BF134"/>
  <c r="BF135"/>
  <c r="BF136"/>
  <c r="BF137"/>
  <c r="BF138"/>
  <c r="BF139"/>
  <c r="BF142"/>
  <c r="BF146"/>
  <c r="BF149"/>
  <c r="BF153"/>
  <c r="BF154"/>
  <c r="BF155"/>
  <c r="BF156"/>
  <c r="BF164"/>
  <c r="BF168"/>
  <c r="BF174"/>
  <c r="BF176"/>
  <c r="BF180"/>
  <c r="BF184"/>
  <c r="BF186"/>
  <c r="BF187"/>
  <c r="BF189"/>
  <c r="BF191"/>
  <c r="J124"/>
  <c r="BF141"/>
  <c r="BF143"/>
  <c r="BF151"/>
  <c r="BF160"/>
  <c r="BF167"/>
  <c r="BF169"/>
  <c r="BF173"/>
  <c r="BF175"/>
  <c r="BF182"/>
  <c r="J127"/>
  <c r="BF140"/>
  <c r="BF147"/>
  <c r="BF148"/>
  <c r="BF152"/>
  <c r="BF159"/>
  <c r="BF162"/>
  <c r="BF170"/>
  <c r="BF181"/>
  <c r="BF185"/>
  <c r="BF190"/>
  <c r="BF144"/>
  <c r="BF150"/>
  <c r="BF157"/>
  <c r="BF161"/>
  <c r="BF163"/>
  <c r="BF165"/>
  <c r="BF166"/>
  <c r="BF172"/>
  <c r="BF177"/>
  <c r="BF178"/>
  <c r="BF179"/>
  <c r="BF188"/>
  <c i="65" r="J93"/>
  <c r="J126"/>
  <c r="BF133"/>
  <c r="BF134"/>
  <c r="BF139"/>
  <c r="BF144"/>
  <c r="BF152"/>
  <c r="BF153"/>
  <c r="BF154"/>
  <c r="BF156"/>
  <c r="BF159"/>
  <c r="BF161"/>
  <c r="F96"/>
  <c r="BF145"/>
  <c r="BF151"/>
  <c r="BF165"/>
  <c r="BF166"/>
  <c i="64" r="J129"/>
  <c r="J101"/>
  <c r="J130"/>
  <c r="J102"/>
  <c i="65" r="BF136"/>
  <c r="BF137"/>
  <c r="BF146"/>
  <c r="BF147"/>
  <c r="BF150"/>
  <c r="BF157"/>
  <c r="BF158"/>
  <c r="BF138"/>
  <c r="BF141"/>
  <c r="BF143"/>
  <c r="BF162"/>
  <c r="BF163"/>
  <c r="BF171"/>
  <c r="BF173"/>
  <c r="BF174"/>
  <c r="BF175"/>
  <c r="BF177"/>
  <c r="BF185"/>
  <c r="BF189"/>
  <c r="BF190"/>
  <c r="BF191"/>
  <c r="BF194"/>
  <c r="E116"/>
  <c r="BF135"/>
  <c r="BF140"/>
  <c r="BF148"/>
  <c r="BF160"/>
  <c r="BF164"/>
  <c r="BF168"/>
  <c r="BF170"/>
  <c r="BF176"/>
  <c r="BF178"/>
  <c r="BF179"/>
  <c r="BF180"/>
  <c r="BF181"/>
  <c r="BF186"/>
  <c r="BF183"/>
  <c r="BF197"/>
  <c r="BF199"/>
  <c r="BF202"/>
  <c r="BF193"/>
  <c r="BF195"/>
  <c r="BF198"/>
  <c r="BF200"/>
  <c r="BF184"/>
  <c r="BF201"/>
  <c r="BF203"/>
  <c r="J96"/>
  <c r="BF142"/>
  <c r="BF155"/>
  <c r="BF169"/>
  <c r="BF172"/>
  <c r="BF187"/>
  <c r="BF188"/>
  <c r="BF192"/>
  <c i="64" r="E85"/>
  <c r="J95"/>
  <c r="J96"/>
  <c r="BF131"/>
  <c r="BF132"/>
  <c r="BF136"/>
  <c r="BF140"/>
  <c r="BF146"/>
  <c r="BF151"/>
  <c r="BF142"/>
  <c r="BF143"/>
  <c r="BF152"/>
  <c r="BF154"/>
  <c i="63" r="BK129"/>
  <c r="J129"/>
  <c r="J101"/>
  <c i="64" r="J93"/>
  <c r="F96"/>
  <c r="BF133"/>
  <c r="BF134"/>
  <c r="BF137"/>
  <c r="BF141"/>
  <c r="BF145"/>
  <c r="BF147"/>
  <c r="BF155"/>
  <c r="BF165"/>
  <c r="BF166"/>
  <c r="BF144"/>
  <c r="BF148"/>
  <c r="BF156"/>
  <c r="BF158"/>
  <c r="BF160"/>
  <c r="BF164"/>
  <c r="BF177"/>
  <c r="BF168"/>
  <c r="BF172"/>
  <c r="BF170"/>
  <c r="BF174"/>
  <c r="BF175"/>
  <c r="BF135"/>
  <c r="BF138"/>
  <c r="BF139"/>
  <c r="BF150"/>
  <c r="BF153"/>
  <c r="BF157"/>
  <c r="BF159"/>
  <c r="BF161"/>
  <c r="BF162"/>
  <c r="BF167"/>
  <c r="BF173"/>
  <c r="BF169"/>
  <c r="BF171"/>
  <c r="BF176"/>
  <c r="BF178"/>
  <c r="BF179"/>
  <c i="63" r="J93"/>
  <c r="J96"/>
  <c r="J124"/>
  <c r="BF137"/>
  <c r="BF138"/>
  <c r="BF142"/>
  <c r="BF134"/>
  <c i="62" r="BK125"/>
  <c r="J125"/>
  <c r="J100"/>
  <c i="63" r="E85"/>
  <c r="BF156"/>
  <c r="BF159"/>
  <c r="BF165"/>
  <c r="BF168"/>
  <c r="BF176"/>
  <c r="BF177"/>
  <c r="BF147"/>
  <c r="BF131"/>
  <c r="BF140"/>
  <c r="BF143"/>
  <c r="BF157"/>
  <c r="BF163"/>
  <c r="BF179"/>
  <c r="BF181"/>
  <c r="BF133"/>
  <c r="BF136"/>
  <c r="BF146"/>
  <c r="BF152"/>
  <c r="BF155"/>
  <c r="BF167"/>
  <c r="BF174"/>
  <c r="BF178"/>
  <c r="F125"/>
  <c r="BF132"/>
  <c r="BF144"/>
  <c r="BF148"/>
  <c r="BF154"/>
  <c r="BF161"/>
  <c r="BF162"/>
  <c r="BF170"/>
  <c r="BF172"/>
  <c r="BF175"/>
  <c r="BF180"/>
  <c r="BF182"/>
  <c r="BF184"/>
  <c r="BF141"/>
  <c r="BF145"/>
  <c r="BF149"/>
  <c r="BF150"/>
  <c r="BF153"/>
  <c r="BF158"/>
  <c r="BF160"/>
  <c r="BF164"/>
  <c r="BF169"/>
  <c r="BF135"/>
  <c r="BF139"/>
  <c r="BF171"/>
  <c r="BF173"/>
  <c r="BF183"/>
  <c i="62" r="J93"/>
  <c r="J121"/>
  <c r="J122"/>
  <c r="BF128"/>
  <c r="E111"/>
  <c r="F122"/>
  <c r="BF127"/>
  <c r="BF129"/>
  <c i="61" r="BK125"/>
  <c r="J125"/>
  <c r="J100"/>
  <c r="J93"/>
  <c r="E111"/>
  <c r="J122"/>
  <c r="BF131"/>
  <c i="60" r="BK125"/>
  <c r="J125"/>
  <c r="J100"/>
  <c i="61" r="BF132"/>
  <c r="J95"/>
  <c r="F122"/>
  <c r="BF129"/>
  <c r="BF133"/>
  <c r="BF127"/>
  <c r="BF128"/>
  <c r="BF136"/>
  <c r="BF137"/>
  <c r="BF138"/>
  <c r="BF140"/>
  <c r="BF135"/>
  <c r="BF130"/>
  <c r="BF134"/>
  <c r="BF139"/>
  <c i="60" r="BF127"/>
  <c r="E85"/>
  <c r="J96"/>
  <c r="J119"/>
  <c r="BF134"/>
  <c r="F96"/>
  <c r="BF130"/>
  <c r="BF133"/>
  <c r="BF138"/>
  <c r="BF129"/>
  <c r="BF131"/>
  <c r="BF132"/>
  <c r="BF135"/>
  <c r="BF136"/>
  <c r="BF137"/>
  <c r="BF141"/>
  <c r="BF139"/>
  <c r="BF140"/>
  <c r="J95"/>
  <c r="BF128"/>
  <c i="58" r="BK127"/>
  <c r="J127"/>
  <c r="J100"/>
  <c i="59" r="E111"/>
  <c r="J93"/>
  <c r="J96"/>
  <c r="BF130"/>
  <c r="J95"/>
  <c r="F122"/>
  <c r="BF127"/>
  <c r="BF128"/>
  <c r="BF129"/>
  <c i="58" r="J95"/>
  <c r="F124"/>
  <c r="BF130"/>
  <c r="BF132"/>
  <c r="BF136"/>
  <c r="BF140"/>
  <c r="J93"/>
  <c r="J96"/>
  <c r="BF138"/>
  <c i="57" r="BK129"/>
  <c r="BK128"/>
  <c r="J128"/>
  <c r="J100"/>
  <c i="58" r="E85"/>
  <c r="BF133"/>
  <c r="BF142"/>
  <c r="BF148"/>
  <c r="BF129"/>
  <c r="BF134"/>
  <c r="BF135"/>
  <c r="BF139"/>
  <c r="BF143"/>
  <c r="BF145"/>
  <c r="BF144"/>
  <c r="BF149"/>
  <c r="BF146"/>
  <c r="BF147"/>
  <c r="BF131"/>
  <c i="57" r="E85"/>
  <c r="F96"/>
  <c r="BF131"/>
  <c r="BF135"/>
  <c r="BF137"/>
  <c r="BF151"/>
  <c r="BF152"/>
  <c r="BF157"/>
  <c r="J93"/>
  <c r="BF138"/>
  <c r="BF148"/>
  <c i="56" r="BK125"/>
  <c r="J125"/>
  <c r="J100"/>
  <c i="57" r="J124"/>
  <c r="BF132"/>
  <c r="BF133"/>
  <c r="BF134"/>
  <c r="BF136"/>
  <c r="BF142"/>
  <c r="BF146"/>
  <c r="J125"/>
  <c r="BF139"/>
  <c r="BF144"/>
  <c r="BF145"/>
  <c r="BF147"/>
  <c r="BF150"/>
  <c r="BF155"/>
  <c r="BF158"/>
  <c r="BF140"/>
  <c r="BF154"/>
  <c r="BF141"/>
  <c r="BF153"/>
  <c r="BF156"/>
  <c i="55" r="J100"/>
  <c i="56" r="J93"/>
  <c r="BF127"/>
  <c r="BF128"/>
  <c r="E85"/>
  <c i="55" r="J126"/>
  <c r="J101"/>
  <c i="56" r="BF133"/>
  <c r="BF132"/>
  <c r="J121"/>
  <c r="BF134"/>
  <c r="BF135"/>
  <c r="F122"/>
  <c r="BF130"/>
  <c r="J122"/>
  <c r="BF129"/>
  <c r="BF131"/>
  <c i="55" r="BF134"/>
  <c r="BF135"/>
  <c r="BF142"/>
  <c i="54" r="BK126"/>
  <c r="J126"/>
  <c r="J100"/>
  <c i="55" r="J93"/>
  <c r="E111"/>
  <c r="F122"/>
  <c r="BF128"/>
  <c r="BF132"/>
  <c r="BF133"/>
  <c r="BF136"/>
  <c r="BF155"/>
  <c r="J96"/>
  <c r="BF131"/>
  <c r="BF144"/>
  <c r="BF147"/>
  <c r="BF148"/>
  <c r="BF150"/>
  <c r="BF159"/>
  <c r="BF160"/>
  <c r="BF165"/>
  <c r="BF166"/>
  <c r="BF138"/>
  <c r="BF149"/>
  <c r="BF154"/>
  <c r="BF164"/>
  <c r="BF169"/>
  <c r="BF174"/>
  <c r="BF177"/>
  <c r="J95"/>
  <c r="BF127"/>
  <c r="BF130"/>
  <c r="BF137"/>
  <c r="BF140"/>
  <c r="BF141"/>
  <c r="BF151"/>
  <c r="BF152"/>
  <c r="BF156"/>
  <c r="BF157"/>
  <c r="BF158"/>
  <c r="BF161"/>
  <c r="BF163"/>
  <c r="BF167"/>
  <c r="BF168"/>
  <c r="BF170"/>
  <c r="BF172"/>
  <c r="BF173"/>
  <c r="BF175"/>
  <c r="BF176"/>
  <c r="BF178"/>
  <c r="BF179"/>
  <c r="BF180"/>
  <c r="BF129"/>
  <c r="BF139"/>
  <c r="BF143"/>
  <c r="BF145"/>
  <c r="BF146"/>
  <c r="BF153"/>
  <c r="BF162"/>
  <c r="BF171"/>
  <c i="54" r="BF128"/>
  <c r="BF130"/>
  <c r="BF131"/>
  <c r="BF154"/>
  <c r="BF155"/>
  <c r="BF161"/>
  <c r="BF171"/>
  <c r="BF172"/>
  <c r="J93"/>
  <c r="F123"/>
  <c r="BF133"/>
  <c r="BF148"/>
  <c r="BF151"/>
  <c r="BF158"/>
  <c r="BF162"/>
  <c r="BF175"/>
  <c r="BF176"/>
  <c r="E85"/>
  <c r="J96"/>
  <c r="BF136"/>
  <c r="BF140"/>
  <c r="BF141"/>
  <c r="BF144"/>
  <c r="BF146"/>
  <c r="BF152"/>
  <c r="BF153"/>
  <c r="BF166"/>
  <c r="BF178"/>
  <c r="BF181"/>
  <c i="53" r="BK125"/>
  <c r="J125"/>
  <c i="54" r="J95"/>
  <c r="BF142"/>
  <c r="BF143"/>
  <c r="BF159"/>
  <c r="BF160"/>
  <c r="BF170"/>
  <c r="BF177"/>
  <c r="BF192"/>
  <c r="BF145"/>
  <c r="BF150"/>
  <c r="BF157"/>
  <c r="BF163"/>
  <c r="BF167"/>
  <c r="BF197"/>
  <c r="BF206"/>
  <c r="BF209"/>
  <c r="BF210"/>
  <c r="BF218"/>
  <c r="BF219"/>
  <c r="BF223"/>
  <c r="BF186"/>
  <c r="BF199"/>
  <c r="BF200"/>
  <c r="BF201"/>
  <c r="BF207"/>
  <c r="BF214"/>
  <c r="BF216"/>
  <c r="BF220"/>
  <c r="BF222"/>
  <c r="BF224"/>
  <c r="BF227"/>
  <c r="BF183"/>
  <c r="BF185"/>
  <c r="BF193"/>
  <c r="BF194"/>
  <c r="BF195"/>
  <c r="BF196"/>
  <c r="BF203"/>
  <c r="BF204"/>
  <c r="BF205"/>
  <c r="BF211"/>
  <c r="BF228"/>
  <c r="BF135"/>
  <c r="BF138"/>
  <c r="BF139"/>
  <c r="BF147"/>
  <c r="BF149"/>
  <c r="BF164"/>
  <c r="BF165"/>
  <c r="BF168"/>
  <c r="BF173"/>
  <c r="BF174"/>
  <c r="BF188"/>
  <c r="BF198"/>
  <c r="BF202"/>
  <c r="BF212"/>
  <c r="BF215"/>
  <c r="BF231"/>
  <c r="BF190"/>
  <c r="BF217"/>
  <c r="BF221"/>
  <c r="BF225"/>
  <c r="BF230"/>
  <c r="BF233"/>
  <c r="BF129"/>
  <c r="BF132"/>
  <c r="BF134"/>
  <c r="BF137"/>
  <c r="BF156"/>
  <c r="BF169"/>
  <c r="BF179"/>
  <c r="BF180"/>
  <c r="BF182"/>
  <c r="BF184"/>
  <c r="BF187"/>
  <c r="BF189"/>
  <c r="BF191"/>
  <c r="BF208"/>
  <c r="BF213"/>
  <c r="BF226"/>
  <c r="BF229"/>
  <c i="53" r="J121"/>
  <c r="E111"/>
  <c r="J119"/>
  <c r="J122"/>
  <c r="BF127"/>
  <c r="BF128"/>
  <c r="BF129"/>
  <c r="BF132"/>
  <c r="F96"/>
  <c r="BF131"/>
  <c r="BF133"/>
  <c i="52" r="BK129"/>
  <c r="J129"/>
  <c r="J101"/>
  <c i="53" r="BF130"/>
  <c i="51" r="BK127"/>
  <c r="J127"/>
  <c r="J101"/>
  <c i="52" r="J93"/>
  <c r="BF137"/>
  <c r="J96"/>
  <c r="J124"/>
  <c r="BF147"/>
  <c r="F96"/>
  <c r="BF153"/>
  <c r="BF143"/>
  <c r="E85"/>
  <c r="BF131"/>
  <c r="BF135"/>
  <c r="BF139"/>
  <c r="BF161"/>
  <c r="BF163"/>
  <c r="BF167"/>
  <c r="BF169"/>
  <c r="BF150"/>
  <c r="BF155"/>
  <c r="BF159"/>
  <c i="50" r="J164"/>
  <c r="J107"/>
  <c i="51" r="J93"/>
  <c r="J123"/>
  <c i="50" r="BK135"/>
  <c i="51" r="E112"/>
  <c r="J122"/>
  <c r="BF142"/>
  <c r="BF163"/>
  <c r="BF129"/>
  <c r="BF137"/>
  <c r="BF150"/>
  <c r="BF154"/>
  <c r="BF158"/>
  <c r="BF171"/>
  <c r="F96"/>
  <c r="BF160"/>
  <c r="BF152"/>
  <c r="BF173"/>
  <c i="50" r="BF153"/>
  <c r="J93"/>
  <c r="E120"/>
  <c r="BF155"/>
  <c r="BF165"/>
  <c r="J130"/>
  <c r="BF137"/>
  <c r="BF143"/>
  <c r="BF200"/>
  <c r="BF217"/>
  <c r="F96"/>
  <c r="BF146"/>
  <c r="BF149"/>
  <c r="BF157"/>
  <c r="BF159"/>
  <c r="BF180"/>
  <c r="BF194"/>
  <c r="J96"/>
  <c r="BF139"/>
  <c r="BF214"/>
  <c r="BF219"/>
  <c r="BF222"/>
  <c r="BF243"/>
  <c i="49" r="J131"/>
  <c r="J102"/>
  <c i="50" r="BF152"/>
  <c r="BF154"/>
  <c r="BF176"/>
  <c r="BF211"/>
  <c r="BF231"/>
  <c r="BF236"/>
  <c r="BF241"/>
  <c r="BF245"/>
  <c r="BF191"/>
  <c r="BF162"/>
  <c r="BF179"/>
  <c r="BF197"/>
  <c r="BF234"/>
  <c r="BF238"/>
  <c r="BF247"/>
  <c i="48" r="BK929"/>
  <c r="J929"/>
  <c r="J107"/>
  <c i="49" r="BF138"/>
  <c r="BF146"/>
  <c r="BF191"/>
  <c r="J95"/>
  <c r="BF135"/>
  <c r="BF142"/>
  <c r="BF159"/>
  <c r="BF175"/>
  <c r="BF203"/>
  <c r="J93"/>
  <c r="E115"/>
  <c r="BF132"/>
  <c r="BF151"/>
  <c r="BF155"/>
  <c r="BF171"/>
  <c r="BF211"/>
  <c r="F126"/>
  <c r="BF167"/>
  <c r="BF187"/>
  <c r="BF207"/>
  <c r="BF235"/>
  <c r="BF239"/>
  <c r="BF255"/>
  <c r="BF163"/>
  <c r="BF183"/>
  <c r="BF215"/>
  <c r="BF244"/>
  <c r="J96"/>
  <c r="BF195"/>
  <c r="BF199"/>
  <c r="BF219"/>
  <c r="BF231"/>
  <c r="BF258"/>
  <c r="BF260"/>
  <c r="BF359"/>
  <c i="48" r="BK141"/>
  <c r="J141"/>
  <c r="J101"/>
  <c i="49" r="BF179"/>
  <c r="BF223"/>
  <c r="BF227"/>
  <c r="BF304"/>
  <c r="BF262"/>
  <c r="BF348"/>
  <c r="BF342"/>
  <c r="BF354"/>
  <c r="BF362"/>
  <c r="BF352"/>
  <c r="BF328"/>
  <c i="47" r="BK132"/>
  <c r="J132"/>
  <c r="J101"/>
  <c i="48" r="J136"/>
  <c r="BF213"/>
  <c r="BF225"/>
  <c r="BF239"/>
  <c r="BF344"/>
  <c r="BF824"/>
  <c r="BF877"/>
  <c r="BF882"/>
  <c r="BF886"/>
  <c r="E85"/>
  <c r="BF167"/>
  <c r="BF629"/>
  <c r="BF835"/>
  <c r="BF837"/>
  <c r="BF846"/>
  <c r="BF860"/>
  <c r="BF878"/>
  <c r="BF898"/>
  <c r="BF904"/>
  <c r="BF872"/>
  <c r="BF909"/>
  <c r="BF925"/>
  <c r="F96"/>
  <c r="BF403"/>
  <c r="BF833"/>
  <c r="BF888"/>
  <c r="BF910"/>
  <c r="BF918"/>
  <c r="BF920"/>
  <c r="BF931"/>
  <c r="BF947"/>
  <c r="BF960"/>
  <c r="BF973"/>
  <c r="BF995"/>
  <c r="BF1093"/>
  <c r="BF1159"/>
  <c r="BF1161"/>
  <c r="BF1183"/>
  <c r="BF1259"/>
  <c r="BF928"/>
  <c r="BF954"/>
  <c r="BF975"/>
  <c r="BF1008"/>
  <c r="BF1060"/>
  <c r="BF1133"/>
  <c r="BF1235"/>
  <c r="BF1261"/>
  <c r="BF1263"/>
  <c r="BF1332"/>
  <c r="BF1349"/>
  <c r="BF940"/>
  <c r="BF1031"/>
  <c r="BF1065"/>
  <c r="BF1129"/>
  <c r="BF1150"/>
  <c r="BF1157"/>
  <c r="BF1160"/>
  <c r="BF1210"/>
  <c r="J96"/>
  <c r="BF155"/>
  <c r="BF183"/>
  <c r="BF187"/>
  <c r="BF336"/>
  <c r="BF827"/>
  <c r="BF828"/>
  <c r="BF851"/>
  <c r="BF881"/>
  <c r="BF890"/>
  <c r="BF892"/>
  <c r="BF971"/>
  <c r="BF1028"/>
  <c r="BF1104"/>
  <c r="BF1203"/>
  <c r="BF1232"/>
  <c r="BF1330"/>
  <c r="BF1364"/>
  <c i="47" r="BK246"/>
  <c r="J246"/>
  <c r="J104"/>
  <c i="48" r="J134"/>
  <c r="BF203"/>
  <c r="BF236"/>
  <c r="BF313"/>
  <c r="BF372"/>
  <c r="BF626"/>
  <c r="BF631"/>
  <c r="BF848"/>
  <c r="BF854"/>
  <c r="BF905"/>
  <c r="BF911"/>
  <c r="BF914"/>
  <c r="BF916"/>
  <c r="BF921"/>
  <c r="BF923"/>
  <c r="BF965"/>
  <c r="BF993"/>
  <c r="BF1121"/>
  <c r="BF1137"/>
  <c r="BF1145"/>
  <c r="BF1163"/>
  <c r="BF1294"/>
  <c r="BF1298"/>
  <c r="BF1346"/>
  <c r="BF1367"/>
  <c r="BF1017"/>
  <c r="BF1054"/>
  <c r="BF1062"/>
  <c r="BF1114"/>
  <c r="BF1125"/>
  <c r="BF1135"/>
  <c r="BF1182"/>
  <c r="BF1206"/>
  <c r="BF1234"/>
  <c r="BF1260"/>
  <c r="BF1299"/>
  <c r="BF1301"/>
  <c r="BF1329"/>
  <c r="BF1340"/>
  <c r="BF1365"/>
  <c r="BF1380"/>
  <c r="BF1383"/>
  <c r="BF152"/>
  <c r="BF159"/>
  <c r="BF163"/>
  <c r="BF221"/>
  <c r="BF330"/>
  <c r="BF844"/>
  <c r="BF857"/>
  <c r="BF871"/>
  <c r="BF891"/>
  <c r="BF919"/>
  <c r="BF934"/>
  <c r="BF937"/>
  <c r="BF943"/>
  <c r="BF1003"/>
  <c r="BF1015"/>
  <c r="BF1207"/>
  <c r="BF1258"/>
  <c r="BF1292"/>
  <c r="BF143"/>
  <c r="BF375"/>
  <c r="BF611"/>
  <c r="BF630"/>
  <c r="BF906"/>
  <c r="BF1377"/>
  <c r="BF1379"/>
  <c r="BF1387"/>
  <c r="BF1398"/>
  <c r="BF148"/>
  <c r="BF199"/>
  <c r="BF296"/>
  <c r="BF1378"/>
  <c i="46" r="J136"/>
  <c r="J100"/>
  <c i="47" r="J127"/>
  <c r="BF149"/>
  <c r="E117"/>
  <c r="F128"/>
  <c r="BF160"/>
  <c r="BF233"/>
  <c r="J128"/>
  <c r="BF207"/>
  <c r="BF209"/>
  <c r="BF235"/>
  <c r="J93"/>
  <c r="BF240"/>
  <c r="BF242"/>
  <c r="BF183"/>
  <c r="BF203"/>
  <c r="BF226"/>
  <c r="BF238"/>
  <c r="BF189"/>
  <c r="BF236"/>
  <c r="BF244"/>
  <c r="BF251"/>
  <c r="BF254"/>
  <c r="BF134"/>
  <c r="BF155"/>
  <c r="BF225"/>
  <c r="BF227"/>
  <c r="BF234"/>
  <c r="BF248"/>
  <c r="BF269"/>
  <c i="45" r="J131"/>
  <c r="J100"/>
  <c i="46" r="J93"/>
  <c r="J91"/>
  <c r="BF130"/>
  <c r="BF143"/>
  <c r="BF145"/>
  <c r="F94"/>
  <c r="J123"/>
  <c r="BF128"/>
  <c r="BF132"/>
  <c r="BF137"/>
  <c r="BF141"/>
  <c r="BF149"/>
  <c r="BF151"/>
  <c r="BF153"/>
  <c r="BF162"/>
  <c r="BF165"/>
  <c r="BF167"/>
  <c r="E85"/>
  <c r="BF158"/>
  <c r="BF160"/>
  <c r="BF134"/>
  <c r="BF147"/>
  <c r="BF156"/>
  <c r="BF139"/>
  <c r="BF170"/>
  <c r="BF173"/>
  <c r="BF175"/>
  <c i="44" r="BK133"/>
  <c r="J133"/>
  <c r="J99"/>
  <c r="BK180"/>
  <c r="J180"/>
  <c r="J104"/>
  <c i="45" r="J93"/>
  <c r="E117"/>
  <c r="BF132"/>
  <c r="BF150"/>
  <c r="BF154"/>
  <c r="BF159"/>
  <c r="BF170"/>
  <c r="F94"/>
  <c r="J126"/>
  <c r="BF144"/>
  <c r="BF148"/>
  <c r="BF149"/>
  <c r="BF157"/>
  <c r="BF194"/>
  <c r="BF196"/>
  <c r="BF200"/>
  <c r="BF237"/>
  <c r="BF212"/>
  <c r="BF214"/>
  <c r="BF226"/>
  <c r="BF235"/>
  <c r="BF245"/>
  <c r="BF262"/>
  <c r="BF276"/>
  <c r="BF136"/>
  <c r="BF147"/>
  <c r="BF206"/>
  <c r="BF218"/>
  <c r="BF247"/>
  <c r="BF249"/>
  <c r="BF256"/>
  <c r="BF258"/>
  <c r="BF284"/>
  <c r="BF137"/>
  <c r="BF140"/>
  <c r="BF163"/>
  <c r="BF166"/>
  <c r="BF178"/>
  <c r="BF202"/>
  <c r="BF222"/>
  <c r="BF231"/>
  <c r="BF240"/>
  <c r="BF250"/>
  <c r="BF255"/>
  <c r="BF265"/>
  <c r="BF287"/>
  <c r="J123"/>
  <c r="BF142"/>
  <c r="BF145"/>
  <c r="BF173"/>
  <c r="BF188"/>
  <c r="BF192"/>
  <c r="BF209"/>
  <c r="BF220"/>
  <c r="BF271"/>
  <c r="BF278"/>
  <c r="BF289"/>
  <c r="BF155"/>
  <c r="BF156"/>
  <c r="BF185"/>
  <c r="BF207"/>
  <c r="BF211"/>
  <c r="BF252"/>
  <c r="BF268"/>
  <c r="BF275"/>
  <c r="BF279"/>
  <c r="BF281"/>
  <c r="BF288"/>
  <c i="1" r="BC143"/>
  <c i="44" r="J126"/>
  <c r="J129"/>
  <c r="BF135"/>
  <c i="43" r="J181"/>
  <c r="J105"/>
  <c i="44" r="BF167"/>
  <c r="BF171"/>
  <c r="BF203"/>
  <c r="BF236"/>
  <c r="BF244"/>
  <c r="BF271"/>
  <c r="J128"/>
  <c r="BF146"/>
  <c r="BF149"/>
  <c r="BF156"/>
  <c r="BF188"/>
  <c r="BF278"/>
  <c r="BF138"/>
  <c r="BF160"/>
  <c r="BF172"/>
  <c r="BF182"/>
  <c r="BF200"/>
  <c r="BF209"/>
  <c r="BF227"/>
  <c r="BF247"/>
  <c r="F94"/>
  <c r="E120"/>
  <c r="BF164"/>
  <c r="BF173"/>
  <c r="BF185"/>
  <c r="BF194"/>
  <c r="BF241"/>
  <c r="BF250"/>
  <c r="BF281"/>
  <c r="BF296"/>
  <c r="BF311"/>
  <c r="BF212"/>
  <c r="BF221"/>
  <c r="BF233"/>
  <c r="BF239"/>
  <c r="BF253"/>
  <c r="BF257"/>
  <c r="BF266"/>
  <c r="BF275"/>
  <c r="BF290"/>
  <c r="BF293"/>
  <c r="BF299"/>
  <c r="BF308"/>
  <c r="BF141"/>
  <c r="BF176"/>
  <c r="BF178"/>
  <c r="BF218"/>
  <c r="BF230"/>
  <c r="BF263"/>
  <c r="BF153"/>
  <c r="BF191"/>
  <c r="BF197"/>
  <c r="BF260"/>
  <c r="BF284"/>
  <c r="BF287"/>
  <c r="BF302"/>
  <c r="BF305"/>
  <c r="BF314"/>
  <c r="BF317"/>
  <c r="BF382"/>
  <c r="BF389"/>
  <c r="BF398"/>
  <c r="BF401"/>
  <c r="BF337"/>
  <c r="BF346"/>
  <c r="BF379"/>
  <c r="BF419"/>
  <c r="BF438"/>
  <c r="BF320"/>
  <c r="BF323"/>
  <c r="BF329"/>
  <c r="BF332"/>
  <c r="BF370"/>
  <c r="BF404"/>
  <c r="BF424"/>
  <c r="BF434"/>
  <c r="BF440"/>
  <c r="BF206"/>
  <c r="BF215"/>
  <c r="BF224"/>
  <c r="BF352"/>
  <c r="BF355"/>
  <c r="BF364"/>
  <c r="BF407"/>
  <c r="BF410"/>
  <c r="BF416"/>
  <c r="BF422"/>
  <c r="BF447"/>
  <c r="BF348"/>
  <c r="BF358"/>
  <c r="BF361"/>
  <c r="BF373"/>
  <c r="BF376"/>
  <c r="BF394"/>
  <c r="BF413"/>
  <c r="BF427"/>
  <c r="BF430"/>
  <c r="BF450"/>
  <c r="BF342"/>
  <c r="BF367"/>
  <c r="BF386"/>
  <c r="BF443"/>
  <c r="BF326"/>
  <c i="43" r="J93"/>
  <c r="F129"/>
  <c r="BF203"/>
  <c r="BF206"/>
  <c r="BF224"/>
  <c r="BF242"/>
  <c r="BF245"/>
  <c r="BF321"/>
  <c r="BF327"/>
  <c r="BF330"/>
  <c r="BF333"/>
  <c r="BF351"/>
  <c r="BF366"/>
  <c r="BF156"/>
  <c r="BF194"/>
  <c r="BF215"/>
  <c r="BF260"/>
  <c r="BF263"/>
  <c r="BF269"/>
  <c r="BF312"/>
  <c r="BF318"/>
  <c r="BF427"/>
  <c r="BF271"/>
  <c r="BF280"/>
  <c r="BF291"/>
  <c r="BF387"/>
  <c r="BF409"/>
  <c r="BF455"/>
  <c r="BF507"/>
  <c r="BF513"/>
  <c r="BF537"/>
  <c r="J91"/>
  <c r="BF146"/>
  <c r="BF164"/>
  <c r="BF173"/>
  <c r="BF176"/>
  <c r="BF197"/>
  <c r="BF200"/>
  <c r="BF212"/>
  <c r="BF218"/>
  <c r="BF230"/>
  <c r="BF233"/>
  <c r="BF248"/>
  <c r="BF257"/>
  <c r="BF306"/>
  <c r="BF309"/>
  <c r="BF354"/>
  <c r="BF372"/>
  <c r="BF384"/>
  <c r="BF390"/>
  <c r="BF415"/>
  <c r="BF430"/>
  <c r="BF470"/>
  <c r="BF482"/>
  <c r="BF519"/>
  <c r="BF530"/>
  <c r="BF533"/>
  <c r="BF543"/>
  <c r="BF553"/>
  <c i="42" r="BK121"/>
  <c r="J121"/>
  <c i="43" r="E85"/>
  <c r="BF178"/>
  <c r="BF191"/>
  <c r="BF227"/>
  <c r="BF418"/>
  <c r="BF436"/>
  <c r="BF439"/>
  <c r="BF458"/>
  <c r="BF510"/>
  <c r="BF522"/>
  <c r="BF525"/>
  <c r="BF527"/>
  <c r="BF541"/>
  <c r="BF546"/>
  <c r="BF550"/>
  <c r="BF381"/>
  <c r="BF395"/>
  <c r="BF421"/>
  <c r="BF488"/>
  <c r="BF498"/>
  <c r="BF504"/>
  <c r="BF138"/>
  <c r="BF153"/>
  <c r="BF171"/>
  <c r="BF172"/>
  <c r="BF185"/>
  <c r="BF188"/>
  <c r="BF209"/>
  <c r="BF239"/>
  <c r="BF254"/>
  <c r="BF266"/>
  <c r="BF288"/>
  <c r="BF294"/>
  <c r="BF297"/>
  <c r="BF315"/>
  <c r="BF339"/>
  <c r="BF342"/>
  <c r="BF357"/>
  <c r="BF363"/>
  <c r="BF369"/>
  <c r="BF403"/>
  <c r="BF405"/>
  <c r="BF446"/>
  <c r="BF516"/>
  <c r="J94"/>
  <c r="BF141"/>
  <c r="BF182"/>
  <c r="BF221"/>
  <c r="BF236"/>
  <c r="BF251"/>
  <c r="BF277"/>
  <c r="BF284"/>
  <c r="BF301"/>
  <c r="BF324"/>
  <c r="BF336"/>
  <c r="BF345"/>
  <c r="BF348"/>
  <c r="BF360"/>
  <c r="BF375"/>
  <c r="BF378"/>
  <c r="BF400"/>
  <c r="BF424"/>
  <c r="BF451"/>
  <c r="BF464"/>
  <c r="BF477"/>
  <c r="BF485"/>
  <c r="BF412"/>
  <c r="BF433"/>
  <c r="BF461"/>
  <c r="BF467"/>
  <c r="BF167"/>
  <c r="BF274"/>
  <c r="BF443"/>
  <c r="BF493"/>
  <c r="BF135"/>
  <c r="BF149"/>
  <c r="BF160"/>
  <c r="BF473"/>
  <c r="BF501"/>
  <c i="42" r="J117"/>
  <c r="J91"/>
  <c r="J94"/>
  <c i="41" r="J127"/>
  <c r="J99"/>
  <c i="42" r="BF133"/>
  <c r="BF135"/>
  <c r="BF130"/>
  <c r="E109"/>
  <c r="BF127"/>
  <c r="BF131"/>
  <c r="BF132"/>
  <c r="BF123"/>
  <c r="BF126"/>
  <c r="BF137"/>
  <c r="F94"/>
  <c r="BF128"/>
  <c r="BF129"/>
  <c r="BF134"/>
  <c r="BF136"/>
  <c r="BF138"/>
  <c r="BF139"/>
  <c r="BF124"/>
  <c r="BF125"/>
  <c i="40" r="J128"/>
  <c r="J100"/>
  <c i="41" r="J91"/>
  <c r="F94"/>
  <c r="BF137"/>
  <c r="BF138"/>
  <c r="BF142"/>
  <c r="BF155"/>
  <c r="BF170"/>
  <c r="BF171"/>
  <c r="BF174"/>
  <c r="J93"/>
  <c r="BF128"/>
  <c r="BF130"/>
  <c r="BF135"/>
  <c r="BF136"/>
  <c r="BF140"/>
  <c r="BF141"/>
  <c r="BF148"/>
  <c r="BF150"/>
  <c r="BF151"/>
  <c r="BF153"/>
  <c r="BF154"/>
  <c r="BF156"/>
  <c r="BF158"/>
  <c r="BF159"/>
  <c r="BF160"/>
  <c r="BF161"/>
  <c r="BF165"/>
  <c r="BF166"/>
  <c r="BF167"/>
  <c r="BF169"/>
  <c r="BF172"/>
  <c r="BF176"/>
  <c r="BF178"/>
  <c r="BF181"/>
  <c r="BF183"/>
  <c r="BF184"/>
  <c r="BF185"/>
  <c r="BF187"/>
  <c r="BF190"/>
  <c r="BF191"/>
  <c r="J123"/>
  <c r="BF131"/>
  <c r="BF133"/>
  <c r="BF134"/>
  <c r="BF139"/>
  <c r="BF144"/>
  <c r="BF149"/>
  <c r="BF162"/>
  <c r="BF177"/>
  <c r="BF180"/>
  <c r="BF182"/>
  <c r="BF186"/>
  <c r="BF192"/>
  <c r="BF193"/>
  <c r="BF194"/>
  <c r="BF195"/>
  <c r="E85"/>
  <c r="BF129"/>
  <c r="BF143"/>
  <c r="BF145"/>
  <c r="BF147"/>
  <c r="BF164"/>
  <c r="BF188"/>
  <c r="BF132"/>
  <c r="BF168"/>
  <c r="BF173"/>
  <c r="BF175"/>
  <c r="BF189"/>
  <c r="BF196"/>
  <c i="40" r="F94"/>
  <c r="J123"/>
  <c r="BF145"/>
  <c r="BF158"/>
  <c r="BF160"/>
  <c r="F93"/>
  <c r="J122"/>
  <c r="BF129"/>
  <c r="BF132"/>
  <c r="E85"/>
  <c r="J91"/>
  <c r="BF135"/>
  <c r="BF138"/>
  <c r="BF142"/>
  <c r="BF148"/>
  <c r="BF169"/>
  <c i="39" r="J127"/>
  <c r="J100"/>
  <c i="40" r="BF166"/>
  <c r="BF152"/>
  <c r="BF155"/>
  <c r="BF163"/>
  <c r="BF171"/>
  <c i="39" r="J91"/>
  <c r="E85"/>
  <c r="F93"/>
  <c r="J121"/>
  <c r="J122"/>
  <c r="BF134"/>
  <c i="38" r="BK122"/>
  <c r="J122"/>
  <c r="J98"/>
  <c i="39" r="BF128"/>
  <c r="BF131"/>
  <c r="BF137"/>
  <c r="BF144"/>
  <c r="F94"/>
  <c r="BF141"/>
  <c r="BF147"/>
  <c r="BF155"/>
  <c r="BF152"/>
  <c r="BF157"/>
  <c r="BF149"/>
  <c i="38" r="J93"/>
  <c r="E110"/>
  <c r="BF124"/>
  <c r="J94"/>
  <c r="J116"/>
  <c r="BF125"/>
  <c r="F94"/>
  <c r="BF126"/>
  <c r="BF127"/>
  <c r="BF128"/>
  <c r="BF138"/>
  <c r="BF140"/>
  <c r="BF131"/>
  <c r="BF142"/>
  <c r="BF145"/>
  <c r="BF147"/>
  <c r="BF130"/>
  <c r="BF132"/>
  <c r="BF134"/>
  <c r="BF136"/>
  <c r="BF137"/>
  <c r="BF141"/>
  <c r="BF146"/>
  <c r="BF150"/>
  <c r="BF151"/>
  <c r="BF152"/>
  <c r="BF133"/>
  <c r="BF148"/>
  <c r="BF129"/>
  <c r="BF135"/>
  <c r="BF139"/>
  <c r="BF143"/>
  <c r="BF149"/>
  <c i="36" r="BK130"/>
  <c r="J130"/>
  <c r="J101"/>
  <c i="37" r="J95"/>
  <c r="J128"/>
  <c r="BF145"/>
  <c r="BF146"/>
  <c r="BF147"/>
  <c r="BF151"/>
  <c r="BF155"/>
  <c r="BF158"/>
  <c r="J125"/>
  <c r="BF157"/>
  <c r="BF159"/>
  <c r="BF162"/>
  <c r="BF165"/>
  <c r="BF167"/>
  <c r="BF169"/>
  <c r="BF171"/>
  <c r="E117"/>
  <c r="F128"/>
  <c r="BF133"/>
  <c r="BF142"/>
  <c r="BF144"/>
  <c r="BF148"/>
  <c r="BF160"/>
  <c r="BF164"/>
  <c r="BF166"/>
  <c r="BF181"/>
  <c r="BF137"/>
  <c r="BF138"/>
  <c r="BF149"/>
  <c r="BF150"/>
  <c r="BF168"/>
  <c r="BF172"/>
  <c r="BF173"/>
  <c r="BF174"/>
  <c r="BF175"/>
  <c r="BF180"/>
  <c r="BF182"/>
  <c r="BF135"/>
  <c r="BF136"/>
  <c r="BF139"/>
  <c r="BF154"/>
  <c r="BF179"/>
  <c r="BF140"/>
  <c r="BF141"/>
  <c r="BF153"/>
  <c r="BF156"/>
  <c r="BF161"/>
  <c r="BF176"/>
  <c r="BF178"/>
  <c i="1" r="AV135"/>
  <c i="36" r="E85"/>
  <c r="BF138"/>
  <c r="BF146"/>
  <c r="BF147"/>
  <c r="BF150"/>
  <c r="BF151"/>
  <c r="BF152"/>
  <c r="BF155"/>
  <c r="BF169"/>
  <c r="J126"/>
  <c r="BF132"/>
  <c r="BF142"/>
  <c r="BF153"/>
  <c r="BF156"/>
  <c r="BF170"/>
  <c r="F96"/>
  <c r="J123"/>
  <c r="BF134"/>
  <c r="BF154"/>
  <c r="BF158"/>
  <c r="BF162"/>
  <c r="BF165"/>
  <c r="BF167"/>
  <c r="BF168"/>
  <c r="BF177"/>
  <c r="BF179"/>
  <c r="BF180"/>
  <c i="35" r="BK130"/>
  <c r="J130"/>
  <c r="J101"/>
  <c i="36" r="BF133"/>
  <c r="BF135"/>
  <c r="BF140"/>
  <c r="BF143"/>
  <c r="BF176"/>
  <c r="J95"/>
  <c r="BF136"/>
  <c r="BF137"/>
  <c r="BF139"/>
  <c r="BF141"/>
  <c r="BF148"/>
  <c r="BF161"/>
  <c r="BF163"/>
  <c r="BF166"/>
  <c r="BF171"/>
  <c r="BF172"/>
  <c r="BF173"/>
  <c r="BF174"/>
  <c r="BF178"/>
  <c r="BF181"/>
  <c r="BF144"/>
  <c r="BF145"/>
  <c r="BF157"/>
  <c r="BF160"/>
  <c r="BF159"/>
  <c r="BF182"/>
  <c i="35" r="E85"/>
  <c r="J93"/>
  <c r="J96"/>
  <c r="BF132"/>
  <c r="BF135"/>
  <c r="BF136"/>
  <c r="BF138"/>
  <c r="BF154"/>
  <c r="BF166"/>
  <c i="34" r="J130"/>
  <c r="J102"/>
  <c i="35" r="F126"/>
  <c r="BF139"/>
  <c r="BF143"/>
  <c r="BF147"/>
  <c r="BF148"/>
  <c r="BF153"/>
  <c r="BF155"/>
  <c r="BF162"/>
  <c i="34" r="BK128"/>
  <c r="J128"/>
  <c i="35" r="J95"/>
  <c r="BF133"/>
  <c r="BF140"/>
  <c r="BF142"/>
  <c r="BF144"/>
  <c r="BF151"/>
  <c r="BF156"/>
  <c r="BF157"/>
  <c r="BF159"/>
  <c r="BF161"/>
  <c r="BF165"/>
  <c r="BF163"/>
  <c r="BF172"/>
  <c r="BF174"/>
  <c r="BF175"/>
  <c r="BF134"/>
  <c r="BF137"/>
  <c r="BF141"/>
  <c r="BF145"/>
  <c r="BF149"/>
  <c r="BF150"/>
  <c r="BF152"/>
  <c r="BF160"/>
  <c r="BF164"/>
  <c r="BF167"/>
  <c r="BF169"/>
  <c r="BF170"/>
  <c r="BF171"/>
  <c r="BF173"/>
  <c r="BF176"/>
  <c i="33" r="J130"/>
  <c r="J102"/>
  <c i="34" r="E85"/>
  <c r="J93"/>
  <c r="F96"/>
  <c r="BF131"/>
  <c r="BF132"/>
  <c r="BF136"/>
  <c r="BF153"/>
  <c r="BF154"/>
  <c r="BF158"/>
  <c r="BF160"/>
  <c r="BF163"/>
  <c r="BF166"/>
  <c r="BF170"/>
  <c r="J96"/>
  <c r="BF134"/>
  <c r="BF137"/>
  <c r="BF138"/>
  <c r="BF141"/>
  <c r="BF144"/>
  <c r="BF151"/>
  <c r="BF155"/>
  <c r="BF156"/>
  <c r="BF157"/>
  <c r="BF165"/>
  <c r="BF140"/>
  <c r="BF142"/>
  <c r="BF145"/>
  <c r="BF149"/>
  <c r="BF152"/>
  <c r="BF161"/>
  <c r="J124"/>
  <c r="BF135"/>
  <c r="BF139"/>
  <c r="BF147"/>
  <c r="BF150"/>
  <c r="BF167"/>
  <c r="BF172"/>
  <c r="BF133"/>
  <c r="BF143"/>
  <c r="BF146"/>
  <c r="BF164"/>
  <c r="BF168"/>
  <c r="BF169"/>
  <c r="BF171"/>
  <c r="BF173"/>
  <c r="BF174"/>
  <c r="BF175"/>
  <c r="BF176"/>
  <c r="BF177"/>
  <c r="BF159"/>
  <c r="BF178"/>
  <c i="33" r="J124"/>
  <c r="E114"/>
  <c r="J125"/>
  <c r="BF134"/>
  <c r="J93"/>
  <c r="F125"/>
  <c r="BF131"/>
  <c r="BF132"/>
  <c r="BF133"/>
  <c r="BF135"/>
  <c r="BF137"/>
  <c r="BF139"/>
  <c r="BF141"/>
  <c r="BF144"/>
  <c r="BF158"/>
  <c r="BF159"/>
  <c r="BF162"/>
  <c r="BF167"/>
  <c r="BF170"/>
  <c r="BF171"/>
  <c r="BF176"/>
  <c r="BF178"/>
  <c r="BF136"/>
  <c r="BF150"/>
  <c r="BF156"/>
  <c r="BF157"/>
  <c r="BF160"/>
  <c r="BF165"/>
  <c r="BF172"/>
  <c r="BF179"/>
  <c r="BF138"/>
  <c r="BF154"/>
  <c r="BF161"/>
  <c r="BF163"/>
  <c r="BF164"/>
  <c r="BF180"/>
  <c r="BF184"/>
  <c r="BF173"/>
  <c r="BF175"/>
  <c r="BF177"/>
  <c r="BF182"/>
  <c r="BF183"/>
  <c r="BF143"/>
  <c r="BF145"/>
  <c r="BF147"/>
  <c r="BF148"/>
  <c r="BF149"/>
  <c r="BF152"/>
  <c r="BF169"/>
  <c r="BF174"/>
  <c r="BF181"/>
  <c r="BF140"/>
  <c r="BF142"/>
  <c r="BF146"/>
  <c r="BF153"/>
  <c r="BF155"/>
  <c r="BF168"/>
  <c i="31" r="BK125"/>
  <c r="J125"/>
  <c r="J100"/>
  <c i="32" r="J93"/>
  <c r="F96"/>
  <c r="J121"/>
  <c r="J96"/>
  <c r="BF127"/>
  <c r="BF128"/>
  <c r="BF129"/>
  <c r="E111"/>
  <c i="31" r="J119"/>
  <c r="E85"/>
  <c r="J122"/>
  <c i="30" r="BK125"/>
  <c r="J125"/>
  <c r="J100"/>
  <c i="31" r="J95"/>
  <c r="F122"/>
  <c r="BF130"/>
  <c r="BF131"/>
  <c r="BF135"/>
  <c r="BF136"/>
  <c r="BF138"/>
  <c r="BF129"/>
  <c r="BF132"/>
  <c r="BF127"/>
  <c r="BF128"/>
  <c r="BF133"/>
  <c r="BF134"/>
  <c r="BF137"/>
  <c r="BF139"/>
  <c i="30" r="F96"/>
  <c r="J121"/>
  <c r="BF131"/>
  <c r="BF133"/>
  <c r="BF132"/>
  <c i="29" r="BK125"/>
  <c r="J125"/>
  <c i="30" r="BF134"/>
  <c r="BF136"/>
  <c r="BF135"/>
  <c r="J93"/>
  <c r="J96"/>
  <c r="BF129"/>
  <c r="BF140"/>
  <c r="BF142"/>
  <c r="E85"/>
  <c r="BF130"/>
  <c r="BF141"/>
  <c r="BF127"/>
  <c r="BF128"/>
  <c r="BF137"/>
  <c r="BF138"/>
  <c r="BF139"/>
  <c i="29" r="E85"/>
  <c r="F122"/>
  <c r="BF130"/>
  <c r="J95"/>
  <c r="J122"/>
  <c r="BF127"/>
  <c r="BF129"/>
  <c i="28" r="BK125"/>
  <c r="J125"/>
  <c r="J100"/>
  <c i="29" r="J93"/>
  <c r="BF128"/>
  <c i="27" r="BK125"/>
  <c r="J125"/>
  <c i="28" r="J93"/>
  <c r="F96"/>
  <c r="E111"/>
  <c r="J121"/>
  <c r="BF129"/>
  <c r="J96"/>
  <c r="BF127"/>
  <c r="BF130"/>
  <c r="BF132"/>
  <c r="BF135"/>
  <c r="BF128"/>
  <c r="BF131"/>
  <c r="BF133"/>
  <c r="BF137"/>
  <c r="BF138"/>
  <c r="BF134"/>
  <c r="BF136"/>
  <c i="27" r="E85"/>
  <c r="F96"/>
  <c r="BF133"/>
  <c r="J121"/>
  <c r="BF128"/>
  <c r="BF131"/>
  <c r="BF127"/>
  <c r="J119"/>
  <c r="BF129"/>
  <c r="BF136"/>
  <c r="BF138"/>
  <c r="BF139"/>
  <c r="J122"/>
  <c r="BF134"/>
  <c r="BF137"/>
  <c r="BF140"/>
  <c r="BF141"/>
  <c r="BF142"/>
  <c r="BF130"/>
  <c r="BF132"/>
  <c r="BF135"/>
  <c i="1" r="BD125"/>
  <c i="26" r="J96"/>
  <c r="J121"/>
  <c r="BF128"/>
  <c i="25" r="J129"/>
  <c r="J102"/>
  <c i="26" r="E85"/>
  <c r="J119"/>
  <c r="BF129"/>
  <c r="F96"/>
  <c r="BF127"/>
  <c i="24" r="BK128"/>
  <c r="BK127"/>
  <c r="J127"/>
  <c i="25" r="J123"/>
  <c r="BF134"/>
  <c r="BF141"/>
  <c r="J96"/>
  <c r="BF130"/>
  <c r="BF135"/>
  <c r="BF137"/>
  <c r="J121"/>
  <c r="BF131"/>
  <c r="BF136"/>
  <c r="BF147"/>
  <c r="BF150"/>
  <c r="F96"/>
  <c r="BF140"/>
  <c r="BF144"/>
  <c r="BF146"/>
  <c r="BF148"/>
  <c r="BF151"/>
  <c r="BF152"/>
  <c r="BF153"/>
  <c r="BF154"/>
  <c r="E85"/>
  <c r="BF132"/>
  <c r="BF133"/>
  <c r="BF138"/>
  <c r="BF139"/>
  <c r="BF143"/>
  <c r="BF145"/>
  <c r="BF149"/>
  <c i="24" r="J123"/>
  <c r="J96"/>
  <c r="BF137"/>
  <c r="BF147"/>
  <c r="BF139"/>
  <c i="23" r="BK125"/>
  <c r="J125"/>
  <c i="24" r="E113"/>
  <c r="BF133"/>
  <c r="BF134"/>
  <c r="BF141"/>
  <c r="BF144"/>
  <c r="J93"/>
  <c r="BF135"/>
  <c r="BF136"/>
  <c r="BF142"/>
  <c r="BF149"/>
  <c r="BF150"/>
  <c r="BF155"/>
  <c r="F96"/>
  <c r="BF130"/>
  <c r="BF131"/>
  <c r="BF132"/>
  <c r="BF138"/>
  <c r="BF140"/>
  <c r="BF143"/>
  <c r="BF146"/>
  <c r="BF148"/>
  <c r="BF151"/>
  <c r="BF154"/>
  <c r="BF153"/>
  <c r="BF156"/>
  <c r="BF157"/>
  <c r="BF158"/>
  <c r="BF160"/>
  <c r="BF152"/>
  <c r="BF159"/>
  <c i="23" r="F96"/>
  <c i="22" r="BK131"/>
  <c r="BK130"/>
  <c r="J130"/>
  <c i="23" r="E85"/>
  <c r="J93"/>
  <c r="J96"/>
  <c r="BF127"/>
  <c r="BF128"/>
  <c r="J95"/>
  <c r="BF129"/>
  <c i="22" r="J96"/>
  <c r="J126"/>
  <c r="BF136"/>
  <c r="BF137"/>
  <c r="BF138"/>
  <c r="BF148"/>
  <c r="BF164"/>
  <c r="BF165"/>
  <c r="BF166"/>
  <c r="BF172"/>
  <c r="BF173"/>
  <c r="BF177"/>
  <c r="BF179"/>
  <c r="BF180"/>
  <c r="BF182"/>
  <c r="BF183"/>
  <c r="BF190"/>
  <c r="BF193"/>
  <c i="21" r="J132"/>
  <c r="J102"/>
  <c i="22" r="E85"/>
  <c r="J93"/>
  <c r="F96"/>
  <c r="BF135"/>
  <c r="BF139"/>
  <c r="BF140"/>
  <c r="BF141"/>
  <c r="BF142"/>
  <c r="BF144"/>
  <c r="BF147"/>
  <c r="BF149"/>
  <c r="BF150"/>
  <c r="BF151"/>
  <c r="BF152"/>
  <c r="BF153"/>
  <c r="BF154"/>
  <c r="BF156"/>
  <c r="BF157"/>
  <c r="BF160"/>
  <c r="BF161"/>
  <c r="BF162"/>
  <c r="BF167"/>
  <c r="BF168"/>
  <c r="BF187"/>
  <c r="BF188"/>
  <c r="BF191"/>
  <c r="BF133"/>
  <c r="BF134"/>
  <c r="BF143"/>
  <c r="BF146"/>
  <c r="BF155"/>
  <c r="BF159"/>
  <c r="BF163"/>
  <c r="BF169"/>
  <c r="BF170"/>
  <c r="BF174"/>
  <c r="BF175"/>
  <c r="BF176"/>
  <c r="BF178"/>
  <c r="BF181"/>
  <c r="BF185"/>
  <c r="BF186"/>
  <c r="BF189"/>
  <c r="BF192"/>
  <c r="BF194"/>
  <c r="BF197"/>
  <c r="BF198"/>
  <c r="BF195"/>
  <c r="BF196"/>
  <c i="21" r="J93"/>
  <c r="BF148"/>
  <c r="BF154"/>
  <c r="BF155"/>
  <c r="BF166"/>
  <c r="BF167"/>
  <c r="BF173"/>
  <c r="BF174"/>
  <c r="BF191"/>
  <c r="E85"/>
  <c r="F96"/>
  <c r="J126"/>
  <c r="J127"/>
  <c r="BF150"/>
  <c r="BF170"/>
  <c i="20" r="BK125"/>
  <c r="J125"/>
  <c i="21" r="BF133"/>
  <c r="BF135"/>
  <c r="BF138"/>
  <c r="BF152"/>
  <c r="BF178"/>
  <c r="BF190"/>
  <c r="BF151"/>
  <c r="BF153"/>
  <c r="BF159"/>
  <c r="BF160"/>
  <c r="BF161"/>
  <c r="BF163"/>
  <c r="BF164"/>
  <c r="BF168"/>
  <c r="BF172"/>
  <c r="BF179"/>
  <c r="BF182"/>
  <c r="BF195"/>
  <c r="BF137"/>
  <c r="BF140"/>
  <c r="BF141"/>
  <c r="BF143"/>
  <c r="BF147"/>
  <c r="BF149"/>
  <c r="BF165"/>
  <c r="BF175"/>
  <c r="BF180"/>
  <c r="BF184"/>
  <c r="BF185"/>
  <c r="BF189"/>
  <c r="BF192"/>
  <c r="BF193"/>
  <c r="BF146"/>
  <c r="BF158"/>
  <c r="BF162"/>
  <c r="BF183"/>
  <c r="BF187"/>
  <c r="BF134"/>
  <c r="BF139"/>
  <c r="BF142"/>
  <c r="BF156"/>
  <c r="BF171"/>
  <c r="BF176"/>
  <c r="BF177"/>
  <c r="BF188"/>
  <c r="BF136"/>
  <c r="BF144"/>
  <c r="BF186"/>
  <c r="BF194"/>
  <c i="19" r="J128"/>
  <c r="J101"/>
  <c i="20" r="BF127"/>
  <c r="J95"/>
  <c r="J93"/>
  <c r="F96"/>
  <c r="BF128"/>
  <c r="E111"/>
  <c r="J96"/>
  <c i="19" r="BF129"/>
  <c i="18" r="BK129"/>
  <c r="J129"/>
  <c r="J101"/>
  <c i="19" r="J96"/>
  <c r="E113"/>
  <c r="J123"/>
  <c r="BF140"/>
  <c r="BF142"/>
  <c r="BF143"/>
  <c r="J93"/>
  <c r="F96"/>
  <c r="BF130"/>
  <c r="BF135"/>
  <c r="BF139"/>
  <c r="BF149"/>
  <c r="BF131"/>
  <c r="BF132"/>
  <c r="BF136"/>
  <c r="BF138"/>
  <c r="BF147"/>
  <c r="BF150"/>
  <c r="BF133"/>
  <c r="BF134"/>
  <c r="BF144"/>
  <c r="BF145"/>
  <c r="BF146"/>
  <c r="BF148"/>
  <c i="18" r="J124"/>
  <c r="BF132"/>
  <c r="BF145"/>
  <c i="17" r="BK125"/>
  <c r="J125"/>
  <c r="J100"/>
  <c i="18" r="J93"/>
  <c r="BF131"/>
  <c r="BF136"/>
  <c r="BF138"/>
  <c r="BF139"/>
  <c r="BF141"/>
  <c r="BF140"/>
  <c r="BF151"/>
  <c r="BF133"/>
  <c r="BF135"/>
  <c r="BF142"/>
  <c r="BF148"/>
  <c r="BF155"/>
  <c r="E114"/>
  <c r="J125"/>
  <c r="BF134"/>
  <c r="BF137"/>
  <c r="BF144"/>
  <c r="BF147"/>
  <c r="BF152"/>
  <c r="BF153"/>
  <c r="BF156"/>
  <c r="F125"/>
  <c r="BF146"/>
  <c r="BF150"/>
  <c r="BF154"/>
  <c r="BF157"/>
  <c r="BF158"/>
  <c r="BF159"/>
  <c i="17" r="J96"/>
  <c r="BF128"/>
  <c i="16" r="BK125"/>
  <c r="J125"/>
  <c i="17" r="E111"/>
  <c r="F122"/>
  <c r="J95"/>
  <c r="BF127"/>
  <c r="BF129"/>
  <c r="BF130"/>
  <c r="J93"/>
  <c r="BF131"/>
  <c r="BF132"/>
  <c r="BF133"/>
  <c r="BF134"/>
  <c r="BF135"/>
  <c i="16" r="J95"/>
  <c r="J119"/>
  <c r="BF128"/>
  <c r="BF131"/>
  <c r="BF133"/>
  <c r="E85"/>
  <c r="BF127"/>
  <c r="BF134"/>
  <c r="BF144"/>
  <c r="BF145"/>
  <c r="BF166"/>
  <c r="J122"/>
  <c r="BF139"/>
  <c r="BF140"/>
  <c r="BF141"/>
  <c r="BF142"/>
  <c r="BF151"/>
  <c r="BF155"/>
  <c r="BF171"/>
  <c r="BF172"/>
  <c r="BF130"/>
  <c r="BF138"/>
  <c r="BF150"/>
  <c r="BF152"/>
  <c r="BF153"/>
  <c r="BF161"/>
  <c r="BF162"/>
  <c r="BF164"/>
  <c r="BF170"/>
  <c r="BF175"/>
  <c r="BF154"/>
  <c r="BF156"/>
  <c r="BF165"/>
  <c r="BF173"/>
  <c r="BF177"/>
  <c r="BF180"/>
  <c r="BF182"/>
  <c r="BF183"/>
  <c r="BF132"/>
  <c r="BF136"/>
  <c r="BF157"/>
  <c r="BF158"/>
  <c r="BF159"/>
  <c r="BF160"/>
  <c r="BF169"/>
  <c r="BF176"/>
  <c r="BF178"/>
  <c r="BF181"/>
  <c i="15" r="BK126"/>
  <c r="J126"/>
  <c r="J100"/>
  <c i="16" r="F96"/>
  <c r="BF143"/>
  <c r="BF146"/>
  <c r="BF147"/>
  <c r="BF148"/>
  <c r="BF163"/>
  <c r="BF174"/>
  <c r="BF179"/>
  <c r="BF129"/>
  <c r="BF135"/>
  <c r="BF137"/>
  <c r="BF149"/>
  <c r="BF167"/>
  <c r="BF168"/>
  <c i="15" r="BF144"/>
  <c r="BF145"/>
  <c r="BF150"/>
  <c r="BF158"/>
  <c r="BF173"/>
  <c r="BF193"/>
  <c r="BF194"/>
  <c r="BF213"/>
  <c r="BF223"/>
  <c r="BF226"/>
  <c r="E112"/>
  <c r="J120"/>
  <c r="J123"/>
  <c r="BF134"/>
  <c r="BF137"/>
  <c r="BF138"/>
  <c r="BF140"/>
  <c r="BF143"/>
  <c r="BF156"/>
  <c r="BF157"/>
  <c r="BF162"/>
  <c r="BF164"/>
  <c r="BF169"/>
  <c r="BF170"/>
  <c r="BF175"/>
  <c r="BF176"/>
  <c r="BF180"/>
  <c r="BF184"/>
  <c r="BF188"/>
  <c r="BF189"/>
  <c r="BF190"/>
  <c r="BF206"/>
  <c r="BF207"/>
  <c r="BF208"/>
  <c i="14" r="BK125"/>
  <c r="J125"/>
  <c i="15" r="J95"/>
  <c r="F123"/>
  <c r="BF129"/>
  <c r="BF141"/>
  <c r="BF142"/>
  <c r="BF146"/>
  <c r="BF167"/>
  <c r="BF177"/>
  <c r="BF181"/>
  <c r="BF182"/>
  <c r="BF183"/>
  <c r="BF191"/>
  <c r="BF192"/>
  <c r="BF210"/>
  <c r="BF211"/>
  <c r="BF216"/>
  <c r="BF131"/>
  <c r="BF148"/>
  <c r="BF174"/>
  <c r="BF185"/>
  <c r="BF199"/>
  <c r="BF201"/>
  <c r="BF205"/>
  <c r="BF212"/>
  <c r="BF215"/>
  <c r="BF220"/>
  <c r="BF227"/>
  <c r="BF229"/>
  <c r="BF230"/>
  <c r="BF234"/>
  <c r="BF236"/>
  <c r="BF128"/>
  <c r="BF132"/>
  <c r="BF133"/>
  <c r="BF149"/>
  <c r="BF151"/>
  <c r="BF152"/>
  <c r="BF161"/>
  <c r="BF163"/>
  <c r="BF166"/>
  <c r="BF172"/>
  <c r="BF186"/>
  <c r="BF204"/>
  <c r="BF209"/>
  <c r="BF221"/>
  <c r="BF224"/>
  <c r="BF231"/>
  <c r="BF232"/>
  <c r="BF233"/>
  <c r="BF235"/>
  <c r="BF238"/>
  <c r="BF135"/>
  <c r="BF136"/>
  <c r="BF139"/>
  <c r="BF154"/>
  <c r="BF159"/>
  <c r="BF160"/>
  <c r="BF165"/>
  <c r="BF168"/>
  <c r="BF178"/>
  <c r="BF195"/>
  <c r="BF198"/>
  <c r="BF200"/>
  <c r="BF202"/>
  <c r="BF203"/>
  <c r="BF217"/>
  <c r="BF225"/>
  <c r="BF228"/>
  <c r="BF130"/>
  <c r="BF147"/>
  <c r="BF153"/>
  <c r="BF155"/>
  <c r="BF171"/>
  <c r="BF179"/>
  <c r="BF187"/>
  <c r="BF196"/>
  <c r="BF197"/>
  <c r="BF214"/>
  <c r="BF218"/>
  <c r="BF219"/>
  <c r="BF222"/>
  <c i="13" r="BK130"/>
  <c r="J130"/>
  <c r="J101"/>
  <c i="14" r="J93"/>
  <c r="F122"/>
  <c r="E85"/>
  <c r="J95"/>
  <c r="J96"/>
  <c r="BF128"/>
  <c r="BF130"/>
  <c r="BF131"/>
  <c r="BF127"/>
  <c r="BF132"/>
  <c r="BF129"/>
  <c r="BF133"/>
  <c i="12" r="BK463"/>
  <c r="J463"/>
  <c r="J109"/>
  <c i="13" r="J96"/>
  <c r="BF132"/>
  <c r="BF160"/>
  <c r="E85"/>
  <c r="BF164"/>
  <c r="BF173"/>
  <c r="BF152"/>
  <c r="BF185"/>
  <c r="J93"/>
  <c r="J125"/>
  <c r="BF144"/>
  <c r="BF148"/>
  <c r="BF180"/>
  <c r="BF183"/>
  <c r="BF187"/>
  <c r="BF217"/>
  <c i="12" r="BK143"/>
  <c r="BK142"/>
  <c r="J142"/>
  <c r="J100"/>
  <c i="13" r="BF138"/>
  <c r="BF156"/>
  <c r="F96"/>
  <c r="BF135"/>
  <c r="BF209"/>
  <c r="BF141"/>
  <c r="BF168"/>
  <c r="BF219"/>
  <c r="BF226"/>
  <c r="BF201"/>
  <c r="BF229"/>
  <c i="12" r="BF153"/>
  <c r="J96"/>
  <c r="J138"/>
  <c i="11" r="BK133"/>
  <c r="J133"/>
  <c r="J101"/>
  <c i="12" r="E85"/>
  <c r="F96"/>
  <c r="J136"/>
  <c r="BF145"/>
  <c r="BF169"/>
  <c r="BF171"/>
  <c r="BF187"/>
  <c r="BF196"/>
  <c r="BF208"/>
  <c r="BF230"/>
  <c r="BF250"/>
  <c r="BF310"/>
  <c r="BF365"/>
  <c r="BF395"/>
  <c r="BF396"/>
  <c r="BF404"/>
  <c r="BF414"/>
  <c r="BF472"/>
  <c r="BF479"/>
  <c r="BF500"/>
  <c r="BF504"/>
  <c r="BF558"/>
  <c r="BF565"/>
  <c r="BF570"/>
  <c r="BF162"/>
  <c r="BF165"/>
  <c r="BF174"/>
  <c r="BF300"/>
  <c r="BF312"/>
  <c r="BF340"/>
  <c r="BF368"/>
  <c r="BF416"/>
  <c r="BF419"/>
  <c r="BF424"/>
  <c r="BF431"/>
  <c r="BF465"/>
  <c r="BF470"/>
  <c r="BF473"/>
  <c r="BF506"/>
  <c r="BF515"/>
  <c r="BF535"/>
  <c r="BF539"/>
  <c r="BF553"/>
  <c r="BF554"/>
  <c r="BF573"/>
  <c r="BF581"/>
  <c r="BF151"/>
  <c r="BF179"/>
  <c r="BF181"/>
  <c r="BF185"/>
  <c r="BF190"/>
  <c r="BF202"/>
  <c r="BF207"/>
  <c r="BF254"/>
  <c r="BF262"/>
  <c r="BF347"/>
  <c r="BF378"/>
  <c r="BF397"/>
  <c r="BF399"/>
  <c r="BF407"/>
  <c r="BF434"/>
  <c r="BF452"/>
  <c r="BF494"/>
  <c r="BF517"/>
  <c r="BF600"/>
  <c r="BF602"/>
  <c r="BF616"/>
  <c r="BF624"/>
  <c r="BF626"/>
  <c r="BF152"/>
  <c r="BF159"/>
  <c r="BF176"/>
  <c r="BF177"/>
  <c r="BF183"/>
  <c r="BF210"/>
  <c r="BF242"/>
  <c r="BF352"/>
  <c r="BF354"/>
  <c r="BF356"/>
  <c r="BF363"/>
  <c r="BF371"/>
  <c r="BF381"/>
  <c r="BF420"/>
  <c r="BF423"/>
  <c r="BF427"/>
  <c r="BF429"/>
  <c r="BF444"/>
  <c r="BF448"/>
  <c r="BF462"/>
  <c r="BF483"/>
  <c r="BF490"/>
  <c r="BF528"/>
  <c r="BF572"/>
  <c r="BF582"/>
  <c r="BF588"/>
  <c r="BF595"/>
  <c r="BF609"/>
  <c r="BF612"/>
  <c r="BF172"/>
  <c r="BF260"/>
  <c r="BF265"/>
  <c r="BF307"/>
  <c r="BF335"/>
  <c r="BF339"/>
  <c r="BF373"/>
  <c r="BF405"/>
  <c r="BF443"/>
  <c r="BF453"/>
  <c r="BF455"/>
  <c r="BF485"/>
  <c r="BF487"/>
  <c r="BF523"/>
  <c r="BF548"/>
  <c r="BF561"/>
  <c r="BF562"/>
  <c r="BF580"/>
  <c r="BF586"/>
  <c r="BF610"/>
  <c r="BF623"/>
  <c r="BF630"/>
  <c r="BF639"/>
  <c r="BF156"/>
  <c r="BF161"/>
  <c r="BF223"/>
  <c r="BF227"/>
  <c r="BF270"/>
  <c r="BF311"/>
  <c r="BF349"/>
  <c r="BF382"/>
  <c r="BF403"/>
  <c r="BF410"/>
  <c r="BF418"/>
  <c r="BF436"/>
  <c r="BF445"/>
  <c r="BF450"/>
  <c r="BF454"/>
  <c r="BF457"/>
  <c r="BF459"/>
  <c r="BF475"/>
  <c r="BF477"/>
  <c r="BF520"/>
  <c r="BF543"/>
  <c r="BF545"/>
  <c r="BF593"/>
  <c r="BF604"/>
  <c r="BF619"/>
  <c i="11" r="J96"/>
  <c i="10" r="BK129"/>
  <c r="J129"/>
  <c r="J101"/>
  <c i="11" r="F129"/>
  <c r="BF142"/>
  <c r="BF168"/>
  <c r="E85"/>
  <c r="BF141"/>
  <c r="J95"/>
  <c r="BF135"/>
  <c r="BF185"/>
  <c r="BF216"/>
  <c r="J93"/>
  <c r="BF147"/>
  <c r="BF157"/>
  <c r="BF198"/>
  <c r="BF143"/>
  <c r="BF144"/>
  <c r="BF149"/>
  <c r="BF164"/>
  <c r="BF172"/>
  <c r="BF200"/>
  <c r="BF207"/>
  <c r="BF209"/>
  <c r="BF215"/>
  <c r="BF217"/>
  <c r="BF222"/>
  <c r="BF234"/>
  <c r="BF226"/>
  <c r="BF230"/>
  <c r="BF180"/>
  <c r="BF190"/>
  <c r="BF208"/>
  <c r="BF220"/>
  <c r="BF224"/>
  <c r="BF151"/>
  <c r="BF176"/>
  <c r="BF194"/>
  <c r="BF218"/>
  <c r="BF238"/>
  <c i="10" r="E85"/>
  <c r="BF134"/>
  <c r="J124"/>
  <c r="BF152"/>
  <c r="F96"/>
  <c r="J125"/>
  <c r="BF163"/>
  <c r="BF131"/>
  <c r="BF142"/>
  <c r="BF148"/>
  <c r="J93"/>
  <c r="BF155"/>
  <c r="BF157"/>
  <c r="BF171"/>
  <c i="9" r="BK127"/>
  <c r="BK126"/>
  <c r="J126"/>
  <c r="J100"/>
  <c i="10" r="BF138"/>
  <c r="BF140"/>
  <c r="BF161"/>
  <c r="BF165"/>
  <c r="BF169"/>
  <c i="8" r="BK163"/>
  <c r="J163"/>
  <c r="J106"/>
  <c i="9" r="E85"/>
  <c r="BF171"/>
  <c r="J120"/>
  <c r="BF137"/>
  <c r="BF152"/>
  <c r="F96"/>
  <c r="J123"/>
  <c r="BF154"/>
  <c r="BF158"/>
  <c r="BF163"/>
  <c r="BF129"/>
  <c r="BF173"/>
  <c r="J95"/>
  <c r="BF142"/>
  <c r="BF150"/>
  <c r="BF160"/>
  <c i="8" r="F131"/>
  <c r="J93"/>
  <c r="J130"/>
  <c r="BF146"/>
  <c r="E120"/>
  <c r="BF153"/>
  <c r="BF176"/>
  <c r="BF179"/>
  <c r="BF217"/>
  <c r="BF245"/>
  <c r="BF247"/>
  <c r="J96"/>
  <c r="BF157"/>
  <c r="BF162"/>
  <c r="BF241"/>
  <c r="BF243"/>
  <c r="BF191"/>
  <c r="BF197"/>
  <c r="BF219"/>
  <c r="BF231"/>
  <c r="BF238"/>
  <c r="BF155"/>
  <c r="BF159"/>
  <c r="BF214"/>
  <c r="BF236"/>
  <c r="BF137"/>
  <c r="BF152"/>
  <c r="BF200"/>
  <c r="BF222"/>
  <c r="BF139"/>
  <c r="BF143"/>
  <c r="BF180"/>
  <c r="BF234"/>
  <c i="7" r="BK130"/>
  <c r="BK129"/>
  <c r="J129"/>
  <c i="8" r="BF149"/>
  <c r="BF154"/>
  <c r="BF165"/>
  <c r="BF194"/>
  <c r="BF211"/>
  <c i="6" r="BK713"/>
  <c r="J713"/>
  <c r="J107"/>
  <c i="7" r="J96"/>
  <c r="BF135"/>
  <c r="BF163"/>
  <c r="BF200"/>
  <c r="J95"/>
  <c r="E115"/>
  <c r="BF179"/>
  <c r="BF187"/>
  <c r="BF195"/>
  <c r="BF220"/>
  <c r="BF272"/>
  <c r="BF276"/>
  <c r="BF283"/>
  <c i="6" r="BK142"/>
  <c r="J142"/>
  <c r="J101"/>
  <c i="7" r="F96"/>
  <c r="J123"/>
  <c r="BF147"/>
  <c r="BF264"/>
  <c r="BF278"/>
  <c r="BF132"/>
  <c r="BF167"/>
  <c r="BF191"/>
  <c r="BF139"/>
  <c r="BF143"/>
  <c r="BF175"/>
  <c r="BF183"/>
  <c r="BF246"/>
  <c r="BF286"/>
  <c r="BF151"/>
  <c r="BF155"/>
  <c r="BF159"/>
  <c r="BF171"/>
  <c r="BF213"/>
  <c r="BF216"/>
  <c r="BF218"/>
  <c i="6" r="BF240"/>
  <c r="BF369"/>
  <c r="BF381"/>
  <c r="BF587"/>
  <c r="BF661"/>
  <c r="BF671"/>
  <c r="BF675"/>
  <c r="BF702"/>
  <c r="BF809"/>
  <c r="BF816"/>
  <c r="BF846"/>
  <c r="BF944"/>
  <c r="BF796"/>
  <c r="BF870"/>
  <c r="BF882"/>
  <c r="BF920"/>
  <c r="BF934"/>
  <c i="5" r="J133"/>
  <c r="J102"/>
  <c i="6" r="J95"/>
  <c r="F138"/>
  <c r="BF638"/>
  <c r="BF652"/>
  <c r="BF668"/>
  <c r="BF737"/>
  <c r="BF761"/>
  <c r="BF827"/>
  <c r="BF879"/>
  <c r="BF903"/>
  <c r="BF924"/>
  <c r="BF932"/>
  <c r="BF256"/>
  <c r="BF320"/>
  <c r="BF386"/>
  <c r="BF670"/>
  <c r="BF709"/>
  <c r="BF718"/>
  <c r="BF721"/>
  <c r="BF724"/>
  <c r="BF753"/>
  <c r="BF825"/>
  <c r="BF843"/>
  <c r="BF877"/>
  <c r="BF899"/>
  <c r="BF928"/>
  <c r="BF936"/>
  <c r="E85"/>
  <c r="BF149"/>
  <c r="BF173"/>
  <c r="BF282"/>
  <c r="BF385"/>
  <c r="BF608"/>
  <c r="BF610"/>
  <c r="BF615"/>
  <c r="BF625"/>
  <c r="BF672"/>
  <c r="BF695"/>
  <c r="BF700"/>
  <c r="J96"/>
  <c r="BF187"/>
  <c r="BF290"/>
  <c r="BF353"/>
  <c r="BF384"/>
  <c r="BF596"/>
  <c r="BF653"/>
  <c r="BF678"/>
  <c r="BF688"/>
  <c r="BF698"/>
  <c r="BF704"/>
  <c r="BF712"/>
  <c r="BF715"/>
  <c r="BF750"/>
  <c r="BF913"/>
  <c r="BF949"/>
  <c r="BF956"/>
  <c r="BF194"/>
  <c r="BF273"/>
  <c r="BF590"/>
  <c r="BF598"/>
  <c r="BF600"/>
  <c r="BF628"/>
  <c r="BF644"/>
  <c r="BF657"/>
  <c r="BF666"/>
  <c r="J135"/>
  <c r="BF201"/>
  <c r="BF1026"/>
  <c r="BF995"/>
  <c r="BF1002"/>
  <c r="BF1080"/>
  <c r="BF606"/>
  <c r="BF683"/>
  <c r="BF693"/>
  <c r="BF694"/>
  <c r="BF703"/>
  <c r="BF705"/>
  <c r="BF707"/>
  <c r="BF958"/>
  <c r="BF960"/>
  <c r="BF975"/>
  <c r="BF1024"/>
  <c r="BF144"/>
  <c r="BF177"/>
  <c r="BF1085"/>
  <c r="BF1087"/>
  <c r="BF1103"/>
  <c r="BF1119"/>
  <c r="BF1131"/>
  <c r="BF1144"/>
  <c r="BF1147"/>
  <c r="BF591"/>
  <c r="BF639"/>
  <c r="BF655"/>
  <c r="BF658"/>
  <c r="BF662"/>
  <c r="BF1048"/>
  <c r="BF1102"/>
  <c r="BF1105"/>
  <c r="BF1113"/>
  <c r="BF1134"/>
  <c r="BF1146"/>
  <c r="BF1150"/>
  <c r="BF157"/>
  <c r="BF198"/>
  <c r="BF323"/>
  <c r="BF650"/>
  <c r="BF651"/>
  <c r="BF728"/>
  <c r="BF742"/>
  <c r="BF763"/>
  <c r="BF765"/>
  <c r="BF798"/>
  <c r="BF974"/>
  <c r="BF1027"/>
  <c r="BF1078"/>
  <c r="BF1084"/>
  <c r="BF998"/>
  <c r="BF999"/>
  <c r="BF1047"/>
  <c r="BF1052"/>
  <c r="BF1132"/>
  <c r="BF1145"/>
  <c r="BF1166"/>
  <c r="BF1168"/>
  <c i="5" r="BK257"/>
  <c r="J257"/>
  <c r="J104"/>
  <c i="6" r="BF153"/>
  <c r="BF620"/>
  <c r="BF957"/>
  <c r="BF1049"/>
  <c r="BF1050"/>
  <c r="BF1122"/>
  <c r="BF1154"/>
  <c i="5" r="J125"/>
  <c r="J95"/>
  <c r="J96"/>
  <c r="BF194"/>
  <c r="BF202"/>
  <c r="BF238"/>
  <c r="BF259"/>
  <c i="4" r="BK123"/>
  <c r="J123"/>
  <c i="5" r="E117"/>
  <c r="BF244"/>
  <c r="BF246"/>
  <c i="4" r="J125"/>
  <c r="J100"/>
  <c i="5" r="F128"/>
  <c r="BF223"/>
  <c r="BF265"/>
  <c r="BF152"/>
  <c r="BF245"/>
  <c r="BF251"/>
  <c r="BF262"/>
  <c r="BF280"/>
  <c r="BF134"/>
  <c r="BF163"/>
  <c r="BF167"/>
  <c r="BF215"/>
  <c r="BF236"/>
  <c r="BF249"/>
  <c r="BF253"/>
  <c r="BF158"/>
  <c r="BF171"/>
  <c r="BF219"/>
  <c r="BF237"/>
  <c r="BF247"/>
  <c r="BF255"/>
  <c i="3" r="BK124"/>
  <c r="J124"/>
  <c r="J99"/>
  <c i="4" r="E85"/>
  <c r="F120"/>
  <c r="BF130"/>
  <c r="J119"/>
  <c r="J91"/>
  <c r="J94"/>
  <c r="BF126"/>
  <c r="BF133"/>
  <c i="2" r="J218"/>
  <c r="J110"/>
  <c i="3" r="E111"/>
  <c r="J91"/>
  <c r="F94"/>
  <c r="J120"/>
  <c r="BF132"/>
  <c r="BF134"/>
  <c r="BF137"/>
  <c r="J93"/>
  <c r="BF126"/>
  <c r="BF130"/>
  <c r="BF135"/>
  <c r="BF136"/>
  <c r="BF127"/>
  <c r="BF128"/>
  <c r="BF129"/>
  <c r="BF133"/>
  <c i="2" r="J91"/>
  <c r="BF140"/>
  <c r="BF164"/>
  <c r="BF170"/>
  <c r="BF188"/>
  <c r="BF189"/>
  <c r="BF195"/>
  <c r="BF222"/>
  <c r="F130"/>
  <c r="BF136"/>
  <c r="BF148"/>
  <c r="BF156"/>
  <c r="BF161"/>
  <c r="BF165"/>
  <c r="BF176"/>
  <c r="E85"/>
  <c r="BF138"/>
  <c r="BF166"/>
  <c r="BF205"/>
  <c r="BF210"/>
  <c r="BF219"/>
  <c r="J129"/>
  <c r="BF139"/>
  <c r="BF145"/>
  <c r="BF193"/>
  <c r="BF206"/>
  <c r="BF208"/>
  <c r="BF209"/>
  <c r="BF211"/>
  <c r="BF213"/>
  <c r="J130"/>
  <c r="BF143"/>
  <c r="BF149"/>
  <c r="BF154"/>
  <c r="BF172"/>
  <c r="BF179"/>
  <c r="BF190"/>
  <c r="BF191"/>
  <c r="BF201"/>
  <c r="BF204"/>
  <c r="BF152"/>
  <c r="BF168"/>
  <c r="BF185"/>
  <c r="BF198"/>
  <c i="1" r="BB96"/>
  <c r="AV96"/>
  <c r="BC96"/>
  <c i="2" r="BF183"/>
  <c i="1" r="BD96"/>
  <c i="4" r="F35"/>
  <c i="1" r="AZ98"/>
  <c i="4" r="F39"/>
  <c i="1" r="BD98"/>
  <c i="6" r="F41"/>
  <c i="1" r="BD102"/>
  <c i="16" r="J37"/>
  <c i="1" r="AV114"/>
  <c i="20" r="F39"/>
  <c i="1" r="BB118"/>
  <c i="20" r="F41"/>
  <c i="1" r="BD118"/>
  <c i="19" r="J34"/>
  <c i="21" r="F39"/>
  <c i="1" r="BB119"/>
  <c i="26" r="F41"/>
  <c i="1" r="BD124"/>
  <c i="27" r="F39"/>
  <c i="1" r="BB125"/>
  <c i="29" r="F41"/>
  <c i="1" r="BD127"/>
  <c i="32" r="F39"/>
  <c i="1" r="BB130"/>
  <c i="32" r="F41"/>
  <c i="1" r="BD130"/>
  <c i="34" r="J37"/>
  <c i="1" r="AV132"/>
  <c i="38" r="F38"/>
  <c i="1" r="BC136"/>
  <c i="39" r="F38"/>
  <c i="1" r="BC137"/>
  <c i="41" r="F38"/>
  <c i="1" r="BC139"/>
  <c i="45" r="F37"/>
  <c i="1" r="BB143"/>
  <c i="47" r="F37"/>
  <c i="1" r="AZ147"/>
  <c i="50" r="F39"/>
  <c i="1" r="BB150"/>
  <c i="51" r="F39"/>
  <c i="1" r="BB151"/>
  <c i="54" r="F40"/>
  <c i="1" r="BC155"/>
  <c i="58" r="F40"/>
  <c i="1" r="BC159"/>
  <c i="60" r="F37"/>
  <c i="1" r="AZ161"/>
  <c i="62" r="F39"/>
  <c i="1" r="BB163"/>
  <c i="63" r="F37"/>
  <c i="1" r="AZ164"/>
  <c i="64" r="J34"/>
  <c i="66" r="F40"/>
  <c i="1" r="BC167"/>
  <c i="66" r="F39"/>
  <c i="1" r="BB167"/>
  <c i="69" r="J37"/>
  <c i="1" r="AV170"/>
  <c i="69" r="F41"/>
  <c i="1" r="BD170"/>
  <c i="72" r="F40"/>
  <c i="1" r="BC173"/>
  <c i="72" r="J37"/>
  <c i="1" r="AV173"/>
  <c i="73" r="F39"/>
  <c i="1" r="BB174"/>
  <c i="75" r="F39"/>
  <c i="1" r="BD176"/>
  <c i="76" r="F39"/>
  <c i="1" r="BD177"/>
  <c i="77" r="F38"/>
  <c i="1" r="BC178"/>
  <c i="5" r="F37"/>
  <c i="1" r="AZ101"/>
  <c i="46" r="F39"/>
  <c i="1" r="BD144"/>
  <c i="47" r="F40"/>
  <c i="1" r="BC147"/>
  <c i="49" r="F41"/>
  <c i="1" r="BD149"/>
  <c i="52" r="F39"/>
  <c i="1" r="BB152"/>
  <c i="54" r="F41"/>
  <c i="1" r="BD155"/>
  <c i="58" r="F41"/>
  <c i="1" r="BD159"/>
  <c i="60" r="J37"/>
  <c i="1" r="AV161"/>
  <c i="62" r="F41"/>
  <c i="1" r="BD163"/>
  <c i="64" r="F37"/>
  <c i="1" r="AZ165"/>
  <c i="64" r="F40"/>
  <c i="1" r="BC165"/>
  <c i="66" r="F37"/>
  <c i="1" r="AZ167"/>
  <c i="67" r="J37"/>
  <c i="1" r="AV168"/>
  <c i="68" r="F39"/>
  <c i="1" r="BB169"/>
  <c i="71" r="J37"/>
  <c i="1" r="AV172"/>
  <c i="74" r="F37"/>
  <c i="1" r="BB175"/>
  <c i="74" r="F38"/>
  <c i="1" r="BC175"/>
  <c i="76" r="J35"/>
  <c i="1" r="AV177"/>
  <c i="78" r="F35"/>
  <c i="1" r="AZ179"/>
  <c i="2" r="F35"/>
  <c i="1" r="AZ96"/>
  <c i="5" r="F41"/>
  <c i="1" r="BD101"/>
  <c i="46" r="F35"/>
  <c i="1" r="AZ144"/>
  <c i="47" r="F41"/>
  <c i="1" r="BD147"/>
  <c i="50" r="F41"/>
  <c i="1" r="BD150"/>
  <c i="50" r="F40"/>
  <c i="1" r="BC150"/>
  <c i="51" r="F41"/>
  <c i="1" r="BD151"/>
  <c i="53" r="F37"/>
  <c i="1" r="AZ154"/>
  <c i="53" r="F40"/>
  <c i="1" r="BC154"/>
  <c i="54" r="J37"/>
  <c i="1" r="AV155"/>
  <c i="58" r="F37"/>
  <c i="1" r="AZ159"/>
  <c i="59" r="F41"/>
  <c i="1" r="BD160"/>
  <c i="61" r="F41"/>
  <c i="1" r="BD162"/>
  <c i="62" r="F37"/>
  <c i="1" r="AZ163"/>
  <c i="64" r="F41"/>
  <c i="1" r="BD165"/>
  <c i="65" r="F37"/>
  <c i="1" r="AZ166"/>
  <c i="69" r="F37"/>
  <c i="1" r="AZ170"/>
  <c i="70" r="F39"/>
  <c i="1" r="BB171"/>
  <c i="72" r="F37"/>
  <c i="1" r="AZ173"/>
  <c i="73" r="F37"/>
  <c i="1" r="AZ174"/>
  <c i="75" r="F38"/>
  <c i="1" r="BC176"/>
  <c i="77" r="J35"/>
  <c i="1" r="AV178"/>
  <c r="AS99"/>
  <c i="4" r="J32"/>
  <c i="7" r="F39"/>
  <c i="1" r="BB103"/>
  <c i="9" r="F40"/>
  <c i="1" r="BC105"/>
  <c i="10" r="F41"/>
  <c i="1" r="BD106"/>
  <c i="11" r="F37"/>
  <c i="1" r="AZ108"/>
  <c i="13" r="F41"/>
  <c i="1" r="BD110"/>
  <c i="13" r="F39"/>
  <c i="1" r="BB110"/>
  <c i="15" r="F37"/>
  <c i="1" r="AZ113"/>
  <c i="17" r="F40"/>
  <c i="1" r="BC115"/>
  <c i="16" r="J34"/>
  <c i="18" r="J37"/>
  <c i="1" r="AV116"/>
  <c i="19" r="J37"/>
  <c i="1" r="AV117"/>
  <c i="24" r="F37"/>
  <c i="1" r="AZ122"/>
  <c i="23" r="J34"/>
  <c i="24" r="J34"/>
  <c i="26" r="F37"/>
  <c i="1" r="AZ124"/>
  <c i="27" r="F37"/>
  <c i="1" r="AZ125"/>
  <c i="29" r="F37"/>
  <c i="1" r="AZ127"/>
  <c i="31" r="F41"/>
  <c i="1" r="BD129"/>
  <c i="35" r="F37"/>
  <c i="1" r="AZ133"/>
  <c i="36" r="F40"/>
  <c i="1" r="BC134"/>
  <c i="40" r="J35"/>
  <c i="1" r="AV138"/>
  <c i="44" r="F35"/>
  <c i="1" r="AZ142"/>
  <c i="55" r="J34"/>
  <c i="8" r="F39"/>
  <c i="1" r="BB104"/>
  <c i="12" r="F39"/>
  <c i="1" r="BB109"/>
  <c i="22" r="F39"/>
  <c i="1" r="BB120"/>
  <c i="26" r="F40"/>
  <c i="1" r="BC124"/>
  <c i="28" r="F37"/>
  <c i="1" r="AZ126"/>
  <c i="31" r="J37"/>
  <c i="1" r="AV129"/>
  <c i="35" r="J37"/>
  <c i="1" r="AV133"/>
  <c i="34" r="J34"/>
  <c i="37" r="F40"/>
  <c i="1" r="BC135"/>
  <c i="41" r="J35"/>
  <c i="1" r="AV139"/>
  <c i="45" r="J35"/>
  <c i="1" r="AV143"/>
  <c i="46" r="F38"/>
  <c i="1" r="BC144"/>
  <c i="47" r="F39"/>
  <c i="1" r="BB147"/>
  <c i="50" r="J37"/>
  <c i="1" r="AV150"/>
  <c i="51" r="J37"/>
  <c i="1" r="AV151"/>
  <c i="53" r="F39"/>
  <c i="1" r="BB154"/>
  <c i="53" r="J37"/>
  <c i="1" r="AV154"/>
  <c i="54" r="F37"/>
  <c i="1" r="AZ155"/>
  <c i="57" r="F40"/>
  <c i="1" r="BC158"/>
  <c i="59" r="F39"/>
  <c i="1" r="BB160"/>
  <c i="60" r="F39"/>
  <c i="1" r="BB161"/>
  <c i="61" r="J37"/>
  <c i="1" r="AV162"/>
  <c i="63" r="F41"/>
  <c i="1" r="BD164"/>
  <c i="65" r="F41"/>
  <c i="1" r="BD166"/>
  <c i="67" r="F41"/>
  <c i="1" r="BD168"/>
  <c i="69" r="F40"/>
  <c i="1" r="BC170"/>
  <c i="70" r="F41"/>
  <c i="1" r="BD171"/>
  <c i="71" r="F40"/>
  <c i="1" r="BC172"/>
  <c i="73" r="F41"/>
  <c i="1" r="BD174"/>
  <c i="76" r="F38"/>
  <c i="1" r="BC177"/>
  <c i="78" r="F39"/>
  <c i="1" r="BD179"/>
  <c i="78" r="F37"/>
  <c i="1" r="BB179"/>
  <c i="7" r="J37"/>
  <c i="1" r="AV103"/>
  <c i="8" r="F37"/>
  <c i="1" r="AZ104"/>
  <c i="12" r="F41"/>
  <c i="1" r="BD109"/>
  <c i="21" r="J37"/>
  <c i="1" r="AV119"/>
  <c i="25" r="F40"/>
  <c i="1" r="BC123"/>
  <c i="27" r="J34"/>
  <c i="30" r="F39"/>
  <c i="1" r="BB128"/>
  <c i="34" r="F39"/>
  <c i="1" r="BB132"/>
  <c i="36" r="F39"/>
  <c i="1" r="BB134"/>
  <c i="41" r="F35"/>
  <c i="1" r="AZ139"/>
  <c i="44" r="F39"/>
  <c i="1" r="BD142"/>
  <c i="49" r="F37"/>
  <c i="1" r="AZ149"/>
  <c i="51" r="F40"/>
  <c i="1" r="BC151"/>
  <c i="53" r="F41"/>
  <c i="1" r="BD154"/>
  <c i="54" r="F39"/>
  <c i="1" r="BB155"/>
  <c i="58" r="J37"/>
  <c i="1" r="AV159"/>
  <c i="60" r="F40"/>
  <c i="1" r="BC161"/>
  <c i="62" r="F40"/>
  <c i="1" r="BC163"/>
  <c i="64" r="F39"/>
  <c i="1" r="BB165"/>
  <c i="65" r="F39"/>
  <c i="1" r="BB166"/>
  <c i="68" r="F41"/>
  <c i="1" r="BD169"/>
  <c i="70" r="F40"/>
  <c i="1" r="BC171"/>
  <c i="71" r="F39"/>
  <c i="1" r="BB172"/>
  <c i="74" r="F35"/>
  <c i="1" r="AZ175"/>
  <c i="75" r="F35"/>
  <c i="1" r="AZ176"/>
  <c i="77" r="F37"/>
  <c i="1" r="BB178"/>
  <c r="AS145"/>
  <c i="4" r="F37"/>
  <c i="1" r="BB98"/>
  <c i="7" r="F37"/>
  <c i="1" r="AZ103"/>
  <c i="7" r="F41"/>
  <c i="1" r="BD103"/>
  <c i="9" r="F41"/>
  <c i="1" r="BD105"/>
  <c i="9" r="F37"/>
  <c i="1" r="AZ105"/>
  <c i="10" r="J37"/>
  <c i="1" r="AV106"/>
  <c i="11" r="J37"/>
  <c i="1" r="AV108"/>
  <c i="13" r="F40"/>
  <c i="1" r="BC110"/>
  <c i="14" r="F41"/>
  <c i="1" r="BD112"/>
  <c i="14" r="F40"/>
  <c i="1" r="BC112"/>
  <c i="15" r="J37"/>
  <c i="1" r="AV113"/>
  <c i="17" r="F37"/>
  <c i="1" r="AZ115"/>
  <c i="17" r="F39"/>
  <c i="1" r="BB115"/>
  <c i="18" r="F41"/>
  <c i="1" r="BD116"/>
  <c i="18" r="F39"/>
  <c i="1" r="BB116"/>
  <c i="20" r="J34"/>
  <c i="22" r="F41"/>
  <c i="1" r="BD120"/>
  <c i="27" r="J37"/>
  <c i="1" r="AV125"/>
  <c i="30" r="J37"/>
  <c i="1" r="AV128"/>
  <c i="34" r="F40"/>
  <c i="1" r="BC132"/>
  <c i="38" r="F35"/>
  <c i="1" r="AZ136"/>
  <c i="39" r="F37"/>
  <c i="1" r="BB137"/>
  <c i="42" r="F37"/>
  <c i="1" r="BB140"/>
  <c i="42" r="F39"/>
  <c i="1" r="BD140"/>
  <c i="44" r="F37"/>
  <c i="1" r="BB142"/>
  <c i="49" r="F39"/>
  <c i="1" r="BB149"/>
  <c i="52" r="F37"/>
  <c i="1" r="AZ152"/>
  <c i="55" r="F37"/>
  <c i="1" r="AZ156"/>
  <c i="55" r="F41"/>
  <c i="1" r="BD156"/>
  <c i="57" r="F41"/>
  <c i="1" r="BD158"/>
  <c i="59" r="F37"/>
  <c i="1" r="AZ160"/>
  <c i="60" r="F41"/>
  <c i="1" r="BD161"/>
  <c i="62" r="J37"/>
  <c i="1" r="AV163"/>
  <c i="64" r="J37"/>
  <c i="1" r="AV165"/>
  <c i="65" r="J37"/>
  <c i="1" r="AV166"/>
  <c i="68" r="F37"/>
  <c i="1" r="AZ169"/>
  <c i="71" r="F37"/>
  <c i="1" r="AZ172"/>
  <c i="74" r="F39"/>
  <c i="1" r="BD175"/>
  <c i="75" r="J35"/>
  <c i="1" r="AV176"/>
  <c i="77" r="F39"/>
  <c i="1" r="BD178"/>
  <c i="3" r="F37"/>
  <c i="1" r="BB97"/>
  <c i="6" r="J37"/>
  <c i="1" r="AV102"/>
  <c i="16" r="F39"/>
  <c i="1" r="BB114"/>
  <c i="19" r="F39"/>
  <c i="1" r="BB117"/>
  <c i="22" r="F37"/>
  <c i="1" r="AZ120"/>
  <c i="26" r="J37"/>
  <c i="1" r="AV124"/>
  <c i="28" r="F40"/>
  <c i="1" r="BC126"/>
  <c i="31" r="F39"/>
  <c i="1" r="BB129"/>
  <c i="35" r="F41"/>
  <c i="1" r="BD133"/>
  <c i="38" r="F37"/>
  <c i="1" r="BB136"/>
  <c i="39" r="F35"/>
  <c i="1" r="AZ137"/>
  <c i="41" r="F39"/>
  <c i="1" r="BD139"/>
  <c i="45" r="F39"/>
  <c i="1" r="BD143"/>
  <c i="46" r="F37"/>
  <c i="1" r="BB144"/>
  <c i="48" r="F37"/>
  <c i="1" r="AZ148"/>
  <c i="4" r="J35"/>
  <c i="1" r="AV98"/>
  <c i="5" r="F40"/>
  <c i="1" r="BC101"/>
  <c i="8" r="F41"/>
  <c i="1" r="BD104"/>
  <c i="12" r="F37"/>
  <c i="1" r="AZ109"/>
  <c i="20" r="F37"/>
  <c i="1" r="AZ118"/>
  <c i="23" r="F39"/>
  <c i="1" r="BB121"/>
  <c i="23" r="F37"/>
  <c i="1" r="AZ121"/>
  <c i="24" r="J37"/>
  <c i="1" r="AV122"/>
  <c i="25" r="F39"/>
  <c i="1" r="BB123"/>
  <c i="29" r="F40"/>
  <c i="1" r="BC127"/>
  <c i="32" r="J37"/>
  <c i="1" r="AV130"/>
  <c i="33" r="F37"/>
  <c i="1" r="AZ131"/>
  <c i="38" r="J35"/>
  <c i="1" r="AV136"/>
  <c i="39" r="F39"/>
  <c i="1" r="BD137"/>
  <c i="42" r="F38"/>
  <c i="1" r="BC140"/>
  <c i="43" r="J35"/>
  <c i="1" r="AV141"/>
  <c i="48" r="F39"/>
  <c i="1" r="BB148"/>
  <c i="3" r="F35"/>
  <c i="1" r="AZ97"/>
  <c i="6" r="F37"/>
  <c i="1" r="AZ102"/>
  <c i="15" r="F40"/>
  <c i="1" r="BC113"/>
  <c i="20" r="F40"/>
  <c i="1" r="BC118"/>
  <c i="21" r="F40"/>
  <c i="1" r="BC119"/>
  <c i="25" r="F41"/>
  <c i="1" r="BD123"/>
  <c i="29" r="J37"/>
  <c i="1" r="AV127"/>
  <c i="32" r="F37"/>
  <c i="1" r="AZ130"/>
  <c i="33" r="F39"/>
  <c i="1" r="BB131"/>
  <c i="36" r="F37"/>
  <c i="1" r="AZ134"/>
  <c i="41" r="F37"/>
  <c i="1" r="BB139"/>
  <c i="45" r="F35"/>
  <c i="1" r="AZ143"/>
  <c i="46" r="J35"/>
  <c i="1" r="AV144"/>
  <c i="47" r="J37"/>
  <c i="1" r="AV147"/>
  <c i="50" r="F37"/>
  <c i="1" r="AZ150"/>
  <c i="51" r="F37"/>
  <c i="1" r="AZ151"/>
  <c i="52" r="J37"/>
  <c i="1" r="AV152"/>
  <c i="53" r="J34"/>
  <c i="55" r="F39"/>
  <c i="1" r="BB156"/>
  <c i="56" r="J37"/>
  <c i="1" r="AV157"/>
  <c i="57" r="F37"/>
  <c i="1" r="AZ158"/>
  <c i="58" r="F39"/>
  <c i="1" r="BB159"/>
  <c i="61" r="F40"/>
  <c i="1" r="BC162"/>
  <c i="63" r="F40"/>
  <c i="1" r="BC164"/>
  <c i="65" r="F40"/>
  <c i="1" r="BC166"/>
  <c i="67" r="F40"/>
  <c i="1" r="BC168"/>
  <c i="69" r="F39"/>
  <c i="1" r="BB170"/>
  <c i="70" r="J37"/>
  <c i="1" r="AV171"/>
  <c i="72" r="F41"/>
  <c i="1" r="BD173"/>
  <c i="73" r="F40"/>
  <c i="1" r="BC174"/>
  <c i="76" r="F35"/>
  <c i="1" r="AZ177"/>
  <c i="78" r="J35"/>
  <c i="1" r="AV179"/>
  <c i="7" r="J34"/>
  <c i="9" r="F39"/>
  <c i="1" r="BB105"/>
  <c i="10" r="F39"/>
  <c i="1" r="BB106"/>
  <c i="11" r="F40"/>
  <c i="1" r="BC108"/>
  <c i="13" r="F37"/>
  <c i="1" r="AZ110"/>
  <c i="14" r="J37"/>
  <c i="1" r="AV112"/>
  <c i="15" r="F39"/>
  <c i="1" r="BB113"/>
  <c i="16" r="F41"/>
  <c i="1" r="BD114"/>
  <c i="19" r="F40"/>
  <c i="1" r="BC117"/>
  <c i="22" r="J37"/>
  <c i="1" r="AV120"/>
  <c i="28" r="J37"/>
  <c i="1" r="AV126"/>
  <c i="31" r="F37"/>
  <c i="1" r="AZ129"/>
  <c i="35" r="F39"/>
  <c i="1" r="BB133"/>
  <c i="35" r="F40"/>
  <c i="1" r="BC133"/>
  <c i="39" r="J35"/>
  <c i="1" r="AV137"/>
  <c i="42" r="J35"/>
  <c i="1" r="AV140"/>
  <c i="43" r="F39"/>
  <c i="1" r="BD141"/>
  <c i="49" r="J37"/>
  <c i="1" r="AV149"/>
  <c i="52" r="F41"/>
  <c i="1" r="BD152"/>
  <c i="55" r="F40"/>
  <c i="1" r="BC156"/>
  <c i="56" r="F37"/>
  <c i="1" r="AZ157"/>
  <c i="56" r="F41"/>
  <c i="1" r="BD157"/>
  <c i="57" r="J37"/>
  <c i="1" r="AV158"/>
  <c i="59" r="J37"/>
  <c i="1" r="AV160"/>
  <c i="61" r="F39"/>
  <c i="1" r="BB162"/>
  <c i="63" r="J37"/>
  <c i="1" r="AV164"/>
  <c i="66" r="J37"/>
  <c i="1" r="AV167"/>
  <c i="67" r="F37"/>
  <c i="1" r="AZ168"/>
  <c i="68" r="J37"/>
  <c i="1" r="AV169"/>
  <c i="70" r="J34"/>
  <c i="72" r="F39"/>
  <c i="1" r="BB173"/>
  <c i="73" r="J37"/>
  <c i="1" r="AV174"/>
  <c i="76" r="F37"/>
  <c i="1" r="BB177"/>
  <c i="78" r="F38"/>
  <c i="1" r="BC179"/>
  <c i="3" r="F39"/>
  <c i="1" r="BD97"/>
  <c i="6" r="F39"/>
  <c i="1" r="BB102"/>
  <c i="14" r="J34"/>
  <c i="17" r="J37"/>
  <c i="1" r="AV115"/>
  <c i="17" r="F41"/>
  <c i="1" r="BD115"/>
  <c i="18" r="F37"/>
  <c i="1" r="AZ116"/>
  <c i="18" r="F40"/>
  <c i="1" r="BC116"/>
  <c i="21" r="F37"/>
  <c i="1" r="AZ119"/>
  <c i="26" r="F39"/>
  <c i="1" r="BB124"/>
  <c i="28" r="F41"/>
  <c i="1" r="BD126"/>
  <c i="30" r="F41"/>
  <c i="1" r="BD128"/>
  <c i="34" r="F41"/>
  <c i="1" r="BD132"/>
  <c i="37" r="F37"/>
  <c i="1" r="AZ135"/>
  <c i="38" r="F39"/>
  <c i="1" r="BD136"/>
  <c i="40" r="F39"/>
  <c i="1" r="BD138"/>
  <c i="44" r="J35"/>
  <c i="1" r="AV142"/>
  <c i="7" r="F40"/>
  <c i="1" r="BC103"/>
  <c i="8" r="J37"/>
  <c i="1" r="AV104"/>
  <c i="10" r="F37"/>
  <c i="1" r="AZ106"/>
  <c i="11" r="F41"/>
  <c i="1" r="BD108"/>
  <c i="13" r="J37"/>
  <c i="1" r="AV110"/>
  <c i="14" r="F39"/>
  <c i="1" r="BB112"/>
  <c i="14" r="F37"/>
  <c i="1" r="AZ112"/>
  <c i="15" r="F41"/>
  <c i="1" r="BD113"/>
  <c i="16" r="F40"/>
  <c i="1" r="BC114"/>
  <c i="19" r="F37"/>
  <c i="1" r="AZ117"/>
  <c i="22" r="F40"/>
  <c i="1" r="BC120"/>
  <c i="27" r="F40"/>
  <c i="1" r="BC125"/>
  <c i="29" r="F39"/>
  <c i="1" r="BB127"/>
  <c i="32" r="F40"/>
  <c i="1" r="BC130"/>
  <c i="33" r="J37"/>
  <c i="1" r="AV131"/>
  <c i="36" r="F41"/>
  <c i="1" r="BD134"/>
  <c i="40" r="F37"/>
  <c i="1" r="BB138"/>
  <c i="43" r="F37"/>
  <c i="1" r="BB141"/>
  <c i="48" r="F41"/>
  <c i="1" r="BD148"/>
  <c i="3" r="F38"/>
  <c i="1" r="BC97"/>
  <c i="5" r="J37"/>
  <c i="1" r="AV101"/>
  <c i="9" r="J37"/>
  <c i="1" r="AV105"/>
  <c i="10" r="F40"/>
  <c i="1" r="BC106"/>
  <c i="11" r="F39"/>
  <c i="1" r="BB108"/>
  <c i="12" r="F40"/>
  <c i="1" r="BC109"/>
  <c i="20" r="J37"/>
  <c i="1" r="AV118"/>
  <c i="23" r="J37"/>
  <c i="1" r="AV121"/>
  <c i="22" r="J34"/>
  <c i="24" r="F39"/>
  <c i="1" r="BB122"/>
  <c i="25" r="F37"/>
  <c i="1" r="AZ123"/>
  <c i="29" r="J34"/>
  <c i="31" r="F40"/>
  <c i="1" r="BC129"/>
  <c i="33" r="F40"/>
  <c i="1" r="BC131"/>
  <c i="36" r="J37"/>
  <c i="1" r="AV134"/>
  <c i="40" r="F38"/>
  <c i="1" r="BC138"/>
  <c i="42" r="J32"/>
  <c i="44" r="F38"/>
  <c i="1" r="BC142"/>
  <c i="49" r="F40"/>
  <c i="1" r="BC149"/>
  <c i="52" r="F40"/>
  <c i="1" r="BC152"/>
  <c i="55" r="J37"/>
  <c i="1" r="AV156"/>
  <c i="56" r="F39"/>
  <c i="1" r="BB157"/>
  <c i="56" r="F40"/>
  <c i="1" r="BC157"/>
  <c i="57" r="F39"/>
  <c i="1" r="BB158"/>
  <c i="59" r="F40"/>
  <c i="1" r="BC160"/>
  <c i="61" r="F37"/>
  <c i="1" r="AZ162"/>
  <c i="63" r="F39"/>
  <c i="1" r="BB164"/>
  <c i="66" r="F41"/>
  <c i="1" r="BD167"/>
  <c i="67" r="F39"/>
  <c i="1" r="BB168"/>
  <c i="68" r="F40"/>
  <c i="1" r="BC169"/>
  <c i="70" r="F37"/>
  <c i="1" r="AZ171"/>
  <c i="71" r="F41"/>
  <c i="1" r="BD172"/>
  <c i="74" r="J35"/>
  <c i="1" r="AV175"/>
  <c i="75" r="F37"/>
  <c i="1" r="BB176"/>
  <c i="77" r="F35"/>
  <c i="1" r="AZ178"/>
  <c i="4" r="F38"/>
  <c i="1" r="BC98"/>
  <c i="5" r="F39"/>
  <c i="1" r="BB101"/>
  <c i="8" r="F40"/>
  <c i="1" r="BC104"/>
  <c i="12" r="J37"/>
  <c i="1" r="AV109"/>
  <c i="21" r="F41"/>
  <c i="1" r="BD119"/>
  <c i="25" r="J37"/>
  <c i="1" r="AV123"/>
  <c i="30" r="F37"/>
  <c i="1" r="AZ128"/>
  <c i="34" r="F37"/>
  <c i="1" r="AZ132"/>
  <c i="37" r="F41"/>
  <c i="1" r="BD135"/>
  <c i="40" r="F35"/>
  <c i="1" r="AZ138"/>
  <c i="43" r="F38"/>
  <c i="1" r="BC141"/>
  <c i="48" r="J37"/>
  <c i="1" r="AV148"/>
  <c i="3" r="J35"/>
  <c i="1" r="AV97"/>
  <c i="6" r="F40"/>
  <c i="1" r="BC102"/>
  <c i="16" r="F37"/>
  <c i="1" r="AZ114"/>
  <c i="19" r="F41"/>
  <c i="1" r="BD117"/>
  <c i="23" r="F41"/>
  <c i="1" r="BD121"/>
  <c i="23" r="F40"/>
  <c i="1" r="BC121"/>
  <c i="24" r="F40"/>
  <c i="1" r="BC122"/>
  <c i="24" r="F41"/>
  <c i="1" r="BD122"/>
  <c i="28" r="F39"/>
  <c i="1" r="BB126"/>
  <c i="30" r="F40"/>
  <c i="1" r="BC128"/>
  <c i="33" r="F41"/>
  <c i="1" r="BD131"/>
  <c i="37" r="F39"/>
  <c i="1" r="BB135"/>
  <c i="42" r="F35"/>
  <c i="1" r="AZ140"/>
  <c i="43" r="F35"/>
  <c i="1" r="AZ141"/>
  <c i="48" r="F40"/>
  <c i="1" r="BC148"/>
  <c i="22" l="1" r="T131"/>
  <c r="T130"/>
  <c i="48" r="T141"/>
  <c i="44" r="P133"/>
  <c i="6" r="P142"/>
  <c i="72" r="T131"/>
  <c r="T130"/>
  <c i="36" r="P130"/>
  <c r="P129"/>
  <c i="1" r="AU134"/>
  <c i="65" r="T131"/>
  <c r="T130"/>
  <c i="40" r="BK127"/>
  <c r="BK126"/>
  <c r="J126"/>
  <c r="R127"/>
  <c r="R126"/>
  <c i="35" r="R130"/>
  <c r="R129"/>
  <c i="50" r="BK163"/>
  <c r="J163"/>
  <c r="J106"/>
  <c i="68" r="R128"/>
  <c r="R127"/>
  <c i="48" r="R929"/>
  <c i="10" r="P129"/>
  <c r="P128"/>
  <c i="1" r="AU106"/>
  <c i="65" r="R131"/>
  <c r="R130"/>
  <c i="40" r="T127"/>
  <c r="T126"/>
  <c i="64" r="R129"/>
  <c r="R128"/>
  <c i="8" r="R163"/>
  <c i="76" r="R124"/>
  <c i="57" r="T129"/>
  <c r="T128"/>
  <c i="77" r="R133"/>
  <c i="12" r="T143"/>
  <c i="71" r="T131"/>
  <c r="T130"/>
  <c i="2" r="R134"/>
  <c r="R133"/>
  <c i="77" r="P180"/>
  <c r="P132"/>
  <c i="1" r="AU178"/>
  <c i="19" r="T127"/>
  <c i="76" r="P124"/>
  <c i="1" r="AU177"/>
  <c i="43" r="P180"/>
  <c r="P132"/>
  <c i="1" r="AU141"/>
  <c i="45" r="T130"/>
  <c r="T129"/>
  <c i="21" r="T131"/>
  <c r="T130"/>
  <c i="63" r="P129"/>
  <c r="P128"/>
  <c i="1" r="AU164"/>
  <c i="2" r="R199"/>
  <c i="74" r="BK122"/>
  <c r="J122"/>
  <c r="J98"/>
  <c i="41" r="P126"/>
  <c i="1" r="AU139"/>
  <c i="10" r="T129"/>
  <c r="T128"/>
  <c i="44" r="R180"/>
  <c i="6" r="R713"/>
  <c r="R141"/>
  <c i="38" r="T122"/>
  <c i="66" r="T131"/>
  <c r="T130"/>
  <c i="63" r="T129"/>
  <c r="T128"/>
  <c i="48" r="T929"/>
  <c i="50" r="T163"/>
  <c i="18" r="T129"/>
  <c r="T128"/>
  <c i="46" r="T127"/>
  <c r="T126"/>
  <c i="19" r="P127"/>
  <c i="1" r="AU117"/>
  <c i="38" r="P122"/>
  <c i="1" r="AU136"/>
  <c i="44" r="T132"/>
  <c i="66" r="R131"/>
  <c r="R130"/>
  <c i="50" r="P135"/>
  <c i="46" r="BK127"/>
  <c r="J127"/>
  <c r="J99"/>
  <c i="49" r="P130"/>
  <c r="P129"/>
  <c i="1" r="AU149"/>
  <c i="44" r="R133"/>
  <c r="R132"/>
  <c i="18" r="P129"/>
  <c r="P128"/>
  <c i="1" r="AU116"/>
  <c i="25" r="R128"/>
  <c r="R127"/>
  <c i="48" r="P141"/>
  <c i="36" r="R130"/>
  <c r="R129"/>
  <c i="12" r="R463"/>
  <c i="5" r="P132"/>
  <c r="P131"/>
  <c i="1" r="AU101"/>
  <c i="25" r="P128"/>
  <c r="P127"/>
  <c i="1" r="AU123"/>
  <c i="7" r="P130"/>
  <c r="P129"/>
  <c i="1" r="AU103"/>
  <c i="74" r="P122"/>
  <c i="1" r="AU175"/>
  <c i="40" r="P127"/>
  <c r="P126"/>
  <c i="1" r="AU138"/>
  <c i="77" r="T180"/>
  <c r="T132"/>
  <c i="39" r="BK126"/>
  <c r="J126"/>
  <c r="J99"/>
  <c i="6" r="T713"/>
  <c r="T141"/>
  <c i="50" r="R163"/>
  <c r="R134"/>
  <c i="77" r="BK180"/>
  <c r="J180"/>
  <c r="J104"/>
  <c i="34" r="T129"/>
  <c r="T128"/>
  <c i="57" r="R129"/>
  <c r="R128"/>
  <c i="33" r="BK129"/>
  <c r="BK128"/>
  <c r="J128"/>
  <c r="J100"/>
  <c i="41" r="BK126"/>
  <c r="J126"/>
  <c i="8" r="P135"/>
  <c r="P134"/>
  <c i="1" r="AU104"/>
  <c i="22" r="P131"/>
  <c r="P130"/>
  <c i="1" r="AU120"/>
  <c i="58" r="T127"/>
  <c i="46" r="R127"/>
  <c r="R126"/>
  <c i="35" r="T130"/>
  <c r="T129"/>
  <c i="25" r="T128"/>
  <c r="T127"/>
  <c i="21" r="P131"/>
  <c r="P130"/>
  <c i="1" r="AU119"/>
  <c i="11" r="P133"/>
  <c r="P132"/>
  <c i="1" r="AU108"/>
  <c i="75" r="P127"/>
  <c r="P126"/>
  <c i="1" r="AU176"/>
  <c i="8" r="R135"/>
  <c r="R134"/>
  <c i="25" r="BK128"/>
  <c r="J128"/>
  <c r="J101"/>
  <c i="5" r="BK132"/>
  <c r="J132"/>
  <c r="J101"/>
  <c i="49" r="R130"/>
  <c r="R129"/>
  <c i="77" r="R180"/>
  <c i="65" r="P131"/>
  <c r="P130"/>
  <c i="1" r="AU166"/>
  <c i="44" r="P180"/>
  <c i="66" r="P131"/>
  <c r="P130"/>
  <c i="1" r="AU167"/>
  <c i="22" r="R131"/>
  <c r="R130"/>
  <c i="43" r="BK180"/>
  <c r="J180"/>
  <c r="J104"/>
  <c i="74" r="T122"/>
  <c i="75" r="T127"/>
  <c r="T126"/>
  <c i="8" r="T135"/>
  <c r="T134"/>
  <c i="52" r="P129"/>
  <c r="P128"/>
  <c i="1" r="AU152"/>
  <c i="12" r="P143"/>
  <c i="24" r="P128"/>
  <c r="P127"/>
  <c i="1" r="AU122"/>
  <c i="50" r="P163"/>
  <c r="P134"/>
  <c i="1" r="AU150"/>
  <c i="12" r="T463"/>
  <c i="43" r="T133"/>
  <c r="T132"/>
  <c i="39" r="P126"/>
  <c r="P125"/>
  <c i="1" r="AU137"/>
  <c i="48" r="R141"/>
  <c r="R140"/>
  <c i="18" r="R129"/>
  <c r="R128"/>
  <c i="12" r="P463"/>
  <c i="66" r="BK131"/>
  <c r="BK130"/>
  <c r="J130"/>
  <c r="J100"/>
  <c i="50" r="T135"/>
  <c r="T134"/>
  <c i="72" r="R131"/>
  <c r="R130"/>
  <c i="5" r="R132"/>
  <c r="R131"/>
  <c i="7" r="R130"/>
  <c r="R129"/>
  <c i="45" r="BK130"/>
  <c r="J130"/>
  <c r="J99"/>
  <c i="43" r="R180"/>
  <c r="R132"/>
  <c i="21" r="BK131"/>
  <c r="J131"/>
  <c r="J101"/>
  <c i="12" r="R143"/>
  <c r="R142"/>
  <c i="64" r="P129"/>
  <c r="P128"/>
  <c i="1" r="AU165"/>
  <c i="33" r="T129"/>
  <c r="T128"/>
  <c i="13" r="R130"/>
  <c r="R129"/>
  <c r="P130"/>
  <c r="P129"/>
  <c i="1" r="AU110"/>
  <c i="45" r="R130"/>
  <c r="R129"/>
  <c i="58" r="P127"/>
  <c i="1" r="AU159"/>
  <c i="2" r="P199"/>
  <c i="33" r="R129"/>
  <c r="R128"/>
  <c i="2" r="T133"/>
  <c i="49" r="BK130"/>
  <c r="BK129"/>
  <c r="J129"/>
  <c i="38" r="R122"/>
  <c i="2" r="P133"/>
  <c i="1" r="AU96"/>
  <c i="48" r="P929"/>
  <c i="49" r="T130"/>
  <c r="T129"/>
  <c i="46" r="P127"/>
  <c r="P126"/>
  <c i="1" r="AU144"/>
  <c i="39" r="T126"/>
  <c r="T125"/>
  <c i="6" r="P713"/>
  <c i="1" r="AG156"/>
  <c i="78" r="BK127"/>
  <c r="BK126"/>
  <c r="J126"/>
  <c r="J98"/>
  <c i="43" r="BK133"/>
  <c r="J133"/>
  <c r="J99"/>
  <c i="8" r="BK135"/>
  <c r="J135"/>
  <c r="J101"/>
  <c i="26" r="BK125"/>
  <c r="J125"/>
  <c i="2" r="BK134"/>
  <c r="J134"/>
  <c r="J99"/>
  <c i="37" r="BK131"/>
  <c r="J131"/>
  <c r="J100"/>
  <c i="2" r="BK199"/>
  <c r="J199"/>
  <c r="J105"/>
  <c i="11" r="BK228"/>
  <c r="J228"/>
  <c r="J105"/>
  <c i="59" r="BK125"/>
  <c r="J125"/>
  <c r="J100"/>
  <c i="32" r="BK125"/>
  <c r="J125"/>
  <c r="J100"/>
  <c i="67" r="BK125"/>
  <c r="J125"/>
  <c i="77" r="J133"/>
  <c r="J99"/>
  <c i="75" r="BK126"/>
  <c r="J126"/>
  <c i="72" r="BK130"/>
  <c r="J130"/>
  <c r="J100"/>
  <c i="71" r="BK130"/>
  <c r="J130"/>
  <c r="J100"/>
  <c i="1" r="AG171"/>
  <c i="70" r="J100"/>
  <c i="69" r="BK127"/>
  <c r="J127"/>
  <c r="J100"/>
  <c i="68" r="BK127"/>
  <c r="J127"/>
  <c r="J100"/>
  <c i="65" r="J131"/>
  <c r="J101"/>
  <c i="1" r="AG165"/>
  <c i="63" r="BK128"/>
  <c r="J128"/>
  <c r="J100"/>
  <c i="57" r="J129"/>
  <c r="J101"/>
  <c i="1" r="AG154"/>
  <c i="53" r="J100"/>
  <c i="52" r="BK128"/>
  <c r="J128"/>
  <c r="J100"/>
  <c i="51" r="BK126"/>
  <c r="J126"/>
  <c i="50" r="J135"/>
  <c r="J101"/>
  <c i="48" r="BK140"/>
  <c r="J140"/>
  <c i="47" r="BK131"/>
  <c r="J131"/>
  <c r="J100"/>
  <c i="44" r="BK132"/>
  <c r="J132"/>
  <c i="1" r="AG140"/>
  <c i="42" r="J98"/>
  <c i="36" r="BK129"/>
  <c r="J129"/>
  <c i="35" r="BK129"/>
  <c r="J129"/>
  <c i="1" r="AG132"/>
  <c i="34" r="J100"/>
  <c i="1" r="AG127"/>
  <c i="29" r="J100"/>
  <c i="1" r="AG125"/>
  <c i="27" r="J100"/>
  <c i="1" r="AG122"/>
  <c i="24" r="J128"/>
  <c r="J101"/>
  <c r="J100"/>
  <c i="1" r="AG121"/>
  <c i="23" r="J100"/>
  <c i="1" r="AG120"/>
  <c i="22" r="J100"/>
  <c r="J131"/>
  <c r="J101"/>
  <c i="1" r="AG118"/>
  <c i="20" r="J100"/>
  <c i="1" r="AG117"/>
  <c i="18" r="BK128"/>
  <c r="J128"/>
  <c i="1" r="AG114"/>
  <c i="16" r="J100"/>
  <c i="1" r="AG112"/>
  <c i="14" r="J100"/>
  <c i="13" r="BK129"/>
  <c r="J129"/>
  <c r="J100"/>
  <c i="12" r="J143"/>
  <c r="J101"/>
  <c i="11" r="BK132"/>
  <c r="J132"/>
  <c i="10" r="BK128"/>
  <c r="J128"/>
  <c i="9" r="J127"/>
  <c r="J101"/>
  <c i="1" r="AG103"/>
  <c i="7" r="J100"/>
  <c r="J130"/>
  <c r="J101"/>
  <c i="6" r="BK141"/>
  <c r="J141"/>
  <c r="J100"/>
  <c i="5" r="BK131"/>
  <c r="J131"/>
  <c r="J100"/>
  <c i="1" r="AG98"/>
  <c i="4" r="J98"/>
  <c i="3" r="BK123"/>
  <c r="J123"/>
  <c r="J98"/>
  <c i="1" r="BB95"/>
  <c r="AX95"/>
  <c i="6" r="F38"/>
  <c i="1" r="BA102"/>
  <c r="BD153"/>
  <c i="77" r="F36"/>
  <c i="1" r="BA178"/>
  <c i="3" r="F36"/>
  <c i="1" r="BA97"/>
  <c i="8" r="J38"/>
  <c i="1" r="AW104"/>
  <c r="AT104"/>
  <c r="BB107"/>
  <c r="AX107"/>
  <c i="15" r="J38"/>
  <c i="1" r="AW113"/>
  <c r="AT113"/>
  <c i="29" r="J38"/>
  <c i="1" r="AW127"/>
  <c r="AT127"/>
  <c r="AN127"/>
  <c i="34" r="F38"/>
  <c i="1" r="BA132"/>
  <c i="39" r="J36"/>
  <c i="1" r="AW137"/>
  <c r="AT137"/>
  <c i="45" r="J36"/>
  <c i="1" r="AW143"/>
  <c r="AT143"/>
  <c i="52" r="F38"/>
  <c i="1" r="BA152"/>
  <c i="56" r="J38"/>
  <c i="1" r="AW157"/>
  <c r="AT157"/>
  <c i="58" r="J38"/>
  <c i="1" r="AW159"/>
  <c r="AT159"/>
  <c i="62" r="J38"/>
  <c i="1" r="AW163"/>
  <c r="AT163"/>
  <c i="65" r="J34"/>
  <c i="1" r="AG166"/>
  <c i="66" r="J38"/>
  <c i="1" r="AW167"/>
  <c r="AT167"/>
  <c r="BC153"/>
  <c r="AY153"/>
  <c i="76" r="F36"/>
  <c i="1" r="BA177"/>
  <c r="AU95"/>
  <c i="9" r="J34"/>
  <c i="1" r="AG105"/>
  <c i="10" r="F38"/>
  <c i="1" r="BA106"/>
  <c r="BD107"/>
  <c i="14" r="F38"/>
  <c i="1" r="BA112"/>
  <c i="17" r="J34"/>
  <c i="1" r="AG115"/>
  <c i="18" r="J34"/>
  <c i="1" r="AG116"/>
  <c i="19" r="F38"/>
  <c i="1" r="BA117"/>
  <c i="23" r="F38"/>
  <c i="1" r="BA121"/>
  <c i="25" r="F38"/>
  <c i="1" r="BA123"/>
  <c i="28" r="F38"/>
  <c i="1" r="BA126"/>
  <c i="34" r="J38"/>
  <c i="1" r="AW132"/>
  <c r="AT132"/>
  <c r="AN132"/>
  <c i="40" r="F36"/>
  <c i="1" r="BA138"/>
  <c i="47" r="F38"/>
  <c i="1" r="BA147"/>
  <c i="50" r="J38"/>
  <c i="1" r="AW150"/>
  <c r="AT150"/>
  <c i="57" r="J38"/>
  <c i="1" r="AW158"/>
  <c r="AT158"/>
  <c i="62" r="J34"/>
  <c i="1" r="AG163"/>
  <c i="64" r="J38"/>
  <c i="1" r="AW165"/>
  <c r="AT165"/>
  <c r="AN165"/>
  <c i="70" r="F38"/>
  <c i="1" r="BA171"/>
  <c i="71" r="F38"/>
  <c i="1" r="BA172"/>
  <c i="40" r="J32"/>
  <c i="1" r="AG138"/>
  <c i="2" r="F36"/>
  <c i="1" r="BA96"/>
  <c r="AZ100"/>
  <c i="12" r="J38"/>
  <c i="1" r="AW109"/>
  <c r="AT109"/>
  <c i="51" r="J38"/>
  <c i="1" r="AW151"/>
  <c r="AT151"/>
  <c i="51" r="J34"/>
  <c i="1" r="AG151"/>
  <c r="AZ146"/>
  <c i="53" r="F38"/>
  <c i="1" r="BA154"/>
  <c i="54" r="J34"/>
  <c i="1" r="AG155"/>
  <c i="55" r="F38"/>
  <c i="1" r="BA156"/>
  <c i="60" r="J38"/>
  <c i="1" r="AW161"/>
  <c r="AT161"/>
  <c i="63" r="J38"/>
  <c i="1" r="AW164"/>
  <c r="AT164"/>
  <c i="68" r="F38"/>
  <c i="1" r="BA169"/>
  <c i="72" r="J38"/>
  <c i="1" r="AW173"/>
  <c r="AT173"/>
  <c i="12" r="J34"/>
  <c i="1" r="AG109"/>
  <c i="13" r="F38"/>
  <c i="1" r="BA110"/>
  <c i="26" r="J38"/>
  <c i="1" r="AW124"/>
  <c r="AT124"/>
  <c i="27" r="J38"/>
  <c i="1" r="AW125"/>
  <c r="AT125"/>
  <c r="AN125"/>
  <c i="28" r="J34"/>
  <c i="1" r="AG126"/>
  <c i="30" r="J34"/>
  <c i="1" r="AG128"/>
  <c i="32" r="J38"/>
  <c i="1" r="AW130"/>
  <c r="AT130"/>
  <c i="36" r="F38"/>
  <c i="1" r="BA134"/>
  <c i="42" r="J36"/>
  <c i="1" r="AW140"/>
  <c r="AT140"/>
  <c r="AN140"/>
  <c i="46" r="F36"/>
  <c i="1" r="BA144"/>
  <c i="48" r="J34"/>
  <c i="1" r="AG148"/>
  <c i="49" r="F38"/>
  <c i="1" r="BA149"/>
  <c i="58" r="J34"/>
  <c i="1" r="AG159"/>
  <c i="59" r="F38"/>
  <c i="1" r="BA160"/>
  <c i="60" r="J34"/>
  <c i="1" r="AG161"/>
  <c i="61" r="J38"/>
  <c i="1" r="AW162"/>
  <c r="AT162"/>
  <c i="66" r="F38"/>
  <c i="1" r="BA167"/>
  <c i="73" r="J38"/>
  <c i="1" r="AW174"/>
  <c r="AT174"/>
  <c i="4" r="J36"/>
  <c i="1" r="AW98"/>
  <c r="AT98"/>
  <c r="AN98"/>
  <c i="9" r="J38"/>
  <c i="1" r="AW105"/>
  <c r="AT105"/>
  <c i="10" r="J38"/>
  <c i="1" r="AW106"/>
  <c r="AT106"/>
  <c r="AZ107"/>
  <c r="AV107"/>
  <c i="14" r="J38"/>
  <c i="1" r="AW112"/>
  <c r="AT112"/>
  <c r="AN112"/>
  <c i="18" r="F38"/>
  <c i="1" r="BA116"/>
  <c i="21" r="F38"/>
  <c i="1" r="BA119"/>
  <c i="30" r="J38"/>
  <c i="1" r="AW128"/>
  <c r="AT128"/>
  <c i="37" r="J38"/>
  <c i="1" r="AW135"/>
  <c r="AT135"/>
  <c i="43" r="J36"/>
  <c i="1" r="AW141"/>
  <c r="AT141"/>
  <c i="75" r="F36"/>
  <c i="1" r="BA176"/>
  <c i="3" r="J36"/>
  <c i="1" r="AW97"/>
  <c r="AT97"/>
  <c i="9" r="F38"/>
  <c i="1" r="BA105"/>
  <c r="BC100"/>
  <c r="AY100"/>
  <c i="12" r="F38"/>
  <c i="1" r="BA109"/>
  <c i="51" r="F38"/>
  <c i="1" r="BA151"/>
  <c i="52" r="J38"/>
  <c i="1" r="AW152"/>
  <c r="AT152"/>
  <c i="56" r="F38"/>
  <c i="1" r="BA157"/>
  <c i="57" r="J34"/>
  <c i="1" r="AG158"/>
  <c i="58" r="F38"/>
  <c i="1" r="BA159"/>
  <c i="61" r="J34"/>
  <c i="1" r="AG162"/>
  <c i="63" r="F38"/>
  <c i="1" r="BA164"/>
  <c i="68" r="J38"/>
  <c i="1" r="AW169"/>
  <c r="AT169"/>
  <c r="AZ153"/>
  <c r="AV153"/>
  <c i="75" r="J32"/>
  <c i="1" r="AG176"/>
  <c i="76" r="J36"/>
  <c i="1" r="AW177"/>
  <c r="AT177"/>
  <c i="2" r="J36"/>
  <c i="1" r="AW96"/>
  <c r="AT96"/>
  <c i="10" r="J34"/>
  <c i="1" r="AG106"/>
  <c i="11" r="F38"/>
  <c i="1" r="BA108"/>
  <c i="20" r="J38"/>
  <c i="1" r="AW118"/>
  <c r="AT118"/>
  <c r="AN118"/>
  <c i="22" r="J38"/>
  <c i="1" r="AW120"/>
  <c r="AT120"/>
  <c r="AN120"/>
  <c i="32" r="F38"/>
  <c i="1" r="BA130"/>
  <c i="35" r="J34"/>
  <c i="1" r="AG133"/>
  <c i="36" r="J38"/>
  <c i="1" r="AW134"/>
  <c r="AT134"/>
  <c i="42" r="F36"/>
  <c i="1" r="BA140"/>
  <c i="45" r="F36"/>
  <c i="1" r="BA143"/>
  <c r="BB146"/>
  <c i="54" r="J38"/>
  <c i="1" r="AW155"/>
  <c r="AT155"/>
  <c i="67" r="F38"/>
  <c i="1" r="BA168"/>
  <c i="69" r="J38"/>
  <c i="1" r="AW170"/>
  <c r="AT170"/>
  <c r="BB153"/>
  <c r="AX153"/>
  <c i="76" r="J32"/>
  <c i="1" r="AG177"/>
  <c i="5" r="J38"/>
  <c i="1" r="AW101"/>
  <c r="AT101"/>
  <c i="16" r="J38"/>
  <c i="1" r="AW114"/>
  <c r="AT114"/>
  <c r="AN114"/>
  <c i="24" r="J38"/>
  <c i="1" r="AW122"/>
  <c r="AT122"/>
  <c r="AN122"/>
  <c i="33" r="F38"/>
  <c i="1" r="BA131"/>
  <c i="38" r="J36"/>
  <c i="1" r="AW136"/>
  <c r="AT136"/>
  <c i="44" r="J36"/>
  <c i="1" r="AW142"/>
  <c r="AT142"/>
  <c r="BD146"/>
  <c i="54" r="F38"/>
  <c i="1" r="BA155"/>
  <c i="67" r="J38"/>
  <c i="1" r="AW168"/>
  <c r="AT168"/>
  <c i="69" r="F38"/>
  <c i="1" r="BA170"/>
  <c i="73" r="J34"/>
  <c i="1" r="AG174"/>
  <c i="75" r="J36"/>
  <c i="1" r="AW176"/>
  <c r="AT176"/>
  <c i="5" r="F38"/>
  <c i="1" r="BA101"/>
  <c r="BC107"/>
  <c r="AY107"/>
  <c i="15" r="J34"/>
  <c i="1" r="AG113"/>
  <c i="17" r="F38"/>
  <c i="1" r="BA115"/>
  <c i="18" r="J38"/>
  <c i="1" r="AW116"/>
  <c r="AT116"/>
  <c i="22" r="F38"/>
  <c i="1" r="BA120"/>
  <c i="31" r="J38"/>
  <c i="1" r="AW129"/>
  <c r="AT129"/>
  <c r="AZ111"/>
  <c r="AV111"/>
  <c r="BD111"/>
  <c i="39" r="F36"/>
  <c i="1" r="BA137"/>
  <c i="44" r="J32"/>
  <c i="1" r="AG142"/>
  <c i="46" r="J36"/>
  <c i="1" r="AW144"/>
  <c r="AT144"/>
  <c i="49" r="J38"/>
  <c i="1" r="AW149"/>
  <c r="AT149"/>
  <c i="59" r="J38"/>
  <c i="1" r="AW160"/>
  <c r="AT160"/>
  <c i="60" r="F38"/>
  <c i="1" r="BA161"/>
  <c i="64" r="F38"/>
  <c i="1" r="BA165"/>
  <c i="70" r="J38"/>
  <c i="1" r="AW171"/>
  <c r="AT171"/>
  <c r="AN171"/>
  <c i="72" r="F38"/>
  <c i="1" r="BA173"/>
  <c i="11" r="J34"/>
  <c i="1" r="AG108"/>
  <c i="13" r="J38"/>
  <c i="1" r="AW110"/>
  <c r="AT110"/>
  <c i="26" r="F38"/>
  <c i="1" r="BA124"/>
  <c i="27" r="F38"/>
  <c i="1" r="BA125"/>
  <c i="29" r="F38"/>
  <c i="1" r="BA127"/>
  <c i="35" r="J38"/>
  <c i="1" r="AW133"/>
  <c r="AT133"/>
  <c i="40" r="J36"/>
  <c i="1" r="AW138"/>
  <c r="AT138"/>
  <c r="AN138"/>
  <c i="47" r="J38"/>
  <c i="1" r="AW147"/>
  <c r="AT147"/>
  <c i="50" r="F38"/>
  <c i="1" r="BA150"/>
  <c i="56" r="J34"/>
  <c i="1" r="AG157"/>
  <c i="57" r="F38"/>
  <c i="1" r="BA158"/>
  <c i="62" r="F38"/>
  <c i="1" r="BA163"/>
  <c i="65" r="J38"/>
  <c i="1" r="AW166"/>
  <c r="AT166"/>
  <c i="73" r="F38"/>
  <c i="1" r="BA174"/>
  <c i="41" r="J32"/>
  <c i="1" r="AG139"/>
  <c i="67" r="J34"/>
  <c i="1" r="AG168"/>
  <c i="6" r="J38"/>
  <c i="1" r="AW102"/>
  <c r="AT102"/>
  <c i="74" r="J36"/>
  <c i="1" r="AW175"/>
  <c r="AT175"/>
  <c i="78" r="J36"/>
  <c i="1" r="AW179"/>
  <c r="AT179"/>
  <c i="8" r="F38"/>
  <c i="1" r="BA104"/>
  <c i="15" r="F38"/>
  <c i="1" r="BA113"/>
  <c i="31" r="F38"/>
  <c i="1" r="BA129"/>
  <c i="37" r="F38"/>
  <c i="1" r="BA135"/>
  <c i="43" r="F36"/>
  <c i="1" r="BA141"/>
  <c i="74" r="F36"/>
  <c i="1" r="BA175"/>
  <c i="77" r="J36"/>
  <c i="1" r="AW178"/>
  <c r="AT178"/>
  <c i="49" r="J34"/>
  <c i="1" r="AG149"/>
  <c r="BD95"/>
  <c r="AZ95"/>
  <c r="AV95"/>
  <c i="7" r="J38"/>
  <c i="1" r="AW103"/>
  <c r="AT103"/>
  <c r="AN103"/>
  <c i="17" r="J38"/>
  <c i="1" r="AW115"/>
  <c r="AT115"/>
  <c i="19" r="J38"/>
  <c i="1" r="AW117"/>
  <c r="AT117"/>
  <c r="AN117"/>
  <c i="24" r="F38"/>
  <c i="1" r="BA122"/>
  <c i="31" r="J34"/>
  <c i="1" r="AG129"/>
  <c i="35" r="F38"/>
  <c i="1" r="BA133"/>
  <c i="41" r="J36"/>
  <c i="1" r="AW139"/>
  <c r="AT139"/>
  <c r="AN139"/>
  <c i="48" r="F38"/>
  <c i="1" r="BA148"/>
  <c r="BC95"/>
  <c i="4" r="F36"/>
  <c i="1" r="BA98"/>
  <c i="7" r="F38"/>
  <c i="1" r="BA103"/>
  <c i="16" r="F38"/>
  <c i="1" r="BA114"/>
  <c i="23" r="J38"/>
  <c i="1" r="AW121"/>
  <c r="AT121"/>
  <c r="AN121"/>
  <c i="25" r="J38"/>
  <c i="1" r="AW123"/>
  <c r="AT123"/>
  <c i="28" r="J38"/>
  <c i="1" r="AW126"/>
  <c r="AT126"/>
  <c i="33" r="J38"/>
  <c i="1" r="AW131"/>
  <c r="AT131"/>
  <c i="38" r="F36"/>
  <c i="1" r="BA136"/>
  <c i="44" r="F36"/>
  <c i="1" r="BA142"/>
  <c r="BC146"/>
  <c r="AY146"/>
  <c i="53" r="J38"/>
  <c i="1" r="AW154"/>
  <c r="AT154"/>
  <c r="AN154"/>
  <c i="55" r="J38"/>
  <c i="1" r="AW156"/>
  <c r="AT156"/>
  <c r="AN156"/>
  <c i="61" r="F38"/>
  <c i="1" r="BA162"/>
  <c i="65" r="F38"/>
  <c i="1" r="BA166"/>
  <c i="71" r="J38"/>
  <c i="1" r="AW172"/>
  <c r="AT172"/>
  <c i="78" r="F36"/>
  <c i="1" r="BA179"/>
  <c i="26" r="J34"/>
  <c i="1" r="AG124"/>
  <c r="AS94"/>
  <c r="BB100"/>
  <c r="BD100"/>
  <c i="11" r="J38"/>
  <c i="1" r="AW108"/>
  <c r="AT108"/>
  <c i="20" r="F38"/>
  <c i="1" r="BA118"/>
  <c i="21" r="J38"/>
  <c i="1" r="AW119"/>
  <c r="AT119"/>
  <c i="30" r="F38"/>
  <c i="1" r="BA128"/>
  <c i="36" r="J34"/>
  <c i="1" r="AG134"/>
  <c r="BB111"/>
  <c r="AX111"/>
  <c r="BC111"/>
  <c r="AY111"/>
  <c i="38" r="J32"/>
  <c i="1" r="AG136"/>
  <c i="41" r="F36"/>
  <c i="1" r="BA139"/>
  <c i="48" r="J38"/>
  <c i="1" r="AW148"/>
  <c r="AT148"/>
  <c i="12" l="1" r="P142"/>
  <c i="1" r="AU109"/>
  <c i="77" r="R132"/>
  <c i="48" r="P140"/>
  <c i="1" r="AU148"/>
  <c i="12" r="T142"/>
  <c i="6" r="P141"/>
  <c i="1" r="AU102"/>
  <c i="44" r="P132"/>
  <c i="1" r="AU142"/>
  <c i="48" r="T140"/>
  <c i="66" r="J131"/>
  <c r="J101"/>
  <c i="33" r="J129"/>
  <c r="J101"/>
  <c i="21" r="BK130"/>
  <c r="J130"/>
  <c r="J100"/>
  <c i="26" r="J100"/>
  <c i="41" r="J98"/>
  <c i="49" r="J100"/>
  <c r="J130"/>
  <c r="J101"/>
  <c i="8" r="BK134"/>
  <c r="J134"/>
  <c i="67" r="J100"/>
  <c i="46" r="BK126"/>
  <c r="J126"/>
  <c r="J98"/>
  <c i="25" r="BK127"/>
  <c r="J127"/>
  <c r="J100"/>
  <c i="39" r="BK125"/>
  <c r="J125"/>
  <c r="J98"/>
  <c i="50" r="BK134"/>
  <c r="J134"/>
  <c r="J100"/>
  <c i="40" r="J127"/>
  <c r="J99"/>
  <c i="45" r="BK129"/>
  <c r="J129"/>
  <c i="40" r="J98"/>
  <c i="2" r="BK133"/>
  <c r="J133"/>
  <c r="J98"/>
  <c i="43" r="BK132"/>
  <c r="J132"/>
  <c r="J98"/>
  <c i="77" r="BK132"/>
  <c r="J132"/>
  <c r="J98"/>
  <c i="78" r="J127"/>
  <c r="J99"/>
  <c i="1" r="AN177"/>
  <c r="AN176"/>
  <c i="75" r="J98"/>
  <c i="76" r="J41"/>
  <c i="75" r="J41"/>
  <c i="1" r="AN174"/>
  <c i="73" r="J43"/>
  <c i="70" r="J43"/>
  <c i="67" r="J43"/>
  <c i="1" r="AN166"/>
  <c i="65" r="J43"/>
  <c i="64" r="J43"/>
  <c i="1" r="AN163"/>
  <c r="AN162"/>
  <c i="62" r="J43"/>
  <c i="1" r="AN161"/>
  <c i="61" r="J43"/>
  <c i="60" r="J43"/>
  <c i="1" r="AN159"/>
  <c r="AN158"/>
  <c i="58" r="J43"/>
  <c i="1" r="AN157"/>
  <c i="57" r="J43"/>
  <c i="56" r="J43"/>
  <c i="1" r="AN155"/>
  <c i="55" r="J43"/>
  <c i="54" r="J43"/>
  <c i="53" r="J43"/>
  <c i="1" r="AN151"/>
  <c i="51" r="J100"/>
  <c r="J43"/>
  <c i="1" r="AN148"/>
  <c i="48" r="J100"/>
  <c i="49" r="J43"/>
  <c i="48" r="J43"/>
  <c i="1" r="AN142"/>
  <c i="44" r="J98"/>
  <c r="J41"/>
  <c i="42" r="J41"/>
  <c i="41" r="J41"/>
  <c i="40" r="J41"/>
  <c i="1" r="AN136"/>
  <c i="38" r="J41"/>
  <c i="1" r="AN134"/>
  <c i="36" r="J100"/>
  <c i="1" r="AN133"/>
  <c i="35" r="J100"/>
  <c i="36" r="J43"/>
  <c i="35" r="J43"/>
  <c i="34" r="J43"/>
  <c i="1" r="AN129"/>
  <c r="AN128"/>
  <c i="31" r="J43"/>
  <c i="30" r="J43"/>
  <c i="1" r="AN126"/>
  <c i="29" r="J43"/>
  <c i="28" r="J43"/>
  <c i="27" r="J43"/>
  <c i="26" r="J43"/>
  <c i="24" r="J43"/>
  <c i="23" r="J43"/>
  <c i="22" r="J43"/>
  <c i="20" r="J43"/>
  <c i="1" r="AN116"/>
  <c i="18" r="J100"/>
  <c i="19" r="J43"/>
  <c i="1" r="AN115"/>
  <c i="18" r="J43"/>
  <c i="17" r="J43"/>
  <c i="1" r="AN113"/>
  <c i="16" r="J43"/>
  <c i="15" r="J43"/>
  <c i="14" r="J43"/>
  <c i="1" r="AN109"/>
  <c r="AN108"/>
  <c i="12" r="J43"/>
  <c i="11" r="J100"/>
  <c i="1" r="AN106"/>
  <c i="10" r="J100"/>
  <c i="11" r="J43"/>
  <c i="1" r="AN105"/>
  <c i="10" r="J43"/>
  <c i="9" r="J43"/>
  <c i="7" r="J43"/>
  <c i="4" r="J41"/>
  <c i="1" r="AN124"/>
  <c r="AN168"/>
  <c r="AN149"/>
  <c r="AU107"/>
  <c r="AU146"/>
  <c i="78" r="J32"/>
  <c i="1" r="AG179"/>
  <c i="37" r="J34"/>
  <c i="1" r="AG135"/>
  <c r="BA107"/>
  <c r="AW107"/>
  <c r="AT107"/>
  <c i="47" r="J34"/>
  <c i="1" r="AG147"/>
  <c i="71" r="J34"/>
  <c i="1" r="AG172"/>
  <c r="AN172"/>
  <c r="BB145"/>
  <c r="AX145"/>
  <c i="45" r="J32"/>
  <c i="1" r="AG143"/>
  <c i="63" r="J34"/>
  <c i="1" r="AG164"/>
  <c r="AN164"/>
  <c r="AU153"/>
  <c r="BB99"/>
  <c r="AX99"/>
  <c r="AU100"/>
  <c i="32" r="J34"/>
  <c i="1" r="AG130"/>
  <c r="BA111"/>
  <c r="AW111"/>
  <c r="AT111"/>
  <c i="8" r="J34"/>
  <c i="1" r="AG104"/>
  <c r="AX100"/>
  <c r="AX146"/>
  <c r="BD145"/>
  <c r="AU111"/>
  <c r="AZ99"/>
  <c r="AV99"/>
  <c i="59" r="J34"/>
  <c i="1" r="AG160"/>
  <c i="6" r="J34"/>
  <c i="1" r="AG102"/>
  <c r="AN102"/>
  <c i="13" r="J34"/>
  <c i="1" r="AG110"/>
  <c r="AN110"/>
  <c i="52" r="J34"/>
  <c i="1" r="AG152"/>
  <c r="AN152"/>
  <c i="69" r="J34"/>
  <c i="1" r="AG170"/>
  <c r="AN170"/>
  <c r="BC145"/>
  <c r="AY145"/>
  <c i="74" r="J32"/>
  <c i="1" r="AG175"/>
  <c i="66" r="J34"/>
  <c i="1" r="AG167"/>
  <c r="AY95"/>
  <c r="AV100"/>
  <c r="BD99"/>
  <c i="33" r="J34"/>
  <c i="1" r="AG131"/>
  <c r="BA146"/>
  <c r="AW146"/>
  <c i="5" r="J34"/>
  <c i="1" r="AG101"/>
  <c r="AV146"/>
  <c r="BA153"/>
  <c r="AW153"/>
  <c r="AT153"/>
  <c r="BA100"/>
  <c r="AW100"/>
  <c i="72" r="J34"/>
  <c i="1" r="AG173"/>
  <c r="AN173"/>
  <c i="3" r="J32"/>
  <c i="1" r="AG97"/>
  <c r="AN97"/>
  <c i="68" r="J34"/>
  <c i="1" r="AG169"/>
  <c r="AN169"/>
  <c r="AZ145"/>
  <c r="AV145"/>
  <c r="BC99"/>
  <c r="AY99"/>
  <c r="BA95"/>
  <c r="AW95"/>
  <c r="AT95"/>
  <c i="45" l="1" r="J41"/>
  <c i="66" r="J43"/>
  <c i="78" r="J41"/>
  <c i="8" r="J43"/>
  <c i="37" r="J43"/>
  <c i="32" r="J43"/>
  <c i="74" r="J41"/>
  <c i="59" r="J43"/>
  <c i="33" r="J43"/>
  <c i="45" r="J98"/>
  <c i="8" r="J100"/>
  <c i="72" r="J43"/>
  <c i="71" r="J43"/>
  <c i="69" r="J43"/>
  <c i="68" r="J43"/>
  <c i="63" r="J43"/>
  <c i="52" r="J43"/>
  <c i="47" r="J43"/>
  <c i="1" r="AN147"/>
  <c i="13" r="J43"/>
  <c i="6" r="J43"/>
  <c i="5" r="J43"/>
  <c i="1" r="AN101"/>
  <c i="3" r="J41"/>
  <c i="1" r="AN104"/>
  <c r="AN143"/>
  <c r="AN167"/>
  <c r="AN130"/>
  <c r="AN135"/>
  <c r="AN160"/>
  <c r="AN175"/>
  <c r="AN179"/>
  <c r="AN131"/>
  <c r="AU145"/>
  <c r="AU99"/>
  <c r="AU94"/>
  <c i="77" r="J32"/>
  <c i="1" r="AG178"/>
  <c r="AN178"/>
  <c i="21" r="J34"/>
  <c i="1" r="AG119"/>
  <c r="AN119"/>
  <c i="25" r="J34"/>
  <c i="1" r="AG123"/>
  <c r="AN123"/>
  <c r="AT100"/>
  <c r="BA145"/>
  <c r="AW145"/>
  <c r="AT145"/>
  <c i="46" r="J32"/>
  <c i="1" r="AG144"/>
  <c r="AN144"/>
  <c i="50" r="J34"/>
  <c i="1" r="AG150"/>
  <c r="AN150"/>
  <c r="BB94"/>
  <c r="AX94"/>
  <c i="39" r="J32"/>
  <c i="1" r="AG137"/>
  <c r="AN137"/>
  <c i="43" r="J32"/>
  <c i="1" r="AG141"/>
  <c r="AN141"/>
  <c r="AG100"/>
  <c r="AG153"/>
  <c i="2" r="J32"/>
  <c i="1" r="AG96"/>
  <c r="AN96"/>
  <c r="AT146"/>
  <c r="AG107"/>
  <c r="AZ94"/>
  <c r="W29"/>
  <c r="BC94"/>
  <c r="W32"/>
  <c r="BA99"/>
  <c r="AW99"/>
  <c r="AT99"/>
  <c r="BD94"/>
  <c r="W33"/>
  <c i="2" l="1" r="J41"/>
  <c i="25" r="J43"/>
  <c i="39" r="J41"/>
  <c i="77" r="J41"/>
  <c i="43" r="J41"/>
  <c i="50" r="J43"/>
  <c i="21" r="J43"/>
  <c i="46" r="J41"/>
  <c i="1" r="AN153"/>
  <c r="AN107"/>
  <c r="AN100"/>
  <c r="AG95"/>
  <c r="AV94"/>
  <c r="AK29"/>
  <c r="BA94"/>
  <c r="AW94"/>
  <c r="AK30"/>
  <c r="AG146"/>
  <c r="W31"/>
  <c r="AY94"/>
  <c r="AG111"/>
  <c r="AN111"/>
  <c l="1" r="AN95"/>
  <c r="AN146"/>
  <c r="AG145"/>
  <c r="W30"/>
  <c r="AG99"/>
  <c r="AT94"/>
  <c l="1" r="AN145"/>
  <c r="AN99"/>
  <c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<sst xmlns="http://schemas.openxmlformats.org/spreadsheetml/2006/main">
  <si>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</si>
  <si>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</si>
  <si>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</si>
  <si>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</si>
  <si>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</si>
  <si>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{46564944-f28a-463d-a055-560a8b893118}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</si>
  <si>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</si>
  <si>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</si>
  <si>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</si>
  <si>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</si>
  <si>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</si>
  <si>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</si>
  <si>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</si>
  <si>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</si>
  <si>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02012024AREV08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</si>
  <si>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</si>
  <si>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</si>
  <si>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Ústecká 2855, Česká Lípa</t>
  </si>
  <si>
    <t>KSO:</t>
  </si>
  <si>
    <t>CC-CZ:</t>
  </si>
  <si>
    <t>Místo:</t>
  </si>
  <si>
    <t xml:space="preserve">Ústecká 2855, Česká Lípa </t>
  </si>
  <si>
    <t>Datum:</t>
  </si>
  <si>
    <t>6. 8. 2025</t>
  </si>
  <si>
    <t>Zadavatel:</t>
  </si>
  <si>
    <t>IČ:</t>
  </si>
  <si>
    <t>Město Č. Lípa, n. T.G.M. 1/1, 47 001 Česká Lípa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</si>
  <si>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</si>
  <si>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</si>
  <si>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</si>
  <si>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</si>
  <si>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</si>
  <si>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</si>
  <si>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</si>
  <si>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</si>
  <si>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 xml:space="preserve">NEDÍLNOU SOUČÁSTÍ ROZPOČTU JE PROJEKTOVÁ DOKUMENTACE!_x000d_
Soupis prací je sestaven s využitím položek Cenové soustavy ÚRS. Cenové a technické podmínky soustavy ÚRS, které nejsou součástí soupisu prací, jsou neomezeně dálkově k dispozici na www.cs-urs.cz. Položky soupisu prací, které nemají ve sloupci "Cenová soustava" uveden žádný údaj, nepochází s Cenové soustavy ÚRS. _x000d_
Dodávka akce se předpokládá včetně kompletní montáže, dopravy, vnitrostaveništní manipulace, veškerého souvisejícího doplňkového, podružného a montážního materiálu tak, aby celé zařízení bylo funkční a splňovalo všechny předpisy, které se na ně vztahují._x000d_
Při zpracování nabídky je nutné vycházet ze všech částí dokumentace (textové i grafické části, všech schémat a specifikace materiálu)._x000d_
Součástí ceny musí být veškeré náklady, aby cena byla konečná a zahrnovala celou dodávku a montáž akce._x000d_
Všechny použité výrobky musí mít osvědčení o schválení k provozu v České republice._x000d_
V průběhu provádění prací budou respektovány všechny příslušné platné předpisy a požadavky BOZP. Náklady vyplývající z jejich dodržení jsou součástí jednotkové ceny a nebudou zvlášť hrazeny._x000d_
Veškeré práce budou provedeny úhledně, řádně a kvalitně řemeslným způsobem._x000d_
Zařízení bude uvedeno do provozu až po provedení všech výchozích zkouškách (revizích) el. instalace a pod. O provedených zkouškách budou vystaveny protokoly._x000d_
Všechny R položky není li uvedeno jinak se počítají jako kompletní provedení vč. přesunu hmot a stavebních přípomocí_x000d_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</si>
  <si>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</si>
  <si>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</si>
  <si>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</si>
  <si>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</si>
  <si>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</si>
  <si>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</si>
  <si>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</si>
  <si>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</si>
  <si>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</si>
  <si>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</si>
  <si>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</si>
  <si>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</si>
  <si>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</si>
  <si>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</si>
  <si>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</si>
  <si>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</si>
  <si>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</si>
  <si>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</si>
  <si>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</si>
  <si>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</si>
  <si>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</si>
  <si>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</si>
  <si>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</si>
  <si>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</si>
  <si>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</si>
  <si>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</si>
  <si>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</si>
  <si>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</si>
  <si>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</si>
  <si>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</si>
  <si>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</si>
  <si>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</si>
  <si>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</si>
  <si>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</si>
  <si>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</si>
  <si>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</si>
  <si>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</si>
  <si>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</si>
  <si>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</si>
  <si>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</si>
  <si>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</si>
  <si>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</si>
  <si>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</si>
  <si>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</si>
  <si>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E0</t>
  </si>
  <si>
    <t xml:space="preserve">0. Etapa </t>
  </si>
  <si>
    <t>STA</t>
  </si>
  <si>
    <t>1</t>
  </si>
  <si>
    <t>{28f884f8-b6c1-47c7-a8c8-fb0ecc72733f}</t>
  </si>
  <si>
    <t>/</t>
  </si>
  <si>
    <t>Etapizace výstavby</t>
  </si>
  <si>
    <t>Soupis</t>
  </si>
  <si>
    <t>2</t>
  </si>
  <si>
    <t>{82664607-d26d-498e-a6e8-0f16bd5b37ce}</t>
  </si>
  <si>
    <t>EL.0</t>
  </si>
  <si>
    <t xml:space="preserve">Elektroinstalace </t>
  </si>
  <si>
    <t>{b14773ac-60ed-45c8-bd10-99bade0d261e}</t>
  </si>
  <si>
    <t>ZTI</t>
  </si>
  <si>
    <t>Zdravotechnika</t>
  </si>
  <si>
    <t>{f0ce575b-98b8-4fc7-8110-b30b5ad3e9cc}</t>
  </si>
  <si>
    <t>E1</t>
  </si>
  <si>
    <t xml:space="preserve">1. Etapa </t>
  </si>
  <si>
    <t>{f2edc2f6-10c5-45eb-9c64-e05ae6585c1b}</t>
  </si>
  <si>
    <t>A</t>
  </si>
  <si>
    <t>Stavební úpravy - objekt A</t>
  </si>
  <si>
    <t>{89b87d30-171a-48c2-8788-2661327fbb8e}</t>
  </si>
  <si>
    <t>01.A</t>
  </si>
  <si>
    <t>Bourací práce</t>
  </si>
  <si>
    <t>3</t>
  </si>
  <si>
    <t>{43e920d4-eea3-4f63-a688-9a18b97f32f4}</t>
  </si>
  <si>
    <t>02.A</t>
  </si>
  <si>
    <t xml:space="preserve">Vnitřní stavební úpravy </t>
  </si>
  <si>
    <t>{e087896c-06bf-4162-8e49-68fcf6627fd8}</t>
  </si>
  <si>
    <t>03.A</t>
  </si>
  <si>
    <t xml:space="preserve">Výměna výplní otvorů </t>
  </si>
  <si>
    <t>{af6d1138-b154-4798-a99c-c54bd494d675}</t>
  </si>
  <si>
    <t>04.A</t>
  </si>
  <si>
    <t>Oprava teras</t>
  </si>
  <si>
    <t>{e0366850-0763-45b5-bb37-9d1da5aed21d}</t>
  </si>
  <si>
    <t>05.A</t>
  </si>
  <si>
    <t>Oprava střech</t>
  </si>
  <si>
    <t>{69a27182-0a86-4f0b-bbb0-4778602d08ed}</t>
  </si>
  <si>
    <t>06.A</t>
  </si>
  <si>
    <t xml:space="preserve">Oprava soklu VZT zařízení </t>
  </si>
  <si>
    <t>{7dabc2e5-46e9-41f7-9c28-97f0bf2398d1}</t>
  </si>
  <si>
    <t>B</t>
  </si>
  <si>
    <t>Stavební úpravy - objekt B</t>
  </si>
  <si>
    <t>{972d8531-9e02-436a-922e-e66ae4042c82}</t>
  </si>
  <si>
    <t>01.B</t>
  </si>
  <si>
    <t>{69c7b505-eca9-4518-8fcd-498ee90f8521}</t>
  </si>
  <si>
    <t>02.B</t>
  </si>
  <si>
    <t>{eeceb603-9412-4ee1-b6f4-a3d2a4410c48}</t>
  </si>
  <si>
    <t>03.B</t>
  </si>
  <si>
    <t>{676802f7-7da9-49d9-99e2-207e6835243a}</t>
  </si>
  <si>
    <t>EL.AB.</t>
  </si>
  <si>
    <t>Elektroinstalace A_B</t>
  </si>
  <si>
    <t>{974626bd-2d0b-4e53-a7c8-027b8eb6fff1}</t>
  </si>
  <si>
    <t>SIL1</t>
  </si>
  <si>
    <t>Silnoproud - demontáže</t>
  </si>
  <si>
    <t>{afa14bc5-2ccb-497f-b1c9-473df145aaa9}</t>
  </si>
  <si>
    <t>SIL.2</t>
  </si>
  <si>
    <t>Silnoproud materiál</t>
  </si>
  <si>
    <t>{9647912a-7e77-4113-a899-ada39d754d73}</t>
  </si>
  <si>
    <t>SIL.3</t>
  </si>
  <si>
    <t>Silnoproud - montáže</t>
  </si>
  <si>
    <t>{9061c5a4-dd94-42cd-9572-31581d69930a}</t>
  </si>
  <si>
    <t>SLA1</t>
  </si>
  <si>
    <t>Slaboproud - demontáže</t>
  </si>
  <si>
    <t>{06b968d9-dd0d-46fe-a1ea-94048228c138}</t>
  </si>
  <si>
    <t>SLA2</t>
  </si>
  <si>
    <t>Slaboproud materiál</t>
  </si>
  <si>
    <t>{be6595d7-0591-48aa-9215-6428f7497db0}</t>
  </si>
  <si>
    <t>SLA3</t>
  </si>
  <si>
    <t>Slaboproud montáže</t>
  </si>
  <si>
    <t>{d9194732-f544-4b96-89d2-c7069a9c3ec0}</t>
  </si>
  <si>
    <t>Rozv.1</t>
  </si>
  <si>
    <t>RACK-x_A demontáže</t>
  </si>
  <si>
    <t>{f4bf2dcc-58c6-459f-ba1c-a24d5d830fd9}</t>
  </si>
  <si>
    <t>Rozv.2</t>
  </si>
  <si>
    <t>RACK-x_A materiál</t>
  </si>
  <si>
    <t>{275ed4c2-2af6-413b-bdf1-ba18446501f5}</t>
  </si>
  <si>
    <t>Rozv.3</t>
  </si>
  <si>
    <t>RACK-x_A montáže</t>
  </si>
  <si>
    <t>{6e11ad1c-7c45-407f-8f17-19e216dac2c2}</t>
  </si>
  <si>
    <t>Rozv.4</t>
  </si>
  <si>
    <t>RB-typ 1-2_A demontáže</t>
  </si>
  <si>
    <t>{4c543f23-54f4-46d2-a2d7-af4e59f090c7}</t>
  </si>
  <si>
    <t>Rozv.5</t>
  </si>
  <si>
    <t>RB-typ 1-2_A materiál</t>
  </si>
  <si>
    <t>{3dbcd94c-d1af-49f3-9ec1-4adce3ae3caa}</t>
  </si>
  <si>
    <t>Rozv.6</t>
  </si>
  <si>
    <t>RB-typ 1-2_A montáže</t>
  </si>
  <si>
    <t>{340d1346-e4a0-409a-9866-2490bd0761a4}</t>
  </si>
  <si>
    <t>Rozv.7</t>
  </si>
  <si>
    <t xml:space="preserve"> RP-1.01_B demontáže</t>
  </si>
  <si>
    <t>{9243da82-ef04-4ec8-b74a-9579a3ae8e41}</t>
  </si>
  <si>
    <t>Rozv.8</t>
  </si>
  <si>
    <t xml:space="preserve"> RP-1.01_B materiál</t>
  </si>
  <si>
    <t>{68cc9a64-0592-4dee-a68d-a7abc1f34db2}</t>
  </si>
  <si>
    <t>Rozv.9</t>
  </si>
  <si>
    <t xml:space="preserve"> RP-1.01_B montáže</t>
  </si>
  <si>
    <t>{a365962f-a5c2-4dea-affd-d495dcd3394e}</t>
  </si>
  <si>
    <t>ROZ1</t>
  </si>
  <si>
    <t>Rozváděče RE-x_A - demontáže</t>
  </si>
  <si>
    <t>{7cd353db-f04d-4f16-bd3b-37cded215d56}</t>
  </si>
  <si>
    <t>ROZ2</t>
  </si>
  <si>
    <t>Rozváděče RE-x_A - materiál</t>
  </si>
  <si>
    <t>{040302b6-0b85-496b-a1be-bbbe08a2422e}</t>
  </si>
  <si>
    <t>ROZ3</t>
  </si>
  <si>
    <t>Rozváděče RE-x_A - montáže</t>
  </si>
  <si>
    <t>{5588e023-0a84-4091-b866-16f6119bf85c}</t>
  </si>
  <si>
    <t>ROZ4</t>
  </si>
  <si>
    <t>Rozváděče RSS-x_A - demontáže</t>
  </si>
  <si>
    <t>{da02c3be-5f57-4ec1-9936-89b1663897e6}</t>
  </si>
  <si>
    <t>ROZ5</t>
  </si>
  <si>
    <t>Rozváděče RSS-x_A - materiál</t>
  </si>
  <si>
    <t>{5e607c8c-884c-41f3-8539-6b4f99964507}</t>
  </si>
  <si>
    <t>ROZ6</t>
  </si>
  <si>
    <t xml:space="preserve">Rozváděče RSS-x_A  montáže</t>
  </si>
  <si>
    <t>{0acb09bc-c737-4cec-b770-f6e654936e69}</t>
  </si>
  <si>
    <t>ROZ7</t>
  </si>
  <si>
    <t>Rozv.-RP-S.xx_A-montáže</t>
  </si>
  <si>
    <t>{83372976-163b-459b-ad91-aa792b99a0ba}</t>
  </si>
  <si>
    <t>ROZ8</t>
  </si>
  <si>
    <t>RP-S.xx_ A - materiál</t>
  </si>
  <si>
    <t>{5bfcff88-e60b-4849-94fc-04c37bf7e0d7}</t>
  </si>
  <si>
    <t>R</t>
  </si>
  <si>
    <t>Výchozí revize elektroinstalace</t>
  </si>
  <si>
    <t>{dbe25222-5dc6-443c-8890-2c30459f3f5c}</t>
  </si>
  <si>
    <t>EPS1</t>
  </si>
  <si>
    <t>EPS</t>
  </si>
  <si>
    <t>{1535e5c2-006d-487b-8b56-07fa5e5cb554}</t>
  </si>
  <si>
    <t>UT.A</t>
  </si>
  <si>
    <t>Vytápění objekt A</t>
  </si>
  <si>
    <t>{6a664816-6879-47cc-b691-9487a969050f}</t>
  </si>
  <si>
    <t>UT.B</t>
  </si>
  <si>
    <t>Vytápění objekt B</t>
  </si>
  <si>
    <t>{b9379182-88ed-4402-ab06-1b37d6b65c0d}</t>
  </si>
  <si>
    <t>VZT.A</t>
  </si>
  <si>
    <t>Vzduchotechnika</t>
  </si>
  <si>
    <t>{2e2e7b84-4b04-4b7a-a513-08c1dcdf7a06}</t>
  </si>
  <si>
    <t>VZT.B</t>
  </si>
  <si>
    <t>{117ba2b7-7abe-4eed-8732-27943b361386}</t>
  </si>
  <si>
    <t>ZTI.A</t>
  </si>
  <si>
    <t>Zdravotechnika - A</t>
  </si>
  <si>
    <t>{e321987e-daec-4ca1-8a4a-5246fdf15c35}</t>
  </si>
  <si>
    <t>ZTI.B</t>
  </si>
  <si>
    <t>Zdravotechnika - B</t>
  </si>
  <si>
    <t>{04292434-a3a5-4a18-9d02-ed465afadb90}</t>
  </si>
  <si>
    <t>ZP</t>
  </si>
  <si>
    <t>Zpevněné plochy a venkovní objekty</t>
  </si>
  <si>
    <t>{ab25895f-d37c-41f6-a850-1cdfad2f1dca}</t>
  </si>
  <si>
    <t>VRN1</t>
  </si>
  <si>
    <t>Vedlejší rozpočtové náklady</t>
  </si>
  <si>
    <t>{5149f3f3-4efa-4d87-bfe6-1f20b234ea5d}</t>
  </si>
  <si>
    <t>E2</t>
  </si>
  <si>
    <t xml:space="preserve">2. Etapa </t>
  </si>
  <si>
    <t>{05ae5d54-2595-4e07-a088-9077f5723fed}</t>
  </si>
  <si>
    <t>C</t>
  </si>
  <si>
    <t>Stavební úpravy - objekt C</t>
  </si>
  <si>
    <t>{2a56dc39-261e-4558-8e6b-2b7055770acf}</t>
  </si>
  <si>
    <t>01.C</t>
  </si>
  <si>
    <t>{8031cf7b-ce6d-4c29-9f8e-76fd5155d77e}</t>
  </si>
  <si>
    <t>02.C</t>
  </si>
  <si>
    <t>{f0fc6aba-99e8-411e-980b-4cc7b7cf947e}</t>
  </si>
  <si>
    <t>03.C</t>
  </si>
  <si>
    <t>{1e728f58-93db-417a-b96f-ab8900e62a3c}</t>
  </si>
  <si>
    <t>04.C</t>
  </si>
  <si>
    <t>{042e1eec-dff5-4be5-90ea-91006b6200b3}</t>
  </si>
  <si>
    <t>05.C</t>
  </si>
  <si>
    <t>{50d97650-1558-4108-ab33-580acce82362}</t>
  </si>
  <si>
    <t>06.C</t>
  </si>
  <si>
    <t>Oprava soklu VZT zařízení</t>
  </si>
  <si>
    <t>{451db328-41a0-4c67-96c6-1eb76e6d058d}</t>
  </si>
  <si>
    <t>EL.C</t>
  </si>
  <si>
    <t>Elektroinstalace</t>
  </si>
  <si>
    <t>{22b62e0c-615a-4179-95ad-e40edbcff2e6}</t>
  </si>
  <si>
    <t>C01</t>
  </si>
  <si>
    <t>Silnoproud demontáže</t>
  </si>
  <si>
    <t>{848f130d-d56a-4715-b8b9-09b5b3e28011}</t>
  </si>
  <si>
    <t>C02</t>
  </si>
  <si>
    <t xml:space="preserve">Silnoproud  materiál</t>
  </si>
  <si>
    <t>{7a0e3047-6895-445b-bb18-3a1f34d6e3ba}</t>
  </si>
  <si>
    <t>C03</t>
  </si>
  <si>
    <t xml:space="preserve">Silnoproud  montáže</t>
  </si>
  <si>
    <t>{06e4b8c8-8c88-42a4-83ca-eaa3f1d5d3a1}</t>
  </si>
  <si>
    <t>C04</t>
  </si>
  <si>
    <t>Slaboproud demontáže</t>
  </si>
  <si>
    <t>{b4378bf7-57f3-4d29-a090-59c157280cf7}</t>
  </si>
  <si>
    <t>C05</t>
  </si>
  <si>
    <t>{0d5a4e1f-720e-407b-9d34-4b49529996ff}</t>
  </si>
  <si>
    <t>C06</t>
  </si>
  <si>
    <t>{0a06fa83-00e0-47b5-a6e7-4f967b361bbf}</t>
  </si>
  <si>
    <t>C07</t>
  </si>
  <si>
    <t>Rozváděče RE-x_C - demontáže</t>
  </si>
  <si>
    <t>{9254962f-f4fd-46f9-82ce-e347285c2672}</t>
  </si>
  <si>
    <t>C08</t>
  </si>
  <si>
    <t>Rozváděče RE-x_C - materiál</t>
  </si>
  <si>
    <t>{660159e7-5dc3-447b-b555-523e0b047688}</t>
  </si>
  <si>
    <t>C09</t>
  </si>
  <si>
    <t>Rozváděče RE-x_C - montáže</t>
  </si>
  <si>
    <t>{857ca9a7-18d3-4546-9627-c1d71d17731d}</t>
  </si>
  <si>
    <t>C10</t>
  </si>
  <si>
    <t>Rozváděče RSS-x_C - demontáže</t>
  </si>
  <si>
    <t>{a4503f79-73f7-466f-b8e7-55eb861e4acf}</t>
  </si>
  <si>
    <t>C11</t>
  </si>
  <si>
    <t>Rozváděče RSS-x_C - materiál</t>
  </si>
  <si>
    <t>{0eab9bcd-dc2a-47f1-9e65-3e3de9c62219}</t>
  </si>
  <si>
    <t>C12</t>
  </si>
  <si>
    <t xml:space="preserve">Rozváděče RSS-x_C  montáže</t>
  </si>
  <si>
    <t>{ae1ae94c-f010-48b4-b204-df754de4719e}</t>
  </si>
  <si>
    <t>C13</t>
  </si>
  <si>
    <t>Rozv. RP-S.xx_ C - materiál</t>
  </si>
  <si>
    <t>{e54bdffa-b531-450b-9849-9e45d9bd419a}</t>
  </si>
  <si>
    <t>C14</t>
  </si>
  <si>
    <t>Rozv.-RP-S.xx_C-montáže</t>
  </si>
  <si>
    <t>{96016974-2690-487a-a1be-b36c209101a7}</t>
  </si>
  <si>
    <t>C15</t>
  </si>
  <si>
    <t xml:space="preserve"> RB-typ 1-2_C demontáže</t>
  </si>
  <si>
    <t>{d0f59ad8-2ca7-4381-88c3-711d481922c7}</t>
  </si>
  <si>
    <t>C16</t>
  </si>
  <si>
    <t xml:space="preserve"> RB-typ 1-2_C materiál</t>
  </si>
  <si>
    <t>{17493077-ca94-4e35-b25a-276b8924b1da}</t>
  </si>
  <si>
    <t>C17</t>
  </si>
  <si>
    <t xml:space="preserve"> RB-typ 1-2_C montáže</t>
  </si>
  <si>
    <t>{9ea97e02-bc3f-49e5-939c-480efc1d9ce8}</t>
  </si>
  <si>
    <t>C18</t>
  </si>
  <si>
    <t>RACK-x_C demontáže</t>
  </si>
  <si>
    <t>{26d9e9d9-a02e-47cd-80dc-1755a2354d59}</t>
  </si>
  <si>
    <t>C19</t>
  </si>
  <si>
    <t>RACK-x_C materiál</t>
  </si>
  <si>
    <t>{f47b882b-b40a-4510-af19-6c5ce8fb6937}</t>
  </si>
  <si>
    <t>C20</t>
  </si>
  <si>
    <t>RACK-x_C montáže</t>
  </si>
  <si>
    <t>{d3f9a18b-edd9-4873-9d26-526b581c98c1}</t>
  </si>
  <si>
    <t>{0cada9d7-187e-4061-a51b-442d90b685c5}</t>
  </si>
  <si>
    <t>EPS2</t>
  </si>
  <si>
    <t>{6cab3781-0120-4ea8-b5e4-c3a05f9c59e8}</t>
  </si>
  <si>
    <t>UT.C</t>
  </si>
  <si>
    <t>Vytápění objekt C</t>
  </si>
  <si>
    <t>{ed198e28-564b-4029-8f02-582c0aef8e85}</t>
  </si>
  <si>
    <t>VZT.C</t>
  </si>
  <si>
    <t>{5e553d40-5b61-4d9e-9bf6-bec9134caace}</t>
  </si>
  <si>
    <t>ZTI.C</t>
  </si>
  <si>
    <t>Zdravotechnika - C</t>
  </si>
  <si>
    <t>{f2c3f098-f76a-4922-880e-658432a9194e}</t>
  </si>
  <si>
    <t>VRN2</t>
  </si>
  <si>
    <t>{30a320f3-a831-4223-99d6-658a4272fcc7}</t>
  </si>
  <si>
    <t>KRYCÍ LIST SOUPISU PRACÍ</t>
  </si>
  <si>
    <t>Objekt:</t>
  </si>
  <si>
    <t xml:space="preserve">E0 - 0. Etapa </t>
  </si>
  <si>
    <t>Soupis:</t>
  </si>
  <si>
    <t>E0 - Etapizace výstavby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</si>
  <si>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</si>
  <si>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</si>
  <si>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</si>
  <si>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</si>
  <si>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</si>
  <si>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</si>
  <si>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</si>
  <si>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</si>
  <si>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</si>
  <si>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</si>
  <si>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</si>
  <si>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</si>
  <si>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763 - Konstrukce suché výstavby</t>
  </si>
  <si>
    <t xml:space="preserve">    766 - Konstrukce truhlářské</t>
  </si>
  <si>
    <t>HZS - Hodinové zúčtovací sazby</t>
  </si>
  <si>
    <t>VRN - Vedlejší rozpočtové náklady</t>
  </si>
  <si>
    <t xml:space="preserve">    VRN3 - Zařízení staveniště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</si>
  <si>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</si>
  <si>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</si>
  <si>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</si>
  <si>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</si>
  <si>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</si>
  <si>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</si>
  <si>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</si>
  <si>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</si>
  <si>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</si>
  <si>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</si>
  <si>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</si>
  <si>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</si>
  <si>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</si>
  <si>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</si>
  <si>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</si>
  <si>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</si>
  <si>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</si>
  <si>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5</t>
  </si>
  <si>
    <t>Komunikace pozemní</t>
  </si>
  <si>
    <t>K</t>
  </si>
  <si>
    <t>564651011</t>
  </si>
  <si>
    <t>Podklad z kameniva hrubého drceného vel. 63-125 mm plochy do 100 m2 tl 150 mm</t>
  </si>
  <si>
    <t>m2</t>
  </si>
  <si>
    <t>CS ÚRS 2025 01</t>
  </si>
  <si>
    <t>4</t>
  </si>
  <si>
    <t>449342559</t>
  </si>
  <si>
    <t>VV</t>
  </si>
  <si>
    <t>3*1,7</t>
  </si>
  <si>
    <t>564710001</t>
  </si>
  <si>
    <t>Podklad z kameniva hrubého drceného vel. 8-16 mm plochy do 100 m2 tl 50 mm</t>
  </si>
  <si>
    <t>1058149419</t>
  </si>
  <si>
    <t>596211110</t>
  </si>
  <si>
    <t>Kladení zámkové dlažby komunikací pro pěší ručně tl 60 mm skupiny A pl do 50 m2</t>
  </si>
  <si>
    <t>-1557178753</t>
  </si>
  <si>
    <t>M</t>
  </si>
  <si>
    <t>59245015</t>
  </si>
  <si>
    <t>dlažba zámková betonová tvaru I 200x165mm tl 60mm přírodní</t>
  </si>
  <si>
    <t>8</t>
  </si>
  <si>
    <t>-1875457023</t>
  </si>
  <si>
    <t>5,1*1,03 'Přepočtené koeficientem množství</t>
  </si>
  <si>
    <t>6</t>
  </si>
  <si>
    <t>Úpravy povrchů, podlahy a osazování výplní</t>
  </si>
  <si>
    <t>612315302</t>
  </si>
  <si>
    <t>Vápenná štuková omítka ostění nebo nadpraží</t>
  </si>
  <si>
    <t>-1846387536</t>
  </si>
  <si>
    <t>(1,04+2,02*2)*0,3</t>
  </si>
  <si>
    <t>622142001</t>
  </si>
  <si>
    <t>Sklovláknité pletivo vnějších stěn vtlačené do tmelu</t>
  </si>
  <si>
    <t>388028830</t>
  </si>
  <si>
    <t>(0,5+3,6*2)*4</t>
  </si>
  <si>
    <t>Součet</t>
  </si>
  <si>
    <t>7</t>
  </si>
  <si>
    <t>622151031</t>
  </si>
  <si>
    <t>Penetrační silikonový nátěr vnějších pastovitých tenkovrstvých omítek stěn</t>
  </si>
  <si>
    <t>1992004125</t>
  </si>
  <si>
    <t>622222001</t>
  </si>
  <si>
    <t>Montáž kontaktního zateplení vnějšího ostění, nadpraží nebo parapetu hl. špalety do 200 mm lepením desek z minerální vlny tl do 40 mm</t>
  </si>
  <si>
    <t>m</t>
  </si>
  <si>
    <t>-1791467510</t>
  </si>
  <si>
    <t>(1,2+2,55*2)</t>
  </si>
  <si>
    <t>9</t>
  </si>
  <si>
    <t>63142020</t>
  </si>
  <si>
    <t>deska tepelně izolační minerální kontaktních fasád podélné vlákno λ=0,035-0,036 tl 40mm</t>
  </si>
  <si>
    <t>-107156226</t>
  </si>
  <si>
    <t>6,3*0,2*1,1</t>
  </si>
  <si>
    <t>10</t>
  </si>
  <si>
    <t>622252002</t>
  </si>
  <si>
    <t>Montáž profilů kontaktního zateplení lepených</t>
  </si>
  <si>
    <t>-772000324</t>
  </si>
  <si>
    <t>5,334+14,388</t>
  </si>
  <si>
    <t>11</t>
  </si>
  <si>
    <t>63127416</t>
  </si>
  <si>
    <t>profil rohový PVC s výztužnou tkaninou š 100/100mm</t>
  </si>
  <si>
    <t>1418477583</t>
  </si>
  <si>
    <t>(1,04+2,02*2)</t>
  </si>
  <si>
    <t>4,0*2</t>
  </si>
  <si>
    <t>13,08*1,1 'Přepočtené koeficientem množství</t>
  </si>
  <si>
    <t>59051476</t>
  </si>
  <si>
    <t>profil napojovací okenní PVC s výztužnou tkaninou 9mm</t>
  </si>
  <si>
    <t>311885785</t>
  </si>
  <si>
    <t>5,08*1,05 'Přepočtené koeficientem množství</t>
  </si>
  <si>
    <t>13</t>
  </si>
  <si>
    <t>622531012</t>
  </si>
  <si>
    <t>Tenkovrstvá silikonová zatíraná omítka zrnitost 1,5 mm vnějších stěn</t>
  </si>
  <si>
    <t>550084071</t>
  </si>
  <si>
    <t>14</t>
  </si>
  <si>
    <t>637111112</t>
  </si>
  <si>
    <t>Okapový chodník ze štěrkopísku tl 150 mm s udusáním</t>
  </si>
  <si>
    <t>-1262937050</t>
  </si>
  <si>
    <t>15</t>
  </si>
  <si>
    <t>637211134</t>
  </si>
  <si>
    <t>Okapový chodník z betonových dlaždic tl 50 mm do kameniva</t>
  </si>
  <si>
    <t>-1094480418</t>
  </si>
  <si>
    <t>Ostatní konstrukce a práce, bourání</t>
  </si>
  <si>
    <t>16</t>
  </si>
  <si>
    <t>916231213</t>
  </si>
  <si>
    <t>Osazení chodníkového obrubníku betonového stojatého s boční opěrou do lože z betonu prostého</t>
  </si>
  <si>
    <t>138461573</t>
  </si>
  <si>
    <t>1,7+3,0*2</t>
  </si>
  <si>
    <t>17</t>
  </si>
  <si>
    <t>59217016</t>
  </si>
  <si>
    <t>obrubník betonový chodníkový 1000x80x250mm</t>
  </si>
  <si>
    <t>-770869983</t>
  </si>
  <si>
    <t>7,7*1,02 'Přepočtené koeficientem množství</t>
  </si>
  <si>
    <t>18</t>
  </si>
  <si>
    <t>966080105</t>
  </si>
  <si>
    <t>Bourání kontaktního zateplení z polystyrenových desek tl přes 120 do 180 mm</t>
  </si>
  <si>
    <t>992522787</t>
  </si>
  <si>
    <t xml:space="preserve">" PRO NOVÉ DVEŘE </t>
  </si>
  <si>
    <t>1,2*0,9</t>
  </si>
  <si>
    <t>19</t>
  </si>
  <si>
    <t>968082016</t>
  </si>
  <si>
    <t>Vybourání plastových rámů oken včetně křídel plochy přes 1 do 2 m2</t>
  </si>
  <si>
    <t>278007564</t>
  </si>
  <si>
    <t>1,04*1,1</t>
  </si>
  <si>
    <t>20</t>
  </si>
  <si>
    <t>971052651</t>
  </si>
  <si>
    <t>Vybourání nebo prorážení otvorů v ŽB příčkách a zdech pl do 4 m2 tl do 600 mm</t>
  </si>
  <si>
    <t>m3</t>
  </si>
  <si>
    <t>1449775962</t>
  </si>
  <si>
    <t>"odbourání parapetu dle popisu PD v.č. B.03 a A04</t>
  </si>
  <si>
    <t>1,2*0,95*0,3" m.č. B.1.04</t>
  </si>
  <si>
    <t>9710526-R</t>
  </si>
  <si>
    <t xml:space="preserve">Začištěnní podlahy po demontáži SDK příčky </t>
  </si>
  <si>
    <t>kus</t>
  </si>
  <si>
    <t>CS vlastní</t>
  </si>
  <si>
    <t>730590259</t>
  </si>
  <si>
    <t>22</t>
  </si>
  <si>
    <t>9710526-R2</t>
  </si>
  <si>
    <t xml:space="preserve">Začištěnní omítek po demontáži SDK příčky </t>
  </si>
  <si>
    <t>1978306845</t>
  </si>
  <si>
    <t>997</t>
  </si>
  <si>
    <t>Přesun sutě</t>
  </si>
  <si>
    <t>23</t>
  </si>
  <si>
    <t>997006012</t>
  </si>
  <si>
    <t>Ruční třídění stavebního odpadu</t>
  </si>
  <si>
    <t>t</t>
  </si>
  <si>
    <t>-93925465</t>
  </si>
  <si>
    <t>24</t>
  </si>
  <si>
    <t>997013211</t>
  </si>
  <si>
    <t>Vnitrostaveništní doprava suti a vybouraných hmot pro budovy v do 6 m ručně</t>
  </si>
  <si>
    <t>-2058679117</t>
  </si>
  <si>
    <t>25</t>
  </si>
  <si>
    <t>997013501</t>
  </si>
  <si>
    <t>Odvoz suti a vybouraných hmot na skládku nebo meziskládku do 1 km se složením</t>
  </si>
  <si>
    <t>1984056242</t>
  </si>
  <si>
    <t>26</t>
  </si>
  <si>
    <t>997013509</t>
  </si>
  <si>
    <t>Příplatek k odvozu suti a vybouraných hmot na skládku ZKD 1 km přes 1 km</t>
  </si>
  <si>
    <t>-2065097260</t>
  </si>
  <si>
    <t>6,081*10 'Přepočtené koeficientem množství</t>
  </si>
  <si>
    <t>27</t>
  </si>
  <si>
    <t>997013631</t>
  </si>
  <si>
    <t>Poplatek za uložení na skládce (skládkovné) stavebního odpadu směsného kód odpadu 17 09 04</t>
  </si>
  <si>
    <t>-563338264</t>
  </si>
  <si>
    <t>6,081*0,3 'Přepočtené koeficientem množství</t>
  </si>
  <si>
    <t>28</t>
  </si>
  <si>
    <t>997013871</t>
  </si>
  <si>
    <t>Poplatek za uložení stavebního odpadu na recyklační skládce (skládkovné) směsného stavebního a demoličního kód odpadu 17 09 04</t>
  </si>
  <si>
    <t>-1137866410</t>
  </si>
  <si>
    <t>6,081*0,7 'Přepočtené koeficientem množství</t>
  </si>
  <si>
    <t>998</t>
  </si>
  <si>
    <t>Přesun hmot</t>
  </si>
  <si>
    <t>29</t>
  </si>
  <si>
    <t>998018001</t>
  </si>
  <si>
    <t>Přesun hmot pro budovy ruční pro budovy v do 6 m</t>
  </si>
  <si>
    <t>-124051976</t>
  </si>
  <si>
    <t>PSV</t>
  </si>
  <si>
    <t>Práce a dodávky PSV</t>
  </si>
  <si>
    <t>763</t>
  </si>
  <si>
    <t>Konstrukce suché výstavby</t>
  </si>
  <si>
    <t>30</t>
  </si>
  <si>
    <t>763111323</t>
  </si>
  <si>
    <t>SDK příčka tl 100 mm profil CW+UW 75 desky 1xDF 12,5 s izolací EI 45 Rw do 49 dB</t>
  </si>
  <si>
    <t>208634710</t>
  </si>
  <si>
    <t>2,25*2,7</t>
  </si>
  <si>
    <t>31</t>
  </si>
  <si>
    <t>763111717</t>
  </si>
  <si>
    <t>SDK příčka základní penetrační nátěr (oboustranně)</t>
  </si>
  <si>
    <t>194206234</t>
  </si>
  <si>
    <t>32</t>
  </si>
  <si>
    <t>763211811</t>
  </si>
  <si>
    <t>Demontáž sádrovláknité příčky s jednoduchou ocelovou nosnou konstrukcí opláštění jednoduché</t>
  </si>
  <si>
    <t>-1945356688</t>
  </si>
  <si>
    <t>33</t>
  </si>
  <si>
    <t>998763331</t>
  </si>
  <si>
    <t>Přesun hmot tonážní pro konstrukce montované z desek ruční v objektech v do 6 m</t>
  </si>
  <si>
    <t>2125199348</t>
  </si>
  <si>
    <t>766</t>
  </si>
  <si>
    <t>Konstrukce truhlářské</t>
  </si>
  <si>
    <t>34</t>
  </si>
  <si>
    <t>766691915</t>
  </si>
  <si>
    <t>Vyvěšení nebo zavěšení dřevěných křídel dveří pl přes 2 m2</t>
  </si>
  <si>
    <t>-1264338636</t>
  </si>
  <si>
    <t>35</t>
  </si>
  <si>
    <t>76669-R</t>
  </si>
  <si>
    <t xml:space="preserve">Dodávka a montáž nových dveří O/05 1024/2020 vč. panikového kování </t>
  </si>
  <si>
    <t>-803712028</t>
  </si>
  <si>
    <t>36</t>
  </si>
  <si>
    <t>76669-R1</t>
  </si>
  <si>
    <t xml:space="preserve">Dodávka a montáž nových dveří  protipožárních EI 15 DP3-C</t>
  </si>
  <si>
    <t>862250773</t>
  </si>
  <si>
    <t>37</t>
  </si>
  <si>
    <t>76669-R2</t>
  </si>
  <si>
    <t>Demontáž a likvidace protipožárních dveří v dočasné SDK příčce</t>
  </si>
  <si>
    <t>-1998851774</t>
  </si>
  <si>
    <t>HZS</t>
  </si>
  <si>
    <t>Hodinové zúčtovací sazby</t>
  </si>
  <si>
    <t>38</t>
  </si>
  <si>
    <t>HZS1291</t>
  </si>
  <si>
    <t>Hodinová zúčtovací sazba pomocný stavební dělník</t>
  </si>
  <si>
    <t>hod</t>
  </si>
  <si>
    <t>512</t>
  </si>
  <si>
    <t>897643824</t>
  </si>
  <si>
    <t xml:space="preserve">" vyklizení prostoru skladu + odnošení na určené místo </t>
  </si>
  <si>
    <t>VRN</t>
  </si>
  <si>
    <t>VRN3</t>
  </si>
  <si>
    <t>Zařízení staveniště</t>
  </si>
  <si>
    <t>39</t>
  </si>
  <si>
    <t>034103000</t>
  </si>
  <si>
    <t>Oplocení staveniště</t>
  </si>
  <si>
    <t>Kč</t>
  </si>
  <si>
    <t>1024</t>
  </si>
  <si>
    <t>2077198218</t>
  </si>
  <si>
    <t>P</t>
  </si>
  <si>
    <t>Poznámka k položce:_x000d_
Oplocení staveniště musí:_x000d_
- zabránit vstupu nepovolaných osob do prostoru stavby_x000d_
- zabránit poškození stávající zeleně (stromy, keře)_x000d_
- umožnit bezproblémový přístup k objektu C_x000d_
- umožnit bezproblémový příjezd a pohyb vozidel IZS k objektu C</t>
  </si>
  <si>
    <t>VRN9</t>
  </si>
  <si>
    <t>Ostatní náklady</t>
  </si>
  <si>
    <t>40</t>
  </si>
  <si>
    <t>0910020-R</t>
  </si>
  <si>
    <t xml:space="preserve">Přemístění a zajištění 6 parkovacích míst za pomoci uzamykatelných sloupků </t>
  </si>
  <si>
    <t>1262563159</t>
  </si>
  <si>
    <t xml:space="preserve">EL.0 - Elektroinstalace </t>
  </si>
  <si>
    <t xml:space="preserve">    741 - Elektroinstalace - silnoproud</t>
  </si>
  <si>
    <t xml:space="preserve">      741-1 - Rozváděč - RSS-S_A</t>
  </si>
  <si>
    <t>741</t>
  </si>
  <si>
    <t>Elektroinstalace - silnoproud</t>
  </si>
  <si>
    <t>34111166.1</t>
  </si>
  <si>
    <t>kabel silový oheň retardující bezhalogenový bez funkční schopnosti při požáru třída reakce na oheň B2cas1d1a1 jádro Cu 0,6/1kV (1-CXKH-R B2) 5x6mm2</t>
  </si>
  <si>
    <t>1276818484</t>
  </si>
  <si>
    <t>34111327.1</t>
  </si>
  <si>
    <t>kabel silový oheň retardující bezhalogenový s funkční schopností při požáru 180min a P60-R třída reakce na oheň B2cas1d0 jádro Cu 0,6/1kV (1-CXKH-V-O) 3x1,5mm2</t>
  </si>
  <si>
    <t>-1373797580</t>
  </si>
  <si>
    <t>M001</t>
  </si>
  <si>
    <t>Drobný materiál - celkem</t>
  </si>
  <si>
    <t>kpl</t>
  </si>
  <si>
    <t>-764699348</t>
  </si>
  <si>
    <t>741122232.1</t>
  </si>
  <si>
    <t>Montáž kabel Cu plný kulatý žíla 5x4 až 6 mm2 uložený volně (např. CYKY)</t>
  </si>
  <si>
    <t>-264335974</t>
  </si>
  <si>
    <t>741122211.1</t>
  </si>
  <si>
    <t>Montáž kabel Cu plný kulatý žíla 3x1,5 až 6 mm2 uložený volně (např. CYKY)</t>
  </si>
  <si>
    <t>86072915</t>
  </si>
  <si>
    <t>741-1</t>
  </si>
  <si>
    <t>Rozváděč - RSS-S_A</t>
  </si>
  <si>
    <t>M002</t>
  </si>
  <si>
    <t>"instalační relé, Uc AC 230V / DC 24V, 1x přepínací kontakt 16A</t>
  </si>
  <si>
    <t>ks</t>
  </si>
  <si>
    <t>768593414</t>
  </si>
  <si>
    <t>M003</t>
  </si>
  <si>
    <t>multifunkční časové relé, Uc AC 12-230V / DC 12-230V, 1x zapínací kontakt, 8A, 9 funkcí</t>
  </si>
  <si>
    <t>-82280162</t>
  </si>
  <si>
    <t>M004</t>
  </si>
  <si>
    <t>pojistkový odpínač, Ie 32 A, Ue AC 690 V/DC 440 V, pro válcové pojistkové vložky 10x38, 1pól. provedení, bez signalizace</t>
  </si>
  <si>
    <t>751607051</t>
  </si>
  <si>
    <t>M005</t>
  </si>
  <si>
    <t>pojistka válcová 10x38 - 6A gG</t>
  </si>
  <si>
    <t>1503258743</t>
  </si>
  <si>
    <t>741312501</t>
  </si>
  <si>
    <t>Montáž odpínače výkonového pojistkového do 500 V do 160 A bez zapojení vodičů</t>
  </si>
  <si>
    <t>-1336152540</t>
  </si>
  <si>
    <t>741330651.1</t>
  </si>
  <si>
    <t>Montáž relé pomocné vestavné střídavé se zapojením vodičů</t>
  </si>
  <si>
    <t>-778419745</t>
  </si>
  <si>
    <t>ZTI - Zdravotechnika</t>
  </si>
  <si>
    <t xml:space="preserve">    722 - Zdravotechnika - vnitřní vodovod</t>
  </si>
  <si>
    <t>722</t>
  </si>
  <si>
    <t>Zdravotechnika - vnitřní vodovod</t>
  </si>
  <si>
    <t>722171937R</t>
  </si>
  <si>
    <t>Potrubí plastové výměna trub nebo tvarovek D přes 50 do 63 mm</t>
  </si>
  <si>
    <t>4+4+2 "přepojení na připravené rozvody vody pro zajištění zásobování vodou objektu C po dobu výstavby objektů A,B; práce v nočních hodinách</t>
  </si>
  <si>
    <t>262144</t>
  </si>
  <si>
    <t>20 "stavební výpomoce, pomocné zednické práce, vrtání prostupů, provádění drážek, vysekání otvorů a další nespecifikované pomocné práce</t>
  </si>
  <si>
    <t>HZS2212</t>
  </si>
  <si>
    <t>Hodinová zúčtovací sazba instalatér odborný</t>
  </si>
  <si>
    <t>20 "pomocné intalatérské práce, demontážní práce, montážní práce a další nespecifikované pomocné práce</t>
  </si>
  <si>
    <t xml:space="preserve">E1 - 1. Etapa </t>
  </si>
  <si>
    <t>A - Stavební úpravy - objekt A</t>
  </si>
  <si>
    <t>Úroveň 3:</t>
  </si>
  <si>
    <t>01.A - Bourací práce</t>
  </si>
  <si>
    <t xml:space="preserve">    776 - Podlahy povlakové</t>
  </si>
  <si>
    <t>962031133</t>
  </si>
  <si>
    <t>Bourání příček nebo přizdívek z cihel pálených tl přes 100 do 150 mm</t>
  </si>
  <si>
    <t>603777668</t>
  </si>
  <si>
    <t>" dle v.č. B.01 - 1PP - objekt A</t>
  </si>
  <si>
    <t xml:space="preserve">" přízdívky a šachty </t>
  </si>
  <si>
    <t>Objekt A</t>
  </si>
  <si>
    <t>"B01</t>
  </si>
  <si>
    <t>4,825*2,61</t>
  </si>
  <si>
    <t>(0,3+1,2)*2,61</t>
  </si>
  <si>
    <t>"B02, B05, B08, B10</t>
  </si>
  <si>
    <t>(0,3+1,2)*2,62*4</t>
  </si>
  <si>
    <t xml:space="preserve">"vnitřní dispozice </t>
  </si>
  <si>
    <t>(1,5+3,6+1,9)*2,61</t>
  </si>
  <si>
    <t>(3,45+1,8+0,9+1,85)*2,61</t>
  </si>
  <si>
    <t>(1,2+1,4+0,8*2+3,45)*2,62*4</t>
  </si>
  <si>
    <t xml:space="preserve">"vybourání části zdi pro instalace m.č. A.1.17 + související patra </t>
  </si>
  <si>
    <t>0,5*2,6*4</t>
  </si>
  <si>
    <t>965081213</t>
  </si>
  <si>
    <t>Bourání podlah z dlaždic keramických nebo xylolitových tl do 10 mm plochy přes 1 m2</t>
  </si>
  <si>
    <t>186512023</t>
  </si>
  <si>
    <t>Poznámka k položce:_x000d_
kompletní provedení vč. přesunu hmot a stavebních přípomocí</t>
  </si>
  <si>
    <t>1NP</t>
  </si>
  <si>
    <t>97+89</t>
  </si>
  <si>
    <t>966080101</t>
  </si>
  <si>
    <t>Bourání kontaktního zateplení z polystyrenových desek tl do 60 mm</t>
  </si>
  <si>
    <t>403629542</t>
  </si>
  <si>
    <t>objekt A</t>
  </si>
  <si>
    <t>"B02, B05, B08, B10 - 1NP-4NP</t>
  </si>
  <si>
    <t>6,41*2,61*3*4</t>
  </si>
  <si>
    <t>759105879</t>
  </si>
  <si>
    <t>1,5*1,5*2</t>
  </si>
  <si>
    <t>968062355</t>
  </si>
  <si>
    <t>Vybourání dřevěných rámů oken dvojitých včetně křídel pl do 2 m2</t>
  </si>
  <si>
    <t>-1920438463</t>
  </si>
  <si>
    <t>2,1*1,6*5</t>
  </si>
  <si>
    <t>1,5*1,6*2</t>
  </si>
  <si>
    <t>968072455</t>
  </si>
  <si>
    <t>Vybourání kovových dveřních zárubní pl do 2 m2</t>
  </si>
  <si>
    <t>1467776032</t>
  </si>
  <si>
    <t>"Objekt A</t>
  </si>
  <si>
    <t>1PP</t>
  </si>
  <si>
    <t>0,8*2,0*22</t>
  </si>
  <si>
    <t>0,7*2,0*8</t>
  </si>
  <si>
    <t>0,6*2,0*19</t>
  </si>
  <si>
    <t>0,8*2,0*20</t>
  </si>
  <si>
    <t>0,7*2,0*17</t>
  </si>
  <si>
    <t>0,6*2,0*36</t>
  </si>
  <si>
    <t>2NP</t>
  </si>
  <si>
    <t>0,8*2,0*17</t>
  </si>
  <si>
    <t>0,7*2,0*16</t>
  </si>
  <si>
    <t>0,6*2,0*32</t>
  </si>
  <si>
    <t>3NP</t>
  </si>
  <si>
    <t>0,7*2,0*14</t>
  </si>
  <si>
    <t>0,6*2,0*30</t>
  </si>
  <si>
    <t>968072456</t>
  </si>
  <si>
    <t>Vybourání kovových dveřních zárubní pl přes 2 m2</t>
  </si>
  <si>
    <t>1436495372</t>
  </si>
  <si>
    <t>B01</t>
  </si>
  <si>
    <t>1,3*2,0*5</t>
  </si>
  <si>
    <t>B02, B05, B08, B10</t>
  </si>
  <si>
    <t>1,3*2,0*4</t>
  </si>
  <si>
    <t>1,3*2,0*3*3</t>
  </si>
  <si>
    <t>971052631</t>
  </si>
  <si>
    <t>Vybourání nebo prorážení otvorů v ŽB příčkách a zdech pl do 4 m2 tl do 150 mm</t>
  </si>
  <si>
    <t>1626819173</t>
  </si>
  <si>
    <t xml:space="preserve"> Objekt A</t>
  </si>
  <si>
    <t>" dle v.č. B.01 - 1PP</t>
  </si>
  <si>
    <t>1,3*2,1</t>
  </si>
  <si>
    <t xml:space="preserve">" dle v.č. B.02 - 1NP </t>
  </si>
  <si>
    <t>1,0*2,0*26</t>
  </si>
  <si>
    <t>"v.č. B05 - 2 NP</t>
  </si>
  <si>
    <t>0,9*2,0</t>
  </si>
  <si>
    <t>"v.č. B08 - 3 NP</t>
  </si>
  <si>
    <t>"v.č. B10- 4 NP</t>
  </si>
  <si>
    <t>1347299406</t>
  </si>
  <si>
    <t>"odbourání parapetu dle popisu PD v.č. B.01</t>
  </si>
  <si>
    <t>1,5*0,9*0,3*2</t>
  </si>
  <si>
    <t>972054491</t>
  </si>
  <si>
    <t>Vybourání otvorů v ŽB stropech nebo klenbách pl do 1 m2 tl přes 80 mm</t>
  </si>
  <si>
    <t>-1704549149</t>
  </si>
  <si>
    <t xml:space="preserve">" šachty </t>
  </si>
  <si>
    <t>0,8*0,4*0,15 *(9+18+17+15+15)</t>
  </si>
  <si>
    <t>977211111</t>
  </si>
  <si>
    <t>Řezání stěnovou pilou betonových nebo ŽB kcí s výztuží průměru do 16 mm hl do 200 mm</t>
  </si>
  <si>
    <t>-1239870161</t>
  </si>
  <si>
    <t>(1,3+2,1*2)</t>
  </si>
  <si>
    <t>(1,5+0,9*2)*2</t>
  </si>
  <si>
    <t>" dle v.č. B.02 - 1NP - objekt A</t>
  </si>
  <si>
    <t>(1,0+2,0*2)*26</t>
  </si>
  <si>
    <t>(0,9+2,0*2)</t>
  </si>
  <si>
    <t>978011121</t>
  </si>
  <si>
    <t>Otlučení (osekání) vnitřní vápenné nebo vápenocementové omítky stropů v rozsahu přes 5 do 10 %</t>
  </si>
  <si>
    <t>-2115238921</t>
  </si>
  <si>
    <t>978013121</t>
  </si>
  <si>
    <t>Otlučení (osekání) vnitřní vápenné nebo vápenocementové omítky stěn v rozsahu přes 5 do 10 %</t>
  </si>
  <si>
    <t>1177758388</t>
  </si>
  <si>
    <t>978071421</t>
  </si>
  <si>
    <t>Otlučení omítky a odstranění izolace z desek hmotnosti přes 120 kg/m3 tl přes 50 mm pl přes 1 m2</t>
  </si>
  <si>
    <t>-1984651365</t>
  </si>
  <si>
    <t>-1572367051</t>
  </si>
  <si>
    <t>997013115</t>
  </si>
  <si>
    <t>Vnitrostaveništní doprava suti a vybouraných hmot pro budovy v přes 15 do 18 m</t>
  </si>
  <si>
    <t>1402447879</t>
  </si>
  <si>
    <t>1899870424</t>
  </si>
  <si>
    <t>-1497915862</t>
  </si>
  <si>
    <t>254,929*10 'Přepočtené koeficientem množství</t>
  </si>
  <si>
    <t>464847267</t>
  </si>
  <si>
    <t>254,929*0,3 'Přepočtené koeficientem množství</t>
  </si>
  <si>
    <t>2115638292</t>
  </si>
  <si>
    <t>254,929*0,7 'Přepočtené koeficientem množství</t>
  </si>
  <si>
    <t>997013-R</t>
  </si>
  <si>
    <t xml:space="preserve">Náklady za odvoz a přistavení kontejneru pro velkoobjemový odpad směsný vč. poplatku za likvidaci (odpady při demontážích : nábytku, linky, zařizovací předměty - sanita apod....) </t>
  </si>
  <si>
    <t>-1475003778</t>
  </si>
  <si>
    <t xml:space="preserve">Poznámka k položce:_x000d_
přesné množství kontejnerů se bude fakturovat dle skutečnosti </t>
  </si>
  <si>
    <t>997013-R1</t>
  </si>
  <si>
    <t xml:space="preserve">Náklady za odvoz a přistavení kontejneru pro velkoobjemový odpad tříděný vč. poplatku za likvidaci (odpady při demontážích: nábytku, linky, zařizovací předměty - sanita apod....) </t>
  </si>
  <si>
    <t>-445852214</t>
  </si>
  <si>
    <t>763411811</t>
  </si>
  <si>
    <t>Demontáž sanitárních příček z desek</t>
  </si>
  <si>
    <t>-338846666</t>
  </si>
  <si>
    <t xml:space="preserve">" demolice umakartových jader </t>
  </si>
  <si>
    <t>(1,33*2+1,59*2+1,2+0,75*3+0,66+1,9)*2,6*(8+17+16+14+14)</t>
  </si>
  <si>
    <t>763411821</t>
  </si>
  <si>
    <t>Demontáž dveří sanitárních příček</t>
  </si>
  <si>
    <t>27560628</t>
  </si>
  <si>
    <t>3*(8+17+16+14+14)</t>
  </si>
  <si>
    <t>776</t>
  </si>
  <si>
    <t>Podlahy povlakové</t>
  </si>
  <si>
    <t>776201812</t>
  </si>
  <si>
    <t>Demontáž lepených povlakových podlah s podložkou ručně</t>
  </si>
  <si>
    <t>-1727539423</t>
  </si>
  <si>
    <t>23,56*18+105+2,48+8,45</t>
  </si>
  <si>
    <t>24,58*8+21,63*2+22,5*11+34,35+96,8+2,71+8,45</t>
  </si>
  <si>
    <t>24,58*7+21,63*2+22,5*11+88,76+2,71+8,45</t>
  </si>
  <si>
    <t>24,58*5+21,63*2+22,5*11+80,64+2,71+8,45</t>
  </si>
  <si>
    <t>4NP</t>
  </si>
  <si>
    <t>24,58*5+21,63*2+22,5*11+80,65+1,9+8,45</t>
  </si>
  <si>
    <t>-186"dlažba</t>
  </si>
  <si>
    <t>-639454249</t>
  </si>
  <si>
    <t>" přípravné práce - vyklizení, demontáže, kapotáže apod dle popisu PD</t>
  </si>
  <si>
    <t>8*4*3*2</t>
  </si>
  <si>
    <t xml:space="preserve">02.A - Vnitřní stavební úpravy </t>
  </si>
  <si>
    <t xml:space="preserve">    3 - Svislé a kompletní konstrukce</t>
  </si>
  <si>
    <t xml:space="preserve">    725 - Zdravotechnika - zařizovací předměty</t>
  </si>
  <si>
    <t xml:space="preserve">    766-2 - Konstrukce truhlářské 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</si>
  <si>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</si>
  <si>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</si>
  <si>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</si>
  <si>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</si>
  <si>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</si>
  <si>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OST - Ostatní</t>
  </si>
  <si>
    <t>Svislé a kompletní konstrukce</t>
  </si>
  <si>
    <t>310271035R</t>
  </si>
  <si>
    <t>Zazdívka otvorů ve zdivu nadzákladovém pl do 1 m2 pórobetonovými tvárnicemi přes P2 do P4 na tenkovrstvou maltu tl 300+100 mm</t>
  </si>
  <si>
    <t>721382418</t>
  </si>
  <si>
    <t>" zazdívka otvorů dle v.č. A02</t>
  </si>
  <si>
    <t>0,85*1,6*5</t>
  </si>
  <si>
    <t>311273811</t>
  </si>
  <si>
    <t>Vyztuž pórobetonového zdiva tloušťky do 200 mm</t>
  </si>
  <si>
    <t>1207600028</t>
  </si>
  <si>
    <t xml:space="preserve">" ukotvení ke stáv konstrukci </t>
  </si>
  <si>
    <t>(1,6+0,85)*5</t>
  </si>
  <si>
    <t>317142412</t>
  </si>
  <si>
    <t>Překlad nenosný pórobetonový š 75 mm v do 250 mm na tenkovrstvou maltu dl přes 1000 do 1250 mm</t>
  </si>
  <si>
    <t>-738121073</t>
  </si>
  <si>
    <t>6" 1 PP</t>
  </si>
  <si>
    <t>317944323R</t>
  </si>
  <si>
    <t xml:space="preserve">Válcované nosníky a ocelové prvky dodatečně osazované do připravených otvorů vč. povrchové úpravy </t>
  </si>
  <si>
    <t>439301835</t>
  </si>
  <si>
    <t xml:space="preserve">"dle statiky v.č. D.1.2. str 18 - bude upřesněno na stavbě - množství bude účtováno dle skutečnosti </t>
  </si>
  <si>
    <t>2572,23*1,05/1000</t>
  </si>
  <si>
    <t>" objekt A</t>
  </si>
  <si>
    <t>0,104*(3+9+1)</t>
  </si>
  <si>
    <t xml:space="preserve">" objekt B </t>
  </si>
  <si>
    <t>0,104*1</t>
  </si>
  <si>
    <t xml:space="preserve"> " objekt C</t>
  </si>
  <si>
    <t>0,104*(11+1)</t>
  </si>
  <si>
    <t xml:space="preserve">" doplnění dle revize 02/2024 - bude upřesněno dle výrobní dokumentace statiky </t>
  </si>
  <si>
    <t>0,104*1,05*17</t>
  </si>
  <si>
    <t>340271021</t>
  </si>
  <si>
    <t>Zazdívka otvorů v příčkách nebo stěnách pl přes 0,25 do 1 m2 tvárnicemi pórobetonovými tl 100 mm</t>
  </si>
  <si>
    <t>-395141644</t>
  </si>
  <si>
    <t xml:space="preserve">"zazdění části zdi pro instalace m.č. A.1.17 + související patra </t>
  </si>
  <si>
    <t>340271041</t>
  </si>
  <si>
    <t>Zazdívka otvorů v příčkách nebo stěnách pl přes 0,25 do 1 m2 tvárnicemi pórobetonovými tl 150 mm</t>
  </si>
  <si>
    <t>1597960898</t>
  </si>
  <si>
    <t>0,45*2,1</t>
  </si>
  <si>
    <t>0,8*2,1*9</t>
  </si>
  <si>
    <t>2NP-4NP</t>
  </si>
  <si>
    <t>1,3*2,1*3</t>
  </si>
  <si>
    <t>342272215</t>
  </si>
  <si>
    <t>Příčka z pórobetonových hladkých tvárnic na tenkovrstvou maltu tl 75 mm</t>
  </si>
  <si>
    <t>-810871775</t>
  </si>
  <si>
    <t>(0,2+1,5+1,3+2,8+0,9+3,45)*2,62*2</t>
  </si>
  <si>
    <t>-0,7*2,0*2*2</t>
  </si>
  <si>
    <t>-0,8*2,0*2</t>
  </si>
  <si>
    <t>342272245</t>
  </si>
  <si>
    <t>Příčka z pórobetonových hladkých tvárnic na tenkovrstvou maltu tl 150 mm</t>
  </si>
  <si>
    <t>54292008</t>
  </si>
  <si>
    <t>"m.č. A.01.03</t>
  </si>
  <si>
    <t>(3,45+1,9)*2,62</t>
  </si>
  <si>
    <t>342291121</t>
  </si>
  <si>
    <t>Ukotvení příček k cihelným konstrukcím plochými kotvami</t>
  </si>
  <si>
    <t>-1612088418</t>
  </si>
  <si>
    <t>2,62*(2+5*2+2*5)</t>
  </si>
  <si>
    <t>342291143</t>
  </si>
  <si>
    <t>Ukotvení příček expanzní cementovou maltou tl příčky přes 100 mm</t>
  </si>
  <si>
    <t>1593212920</t>
  </si>
  <si>
    <t>" příčky 50-150</t>
  </si>
  <si>
    <t>(0,2+1,5+1,3+2,8+0,9+3,45)*2</t>
  </si>
  <si>
    <t>(3,45+1,9)</t>
  </si>
  <si>
    <t>Mezisoučet</t>
  </si>
  <si>
    <t xml:space="preserve">" přízdívky </t>
  </si>
  <si>
    <t>" m.č. A.01.01</t>
  </si>
  <si>
    <t>(4,825+2,1)</t>
  </si>
  <si>
    <t>" m.č. A.01.14</t>
  </si>
  <si>
    <t>(1,2+0,3)</t>
  </si>
  <si>
    <t>1NP-4NP</t>
  </si>
  <si>
    <t>(1,2+0,3)*4</t>
  </si>
  <si>
    <t>0,6*4</t>
  </si>
  <si>
    <t>"m.č. A.01.19+24</t>
  </si>
  <si>
    <t>1,0*2</t>
  </si>
  <si>
    <t>"m.č. 1.03</t>
  </si>
  <si>
    <t>3,45</t>
  </si>
  <si>
    <t>0,9*2</t>
  </si>
  <si>
    <t>1,15*2</t>
  </si>
  <si>
    <t xml:space="preserve">"příčky + přízdívky </t>
  </si>
  <si>
    <t>52,025</t>
  </si>
  <si>
    <t>346244381</t>
  </si>
  <si>
    <t>Plentování jednostranné v do 200 mm válcovaných nosníků cihlami</t>
  </si>
  <si>
    <t>-949355667</t>
  </si>
  <si>
    <t>1,3</t>
  </si>
  <si>
    <t>0,9*9</t>
  </si>
  <si>
    <t>0,9</t>
  </si>
  <si>
    <t>13,9*(0,2+0,15+0,2)</t>
  </si>
  <si>
    <t>346272236</t>
  </si>
  <si>
    <t>Přizdívka z pórobetonových tvárnic tl 100 mm</t>
  </si>
  <si>
    <t>1088916625</t>
  </si>
  <si>
    <t>(4,825+2,1)*1,1</t>
  </si>
  <si>
    <t>(1,2+0,3)*2,62</t>
  </si>
  <si>
    <t>(1,2+0,3)*2,62*4</t>
  </si>
  <si>
    <t>0,6*2,62*4</t>
  </si>
  <si>
    <t>346272246</t>
  </si>
  <si>
    <t>Přizdívka z pórobetonových tvárnic tl 125 mm</t>
  </si>
  <si>
    <t>936942162</t>
  </si>
  <si>
    <t>1,0*1,1*2</t>
  </si>
  <si>
    <t>3,45*1,1</t>
  </si>
  <si>
    <t>346272266</t>
  </si>
  <si>
    <t>Přizdívka z pórobetonových tvárnic tl 200 mm</t>
  </si>
  <si>
    <t>1859198997</t>
  </si>
  <si>
    <t>0,9*1,1*2</t>
  </si>
  <si>
    <t>1,15*2,62*2</t>
  </si>
  <si>
    <t>611131321</t>
  </si>
  <si>
    <t>Penetrační disperzní nátěr vnitřních stropů nanášený strojně</t>
  </si>
  <si>
    <t>1037059664</t>
  </si>
  <si>
    <t>dle popisu v PD v.č. A02 - 17</t>
  </si>
  <si>
    <t>část A</t>
  </si>
  <si>
    <t>1PP - dle tabulky místností</t>
  </si>
  <si>
    <t>22,38+16,29+23,55+23,55+23,55+21,48+8,09+104,96+22,99+22,99+13,71+13,71+21,31+22,99+22,99+22,99+22,9</t>
  </si>
  <si>
    <t>5,125*3,45</t>
  </si>
  <si>
    <t>22,99+2,47</t>
  </si>
  <si>
    <t>(18,12+16,82)*3</t>
  </si>
  <si>
    <t>16,05+16,82</t>
  </si>
  <si>
    <t>(16,05+14,75)*4</t>
  </si>
  <si>
    <t>17,75</t>
  </si>
  <si>
    <t>18,12+14,75</t>
  </si>
  <si>
    <t>21,64+8,09+21,32</t>
  </si>
  <si>
    <t>17,75+17,75+(15,68*6)+(17,75+3)+(15,68*5)</t>
  </si>
  <si>
    <t>17,76+24,58</t>
  </si>
  <si>
    <t>(17,75*3)+(15,68*11)+17,67</t>
  </si>
  <si>
    <t>24,58+21,64+8,09+21,32</t>
  </si>
  <si>
    <t>(17,75*3)+17,67+(15,68*11)</t>
  </si>
  <si>
    <t>24,58+21,64+8,09+21,32+2,11</t>
  </si>
  <si>
    <t>611321131</t>
  </si>
  <si>
    <t>Vápenocementový štuk vnitřních rovných stropů tloušťky do 3 mm</t>
  </si>
  <si>
    <t>1051368478</t>
  </si>
  <si>
    <t>50% z plochy</t>
  </si>
  <si>
    <t>1798,421/2</t>
  </si>
  <si>
    <t>611325411</t>
  </si>
  <si>
    <t>Oprava vnitřní vápenocementové hladké omítky stropů v rozsahu plochy do 10 %</t>
  </si>
  <si>
    <t>-602945331</t>
  </si>
  <si>
    <t>612131321</t>
  </si>
  <si>
    <t>Penetrační disperzní nátěr vnitřních stěn nanášený strojně</t>
  </si>
  <si>
    <t>739670570</t>
  </si>
  <si>
    <t xml:space="preserve">" na nových stěnách </t>
  </si>
  <si>
    <t>6,8</t>
  </si>
  <si>
    <t>5,2</t>
  </si>
  <si>
    <t>25,2</t>
  </si>
  <si>
    <t>44,386*2</t>
  </si>
  <si>
    <t>14,017*2</t>
  </si>
  <si>
    <t>7,645</t>
  </si>
  <si>
    <t>33,556</t>
  </si>
  <si>
    <t>5,995</t>
  </si>
  <si>
    <t>8,006</t>
  </si>
  <si>
    <t xml:space="preserve">" na stáv. stěnách </t>
  </si>
  <si>
    <t>5542,367</t>
  </si>
  <si>
    <t>612142001</t>
  </si>
  <si>
    <t>Pletivo sklovláknité vnitřních stěn vtlačené do tmelu</t>
  </si>
  <si>
    <t>2070954447</t>
  </si>
  <si>
    <t>612321131</t>
  </si>
  <si>
    <t>Vápenocementový štuk vnitřních stěn tloušťky do 3 mm</t>
  </si>
  <si>
    <t>-1461333496</t>
  </si>
  <si>
    <t>5542,367/2</t>
  </si>
  <si>
    <t>612321141</t>
  </si>
  <si>
    <t>Vápenocementová omítka štuková dvouvrstvá vnitřních stěn nanášená ručně</t>
  </si>
  <si>
    <t>-2066654753</t>
  </si>
  <si>
    <t>612321191</t>
  </si>
  <si>
    <t>Příplatek k vápenocementové omítce vnitřních stěn za každých dalších 5 mm tloušťky ručně</t>
  </si>
  <si>
    <t>-338959228</t>
  </si>
  <si>
    <t>612325411</t>
  </si>
  <si>
    <t>Oprava vnitřní vápenocementové hladké omítky stěn v rozsahu plochy do 10 %</t>
  </si>
  <si>
    <t>1789911117</t>
  </si>
  <si>
    <t>dle popisu v PD v.č. A02 - 17 - vč. špalet</t>
  </si>
  <si>
    <t>A01.01</t>
  </si>
  <si>
    <t>(6,825+6,825+3,45+3,45)*2,62</t>
  </si>
  <si>
    <t>-0,8*1,97*2</t>
  </si>
  <si>
    <t>A01.02</t>
  </si>
  <si>
    <t>-0,8*1,97*3</t>
  </si>
  <si>
    <t>A01.03</t>
  </si>
  <si>
    <t>(3,1+1,9)*2,62</t>
  </si>
  <si>
    <t>-0,8*1,97</t>
  </si>
  <si>
    <t>A01.04-06</t>
  </si>
  <si>
    <t>(6,825+6,825+3,45+3,45)*2,62*3</t>
  </si>
  <si>
    <t>-0,8*1,97*4</t>
  </si>
  <si>
    <t>A01.12</t>
  </si>
  <si>
    <t>2,62*(3,45+3,45+6,425+6,425)</t>
  </si>
  <si>
    <t>-1,25*1,97</t>
  </si>
  <si>
    <t>A01.14</t>
  </si>
  <si>
    <t>2,62*(3,6+3,6+2,45+2,45)</t>
  </si>
  <si>
    <t>-0,7*1,97</t>
  </si>
  <si>
    <t>A01.15</t>
  </si>
  <si>
    <t>2,45*(46,8+46,8+2,25+2,25)</t>
  </si>
  <si>
    <t>-0,8*1,97*18</t>
  </si>
  <si>
    <t>-1,25*1,97*5</t>
  </si>
  <si>
    <t>A01.16</t>
  </si>
  <si>
    <t>2,62*(6,825+6,825+3,45+3,45)</t>
  </si>
  <si>
    <t>A01.17</t>
  </si>
  <si>
    <t>A01.18-22</t>
  </si>
  <si>
    <t>2,3*(6,825+6,825+3,45+3,45)</t>
  </si>
  <si>
    <t>A01.23-26</t>
  </si>
  <si>
    <t>-1,2*2</t>
  </si>
  <si>
    <t>A01.28</t>
  </si>
  <si>
    <t>2,62*(6,425+6,425+3,45+3,45)</t>
  </si>
  <si>
    <t>A01.29-34</t>
  </si>
  <si>
    <t>2,62*(6,825+6,825+3,45+3,45)*6</t>
  </si>
  <si>
    <t>-0,8*1,97*6</t>
  </si>
  <si>
    <t>A1NP-5NP</t>
  </si>
  <si>
    <t>1.01.01-04</t>
  </si>
  <si>
    <t>1.02.03-04</t>
  </si>
  <si>
    <t>(7,125+7,125+3,45+3,45)*3*2,62</t>
  </si>
  <si>
    <t>1.02.01-02</t>
  </si>
  <si>
    <t>1.03.01.04</t>
  </si>
  <si>
    <t>1.05.01.-03</t>
  </si>
  <si>
    <t>(6,112+6,112+3,45+3,45)*6*2,62</t>
  </si>
  <si>
    <t>-0,8*1,97*7</t>
  </si>
  <si>
    <t>-3,16*2,5*6</t>
  </si>
  <si>
    <t>A1.11</t>
  </si>
  <si>
    <t>2,45*(11,505+11,505+3,45+3,45)</t>
  </si>
  <si>
    <t>A1.12</t>
  </si>
  <si>
    <t>A1.14</t>
  </si>
  <si>
    <t>A1.15</t>
  </si>
  <si>
    <t>2,45*(43,2+43,2+2,25+2,25)</t>
  </si>
  <si>
    <t>-0,8*1,97*11</t>
  </si>
  <si>
    <t>-1,25-1,97*3</t>
  </si>
  <si>
    <t>A.1.06.01-04</t>
  </si>
  <si>
    <t>A.1.07.01-02</t>
  </si>
  <si>
    <t>2,62*3*(7,125+7,125+3,45+3,45)</t>
  </si>
  <si>
    <t>A.1.07.03.-04</t>
  </si>
  <si>
    <t>A.1.08.01-04</t>
  </si>
  <si>
    <t>A.1.09.01-04</t>
  </si>
  <si>
    <t>2,62*5*(6,112+6,112+3,45+3,45)</t>
  </si>
  <si>
    <t>-0,8*1,97*5</t>
  </si>
  <si>
    <t>-3,16*2,5*5</t>
  </si>
  <si>
    <t>A.1.16</t>
  </si>
  <si>
    <t>A1.10.01 - 04</t>
  </si>
  <si>
    <t>2,62*(7,125+7,125+3,45+3,45)</t>
  </si>
  <si>
    <t>02.01.01-03</t>
  </si>
  <si>
    <t>02.02.01-03</t>
  </si>
  <si>
    <t>(7,125+7,125+3,45+3,45)*2,5*2</t>
  </si>
  <si>
    <t>-0,8*1,97*2*2</t>
  </si>
  <si>
    <t>A02.03-08.01-03</t>
  </si>
  <si>
    <t>(6,525+6,525+3,45+3,45)*2,5*6</t>
  </si>
  <si>
    <t>A09.01-03</t>
  </si>
  <si>
    <t>(7,125+7,125+3,45+3,45)*2,5</t>
  </si>
  <si>
    <t>A2.18</t>
  </si>
  <si>
    <t>(6,525+6,525+3,45+3,45)*2,62</t>
  </si>
  <si>
    <t>A2.20</t>
  </si>
  <si>
    <t>(3,6+3,6+3,45+3,45)*2,62</t>
  </si>
  <si>
    <t>A2.21</t>
  </si>
  <si>
    <t>(43,2+43,2+2,25+2,25)*2,46</t>
  </si>
  <si>
    <t>-1,25*1,97*2</t>
  </si>
  <si>
    <t>A2.10. - 11.01-03</t>
  </si>
  <si>
    <t>A2.12.-16.01-03</t>
  </si>
  <si>
    <t>(6,525+6,525+3,45+3,45)*2,5*5</t>
  </si>
  <si>
    <t>A2.22</t>
  </si>
  <si>
    <t>A2.17.01- 04</t>
  </si>
  <si>
    <t>A3.01.01- 03</t>
  </si>
  <si>
    <t>A3.02-07.01-03</t>
  </si>
  <si>
    <t>A3.07.01-03</t>
  </si>
  <si>
    <t>A3.16</t>
  </si>
  <si>
    <t>A3.18</t>
  </si>
  <si>
    <t>A3.19</t>
  </si>
  <si>
    <t>(36+36+2,25+2,25)*2,45</t>
  </si>
  <si>
    <t>-0,8*1,97*16</t>
  </si>
  <si>
    <t>A3.09.01-03</t>
  </si>
  <si>
    <t>(7,125+7,125+7,125+3,45+3,45)*2,5</t>
  </si>
  <si>
    <t>A3.10-14.01-03</t>
  </si>
  <si>
    <t>A3.20</t>
  </si>
  <si>
    <t>(6,525+6,525+3,45+3,45)*2,45</t>
  </si>
  <si>
    <t>A3.15.01-04</t>
  </si>
  <si>
    <t>A4.01.01- 03</t>
  </si>
  <si>
    <t>A4.02-07.01-03</t>
  </si>
  <si>
    <t>A4.07.01-03</t>
  </si>
  <si>
    <t>A4.16</t>
  </si>
  <si>
    <t>A4.18</t>
  </si>
  <si>
    <t>A4.19</t>
  </si>
  <si>
    <t>A4.09.01-03</t>
  </si>
  <si>
    <t>A4.10-14.01-03</t>
  </si>
  <si>
    <t>A4.20</t>
  </si>
  <si>
    <t>A4.15.01-04</t>
  </si>
  <si>
    <t>A4.21</t>
  </si>
  <si>
    <t>(2+1,5+1,5)*2,62</t>
  </si>
  <si>
    <t>613142001</t>
  </si>
  <si>
    <t>Pletivo sklovláknité vnitřních pilířů nebo sloupů vtlačené do tmelu</t>
  </si>
  <si>
    <t>1654812396</t>
  </si>
  <si>
    <t xml:space="preserve">" kolem nových otvorů - oprava ostění </t>
  </si>
  <si>
    <t>(1,1+2,1*2)*0,3*2*(3+9+1)</t>
  </si>
  <si>
    <t>613321131</t>
  </si>
  <si>
    <t>Vápenocementový štuk vnitřních pilířů nebo sloupů tloušťky do 3 mm</t>
  </si>
  <si>
    <t>-1044596016</t>
  </si>
  <si>
    <t>622131121</t>
  </si>
  <si>
    <t>Penetrační nátěr vnějších stěn nanášený ručně</t>
  </si>
  <si>
    <t>-834151823</t>
  </si>
  <si>
    <t xml:space="preserve">A - sut </t>
  </si>
  <si>
    <t>0,9*1,6*5</t>
  </si>
  <si>
    <t>1,5*0,9*2</t>
  </si>
  <si>
    <t>621221032</t>
  </si>
  <si>
    <t>Montáž kontaktního zateplení vnějších podhledů lepením a mechanickým kotvením desek z minerální vlny s podélnou orientací do pórobetonu tl přes 120 do 160 mm</t>
  </si>
  <si>
    <t>-1461940102</t>
  </si>
  <si>
    <t>9,9</t>
  </si>
  <si>
    <t>63142028</t>
  </si>
  <si>
    <t>deska tepelně izolační minerální kontaktních fasád podélné vlákno λ=0,035-0,036 tl 150mm</t>
  </si>
  <si>
    <t>609361683</t>
  </si>
  <si>
    <t>9,9*1,05 'Přepočtené koeficientem množství</t>
  </si>
  <si>
    <t>58173957</t>
  </si>
  <si>
    <t xml:space="preserve">sut </t>
  </si>
  <si>
    <t>(1,25+1,6*2)*5</t>
  </si>
  <si>
    <t>(1,5+2,4*2)*2</t>
  </si>
  <si>
    <t>558698237</t>
  </si>
  <si>
    <t>34,85*0,2*1,1</t>
  </si>
  <si>
    <t>1650041960</t>
  </si>
  <si>
    <t>38,929+38,929+10,369+4,2</t>
  </si>
  <si>
    <t>-88289827</t>
  </si>
  <si>
    <t>(1,25+1,6*2)*5*1,1</t>
  </si>
  <si>
    <t>37,075*1,05 'Přepočtené koeficientem množství</t>
  </si>
  <si>
    <t>profil začišťovací PVC 9mm s výztužnou tkaninou pro ostění ETICS</t>
  </si>
  <si>
    <t>1655334399</t>
  </si>
  <si>
    <t>59051510</t>
  </si>
  <si>
    <t>profil začišťovací s okapnicí PVC s výztužnou tkaninou pro nadpraží ETICS</t>
  </si>
  <si>
    <t>-1336171357</t>
  </si>
  <si>
    <t>1,25*5*1,1</t>
  </si>
  <si>
    <t>1,5*2</t>
  </si>
  <si>
    <t>9,875*1,05 'Přepočtené koeficientem množství</t>
  </si>
  <si>
    <t>59051512</t>
  </si>
  <si>
    <t>profil začišťovací s okapnicí PVC s výztužnou tkaninou pro parapet ETICS</t>
  </si>
  <si>
    <t>-449369729</t>
  </si>
  <si>
    <t>0,4*2*5</t>
  </si>
  <si>
    <t>4*1,05 'Přepočtené koeficientem množství</t>
  </si>
  <si>
    <t>2052983500</t>
  </si>
  <si>
    <t xml:space="preserve">" oprava omtíky a doplnění KZS </t>
  </si>
  <si>
    <t>3,6*3,0*5</t>
  </si>
  <si>
    <t>-1,25*1,6*5</t>
  </si>
  <si>
    <t>(1,25+1,6*2)*0,2*5</t>
  </si>
  <si>
    <t>3,6*3,0*2</t>
  </si>
  <si>
    <t>-1,5*2,4*2</t>
  </si>
  <si>
    <t>(1,5+2,4*2)*0,2*2</t>
  </si>
  <si>
    <t>697553010</t>
  </si>
  <si>
    <t>631311133</t>
  </si>
  <si>
    <t>Mazanina tl přes 120 do 240 mm z betonu prostého bez zvýšených nároků na prostředí tř. C 12/15</t>
  </si>
  <si>
    <t>1092414303</t>
  </si>
  <si>
    <t>4,825*0,9*0,25</t>
  </si>
  <si>
    <t>2,05*0,9*0,25</t>
  </si>
  <si>
    <t>631312141</t>
  </si>
  <si>
    <t>Doplnění rýh v dosavadních mazaninách betonem prostým</t>
  </si>
  <si>
    <t>1292486003</t>
  </si>
  <si>
    <t>1,1*0,3*(2+9)</t>
  </si>
  <si>
    <t>1,2*0,3</t>
  </si>
  <si>
    <t>1,1*0,3*17</t>
  </si>
  <si>
    <t>631319013</t>
  </si>
  <si>
    <t>Příplatek k mazanině tl přes 120 do 240 mm za přehlazení povrchu</t>
  </si>
  <si>
    <t>-1716198290</t>
  </si>
  <si>
    <t>41</t>
  </si>
  <si>
    <t>631319023</t>
  </si>
  <si>
    <t>Příplatek k mazanině tl přes 120 do 240 mm za přehlazení s poprášením cementem</t>
  </si>
  <si>
    <t>1864950513</t>
  </si>
  <si>
    <t>42</t>
  </si>
  <si>
    <t>631319197</t>
  </si>
  <si>
    <t>Příplatek k mazanině tl přes 120 do 240 mm za plochu do 5 m2</t>
  </si>
  <si>
    <t>-144770164</t>
  </si>
  <si>
    <t>43</t>
  </si>
  <si>
    <t>631351101</t>
  </si>
  <si>
    <t>Zřízení bednění rýh a hran v podlahách</t>
  </si>
  <si>
    <t>813814040</t>
  </si>
  <si>
    <t>(4,825+0,9+0,9+2,05)*0,3</t>
  </si>
  <si>
    <t>44</t>
  </si>
  <si>
    <t>631351102</t>
  </si>
  <si>
    <t>Odstranění bednění rýh a hran v podlahách</t>
  </si>
  <si>
    <t>1379081827</t>
  </si>
  <si>
    <t>45</t>
  </si>
  <si>
    <t>941321-R10</t>
  </si>
  <si>
    <t>Montáž stavebního výtahu vč. dopravy na místo stavby a revize</t>
  </si>
  <si>
    <t>-1029765927</t>
  </si>
  <si>
    <t>46</t>
  </si>
  <si>
    <t>941321-R11</t>
  </si>
  <si>
    <t>Pronájem stavebního výtahu</t>
  </si>
  <si>
    <t>den</t>
  </si>
  <si>
    <t>-130703336</t>
  </si>
  <si>
    <t>360</t>
  </si>
  <si>
    <t>47</t>
  </si>
  <si>
    <t>941321-R12</t>
  </si>
  <si>
    <t>Demontáž stavebního výtahu vč. odvozu ze stavby</t>
  </si>
  <si>
    <t>-879327456</t>
  </si>
  <si>
    <t>48</t>
  </si>
  <si>
    <t>949101111</t>
  </si>
  <si>
    <t>Lešení pomocné pro objekty pozemních staveb s lešeňovou podlahou v do 1,9 m zatížení do 150 kg/m2</t>
  </si>
  <si>
    <t>401914550</t>
  </si>
  <si>
    <t xml:space="preserve"> " Objekt A</t>
  </si>
  <si>
    <t>675,03+663,68+605,39+550,51+493,79</t>
  </si>
  <si>
    <t>49</t>
  </si>
  <si>
    <t>949121111</t>
  </si>
  <si>
    <t>Montáž lešení lehkého kozového dílcového v do 1,2 m</t>
  </si>
  <si>
    <t>sada</t>
  </si>
  <si>
    <t>-771301029</t>
  </si>
  <si>
    <t>100</t>
  </si>
  <si>
    <t>50</t>
  </si>
  <si>
    <t>949121211</t>
  </si>
  <si>
    <t>Příplatek k lešení lehkému kozovému dílcovému v do 1,2 m za každý den použití</t>
  </si>
  <si>
    <t>1954931388</t>
  </si>
  <si>
    <t>100*60</t>
  </si>
  <si>
    <t>51</t>
  </si>
  <si>
    <t>949121811</t>
  </si>
  <si>
    <t>Demontáž lešení lehkého kozového dílcového v do 1,2 m</t>
  </si>
  <si>
    <t>-48565389</t>
  </si>
  <si>
    <t>52</t>
  </si>
  <si>
    <t>952901111</t>
  </si>
  <si>
    <t>Vyčištění budov bytové a občanské výstavby při výšce podlaží do 4 m</t>
  </si>
  <si>
    <t>-998500906</t>
  </si>
  <si>
    <t>53</t>
  </si>
  <si>
    <t>953961211</t>
  </si>
  <si>
    <t>Kotva chemickou patronou M 8 hl 80 mm do betonu, ŽB nebo kamene s vyvrtáním otvoru</t>
  </si>
  <si>
    <t>-1758531896</t>
  </si>
  <si>
    <t>"dle statiky v.č. D.1.2. str 18</t>
  </si>
  <si>
    <t>9*8</t>
  </si>
  <si>
    <t>54</t>
  </si>
  <si>
    <t>953961213</t>
  </si>
  <si>
    <t>Kotva chemickou patronou M 12 hl 110 mm do betonu, ŽB nebo kamene s vyvrtáním otvoru</t>
  </si>
  <si>
    <t>2076243916</t>
  </si>
  <si>
    <t>8*(3+9+1)</t>
  </si>
  <si>
    <t>55</t>
  </si>
  <si>
    <t>953965112</t>
  </si>
  <si>
    <t>Kotevní šroub pro chemické kotvy M 8 dl 150 mm</t>
  </si>
  <si>
    <t>573032028</t>
  </si>
  <si>
    <t>72</t>
  </si>
  <si>
    <t>17*8</t>
  </si>
  <si>
    <t>56</t>
  </si>
  <si>
    <t>953965121</t>
  </si>
  <si>
    <t>Kotevní šroub pro chemické kotvy M 12 dl 160 mm</t>
  </si>
  <si>
    <t>1388964099</t>
  </si>
  <si>
    <t>104</t>
  </si>
  <si>
    <t>4*2*17</t>
  </si>
  <si>
    <t>57</t>
  </si>
  <si>
    <t>974042535</t>
  </si>
  <si>
    <t>Vysekání rýh v dlažbě betonové nebo jiné monolitické hl do 50 mm š do 200 mm</t>
  </si>
  <si>
    <t>-406335396</t>
  </si>
  <si>
    <t xml:space="preserve">" pro nové dveře a ukotvení ocelových prvků </t>
  </si>
  <si>
    <t>1,1*(3+9)</t>
  </si>
  <si>
    <t>1,2</t>
  </si>
  <si>
    <t>58</t>
  </si>
  <si>
    <t>985221021</t>
  </si>
  <si>
    <t>Postupné rozebírání cihelného zdiva pro další použití do 1 m3</t>
  </si>
  <si>
    <t>-2126268461</t>
  </si>
  <si>
    <t>59</t>
  </si>
  <si>
    <t>985223110</t>
  </si>
  <si>
    <t>Přezdívání cihelného zdiva do aktivované malty objemu do 1 m3</t>
  </si>
  <si>
    <t>2106115982</t>
  </si>
  <si>
    <t>60</t>
  </si>
  <si>
    <t>59610001</t>
  </si>
  <si>
    <t>cihla pálená plná do P15 290x140x65mm</t>
  </si>
  <si>
    <t>1370964276</t>
  </si>
  <si>
    <t>Poznámka k položce:_x000d_
Spotřeba: 333 kus/m3</t>
  </si>
  <si>
    <t>1,2*333</t>
  </si>
  <si>
    <t>61</t>
  </si>
  <si>
    <t>985112131</t>
  </si>
  <si>
    <t>Odsekání degradovaného betonu rubu kleneb a podlah tl do 10 mm</t>
  </si>
  <si>
    <t>-1685570766</t>
  </si>
  <si>
    <t>(361,15+2190,23)*0,1</t>
  </si>
  <si>
    <t>62</t>
  </si>
  <si>
    <t>985311311</t>
  </si>
  <si>
    <t>Reprofilace rubu kleneb a podlah cementovou sanační maltou tl 10 mm</t>
  </si>
  <si>
    <t>-410519815</t>
  </si>
  <si>
    <t>63</t>
  </si>
  <si>
    <t>-743783309</t>
  </si>
  <si>
    <t>64</t>
  </si>
  <si>
    <t>856181351</t>
  </si>
  <si>
    <t>65</t>
  </si>
  <si>
    <t>1283296405</t>
  </si>
  <si>
    <t>66</t>
  </si>
  <si>
    <t>-1431048562</t>
  </si>
  <si>
    <t>12,885*10 'Přepočtené koeficientem množství</t>
  </si>
  <si>
    <t>67</t>
  </si>
  <si>
    <t>-2066585972</t>
  </si>
  <si>
    <t>12,885*0,3 'Přepočtené koeficientem množství</t>
  </si>
  <si>
    <t>68</t>
  </si>
  <si>
    <t>1710365343</t>
  </si>
  <si>
    <t>12,885*0,7 'Přepočtené koeficientem množství</t>
  </si>
  <si>
    <t>69</t>
  </si>
  <si>
    <t>998011003</t>
  </si>
  <si>
    <t>Přesun hmot pro budovy zděné v přes 12 do 24 m</t>
  </si>
  <si>
    <t>-399056195</t>
  </si>
  <si>
    <t>725</t>
  </si>
  <si>
    <t>Zdravotechnika - zařizovací předměty</t>
  </si>
  <si>
    <t>70</t>
  </si>
  <si>
    <t>725291706R</t>
  </si>
  <si>
    <t>Dodávka a montáž madla svislého ozn. ZTP/1 - dle popisu v PD</t>
  </si>
  <si>
    <t>-1331428328</t>
  </si>
  <si>
    <t>dle popisu v PD ozn. ZTP/1</t>
  </si>
  <si>
    <t>22+68+60+60</t>
  </si>
  <si>
    <t>71</t>
  </si>
  <si>
    <t>725291706R1</t>
  </si>
  <si>
    <t>Dodávka a montáž sprchového sedátka ozn. ZTP/2- dle popisu v PD</t>
  </si>
  <si>
    <t>833488893</t>
  </si>
  <si>
    <t>dle popisu v PD ozn. ZTP/2</t>
  </si>
  <si>
    <t>10+17+15+15</t>
  </si>
  <si>
    <t>725291706R2</t>
  </si>
  <si>
    <t>Dodávka a montáž vodorovného madla ozn. ZTP/3- dle popisu v PD</t>
  </si>
  <si>
    <t>536761828</t>
  </si>
  <si>
    <t>dle popisu v PD ozn. ZTP/3</t>
  </si>
  <si>
    <t>1+18</t>
  </si>
  <si>
    <t>73</t>
  </si>
  <si>
    <t>725291706R4</t>
  </si>
  <si>
    <t>Dodávka a montáž vodorovného madla ozn. ZTP/4- dle popisu v PD</t>
  </si>
  <si>
    <t>1132245167</t>
  </si>
  <si>
    <t>dle popisu v PD ozn. ZTP/4</t>
  </si>
  <si>
    <t>74</t>
  </si>
  <si>
    <t>763111311</t>
  </si>
  <si>
    <t>SDK příčka tl 75 mm profil CW+UW 50 desky 1xA 12,5 s izolací EI 30 Rw do 45 dB</t>
  </si>
  <si>
    <t>349164503</t>
  </si>
  <si>
    <t>(1,35+0,4)*2,62*8</t>
  </si>
  <si>
    <t>(0,4+1,35)*2,62" m.č. A.1.10.02</t>
  </si>
  <si>
    <t>1,35*2,62*(17+15+15)</t>
  </si>
  <si>
    <t xml:space="preserve">1,0*2,62*3" m.č. 2.17.02+přílehlá patra nad </t>
  </si>
  <si>
    <t>75</t>
  </si>
  <si>
    <t>763111316</t>
  </si>
  <si>
    <t>SDK příčka tl 125 mm profil CW+UW 100 desky 1xA 12,5 s izolací EI 30 Rw do 48 dB</t>
  </si>
  <si>
    <t>-563242250</t>
  </si>
  <si>
    <t>2,3*2,62*(17+15+15)</t>
  </si>
  <si>
    <t>76</t>
  </si>
  <si>
    <t>763111333</t>
  </si>
  <si>
    <t>SDK příčka tl 100 mm profil CW+UW 75 desky 1xH2 12,5 s izolací EI 30 Rw do 45 dB</t>
  </si>
  <si>
    <t>965602195</t>
  </si>
  <si>
    <t>1,35*2,62*9</t>
  </si>
  <si>
    <t>1,2*2,62</t>
  </si>
  <si>
    <t>"2-4NP</t>
  </si>
  <si>
    <t>1,2*2,62*(17+15+15)</t>
  </si>
  <si>
    <t>77</t>
  </si>
  <si>
    <t>763113330</t>
  </si>
  <si>
    <t>SDK příčka instalační tl 155 - 650 mm zdvojený profil CW+UW 50 desky 2xDFH2 12,5 s izolací EI 90 Rw do 54 dB</t>
  </si>
  <si>
    <t>1898680837</t>
  </si>
  <si>
    <t>"m.č. A.1.10.02</t>
  </si>
  <si>
    <t>2,2*2,62</t>
  </si>
  <si>
    <t>78</t>
  </si>
  <si>
    <t>763113333</t>
  </si>
  <si>
    <t>SDK příčka instalační tl 205 - 700 mm zdvojený profil CW+UW 75 desky 2xDFH2 12,5 s dvojitou izolací EI 90 Rw do 54 dB</t>
  </si>
  <si>
    <t>-131527690</t>
  </si>
  <si>
    <t>(2,8+0,7)*2,62*9</t>
  </si>
  <si>
    <t>1,3*2,62</t>
  </si>
  <si>
    <t>1,3*2,62*(17+15+15)</t>
  </si>
  <si>
    <t>79</t>
  </si>
  <si>
    <t>763111713</t>
  </si>
  <si>
    <t>SDK příčka ukončení ve volném prostoru</t>
  </si>
  <si>
    <t>-1571385095</t>
  </si>
  <si>
    <t>2,62*3" m.č. A.2.17.02 a přílehlé patra</t>
  </si>
  <si>
    <t>80</t>
  </si>
  <si>
    <t>-787789068</t>
  </si>
  <si>
    <t>215,364+283,222+182,745+5,764+246,018</t>
  </si>
  <si>
    <t>81</t>
  </si>
  <si>
    <t>763111719</t>
  </si>
  <si>
    <t>SDK příčka úprava styku příčky a podhledu akrylátovým tmelem (oboustranně)</t>
  </si>
  <si>
    <t>1344423956</t>
  </si>
  <si>
    <t>(1,35+0,4)*8</t>
  </si>
  <si>
    <t>(0,4+1,35)" m.č. A.1.10.02</t>
  </si>
  <si>
    <t>1,35*(17+15+15)</t>
  </si>
  <si>
    <t xml:space="preserve">1,0*3" m.č. 2.17.02+přílehlá patra nad </t>
  </si>
  <si>
    <t>2,3*(17+15+15)</t>
  </si>
  <si>
    <t>1,35*9</t>
  </si>
  <si>
    <t>1,2*(17+15+15)</t>
  </si>
  <si>
    <t>2,2</t>
  </si>
  <si>
    <t>(2,8+0,7)*9</t>
  </si>
  <si>
    <t>1,3*(17+15+15)</t>
  </si>
  <si>
    <t>82</t>
  </si>
  <si>
    <t>763111720</t>
  </si>
  <si>
    <t>SDK příčka vyztužení pro osazení skříněk, polic atd.</t>
  </si>
  <si>
    <t>1178281969</t>
  </si>
  <si>
    <t xml:space="preserve">150" bude upřesněno na stavbě </t>
  </si>
  <si>
    <t>83</t>
  </si>
  <si>
    <t>763111723</t>
  </si>
  <si>
    <t>SDK příčka Al úhelník k ochraně rohů</t>
  </si>
  <si>
    <t>-1228502124</t>
  </si>
  <si>
    <t>2,6*2*7</t>
  </si>
  <si>
    <t>2,6*5*8</t>
  </si>
  <si>
    <t>2,6*4+2,6</t>
  </si>
  <si>
    <t>2-4NP</t>
  </si>
  <si>
    <t>2,6*(17+15+15)</t>
  </si>
  <si>
    <t>2,6*2*3</t>
  </si>
  <si>
    <t>84</t>
  </si>
  <si>
    <t>763121467</t>
  </si>
  <si>
    <t>SDK stěna předsazená tl 125 mm profil CW+UW 100 desky 2xDFH2 12,5 s izolací EI 45</t>
  </si>
  <si>
    <t>1815300665</t>
  </si>
  <si>
    <t>1,25*2,62*7</t>
  </si>
  <si>
    <t>2,2*2,62*9</t>
  </si>
  <si>
    <t>85</t>
  </si>
  <si>
    <t>763122425</t>
  </si>
  <si>
    <t>SDK stěna šachtová tl 125 mm profil CW+UW 100 desky 2xDFH2 12,5 bez izolace EI 30</t>
  </si>
  <si>
    <t>-46266714</t>
  </si>
  <si>
    <t>(0,8*2+0,5)*2,62*7</t>
  </si>
  <si>
    <t xml:space="preserve">(0,9*2+0,5)*2,62*18" šachta </t>
  </si>
  <si>
    <t>(0,8*2+0,55)*2,62*(17+15+15)</t>
  </si>
  <si>
    <t>86</t>
  </si>
  <si>
    <t>763121714</t>
  </si>
  <si>
    <t>SDK stěna předsazená základní penetrační nátěr</t>
  </si>
  <si>
    <t>-2105442310</t>
  </si>
  <si>
    <t>74,801+411,733</t>
  </si>
  <si>
    <t>87</t>
  </si>
  <si>
    <t>763121716</t>
  </si>
  <si>
    <t>SDK stěna předsazená úprava styku stěny a podhledu akrylátovým tmelem</t>
  </si>
  <si>
    <t>1315943458</t>
  </si>
  <si>
    <t>1,25*7</t>
  </si>
  <si>
    <t>2,2*9</t>
  </si>
  <si>
    <t>(0,8*2+0,5)*7</t>
  </si>
  <si>
    <t xml:space="preserve">(0,9*2+0,5)*18" šachta </t>
  </si>
  <si>
    <t>(0,8*2+0,55)*(17+15+15)</t>
  </si>
  <si>
    <t>88</t>
  </si>
  <si>
    <t>763111751R</t>
  </si>
  <si>
    <t xml:space="preserve">Příplatek k SDK příčce za použití UA profilů </t>
  </si>
  <si>
    <t>-852499698</t>
  </si>
  <si>
    <t>215,364+283,222+182,745+5,764+246,018+74,801+411,733</t>
  </si>
  <si>
    <t>89</t>
  </si>
  <si>
    <t>763131451</t>
  </si>
  <si>
    <t>SDK podhled deska 1xH2 12,5 bez izolace dvouvrstvá spodní kce profil CD+UD</t>
  </si>
  <si>
    <t>2124433142</t>
  </si>
  <si>
    <t>SDK bez PO</t>
  </si>
  <si>
    <t>1PP - dle tabulky místností obj. A</t>
  </si>
  <si>
    <t>3,47+2,4+0,94+3,47+2,4+0,94</t>
  </si>
  <si>
    <t>(5,8+6,24)*9</t>
  </si>
  <si>
    <t>2,82+2,82</t>
  </si>
  <si>
    <t>24,05+96,86</t>
  </si>
  <si>
    <t>(2,82+2,82)*17</t>
  </si>
  <si>
    <t>88,76</t>
  </si>
  <si>
    <t>(2,82+2,82)*15</t>
  </si>
  <si>
    <t>80,66</t>
  </si>
  <si>
    <t>90</t>
  </si>
  <si>
    <t>763131481</t>
  </si>
  <si>
    <t>SDK podhled desky 2xDFH2 12,5 bez izolace dvouvrstvá spodní kce profil CD+UD REI 120</t>
  </si>
  <si>
    <t>2144113087</t>
  </si>
  <si>
    <t>SDK s PO</t>
  </si>
  <si>
    <t>1PP část A</t>
  </si>
  <si>
    <t>5,42+1,59+1,59</t>
  </si>
  <si>
    <t>1,7*3,45</t>
  </si>
  <si>
    <t>91</t>
  </si>
  <si>
    <t>763131751</t>
  </si>
  <si>
    <t>Montáž parotěsné zábrany do SDK podhledu</t>
  </si>
  <si>
    <t>1414739756</t>
  </si>
  <si>
    <t>763,69+14,465</t>
  </si>
  <si>
    <t>92</t>
  </si>
  <si>
    <t>28329276</t>
  </si>
  <si>
    <t>fólie PE vyztužená pro parotěsnou vrstvu (reakce na oheň - třída E) 140g/m2</t>
  </si>
  <si>
    <t>1995378313</t>
  </si>
  <si>
    <t>778,155</t>
  </si>
  <si>
    <t>778,155*1,25 'Přepočtené koeficientem množství</t>
  </si>
  <si>
    <t>93</t>
  </si>
  <si>
    <t>763164535</t>
  </si>
  <si>
    <t>SDK obklad kcí tvaru L š do 0,8 m desky 1xDF 12,5</t>
  </si>
  <si>
    <t>-875448651</t>
  </si>
  <si>
    <t>"objekt A</t>
  </si>
  <si>
    <t>dle popisu - podhledy</t>
  </si>
  <si>
    <t>v PD</t>
  </si>
  <si>
    <t>46,8*2</t>
  </si>
  <si>
    <t>43,2</t>
  </si>
  <si>
    <t>6,4</t>
  </si>
  <si>
    <t>0,6</t>
  </si>
  <si>
    <t>39,6</t>
  </si>
  <si>
    <t>94</t>
  </si>
  <si>
    <t>763164555</t>
  </si>
  <si>
    <t>SDK obklad kcí tvaru L š přes 0,8 m desky 1xDF 12,5</t>
  </si>
  <si>
    <t>2090263986</t>
  </si>
  <si>
    <t>dle popisu v PD - podhledy - objekt A</t>
  </si>
  <si>
    <t>m.č.1.33</t>
  </si>
  <si>
    <t>1,73*3,45</t>
  </si>
  <si>
    <t>95</t>
  </si>
  <si>
    <t>763164641</t>
  </si>
  <si>
    <t>SDK obklad kcí tvaru U š do 1,2 m desky 1xH2 12,5</t>
  </si>
  <si>
    <t>924408009</t>
  </si>
  <si>
    <t xml:space="preserve">" objekt A - svislé opláštění stoupaček </t>
  </si>
  <si>
    <t>2,62*13</t>
  </si>
  <si>
    <t>2,62*4</t>
  </si>
  <si>
    <t>2,62*3</t>
  </si>
  <si>
    <t>2,62*2</t>
  </si>
  <si>
    <t>96</t>
  </si>
  <si>
    <t>763172397</t>
  </si>
  <si>
    <t>Montáž dvířek revizních dvouplášťových SDK kcí ostatních vel. do 0,16 m2 pro podhledy</t>
  </si>
  <si>
    <t>1620884104</t>
  </si>
  <si>
    <t>dle popisu v PD</t>
  </si>
  <si>
    <t>ozn. V/02</t>
  </si>
  <si>
    <t>35+36+34+30+30</t>
  </si>
  <si>
    <t>ozn. V/08</t>
  </si>
  <si>
    <t>15+10+10+10+10</t>
  </si>
  <si>
    <t>97</t>
  </si>
  <si>
    <t>59030711</t>
  </si>
  <si>
    <t>dvířka revizní jednokřídlá s automatickým zámkem 300x300mm</t>
  </si>
  <si>
    <t>-402897159</t>
  </si>
  <si>
    <t>98</t>
  </si>
  <si>
    <t>59030710</t>
  </si>
  <si>
    <t>dvířka revizní jednokřídlá s automatickým zámkem 200x200mm</t>
  </si>
  <si>
    <t>-1326050983</t>
  </si>
  <si>
    <t>99</t>
  </si>
  <si>
    <t>763172438</t>
  </si>
  <si>
    <t>Montáž dvířek revizních protipožárních SDK kcí ostatních vel. do 0,5 m2 pro příčky a předsazené stěny</t>
  </si>
  <si>
    <t>697091547</t>
  </si>
  <si>
    <t xml:space="preserve">dle popisu v PD </t>
  </si>
  <si>
    <t>ozn. V/01</t>
  </si>
  <si>
    <t>18+17+15+15</t>
  </si>
  <si>
    <t>59030763R1</t>
  </si>
  <si>
    <t>dvířka revizní protipožární pro stěny a podhledy 400x600 mm ozn. V/01</t>
  </si>
  <si>
    <t>-856264237</t>
  </si>
  <si>
    <t>101</t>
  </si>
  <si>
    <t>998763303</t>
  </si>
  <si>
    <t>Přesun hmot tonážní pro konstrukce montované z desek v objektech v přes 12 do 24 m</t>
  </si>
  <si>
    <t>658373010</t>
  </si>
  <si>
    <t>766-2</t>
  </si>
  <si>
    <t xml:space="preserve">Konstrukce truhlářské </t>
  </si>
  <si>
    <t>102</t>
  </si>
  <si>
    <t>766-2V/03</t>
  </si>
  <si>
    <t>Dodávka a montáž bytové garnýže - dle popisu v PD</t>
  </si>
  <si>
    <t>1556932282</t>
  </si>
  <si>
    <t>dle popisu v PD a tabulky výrobků</t>
  </si>
  <si>
    <t>ozn. V/03</t>
  </si>
  <si>
    <t>3,45*(11+11+11+11)</t>
  </si>
  <si>
    <t>ozn. V/04</t>
  </si>
  <si>
    <t>2,5*(9+7+5+5)</t>
  </si>
  <si>
    <t>103</t>
  </si>
  <si>
    <t>766-2V/06</t>
  </si>
  <si>
    <t>Dodávka a montáž kuchyňské linky ozn. V/06 - dle popisu v PD</t>
  </si>
  <si>
    <t>1954025500</t>
  </si>
  <si>
    <t>ozn. V/06</t>
  </si>
  <si>
    <t>1+10+17+15+15</t>
  </si>
  <si>
    <t>766-2V/12</t>
  </si>
  <si>
    <t>Přesazení madla schodiště vč. nátěru - dle popisu V/12</t>
  </si>
  <si>
    <t>37655292</t>
  </si>
  <si>
    <t>ozn. V/12</t>
  </si>
  <si>
    <t>3,5*2*4</t>
  </si>
  <si>
    <t>767</t>
  </si>
  <si>
    <t>Konstrukce zámečnické</t>
  </si>
  <si>
    <t>105</t>
  </si>
  <si>
    <t>767821116</t>
  </si>
  <si>
    <t>Montáž sestavy poštovních schránek zavěšených přes 48 do 70 kusů</t>
  </si>
  <si>
    <t>1685541512</t>
  </si>
  <si>
    <t>106</t>
  </si>
  <si>
    <t>767821119R</t>
  </si>
  <si>
    <t xml:space="preserve">Dodávka sestavy poštovních schránek volněstojících v sestavě  ozn. V/07a - 60kusů v sestavě</t>
  </si>
  <si>
    <t>-240971303</t>
  </si>
  <si>
    <t>107</t>
  </si>
  <si>
    <t>998767213</t>
  </si>
  <si>
    <t>Přesun hmot procentní pro zámečnické konstrukce s omezením mechanizace v objektech v přes 12 do 24 m</t>
  </si>
  <si>
    <t>%</t>
  </si>
  <si>
    <t>1237560683</t>
  </si>
  <si>
    <t>771</t>
  </si>
  <si>
    <t>Podlahy z dlaždic</t>
  </si>
  <si>
    <t>108</t>
  </si>
  <si>
    <t>771111011</t>
  </si>
  <si>
    <t>Vysátí podkladu před pokládkou dlažby</t>
  </si>
  <si>
    <t>-1660116429</t>
  </si>
  <si>
    <t>" ze skladby F2</t>
  </si>
  <si>
    <t>1NP -4NP A</t>
  </si>
  <si>
    <t>6,24*9+2,82*18+2,82*15+2,82*15</t>
  </si>
  <si>
    <t>" ze skladby F4</t>
  </si>
  <si>
    <t>8,09+8,09+8,09+8,09+2,11</t>
  </si>
  <si>
    <t>" ze skladby F9</t>
  </si>
  <si>
    <t>1PP A</t>
  </si>
  <si>
    <t>8,09+2,47</t>
  </si>
  <si>
    <t>" ze skladby F10</t>
  </si>
  <si>
    <t>22,38+16,29+5,42+23,55+23,55+23,55+2,4+0,94+1,59+2,4+1,59+0,94</t>
  </si>
  <si>
    <t>109</t>
  </si>
  <si>
    <t>771121011</t>
  </si>
  <si>
    <t>Nátěr penetrační na podlahu</t>
  </si>
  <si>
    <t>-69111076</t>
  </si>
  <si>
    <t>110</t>
  </si>
  <si>
    <t>771474112</t>
  </si>
  <si>
    <t>Montáž soklů z dlaždic keramických rovných lepených cementovým flexibilním lepidlem v přes 65 do 90 mm</t>
  </si>
  <si>
    <t>680763682</t>
  </si>
  <si>
    <t>m.č. 1.02</t>
  </si>
  <si>
    <t>3,45*2+4,8*2</t>
  </si>
  <si>
    <t>m.č. 01.04-06</t>
  </si>
  <si>
    <t>3,45*2*3+6,8*2*3</t>
  </si>
  <si>
    <t>m.č. 01.35</t>
  </si>
  <si>
    <t>7,9</t>
  </si>
  <si>
    <t>m.č. 1.14</t>
  </si>
  <si>
    <t>2,44*2+3,45*2</t>
  </si>
  <si>
    <t>m.č. 2.20</t>
  </si>
  <si>
    <t>m.č. 3.18</t>
  </si>
  <si>
    <t>m.č. 4.18</t>
  </si>
  <si>
    <t>m.č. 4.21</t>
  </si>
  <si>
    <t>5,97</t>
  </si>
  <si>
    <t>111</t>
  </si>
  <si>
    <t>59761184</t>
  </si>
  <si>
    <t>sokl keramický mrazuvzdorný povrch hladký/matný tl do 10mm výšky přes 65 do 90mm</t>
  </si>
  <si>
    <t>592247876</t>
  </si>
  <si>
    <t>138,99*1,1</t>
  </si>
  <si>
    <t>152,889*1,1 'Přepočtené koeficientem množství</t>
  </si>
  <si>
    <t>112</t>
  </si>
  <si>
    <t>771574416</t>
  </si>
  <si>
    <t>Montáž podlah keramických hladkých lepených cementovým flexibilním lepidlem přes 9 do 12 ks/m2</t>
  </si>
  <si>
    <t>-429283218</t>
  </si>
  <si>
    <t>113</t>
  </si>
  <si>
    <t>59761135</t>
  </si>
  <si>
    <t>dlažba keramická slinutá nemrazuvzdorná povrch hladký/matný tl do 10mm přes 9 do 12ks/m2</t>
  </si>
  <si>
    <t>-1435044440</t>
  </si>
  <si>
    <t>361,15*1,1</t>
  </si>
  <si>
    <t>114</t>
  </si>
  <si>
    <t>771591112R</t>
  </si>
  <si>
    <t xml:space="preserve">Izolace pod dlažbu nátěrem nebo stěrkou ve dvou vrstvách vč. bandáže </t>
  </si>
  <si>
    <t>-941766767</t>
  </si>
  <si>
    <t>Poznámka k položce:_x000d_
 kompletní provedení vč. přesunu hmot a stavebních přípomocí</t>
  </si>
  <si>
    <t>(2,1*2+3,45*2)*9*0,2</t>
  </si>
  <si>
    <t>(1,2*2+0,7*2+1,3*2+1,5*2)*0,2*(1+17+15+15)</t>
  </si>
  <si>
    <t>(3,45*2+2,4*2)*0,2*4</t>
  </si>
  <si>
    <t>6*0,2</t>
  </si>
  <si>
    <t>(2,1*2+3,45*2)*0,2</t>
  </si>
  <si>
    <t>8*0,2</t>
  </si>
  <si>
    <t>(6,8*2+3,45*2+4,8*2+3,45*4+1,9*2+7,1*2+6,8*4+1,45*4+2,0*4+0,9*4+1,25*4)*0,2</t>
  </si>
  <si>
    <t>115</t>
  </si>
  <si>
    <t>998771103</t>
  </si>
  <si>
    <t>Přesun hmot tonážní pro podlahy z dlaždic v objektech v přes 12 do 24 m</t>
  </si>
  <si>
    <t>-772054704</t>
  </si>
  <si>
    <t>116</t>
  </si>
  <si>
    <t>776111116</t>
  </si>
  <si>
    <t>Odstranění zbytků lepidla z podkladu povlakových podlah broušením</t>
  </si>
  <si>
    <t>-560965059</t>
  </si>
  <si>
    <t>117</t>
  </si>
  <si>
    <t>776111311</t>
  </si>
  <si>
    <t>Vysátí podkladu povlakových podlah</t>
  </si>
  <si>
    <t>968785638</t>
  </si>
  <si>
    <t>" ze skladby F1</t>
  </si>
  <si>
    <t>5,8*9+18,12*4+16,82*4+16,05*5+14,75*4+2,82+17,75</t>
  </si>
  <si>
    <t>2,82*17+17,75*5+15,68*11+17,67+24,58</t>
  </si>
  <si>
    <t>2,82*15+17,75*3+15,68*11+17,67+24,58</t>
  </si>
  <si>
    <t>" ze skladby F3</t>
  </si>
  <si>
    <t>24,05+96,86+88,76+80,66+80,66</t>
  </si>
  <si>
    <t>" ze skladby F5</t>
  </si>
  <si>
    <t>21,64+21,32+21,64+21,32+21,64+21,32</t>
  </si>
  <si>
    <t>" ze skladby F8</t>
  </si>
  <si>
    <t>22,99+22,99+3,47+13,71+3,47+13,71+22,99*4+23,55+22,99</t>
  </si>
  <si>
    <t>" ze skladby F12</t>
  </si>
  <si>
    <t>21,48+104,96+21,32</t>
  </si>
  <si>
    <t>118</t>
  </si>
  <si>
    <t>776121112</t>
  </si>
  <si>
    <t>Vodou ředitelná penetrace savého podkladu povlakových podlah</t>
  </si>
  <si>
    <t>-477314784</t>
  </si>
  <si>
    <t>119</t>
  </si>
  <si>
    <t>776141111</t>
  </si>
  <si>
    <t>Stěrka podlahová nivelační pro vyrovnání podkladu povlakových podlah pevnosti 20 MPa tl do 3 mm</t>
  </si>
  <si>
    <t>2134068563</t>
  </si>
  <si>
    <t>120</t>
  </si>
  <si>
    <t>776221111</t>
  </si>
  <si>
    <t>Lepení pásů z PVC standardním lepidlem</t>
  </si>
  <si>
    <t>-1145784615</t>
  </si>
  <si>
    <t>121</t>
  </si>
  <si>
    <t>28412285</t>
  </si>
  <si>
    <t>krytina podlahová heterogenní tl 2mm</t>
  </si>
  <si>
    <t>-31779951</t>
  </si>
  <si>
    <t>2190,23*1,1 'Přepočtené koeficientem množství</t>
  </si>
  <si>
    <t>122</t>
  </si>
  <si>
    <t>776421111</t>
  </si>
  <si>
    <t>Montáž obvodových lišt lepením</t>
  </si>
  <si>
    <t>-505820553</t>
  </si>
  <si>
    <t>(3,45*4+6,2*2)*2</t>
  </si>
  <si>
    <t>98+20,5*2+0,8*2*2+8*2+15*2+20,5*6</t>
  </si>
  <si>
    <t>91+21</t>
  </si>
  <si>
    <t>3,45*2*9+5,4*2*3+4,8*2*6+2*2*4+3,45*2*4</t>
  </si>
  <si>
    <t>3,45*2*10+5,4*2*5+4,8*2*5+3,45*2*5+2,0*2*4</t>
  </si>
  <si>
    <t>3,45*2*9+5,4*2*3+4,8*2*6+2,3*2*9+1,2*2*9</t>
  </si>
  <si>
    <t>3,45*2*9+5,4*2*3+4,8*2*3+7,2*2+2,3*2*8</t>
  </si>
  <si>
    <t>3,45*2*8+5,4*2*2+4,8*2*6+2,3*2*8+1,2*2*8</t>
  </si>
  <si>
    <t>3,45*2*8+5,4*2*2+4,8*2*5+7,2*2+2,3*2*7+1,3*2*7</t>
  </si>
  <si>
    <t>123</t>
  </si>
  <si>
    <t>28342165</t>
  </si>
  <si>
    <t>lišta podlahová PVC zakončovací s fabionem</t>
  </si>
  <si>
    <t>2026362989</t>
  </si>
  <si>
    <t>2488*1,02 'Přepočtené koeficientem množství</t>
  </si>
  <si>
    <t>124</t>
  </si>
  <si>
    <t>776421211</t>
  </si>
  <si>
    <t>Montáž schodišťových samolepících lišt</t>
  </si>
  <si>
    <t>-1458792695</t>
  </si>
  <si>
    <t xml:space="preserve">" schodiště </t>
  </si>
  <si>
    <t>1,2*8*2*2*4</t>
  </si>
  <si>
    <t>125</t>
  </si>
  <si>
    <t>19416016R</t>
  </si>
  <si>
    <t>lišta schodová samolepící</t>
  </si>
  <si>
    <t>544330834</t>
  </si>
  <si>
    <t>126</t>
  </si>
  <si>
    <t>998776103</t>
  </si>
  <si>
    <t>Přesun hmot tonážní pro podlahy povlakové v objektech v přes 12 do 24 m</t>
  </si>
  <si>
    <t>1130008243</t>
  </si>
  <si>
    <t>781</t>
  </si>
  <si>
    <t>Dokončovací práce - obklady</t>
  </si>
  <si>
    <t>127</t>
  </si>
  <si>
    <t>781121011</t>
  </si>
  <si>
    <t>Nátěr penetrační na stěnu</t>
  </si>
  <si>
    <t>-1116535714</t>
  </si>
  <si>
    <t>(6,8*2+3,45*2)*2,6</t>
  </si>
  <si>
    <t>-0,8*2,0</t>
  </si>
  <si>
    <t>-1,25*1,6</t>
  </si>
  <si>
    <t>(1,9*2+3,45*2)*2,6</t>
  </si>
  <si>
    <t>(1,5*2+1,15*2+0,9*2+1,25*2+2,0*2+1,45*2)*2,6*2</t>
  </si>
  <si>
    <t>-0,7*2,0*5*2</t>
  </si>
  <si>
    <t>"1NP-4NP</t>
  </si>
  <si>
    <t>(3,45*2+2,1*2)*2,6*9</t>
  </si>
  <si>
    <t>-0,8*2,0*9</t>
  </si>
  <si>
    <t>(1,2*2+0,7*2+1,5*2+1,3*2)*2,6*(1+17+15+15)</t>
  </si>
  <si>
    <t>-0,8*2,0*3*(1+17+15+15)</t>
  </si>
  <si>
    <t>128</t>
  </si>
  <si>
    <t>781473112</t>
  </si>
  <si>
    <t>Montáž obkladů keramických hladkých lepených cementovým standardním lepidlem přes 9 do 12 ks/m2</t>
  </si>
  <si>
    <t>-1774526214</t>
  </si>
  <si>
    <t>129</t>
  </si>
  <si>
    <t>59761711</t>
  </si>
  <si>
    <t>obklad keramický nemrazuvzdorný povrch hladký/matný tl do 10mm přes 12 do 19ks/m2</t>
  </si>
  <si>
    <t>-767522215</t>
  </si>
  <si>
    <t>1335,78*1,15</t>
  </si>
  <si>
    <t>130</t>
  </si>
  <si>
    <t>781477114R</t>
  </si>
  <si>
    <t xml:space="preserve">Dodávka a montáž systémové hydroizolace vč. bandáže </t>
  </si>
  <si>
    <t>788606992</t>
  </si>
  <si>
    <t>(1,0+1,0)*2,0*2</t>
  </si>
  <si>
    <t>(3,45*2+2,1*2-0,8)*2,0*9</t>
  </si>
  <si>
    <t>(0,7*2+1,2*2-0,7)*2,0*(1+17+15+15)</t>
  </si>
  <si>
    <t>131</t>
  </si>
  <si>
    <t>781492311</t>
  </si>
  <si>
    <t>Montáž profilů rohových lepených flexibilním cementovým rychletuhnoucím lepidlem</t>
  </si>
  <si>
    <t>1728593319</t>
  </si>
  <si>
    <t>1,1*2+2,6*2</t>
  </si>
  <si>
    <t>2,6*9</t>
  </si>
  <si>
    <t>2,6*2*(1+17+15+15)</t>
  </si>
  <si>
    <t>132</t>
  </si>
  <si>
    <t>19416005</t>
  </si>
  <si>
    <t>lišta ukončovací z eloxovaného hliníku 10mm</t>
  </si>
  <si>
    <t>6539799</t>
  </si>
  <si>
    <t>280,4*1,1</t>
  </si>
  <si>
    <t>308,44*1,05 'Přepočtené koeficientem množství</t>
  </si>
  <si>
    <t>133</t>
  </si>
  <si>
    <t>781495115</t>
  </si>
  <si>
    <t>Spárování vnitřních obkladů silikonem</t>
  </si>
  <si>
    <t>773235344</t>
  </si>
  <si>
    <t>(6,8*2+3,45*2)</t>
  </si>
  <si>
    <t>(1,9*2+3,45*2)</t>
  </si>
  <si>
    <t>(1,5*2+1,15*2+0,9*2+1,25*2+2,0*2+1,45*2)</t>
  </si>
  <si>
    <t>(3,45*2+2,1*2)*9</t>
  </si>
  <si>
    <t>(1,2*2+0,7*2+1,5*2+1,3*2)*(1+17+15+15)</t>
  </si>
  <si>
    <t>134</t>
  </si>
  <si>
    <t>781495143R</t>
  </si>
  <si>
    <t xml:space="preserve">Větší spotřeba tmelu pro vyrovnání obkladů </t>
  </si>
  <si>
    <t>-1649272</t>
  </si>
  <si>
    <t>135</t>
  </si>
  <si>
    <t>998781103</t>
  </si>
  <si>
    <t>Přesun hmot tonážní pro obklady keramické v objektech v přes 12 do 24 m</t>
  </si>
  <si>
    <t>-1030423439</t>
  </si>
  <si>
    <t>783</t>
  </si>
  <si>
    <t>Dokončovací práce - nátěry</t>
  </si>
  <si>
    <t>136</t>
  </si>
  <si>
    <t>783301303</t>
  </si>
  <si>
    <t>Bezoplachové odrezivění zámečnických konstrukcí</t>
  </si>
  <si>
    <t>-1121351304</t>
  </si>
  <si>
    <t xml:space="preserve">" schodiště - dle výrobku  V/11</t>
  </si>
  <si>
    <t>(2,2*2+1,3*2)*2*4*1,1</t>
  </si>
  <si>
    <t>2,3*2*1,1</t>
  </si>
  <si>
    <t>66,66*2</t>
  </si>
  <si>
    <t xml:space="preserve">Madlo </t>
  </si>
  <si>
    <t>(3,5*2+1,3*2)*4*2*0,2</t>
  </si>
  <si>
    <t>2,3*2*0,2</t>
  </si>
  <si>
    <t>137</t>
  </si>
  <si>
    <t>783301311</t>
  </si>
  <si>
    <t>Odmaštění zámečnických konstrukcí vodou ředitelným odmašťovačem</t>
  </si>
  <si>
    <t>-828245229</t>
  </si>
  <si>
    <t>138</t>
  </si>
  <si>
    <t>783306801</t>
  </si>
  <si>
    <t>Odstranění nátěru ze zámečnických konstrukcí obroušením</t>
  </si>
  <si>
    <t>-194664048</t>
  </si>
  <si>
    <t>139</t>
  </si>
  <si>
    <t>783314101</t>
  </si>
  <si>
    <t>Základní jednonásobný syntetický nátěr zámečnických konstrukcí</t>
  </si>
  <si>
    <t>1172955199</t>
  </si>
  <si>
    <t>140</t>
  </si>
  <si>
    <t>783317101</t>
  </si>
  <si>
    <t>Krycí jednonásobný syntetický standardní nátěr zámečnických konstrukcí</t>
  </si>
  <si>
    <t>671818811</t>
  </si>
  <si>
    <t>149,6*2" 2 nátěry</t>
  </si>
  <si>
    <t>784</t>
  </si>
  <si>
    <t>Dokončovací práce - malby a tapety</t>
  </si>
  <si>
    <t>141</t>
  </si>
  <si>
    <t>784121001</t>
  </si>
  <si>
    <t>Oškrabání malby v místnostech v do 3,80 m</t>
  </si>
  <si>
    <t>-138910328</t>
  </si>
  <si>
    <t>1798,421</t>
  </si>
  <si>
    <t>142</t>
  </si>
  <si>
    <t>784181101</t>
  </si>
  <si>
    <t>Základní akrylátová jednonásobná bezbarvá penetrace podkladu v místnostech v do 3,80 m</t>
  </si>
  <si>
    <t>-1150970233</t>
  </si>
  <si>
    <t xml:space="preserve">"sdk </t>
  </si>
  <si>
    <t>933,113*2</t>
  </si>
  <si>
    <t>486,534</t>
  </si>
  <si>
    <t>255,4*0,8</t>
  </si>
  <si>
    <t>5,969*0,8</t>
  </si>
  <si>
    <t>62,88*1,2</t>
  </si>
  <si>
    <t xml:space="preserve">"omítky </t>
  </si>
  <si>
    <t>5751,575</t>
  </si>
  <si>
    <t>143</t>
  </si>
  <si>
    <t>784211101</t>
  </si>
  <si>
    <t>Dvojnásobné bílé malby ze směsí za mokra výborně oděruvzdorných v místnostech v do 3,80 m</t>
  </si>
  <si>
    <t>839139043</t>
  </si>
  <si>
    <t>OST</t>
  </si>
  <si>
    <t>Ostatní</t>
  </si>
  <si>
    <t>144</t>
  </si>
  <si>
    <t>OST-V/05</t>
  </si>
  <si>
    <t>Dodávka a montáž sprchových dveří ozn. V/05 - dle popisu v PD</t>
  </si>
  <si>
    <t>-1338717511</t>
  </si>
  <si>
    <t>2+1+17+15+15</t>
  </si>
  <si>
    <t xml:space="preserve">03.A - Výměna výplní otvorů </t>
  </si>
  <si>
    <t xml:space="preserve">    766 - Konstrukce truhlářské </t>
  </si>
  <si>
    <t xml:space="preserve">    766-1 - Konstrukce truhlářské - dveře vnitřní</t>
  </si>
  <si>
    <t>766-O01</t>
  </si>
  <si>
    <t>Dodávka a montáž okna v prádelně 1250 x 1600 mm ozn. O/01- dle popisu v PD</t>
  </si>
  <si>
    <t>484803850</t>
  </si>
  <si>
    <t>766-O011</t>
  </si>
  <si>
    <t>Dodávka a montáž nových dveří vč. zárubně ozn O/11</t>
  </si>
  <si>
    <t>-1785423937</t>
  </si>
  <si>
    <t>766-1</t>
  </si>
  <si>
    <t>Konstrukce truhlářské - dveře vnitřní</t>
  </si>
  <si>
    <t>766-1D/01</t>
  </si>
  <si>
    <t>Dodávka a montáž vstupních dveří do bytu vč. ocelové zárubně ozn. D/01 - dle popisu v PD</t>
  </si>
  <si>
    <t>-67544905</t>
  </si>
  <si>
    <t>10+17+15+15-9</t>
  </si>
  <si>
    <t>766-1D/02</t>
  </si>
  <si>
    <t>Dodávka a montáž dveří do schodiště dvoukřídlých vč. ocelové zárubně ozn. D/02 - dle popisu v PD</t>
  </si>
  <si>
    <t>121509452</t>
  </si>
  <si>
    <t>5+2+2+2+2</t>
  </si>
  <si>
    <t>766-1D/03</t>
  </si>
  <si>
    <t>Dodávka a montáž dveří do technické místnosti vč. ocelové zárubně ozn. D/03 - dle popisu v PD</t>
  </si>
  <si>
    <t>-1120393693</t>
  </si>
  <si>
    <t>766-1D/04</t>
  </si>
  <si>
    <t>Dodávka a montáž dveří do zimní zahrady a komory vč. ocelové zárubně ozn. D/04 - dle popisu v PD</t>
  </si>
  <si>
    <t>-980266511</t>
  </si>
  <si>
    <t>766-1D/05</t>
  </si>
  <si>
    <t>Dodávka a montáž dveří vnitřních bytových vč. ocelové zárubně ozn. D/05 - dle popisu v PD</t>
  </si>
  <si>
    <t>-978426987</t>
  </si>
  <si>
    <t>2+19+18+16+16-18</t>
  </si>
  <si>
    <t>766-1D/06</t>
  </si>
  <si>
    <t>Dodávka a montáž dveří vnitřních bytových posuvných do pouzdra vč. pouzdra ozn. D/06 - dle popisu v PD</t>
  </si>
  <si>
    <t>348320478</t>
  </si>
  <si>
    <t>1+17+15+15</t>
  </si>
  <si>
    <t>766-1D/07</t>
  </si>
  <si>
    <t>Dodávka a montáž dveří vnitřních bytových posuvných na stěnu vč. ocelové zárubně ozn. D/07 - dle popisu v PD</t>
  </si>
  <si>
    <t>1586369584</t>
  </si>
  <si>
    <t>766-1D/08</t>
  </si>
  <si>
    <t>Dodávka a montáž dveří vnitřních do kanceláře vč. ocelové zárubně ozn. D/08 - dle popisu v PD</t>
  </si>
  <si>
    <t>877750823</t>
  </si>
  <si>
    <t>766-1D/09</t>
  </si>
  <si>
    <t>Dodávka a montáž dveří vnitřních v prádelně vč. ocelové zárubně ozn. D/09 - dle popisu v PD</t>
  </si>
  <si>
    <t>2030712023</t>
  </si>
  <si>
    <t>766-1D/10</t>
  </si>
  <si>
    <t>Dodávka a montáž dveří vnitřních do zádveří WC vč. ocelové zárubně ozn. D/10 - dle popisu v PD</t>
  </si>
  <si>
    <t>197711258</t>
  </si>
  <si>
    <t>766-1D/11</t>
  </si>
  <si>
    <t>Dodávka a montáž dveří vnitřních do WC vč. ocelové zárubně ozn. D/11 - dle popisu v PD</t>
  </si>
  <si>
    <t>916945398</t>
  </si>
  <si>
    <t>766-1D/13</t>
  </si>
  <si>
    <t>Dodávka a montáž dveří vnitřních do WC imobilní vč. ocelové zárubně ozn. D/13 - dle popisu v PD</t>
  </si>
  <si>
    <t>-742820295</t>
  </si>
  <si>
    <t>766-1D/30</t>
  </si>
  <si>
    <t>Dodávka a montáž posuvných automatických dveří ozn. D/30 - dle popisu v PD</t>
  </si>
  <si>
    <t>783186138</t>
  </si>
  <si>
    <t>766-1D/31</t>
  </si>
  <si>
    <t>Dodávka a montáž vstupních dveří vč. zárubně ozn. D/31 - dle popisu v PD</t>
  </si>
  <si>
    <t>428857868</t>
  </si>
  <si>
    <t>766-1D/32</t>
  </si>
  <si>
    <t>Dodávka a montáž dveří vč. zárubně ozn. D/32 - dle popisu v PD</t>
  </si>
  <si>
    <t>-40870104</t>
  </si>
  <si>
    <t>767648511</t>
  </si>
  <si>
    <t>Montáž ocelového nebo hliníkového prahu dveře jednokřídlové</t>
  </si>
  <si>
    <t>-1103602399</t>
  </si>
  <si>
    <t>D/01</t>
  </si>
  <si>
    <t>D/03</t>
  </si>
  <si>
    <t>D/04</t>
  </si>
  <si>
    <t>D/08</t>
  </si>
  <si>
    <t>D/15</t>
  </si>
  <si>
    <t>767648512</t>
  </si>
  <si>
    <t>Montáž ocelového nebo hliníkového prahu dveře dvoukřídlové</t>
  </si>
  <si>
    <t>-1173838673</t>
  </si>
  <si>
    <t>D/02</t>
  </si>
  <si>
    <t>5+3+2+2+2</t>
  </si>
  <si>
    <t>55331010</t>
  </si>
  <si>
    <t>práh dveřní kovový nerezový š 60-100cm</t>
  </si>
  <si>
    <t>1349106969</t>
  </si>
  <si>
    <t>55331010R</t>
  </si>
  <si>
    <t>práh dveřní kovový nerezový pro dvoukřídlé dveře</t>
  </si>
  <si>
    <t>714408463</t>
  </si>
  <si>
    <t>767896120</t>
  </si>
  <si>
    <t>Montáž okopového plechu</t>
  </si>
  <si>
    <t>-1052136057</t>
  </si>
  <si>
    <t>(10+17+15+15)*0,8</t>
  </si>
  <si>
    <t>1,25*(5+3+6)</t>
  </si>
  <si>
    <t>5*0,7</t>
  </si>
  <si>
    <t>5*0,8</t>
  </si>
  <si>
    <t>D/05</t>
  </si>
  <si>
    <t>(2+19+18+16+16)*0,8</t>
  </si>
  <si>
    <t>D/06</t>
  </si>
  <si>
    <t>(1+17+15+15)*0,8</t>
  </si>
  <si>
    <t>D/07</t>
  </si>
  <si>
    <t>9*0,8</t>
  </si>
  <si>
    <t>15*0,8</t>
  </si>
  <si>
    <t>D/09</t>
  </si>
  <si>
    <t>3*0,8</t>
  </si>
  <si>
    <t>D/10</t>
  </si>
  <si>
    <t>2*0,7</t>
  </si>
  <si>
    <t>D/11</t>
  </si>
  <si>
    <t>D/13</t>
  </si>
  <si>
    <t>1*0,8</t>
  </si>
  <si>
    <t>54915202R</t>
  </si>
  <si>
    <t>plech okopový Al 815x150x0,8mm</t>
  </si>
  <si>
    <t>396412331</t>
  </si>
  <si>
    <t>(10+17+15+15)</t>
  </si>
  <si>
    <t>(2+19+18+16+16)</t>
  </si>
  <si>
    <t>(1+17+15+15)</t>
  </si>
  <si>
    <t>54915201R</t>
  </si>
  <si>
    <t>plech okopový Al 715x150x0,8mm</t>
  </si>
  <si>
    <t>-1767445666</t>
  </si>
  <si>
    <t>54915204R</t>
  </si>
  <si>
    <t>plech okopový Al 1265x150x0,8mm</t>
  </si>
  <si>
    <t>-621666990</t>
  </si>
  <si>
    <t>(5+3+6)</t>
  </si>
  <si>
    <t>998767103</t>
  </si>
  <si>
    <t>Přesun hmot tonážní pro zámečnické konstrukce v objektech v přes 12 do 24 m</t>
  </si>
  <si>
    <t>-1256506823</t>
  </si>
  <si>
    <t>781674113</t>
  </si>
  <si>
    <t>Montáž keramických obkladů parapetů š přes 150 do 200 mm lepených flexibilním lepidlem</t>
  </si>
  <si>
    <t>-237732303</t>
  </si>
  <si>
    <t>ozn. O/01</t>
  </si>
  <si>
    <t>5*1,25</t>
  </si>
  <si>
    <t>-556192250</t>
  </si>
  <si>
    <t>6,25*0,2</t>
  </si>
  <si>
    <t>1,25*1,1 'Přepočtené koeficientem množství</t>
  </si>
  <si>
    <t>1042409803</t>
  </si>
  <si>
    <t>04.A - Oprava teras</t>
  </si>
  <si>
    <t xml:space="preserve">    63 - Podlahy a podlahové konstrukce</t>
  </si>
  <si>
    <t xml:space="preserve">    712 - Povlakové krytiny</t>
  </si>
  <si>
    <t xml:space="preserve">    713 - Izolace tepelné</t>
  </si>
  <si>
    <t xml:space="preserve">    721 - Zdravotechnika - vnitřní kanalizace</t>
  </si>
  <si>
    <t>Podlahy a podlahové konstrukce</t>
  </si>
  <si>
    <t>636311111</t>
  </si>
  <si>
    <t>Kladení dlažby z betonových dlaždic 40x40 cm na sucho na terče z umělé hmoty do výšky do 25 mm</t>
  </si>
  <si>
    <t>1624001199</t>
  </si>
  <si>
    <t>106,98</t>
  </si>
  <si>
    <t>59246002</t>
  </si>
  <si>
    <t>dlažba plošná terasová betonová 400x400mm tl 40mm</t>
  </si>
  <si>
    <t>1702961575</t>
  </si>
  <si>
    <t>výměra skladby*koeficient</t>
  </si>
  <si>
    <t>106,98*1,05</t>
  </si>
  <si>
    <t>963013530R</t>
  </si>
  <si>
    <t>Bourání podlah s keramickou výplní - vybourání hurdis ve skladbě terasy</t>
  </si>
  <si>
    <t>-362141305</t>
  </si>
  <si>
    <t>dle poisu v PD</t>
  </si>
  <si>
    <t>35,66*3*0,08</t>
  </si>
  <si>
    <t>965043321</t>
  </si>
  <si>
    <t>Bourání podkladů pod dlažby betonových s potěrem nebo teracem tl do 100 mm pl do 1 m2</t>
  </si>
  <si>
    <t>-1380389383</t>
  </si>
  <si>
    <t>35,66*3*0,06</t>
  </si>
  <si>
    <t>965081312</t>
  </si>
  <si>
    <t>Bourání podlah z dlaždic betonových, teracových nebo čedičových tl do 20 mm plochy do 1 m2</t>
  </si>
  <si>
    <t>-530253284</t>
  </si>
  <si>
    <t>35,66*3</t>
  </si>
  <si>
    <t>-732552892</t>
  </si>
  <si>
    <t>-393481389</t>
  </si>
  <si>
    <t>1717652641</t>
  </si>
  <si>
    <t>157647919</t>
  </si>
  <si>
    <t>35,838*10 'Přepočtené koeficientem množství</t>
  </si>
  <si>
    <t>1337230712</t>
  </si>
  <si>
    <t>35,838*0,3 'Přepočtené koeficientem množství</t>
  </si>
  <si>
    <t>-111429414</t>
  </si>
  <si>
    <t>35,838*0,7 'Přepočtené koeficientem množství</t>
  </si>
  <si>
    <t>-756898963</t>
  </si>
  <si>
    <t>712</t>
  </si>
  <si>
    <t>Povlakové krytiny</t>
  </si>
  <si>
    <t>712311101</t>
  </si>
  <si>
    <t>Provedení povlakové krytiny střech do 10° za studena lakem penetračním nebo asfaltovým</t>
  </si>
  <si>
    <t>-1580827317</t>
  </si>
  <si>
    <t>dle popisu v PD skl. F16</t>
  </si>
  <si>
    <t>35,66</t>
  </si>
  <si>
    <t>vytažení na sokl</t>
  </si>
  <si>
    <t>(18,2+28)*3*0,5</t>
  </si>
  <si>
    <t>11163153</t>
  </si>
  <si>
    <t>emulze asfaltová penetrační</t>
  </si>
  <si>
    <t>litr</t>
  </si>
  <si>
    <t>-1551016503</t>
  </si>
  <si>
    <t>176,28*0,3</t>
  </si>
  <si>
    <t>712340831</t>
  </si>
  <si>
    <t>Odstranění povlakové krytiny střech do 10° z pásů NAIP přitavených v plné ploše jednovrstvé</t>
  </si>
  <si>
    <t>-902752964</t>
  </si>
  <si>
    <t>712341659</t>
  </si>
  <si>
    <t>Provedení povlakové krytiny střech do 10° pásy NAIP přitavením bodově</t>
  </si>
  <si>
    <t>669122699</t>
  </si>
  <si>
    <t>62853004</t>
  </si>
  <si>
    <t>pás asfaltový natavitelný modifikovaný SBS s vložkou ze skleněné tkaniny a spalitelnou PE fólií nebo jemnozrnným minerálním posypem na horním povrchu tl 4,0mm</t>
  </si>
  <si>
    <t>1538015304</t>
  </si>
  <si>
    <t>176,28*1,15</t>
  </si>
  <si>
    <t>712361701</t>
  </si>
  <si>
    <t>Provedení povlakové krytiny střech do 10° fólií položenou volně s přilepením spojů</t>
  </si>
  <si>
    <t>-1530684217</t>
  </si>
  <si>
    <t>výměra skladby*koeficient - přířezy</t>
  </si>
  <si>
    <t>106,98*0,5</t>
  </si>
  <si>
    <t>28343014</t>
  </si>
  <si>
    <t>fólie hydroizolační střešní mPVC určená ke stabilizaci přitížením a do vegetačních střech tl 1,8mm</t>
  </si>
  <si>
    <t>-288380647</t>
  </si>
  <si>
    <t>106,98*0,575</t>
  </si>
  <si>
    <t>271855107</t>
  </si>
  <si>
    <t>(18,2+28)*3*0,25</t>
  </si>
  <si>
    <t>1788565575</t>
  </si>
  <si>
    <t>141,63*1,15</t>
  </si>
  <si>
    <t>712363362</t>
  </si>
  <si>
    <t>Povlakové krytiny střech do 10° z tvarovaných poplastovaných lišt délky 2 m tmelící lišta rš 100 mm</t>
  </si>
  <si>
    <t>-1706810055</t>
  </si>
  <si>
    <t>(18,2+28)*3</t>
  </si>
  <si>
    <t>998712103</t>
  </si>
  <si>
    <t>Přesun hmot tonážní pro krytiny povlakové v objektech v přes 12 do 24 m</t>
  </si>
  <si>
    <t>1426497498</t>
  </si>
  <si>
    <t>713</t>
  </si>
  <si>
    <t>Izolace tepelné</t>
  </si>
  <si>
    <t>713140821</t>
  </si>
  <si>
    <t>Odstranění tepelné izolace střech nadstřešní volně kladené z polystyrenu suchého tl do 100 mm</t>
  </si>
  <si>
    <t>1669688579</t>
  </si>
  <si>
    <t>713141151</t>
  </si>
  <si>
    <t>Montáž izolace tepelné střech plochých kladené volně 1 vrstva rohoží, pásů, dílců, desek</t>
  </si>
  <si>
    <t>1029234155</t>
  </si>
  <si>
    <t>28376520</t>
  </si>
  <si>
    <t>deska izolační PIR s oboustrannou kompozitní fólií s hliníkovou vložkou pro ploché střechy λ=0,023 tl 160mm</t>
  </si>
  <si>
    <t>-1870494089</t>
  </si>
  <si>
    <t>713141243</t>
  </si>
  <si>
    <t>Přikotvení tepelné izolace šrouby do betonu pro izolaci tl přes 140 do 200 mm</t>
  </si>
  <si>
    <t>681894555</t>
  </si>
  <si>
    <t>713141311</t>
  </si>
  <si>
    <t>Montáž izolace tepelné střech plochých kladené volně, spádová vrstva</t>
  </si>
  <si>
    <t>665829903</t>
  </si>
  <si>
    <t>28376142</t>
  </si>
  <si>
    <t>klín izolační spád do 5% EPS 150</t>
  </si>
  <si>
    <t>-550708316</t>
  </si>
  <si>
    <t>106,98*0,0612</t>
  </si>
  <si>
    <t>998713103</t>
  </si>
  <si>
    <t>Přesun hmot tonážní pro izolace tepelné v objektech v přes 12 do 24 m</t>
  </si>
  <si>
    <t>-646413986</t>
  </si>
  <si>
    <t>721</t>
  </si>
  <si>
    <t>Zdravotechnika - vnitřní kanalizace</t>
  </si>
  <si>
    <t>721233113</t>
  </si>
  <si>
    <t>Střešní vtok polypropylen PP pro ploché střechy svislý odtok DN 125</t>
  </si>
  <si>
    <t>2008025759</t>
  </si>
  <si>
    <t>998721103</t>
  </si>
  <si>
    <t>Přesun hmot tonážní pro vnitřní kanalizaci v objektech v přes 12 do 24 m</t>
  </si>
  <si>
    <t>336162339</t>
  </si>
  <si>
    <t>783R100</t>
  </si>
  <si>
    <t>Renovace zábradlí nátěrem - dle popisu v PD</t>
  </si>
  <si>
    <t>550916660</t>
  </si>
  <si>
    <t>28*3*0,7</t>
  </si>
  <si>
    <t>05.A - Oprava střech</t>
  </si>
  <si>
    <t>712300841</t>
  </si>
  <si>
    <t>Odstranění povlakové krytiny střech do 10° odškrabáním mechu s urovnáním povrchu a očištěním</t>
  </si>
  <si>
    <t>1920826166</t>
  </si>
  <si>
    <t>5,46*2,1*3</t>
  </si>
  <si>
    <t>svislá část sokl</t>
  </si>
  <si>
    <t>14,1*3*0,25</t>
  </si>
  <si>
    <t>712300921</t>
  </si>
  <si>
    <t>Příplatek k opravě povlakové krytiny do 10° za správkový kus NAIP přitavením</t>
  </si>
  <si>
    <t>688565840</t>
  </si>
  <si>
    <t>Poznámka k položce:_x000d_
Větší negativní nerovnosti (prohlubně) v ploše střechy budou dorovnány (např. potěrový beton, prosátý písek, apod.) a bude vytvořena spádová rovina jako podklad pro položení tepelné izolace z desek EPS a následné provedení hydroizolačních vrstev a oplechování. Cílem opravy střešního pláště je také zamezení tvorby kaluží. Stávající střešní rovina, je spádována k jedné střešní vpusti.</t>
  </si>
  <si>
    <t>" dle popisu v PD a skladby konstrukcí</t>
  </si>
  <si>
    <t>3*3</t>
  </si>
  <si>
    <t>712361705</t>
  </si>
  <si>
    <t>Provedení povlakové krytiny střech do 10° fólií lepenou se svařovanými spoji</t>
  </si>
  <si>
    <t>-937670141</t>
  </si>
  <si>
    <t>28322013</t>
  </si>
  <si>
    <t>fólie hydroizolační střešní mPVC mechanicky kotvená barevná tl 1,5mm</t>
  </si>
  <si>
    <t>-1827534699</t>
  </si>
  <si>
    <t>44,973*1,1</t>
  </si>
  <si>
    <t>712363103R</t>
  </si>
  <si>
    <t>Provedení povlakové krytiny střech do 10° ukotvení fólie talířovou hmoždinkou do betonu nebo ŽB</t>
  </si>
  <si>
    <t>2146656651</t>
  </si>
  <si>
    <t>44,973</t>
  </si>
  <si>
    <t>712363352</t>
  </si>
  <si>
    <t>Povlakové krytiny střech do 10° z tvarovaných poplastovaných lišt délky 2 m koutová lišta vnitřní rš 100 mm</t>
  </si>
  <si>
    <t>-1407134145</t>
  </si>
  <si>
    <t>14,1*3</t>
  </si>
  <si>
    <t>712363359</t>
  </si>
  <si>
    <t>Povlakové krytiny střech do 10° z tvarovaných poplastovaných lišt délky 2 m závětrná lišta rš 300 mm</t>
  </si>
  <si>
    <t>-336154695</t>
  </si>
  <si>
    <t>42,3</t>
  </si>
  <si>
    <t>2134435332</t>
  </si>
  <si>
    <t>9,3*3</t>
  </si>
  <si>
    <t>712391171</t>
  </si>
  <si>
    <t>Provedení povlakové krytiny střech do 10° podkladní textilní vrstvy</t>
  </si>
  <si>
    <t>-225018494</t>
  </si>
  <si>
    <t>69311068</t>
  </si>
  <si>
    <t>geotextilie netkaná separační, ochranná, filtrační, drenážní PP 300g/m2</t>
  </si>
  <si>
    <t>374837931</t>
  </si>
  <si>
    <t>44,973*1,15</t>
  </si>
  <si>
    <t>-1322618719</t>
  </si>
  <si>
    <t xml:space="preserve">06.A - Oprava soklu VZT zařízení </t>
  </si>
  <si>
    <t xml:space="preserve">    762 - Konstrukce tesařské</t>
  </si>
  <si>
    <t>712R100</t>
  </si>
  <si>
    <t xml:space="preserve">Napojení nové skladby na stávající  střešní konstrukci - dle popisu v PD</t>
  </si>
  <si>
    <t>-260714693</t>
  </si>
  <si>
    <t>16*(0,8*2)+(0,45*2)</t>
  </si>
  <si>
    <t>-1522408478</t>
  </si>
  <si>
    <t>(0,8*2)+(0,45*2)*0,5*16</t>
  </si>
  <si>
    <t>-1399621742</t>
  </si>
  <si>
    <t>8,8*1,1</t>
  </si>
  <si>
    <t>2067450618</t>
  </si>
  <si>
    <t>8,8</t>
  </si>
  <si>
    <t>1376147205</t>
  </si>
  <si>
    <t>(0,8*2)+(0,45*2)*16</t>
  </si>
  <si>
    <t>712391172</t>
  </si>
  <si>
    <t>Provedení povlakové krytiny střech do 10° ochranné textilní vrstvy</t>
  </si>
  <si>
    <t>1020928746</t>
  </si>
  <si>
    <t>1607373926</t>
  </si>
  <si>
    <t>8,8*1,2</t>
  </si>
  <si>
    <t>599665971</t>
  </si>
  <si>
    <t>713141396</t>
  </si>
  <si>
    <t>Montáž izolace tepelné stěn v do 1000 mm na atiky a prostupy střechou lepené nízkoexpanzní (PUR) pěnou</t>
  </si>
  <si>
    <t>-1894234246</t>
  </si>
  <si>
    <t>28375909</t>
  </si>
  <si>
    <t>deska EPS 150 pro konstrukce s vysokým zatížením λ=0,035 tl 50mm</t>
  </si>
  <si>
    <t>1972810272</t>
  </si>
  <si>
    <t>-1920268402</t>
  </si>
  <si>
    <t>762</t>
  </si>
  <si>
    <t>Konstrukce tesařské</t>
  </si>
  <si>
    <t>762361313R</t>
  </si>
  <si>
    <t>Konstrukční a vyrovnávací vrstva z desek dřevoštěpkových tl 25 mm</t>
  </si>
  <si>
    <t>729747982</t>
  </si>
  <si>
    <t>762395000</t>
  </si>
  <si>
    <t>Spojovací prostředky krovů, bednění, laťování, nadstřešních konstrukcí</t>
  </si>
  <si>
    <t>-905560311</t>
  </si>
  <si>
    <t>8,8*0,025</t>
  </si>
  <si>
    <t>998762103</t>
  </si>
  <si>
    <t>Přesun hmot tonážní pro kce tesařské v objektech v přes 12 do 24 m</t>
  </si>
  <si>
    <t>-1350493211</t>
  </si>
  <si>
    <t>B - Stavební úpravy - objekt B</t>
  </si>
  <si>
    <t>01.B - Bourací práce</t>
  </si>
  <si>
    <t xml:space="preserve">    1 - Zemní práce</t>
  </si>
  <si>
    <t xml:space="preserve">    711 - Izolace proti vodě, vlhkosti a plynům</t>
  </si>
  <si>
    <t>Zemní práce</t>
  </si>
  <si>
    <t>139711111</t>
  </si>
  <si>
    <t>Vykopávky v uzavřených prostorech v hornině třídy těžitelnosti I skupiny 1 až 3 ručně</t>
  </si>
  <si>
    <t>-1248663688</t>
  </si>
  <si>
    <t xml:space="preserve">" odstranění zásypu </t>
  </si>
  <si>
    <t xml:space="preserve">50,6*0,15 " v.č. B03 herna </t>
  </si>
  <si>
    <t>"poznámka</t>
  </si>
  <si>
    <t xml:space="preserve">pro bourání porušeného základu jsou zemní práce počítány v nových stavech </t>
  </si>
  <si>
    <t>162211311</t>
  </si>
  <si>
    <t>Vodorovné přemístění výkopku z horniny třídy těžitelnosti I skupiny 1 až 3 stavebním kolečkem do 10 m</t>
  </si>
  <si>
    <t>1498349272</t>
  </si>
  <si>
    <t>162211319</t>
  </si>
  <si>
    <t>Příplatek k vodorovnému přemístění výkopku z horniny třídy těžitelnosti I skupiny 1 až 3 stavebním kolečkem za každých dalších 10 m</t>
  </si>
  <si>
    <t>-1156636935</t>
  </si>
  <si>
    <t>162751117</t>
  </si>
  <si>
    <t>Vodorovné přemístění přes 9 000 do 10000 m výkopku/sypaniny z horniny třídy těžitelnosti I skupiny 1 až 3</t>
  </si>
  <si>
    <t>-1370567050</t>
  </si>
  <si>
    <t>162751119</t>
  </si>
  <si>
    <t>Příplatek k vodorovnému přemístění výkopku/sypaniny z horniny třídy těžitelnosti I skupiny 1 až 3 ZKD 1000 m přes 10000 m</t>
  </si>
  <si>
    <t>-671167425</t>
  </si>
  <si>
    <t>7,59</t>
  </si>
  <si>
    <t>7,59*10 'Přepočtené koeficientem množství</t>
  </si>
  <si>
    <t>171201221</t>
  </si>
  <si>
    <t>Poplatek za uložení na skládce (skládkovné) zeminy a kamení kód odpadu 17 05 04</t>
  </si>
  <si>
    <t>1746611384</t>
  </si>
  <si>
    <t>7,59*1,8</t>
  </si>
  <si>
    <t>171251201</t>
  </si>
  <si>
    <t>Uložení sypaniny na skládky nebo meziskládky</t>
  </si>
  <si>
    <t>753416919</t>
  </si>
  <si>
    <t>962023390</t>
  </si>
  <si>
    <t>Bourání zdiva nadzákladového smíšeného na MV nebo MVC do 1 m3</t>
  </si>
  <si>
    <t>350901566</t>
  </si>
  <si>
    <t>" dle popisu PD v.č. B.03</t>
  </si>
  <si>
    <t>"dle v.č. B03</t>
  </si>
  <si>
    <t>(3,6+3,6)*3,0*0,3</t>
  </si>
  <si>
    <t>-1,2*1,5*4*0,3</t>
  </si>
  <si>
    <t>objekt B v.č. B03</t>
  </si>
  <si>
    <t>" pilířek tabla</t>
  </si>
  <si>
    <t xml:space="preserve">"vybourání části zdi pro instalace m.č. C.2.23 + související patra </t>
  </si>
  <si>
    <t>965042141</t>
  </si>
  <si>
    <t>Bourání podkladů pod dlažby nebo mazanin betonových nebo z litého asfaltu tl do 100 mm pl přes 4 m2</t>
  </si>
  <si>
    <t>-1971573644</t>
  </si>
  <si>
    <t xml:space="preserve">50,6*0,1  " v.č. B03 herna  - mazanina </t>
  </si>
  <si>
    <t xml:space="preserve">50,6*0,15 " v.č. B03 herna  - podkladní beton </t>
  </si>
  <si>
    <t>-1221455543</t>
  </si>
  <si>
    <t>Objekt B</t>
  </si>
  <si>
    <t>57,69+15,39+50,6+11,3+8,3+16,5+11,5</t>
  </si>
  <si>
    <t>-2988765</t>
  </si>
  <si>
    <t xml:space="preserve">"B03 - herna </t>
  </si>
  <si>
    <t>(3,6+3,6)*3,0</t>
  </si>
  <si>
    <t>0,8*2,0*2</t>
  </si>
  <si>
    <t>B03</t>
  </si>
  <si>
    <t>1,3*2,0*3</t>
  </si>
  <si>
    <t>968072641</t>
  </si>
  <si>
    <t>Vybourání kovových stěn kromě výkladních</t>
  </si>
  <si>
    <t>1743146053</t>
  </si>
  <si>
    <t>"B03 - OBJEKT B</t>
  </si>
  <si>
    <t>3,45*2,6</t>
  </si>
  <si>
    <t>2,9*2,6</t>
  </si>
  <si>
    <t>" dle v.č. B.03 - 1NP - objekt B</t>
  </si>
  <si>
    <t>0,9*2,05</t>
  </si>
  <si>
    <t>-1786941624</t>
  </si>
  <si>
    <t>1,0*1,95*0,3" m.č. B.1.11</t>
  </si>
  <si>
    <t>1268520048</t>
  </si>
  <si>
    <t xml:space="preserve">0,8*0,4*0,15 " šachty </t>
  </si>
  <si>
    <t>(0,9+2,05*2)</t>
  </si>
  <si>
    <t>1,95*2*2</t>
  </si>
  <si>
    <t>-796237599</t>
  </si>
  <si>
    <t>981511114</t>
  </si>
  <si>
    <t>Demolice konstrukcí objektů z betonu železového postupným rozebíráním</t>
  </si>
  <si>
    <t>970419527</t>
  </si>
  <si>
    <t xml:space="preserve">" dle popisu PD v.č. B.03 - bude upřesněno na stavbě po odkopání zeminy </t>
  </si>
  <si>
    <t xml:space="preserve">"dle v.č. B03 - demolice základu </t>
  </si>
  <si>
    <t>(3,6+3,6)*0,6*1,0</t>
  </si>
  <si>
    <t>-1093618637</t>
  </si>
  <si>
    <t>997013111</t>
  </si>
  <si>
    <t>Vnitrostaveništní doprava suti a vybouraných hmot pro budovy v do 6 m s použitím mechanizace</t>
  </si>
  <si>
    <t>62,369*10 'Přepočtené koeficientem množství</t>
  </si>
  <si>
    <t>62,369*0,3 'Přepočtené koeficientem množství</t>
  </si>
  <si>
    <t>1819843423</t>
  </si>
  <si>
    <t>62,369*0,7 'Přepočtené koeficientem množství</t>
  </si>
  <si>
    <t>-1071863194</t>
  </si>
  <si>
    <t>1505030108</t>
  </si>
  <si>
    <t>711</t>
  </si>
  <si>
    <t>Izolace proti vodě, vlhkosti a plynům</t>
  </si>
  <si>
    <t>711141821</t>
  </si>
  <si>
    <t>Odstranění izolace proti vodě, vlhkosti a plynům z pásů NAIP přitavených dvouvrstvých z plochy vodorovné</t>
  </si>
  <si>
    <t>623920417</t>
  </si>
  <si>
    <t xml:space="preserve">50,6 " v.č. B03 herna </t>
  </si>
  <si>
    <t>713120821</t>
  </si>
  <si>
    <t>Odstranění tepelné izolace podlah volně kladené z polystyrenu suchého tl do 100 mm</t>
  </si>
  <si>
    <t>1992146092</t>
  </si>
  <si>
    <t>8*4</t>
  </si>
  <si>
    <t xml:space="preserve">02.B - Vnitřní stavební úpravy </t>
  </si>
  <si>
    <t xml:space="preserve">    2 - Zakládání</t>
  </si>
  <si>
    <t>132251101</t>
  </si>
  <si>
    <t>Hloubení rýh nezapažených š do 800 mm v hornině třídy těžitelnosti I skupiny 3 objem do 20 m3 strojně</t>
  </si>
  <si>
    <t>-1594679017</t>
  </si>
  <si>
    <t>" pro nový základ</t>
  </si>
  <si>
    <t>0,6*0,9*7,5</t>
  </si>
  <si>
    <t xml:space="preserve">" pracovní prostor </t>
  </si>
  <si>
    <t>1284212624</t>
  </si>
  <si>
    <t>833749347</t>
  </si>
  <si>
    <t>-606422831</t>
  </si>
  <si>
    <t>Poznámka k položce:_x000d_
odvoz nežádoucího výkopku na skládku</t>
  </si>
  <si>
    <t>8,1-4,05</t>
  </si>
  <si>
    <t>-1328561448</t>
  </si>
  <si>
    <t>4,05</t>
  </si>
  <si>
    <t>4,05*10 'Přepočtené koeficientem množství</t>
  </si>
  <si>
    <t>-535008984</t>
  </si>
  <si>
    <t>4,05*1,8</t>
  </si>
  <si>
    <t>633204098</t>
  </si>
  <si>
    <t>174111101</t>
  </si>
  <si>
    <t>Zásyp jam, šachet rýh nebo kolem objektů sypaninou se zhutněním ručně</t>
  </si>
  <si>
    <t>493674203</t>
  </si>
  <si>
    <t>Zakládání</t>
  </si>
  <si>
    <t>213141111</t>
  </si>
  <si>
    <t>Zřízení vrstvy z geotextilie v rovině nebo ve sklonu do 1:5 š do 3 m</t>
  </si>
  <si>
    <t>1806265353</t>
  </si>
  <si>
    <t>objekt B</t>
  </si>
  <si>
    <t xml:space="preserve">51 " ze skladby nové podlahy </t>
  </si>
  <si>
    <t>69311226</t>
  </si>
  <si>
    <t>geotextilie netkaná separační, ochranná, filtrační, drenážní PES 150g/m2</t>
  </si>
  <si>
    <t>-2013307845</t>
  </si>
  <si>
    <t>51*1,1845 'Přepočtené koeficientem množství</t>
  </si>
  <si>
    <t>27154-R</t>
  </si>
  <si>
    <t>Propojení základů vlepením výztuží a ošetření pryskyřicí dle popisu statiky v.č. D.1.2</t>
  </si>
  <si>
    <t>-192626337</t>
  </si>
  <si>
    <t>273321311</t>
  </si>
  <si>
    <t>Základové desky ze ŽB bez zvýšených nároků na prostředí tř. C 16/20</t>
  </si>
  <si>
    <t>-1882572577</t>
  </si>
  <si>
    <t>51*0,15*1,05</t>
  </si>
  <si>
    <t>273351121</t>
  </si>
  <si>
    <t>Zřízení bednění základových desek</t>
  </si>
  <si>
    <t>390026162</t>
  </si>
  <si>
    <t>7,5*0,5</t>
  </si>
  <si>
    <t>273351122</t>
  </si>
  <si>
    <t>Odstranění bednění základových desek</t>
  </si>
  <si>
    <t>420976954</t>
  </si>
  <si>
    <t>273362021</t>
  </si>
  <si>
    <t>Výztuž základových desek svařovanými sítěmi Kari</t>
  </si>
  <si>
    <t>-1481519524</t>
  </si>
  <si>
    <t>51*3,2*1,25/1000</t>
  </si>
  <si>
    <t>274321311</t>
  </si>
  <si>
    <t>Základové pasy ze ŽB bez zvýšených nároků na prostředí tř. C 16/20</t>
  </si>
  <si>
    <t>-242179029</t>
  </si>
  <si>
    <t xml:space="preserve">7,5*0,6*0,6" betonáž přímo do výkopu </t>
  </si>
  <si>
    <t>274361821</t>
  </si>
  <si>
    <t>Výztuž základových pasů betonářskou ocelí 10 505 (R)</t>
  </si>
  <si>
    <t>1094641513</t>
  </si>
  <si>
    <t>2,7*40/1000</t>
  </si>
  <si>
    <t>279113134</t>
  </si>
  <si>
    <t>Základová zeď tl přes 250 do 300 mm z tvárnic ztraceného bednění včetně výplně z betonu tř. C 16/20</t>
  </si>
  <si>
    <t>-2054644812</t>
  </si>
  <si>
    <t>7,5*0,25</t>
  </si>
  <si>
    <t>279361821</t>
  </si>
  <si>
    <t>Výztuž základových zdí nosných betonářskou ocelí 10 505</t>
  </si>
  <si>
    <t>668578929</t>
  </si>
  <si>
    <t>1,875*12/1000</t>
  </si>
  <si>
    <t>27936-R</t>
  </si>
  <si>
    <t xml:space="preserve">Statické posouzení základů u nový stěny herny </t>
  </si>
  <si>
    <t>-1690753629</t>
  </si>
  <si>
    <t>310271035</t>
  </si>
  <si>
    <t>Zazdívka otvorů ve zdivu nadzákladovém pl do 1 m2 pórobetonovými tvárnicemi přes P2 do P4 na tenkovrstvou maltu tl 300 m</t>
  </si>
  <si>
    <t>-971191968</t>
  </si>
  <si>
    <t>" zazdívka otvorů dle v.č. A04</t>
  </si>
  <si>
    <t>3,45*0,75*2</t>
  </si>
  <si>
    <t>-1,0*0,6*3</t>
  </si>
  <si>
    <t>310271065</t>
  </si>
  <si>
    <t>Zazdívka otvorů ve zdivu nadzákladovém pl přes 1 do 4 m2 pórobetonovými tvárnicemi přes P2 do P4 na tenkovrstvou maltu tl 250 mm</t>
  </si>
  <si>
    <t>1491087806</t>
  </si>
  <si>
    <t>"objekt B</t>
  </si>
  <si>
    <t>7,1*3,1</t>
  </si>
  <si>
    <t>-1,2*1,5*4</t>
  </si>
  <si>
    <t>0,7*4</t>
  </si>
  <si>
    <t>3,1*2</t>
  </si>
  <si>
    <t>311273953</t>
  </si>
  <si>
    <t>Založeni pórobetonového zdiva na zakládací maltu tloušťky 250 mm</t>
  </si>
  <si>
    <t>939145189</t>
  </si>
  <si>
    <t>311273955</t>
  </si>
  <si>
    <t>Založeni pórobetonového zdiva na zakládací maltu tloušťky 300 mm</t>
  </si>
  <si>
    <t>-721140316</t>
  </si>
  <si>
    <t>3,45*2</t>
  </si>
  <si>
    <t>242011621</t>
  </si>
  <si>
    <t>" objekt B</t>
  </si>
  <si>
    <t>0,104</t>
  </si>
  <si>
    <t>0,8*2,1</t>
  </si>
  <si>
    <t>" m.č. B.1.01</t>
  </si>
  <si>
    <t>1,5</t>
  </si>
  <si>
    <t>1,9*2</t>
  </si>
  <si>
    <t>3,8+1,5</t>
  </si>
  <si>
    <t>12,8*(0,2+0,15+0,2)</t>
  </si>
  <si>
    <t>346272256</t>
  </si>
  <si>
    <t>Přizdívka z pórobetonových tvárnic tl 150 mm</t>
  </si>
  <si>
    <t>-2044897411</t>
  </si>
  <si>
    <t>1,5*2,62</t>
  </si>
  <si>
    <t>1,9*1,1</t>
  </si>
  <si>
    <t>853459042</t>
  </si>
  <si>
    <t>157,83</t>
  </si>
  <si>
    <t>1838655920</t>
  </si>
  <si>
    <t>157,83/2</t>
  </si>
  <si>
    <t>-619425817</t>
  </si>
  <si>
    <t>část B</t>
  </si>
  <si>
    <t>56,79+8,28+15,38+50,58+3,02+1,69+5,62+16,47</t>
  </si>
  <si>
    <t>3,375+14,81</t>
  </si>
  <si>
    <t>1,68*2</t>
  </si>
  <si>
    <t>3,93</t>
  </si>
  <si>
    <t>2,09</t>
  </si>
  <si>
    <t>" stávající stěny</t>
  </si>
  <si>
    <t>B 1NP</t>
  </si>
  <si>
    <t>B1.01</t>
  </si>
  <si>
    <t>(3,45+3,45+2,5+2,5)*2,62</t>
  </si>
  <si>
    <t>-2,85*2,05</t>
  </si>
  <si>
    <t>-3,45*2,05</t>
  </si>
  <si>
    <t>B1.03</t>
  </si>
  <si>
    <t>(4,1+4,1+3,6)*2,62</t>
  </si>
  <si>
    <t>-1,5*2</t>
  </si>
  <si>
    <t>(14,4+14,4+2,25)*2,62</t>
  </si>
  <si>
    <t>-1,25*1,97*3</t>
  </si>
  <si>
    <t>-2,1*1,6</t>
  </si>
  <si>
    <t>B1.04</t>
  </si>
  <si>
    <t>(4,525+4,525+3,45+3,45)*2,62</t>
  </si>
  <si>
    <t>-1,2*2,55</t>
  </si>
  <si>
    <t>B1.05</t>
  </si>
  <si>
    <t>(7,125+7,125+7,05)*2,62</t>
  </si>
  <si>
    <t>1815650683</t>
  </si>
  <si>
    <t>194,589/2</t>
  </si>
  <si>
    <t>1612003916</t>
  </si>
  <si>
    <t>-202626673</t>
  </si>
  <si>
    <t>(2,1*2+0,9)*0,3*2</t>
  </si>
  <si>
    <t>"B</t>
  </si>
  <si>
    <t>7,5*3</t>
  </si>
  <si>
    <t>3,45*0,7*2</t>
  </si>
  <si>
    <t>621211032</t>
  </si>
  <si>
    <t>Montáž kontaktního zateplení vnějších podhledů lepením a mechanickým kotvením polystyrénových desek do pórobetonu přes 120 do 160 mm</t>
  </si>
  <si>
    <t>-1458611716</t>
  </si>
  <si>
    <t>7,5*0,6</t>
  </si>
  <si>
    <t>28376426</t>
  </si>
  <si>
    <t>deska XPS hrana polodrážková a hladký povrch 300kPA λ=0,035 tl 150mm</t>
  </si>
  <si>
    <t>1502173667</t>
  </si>
  <si>
    <t>4,5*1,1</t>
  </si>
  <si>
    <t>4,95*1,05 'Přepočtené koeficientem množství</t>
  </si>
  <si>
    <t>18,33</t>
  </si>
  <si>
    <t>18,33*1,05 'Přepočtené koeficientem množství</t>
  </si>
  <si>
    <t>(1,2+1,5*2)*4</t>
  </si>
  <si>
    <t>(1,0+0,6*2)*3</t>
  </si>
  <si>
    <t>(1,0+2,6*2)</t>
  </si>
  <si>
    <t>29,6*0,2*1,1</t>
  </si>
  <si>
    <t>41,349+41,349+10,164+5,88</t>
  </si>
  <si>
    <t>29,6*1,1</t>
  </si>
  <si>
    <t>32,56*1,05 'Přepočtené koeficientem množství</t>
  </si>
  <si>
    <t>39,38*1,05 'Přepočtené koeficientem množství</t>
  </si>
  <si>
    <t>1,0*4+1,2*4</t>
  </si>
  <si>
    <t>9,68*1,05 'Přepočtené koeficientem množství</t>
  </si>
  <si>
    <t>0,4*2*7</t>
  </si>
  <si>
    <t>5,6*1,05 'Přepočtené koeficientem množství</t>
  </si>
  <si>
    <t>622151021</t>
  </si>
  <si>
    <t>Penetrační akrylátový nátěr vnějších mozaikových tenkovrstvých omítek stěn</t>
  </si>
  <si>
    <t>1252417464</t>
  </si>
  <si>
    <t>7,5*3,5</t>
  </si>
  <si>
    <t xml:space="preserve">(0,5+0,5)*3,5*2" lezény </t>
  </si>
  <si>
    <t>3,6*3,5*3</t>
  </si>
  <si>
    <t>-1,0*2,6*2</t>
  </si>
  <si>
    <t>(1,2+1,5*2)*0,2*4</t>
  </si>
  <si>
    <t>(1,0+0,6*2)*0,2*3</t>
  </si>
  <si>
    <t>(1,0+2,6*2)*0,2*2</t>
  </si>
  <si>
    <t>622511112</t>
  </si>
  <si>
    <t>Tenkovrstvá akrylátová mozaiková střednězrnná omítka vnějších stěn</t>
  </si>
  <si>
    <t>18874538</t>
  </si>
  <si>
    <t>1,1*0,3</t>
  </si>
  <si>
    <t>632451455R</t>
  </si>
  <si>
    <t>Potěr pískocementový tl přes 40 do 70 mm tř. C 20 běžný</t>
  </si>
  <si>
    <t>827697723</t>
  </si>
  <si>
    <t>632451491</t>
  </si>
  <si>
    <t>Příplatek k potěrům za přehlazení povrchu</t>
  </si>
  <si>
    <t>2122186498</t>
  </si>
  <si>
    <t>632451494</t>
  </si>
  <si>
    <t>Příplatek k cenám potěru za strojní přehlazení povrchu</t>
  </si>
  <si>
    <t>-110161893</t>
  </si>
  <si>
    <t>632459115</t>
  </si>
  <si>
    <t>Příplatek k potěrům tl 10 mm za polymercementovou přísadu</t>
  </si>
  <si>
    <t>-875345631</t>
  </si>
  <si>
    <t>51*6</t>
  </si>
  <si>
    <t>634112113</t>
  </si>
  <si>
    <t>Obvodová dilatace podlahovým páskem z pěnového PE mezi stěnou a mazaninou nebo potěrem v 80 mm</t>
  </si>
  <si>
    <t>188858276</t>
  </si>
  <si>
    <t>7,2*4</t>
  </si>
  <si>
    <t>"Objekt B</t>
  </si>
  <si>
    <t>185,24</t>
  </si>
  <si>
    <t>5*60</t>
  </si>
  <si>
    <t>4*2</t>
  </si>
  <si>
    <t>1,1</t>
  </si>
  <si>
    <t>975043111</t>
  </si>
  <si>
    <t>Jednořadové podchycení stropů pro osazení nosníků v do 3,5 m pro zatížení do 750 kg/m</t>
  </si>
  <si>
    <t>-745225003</t>
  </si>
  <si>
    <t xml:space="preserve">Poznámka k položce:_x000d_
objekt B - při provádění nové stěny_x000d_
bude upřesněno na stavbě </t>
  </si>
  <si>
    <t>975111111</t>
  </si>
  <si>
    <t>Zřízení plošného podchycení konstrukcí systémovými samostatnými stojkami v do 4 m zatížení do 6 kPa</t>
  </si>
  <si>
    <t>484090551</t>
  </si>
  <si>
    <t>975111112</t>
  </si>
  <si>
    <t>Příplatek k plošnému podchycení konstrukcí systémovými samostatnými stojkami v do 4 m zatížení do 6 kPa za první a ZKD den použití</t>
  </si>
  <si>
    <t>343826676</t>
  </si>
  <si>
    <t>10*20 'Přepočtené koeficientem množství</t>
  </si>
  <si>
    <t>975111113</t>
  </si>
  <si>
    <t>Odstranění plošného podchycení konstrukcí systémovými samostatnými stojkami v do 4 m zatížení do 6 kPa</t>
  </si>
  <si>
    <t>1923728079</t>
  </si>
  <si>
    <t>-1218614723</t>
  </si>
  <si>
    <t>0,5*333</t>
  </si>
  <si>
    <t>(107,37+50,46)*0,1</t>
  </si>
  <si>
    <t>411556159</t>
  </si>
  <si>
    <t>2,431*10 'Přepočtené koeficientem množství</t>
  </si>
  <si>
    <t>2,431*0,3 'Přepočtené koeficientem množství</t>
  </si>
  <si>
    <t>-776460514</t>
  </si>
  <si>
    <t>2,431*0,7 'Přepočtené koeficientem množství</t>
  </si>
  <si>
    <t>711111001</t>
  </si>
  <si>
    <t>Provedení izolace proti zemní vlhkosti vodorovné za studena nátěrem penetračním</t>
  </si>
  <si>
    <t>-269589588</t>
  </si>
  <si>
    <t>7,2*0,15*4</t>
  </si>
  <si>
    <t>11163150</t>
  </si>
  <si>
    <t>lak penetrační asfaltový</t>
  </si>
  <si>
    <t>2080184890</t>
  </si>
  <si>
    <t>55,32*0,0003 'Přepočtené koeficientem množství</t>
  </si>
  <si>
    <t>711141559</t>
  </si>
  <si>
    <t>Provedení izolace proti zemní vlhkosti pásy přitavením vodorovné NAIP</t>
  </si>
  <si>
    <t>-1086737902</t>
  </si>
  <si>
    <t>704692654</t>
  </si>
  <si>
    <t>55,32*1,25</t>
  </si>
  <si>
    <t>711141-R</t>
  </si>
  <si>
    <t xml:space="preserve">Napojení hydroizoalce na stávající po obvodě místnosti </t>
  </si>
  <si>
    <t>311210814</t>
  </si>
  <si>
    <t>998711101</t>
  </si>
  <si>
    <t>Přesun hmot tonážní pro izolace proti vodě, vlhkosti a plynům v objektech v do 6 m</t>
  </si>
  <si>
    <t>95832212</t>
  </si>
  <si>
    <t>713121111</t>
  </si>
  <si>
    <t>Montáž izolace tepelné podlah volně kladenými rohožemi, pásy, dílci, deskami 1 vrstva</t>
  </si>
  <si>
    <t>686453075</t>
  </si>
  <si>
    <t>28372308</t>
  </si>
  <si>
    <t>deska EPS 100 pro konstrukce s běžným zatížením λ=0,037 tl 80mm</t>
  </si>
  <si>
    <t>403652042</t>
  </si>
  <si>
    <t>51*1,1</t>
  </si>
  <si>
    <t>998713101</t>
  </si>
  <si>
    <t>Přesun hmot tonážní pro izolace tepelné v objektech v do 6 m</t>
  </si>
  <si>
    <t>-584178000</t>
  </si>
  <si>
    <t>-1903878638</t>
  </si>
  <si>
    <t>-373136124</t>
  </si>
  <si>
    <t xml:space="preserve">"objekt B </t>
  </si>
  <si>
    <t>m.č. B.1.09</t>
  </si>
  <si>
    <t>3,325*2,62</t>
  </si>
  <si>
    <t>-1477741696</t>
  </si>
  <si>
    <t>3,93+8,712</t>
  </si>
  <si>
    <t>1325072555</t>
  </si>
  <si>
    <t>3,325</t>
  </si>
  <si>
    <t>1430512023</t>
  </si>
  <si>
    <t xml:space="preserve">4" bude upřesněno na stavbě </t>
  </si>
  <si>
    <t>2015329013</t>
  </si>
  <si>
    <t>763164531</t>
  </si>
  <si>
    <t>SDK obklad kcí tvaru L š do 0,8 m desky 1xA 12,5</t>
  </si>
  <si>
    <t>945220182</t>
  </si>
  <si>
    <t xml:space="preserve">dle popisu v PD - objekt B - podhled </t>
  </si>
  <si>
    <t>4+1,7+19,7</t>
  </si>
  <si>
    <t>1937466250</t>
  </si>
  <si>
    <t xml:space="preserve">" objekt B - svislé opláštění stoupaček </t>
  </si>
  <si>
    <t>1np</t>
  </si>
  <si>
    <t>2,62</t>
  </si>
  <si>
    <t>-1077790573</t>
  </si>
  <si>
    <t>-1772440547</t>
  </si>
  <si>
    <t>98568956</t>
  </si>
  <si>
    <t>998763301</t>
  </si>
  <si>
    <t>Přesun hmot tonážní pro konstrukce montované z desek v objektech v do 6 m</t>
  </si>
  <si>
    <t>-706233564</t>
  </si>
  <si>
    <t>767531111R</t>
  </si>
  <si>
    <t>Dodávka a montáž vnitřní čistící zóna ozn. V/09 - dle popisu v PD</t>
  </si>
  <si>
    <t>214559562</t>
  </si>
  <si>
    <t>8,28+15,38+3,02+1,69+5,62+16,47</t>
  </si>
  <si>
    <t>3,45*2+2,4*2</t>
  </si>
  <si>
    <t>4,525*2+3,45*2</t>
  </si>
  <si>
    <t>-1722594593</t>
  </si>
  <si>
    <t>27,62*1,1</t>
  </si>
  <si>
    <t>30,382*1,1 'Přepočtené koeficientem množství</t>
  </si>
  <si>
    <t>50,46*1,1</t>
  </si>
  <si>
    <t>3,02+1,69+5,62</t>
  </si>
  <si>
    <t>(1,7*2+3,3*2+1,5*2+2,0*2+1,2*2+1,4*2)*0,2</t>
  </si>
  <si>
    <t>998771102</t>
  </si>
  <si>
    <t>Přesun hmot tonážní pro podlahy z dlaždic v objektech v přes 6 do 12 m</t>
  </si>
  <si>
    <t>56,79</t>
  </si>
  <si>
    <t>" ze skladby F11</t>
  </si>
  <si>
    <t>50,58</t>
  </si>
  <si>
    <t>776211111</t>
  </si>
  <si>
    <t>Lepení textilních pásů</t>
  </si>
  <si>
    <t>456796694</t>
  </si>
  <si>
    <t>69751061</t>
  </si>
  <si>
    <t>koberec zátěžový vpichovaný role š 2m, vlákno 100% PA, hm 400g/m2, zátěž 33, útlum 21dB, hořlavost Bfl S1</t>
  </si>
  <si>
    <t>210417931</t>
  </si>
  <si>
    <t>50,58*1,1</t>
  </si>
  <si>
    <t>56,79*1,1 'Přepočtené koeficientem množství</t>
  </si>
  <si>
    <t xml:space="preserve">Objekt B </t>
  </si>
  <si>
    <t>55,2+28,5</t>
  </si>
  <si>
    <t>83,7*1,02 'Přepočtené koeficientem množství</t>
  </si>
  <si>
    <t>998776101</t>
  </si>
  <si>
    <t>Přesun hmot tonážní pro podlahy povlakové v objektech v do 6 m</t>
  </si>
  <si>
    <t>1977377071</t>
  </si>
  <si>
    <t>(3,4*2+1,7*2+1,5*2+2,0*2+1,2*2+1,4*2)*2,6</t>
  </si>
  <si>
    <t>-0,8*2,0*4</t>
  </si>
  <si>
    <t>51,84*1,15</t>
  </si>
  <si>
    <t>(1,0+0,6*2)*2</t>
  </si>
  <si>
    <t>4,4*1,1</t>
  </si>
  <si>
    <t>4,84*1,05 'Přepočtené koeficientem množství</t>
  </si>
  <si>
    <t>(3,4*2+1,7*2+1,5*2+2,0*2+1,2*2+1,4*2)</t>
  </si>
  <si>
    <t>998781101</t>
  </si>
  <si>
    <t>Přesun hmot tonážní pro obklady keramické v objektech v do 6 m</t>
  </si>
  <si>
    <t>-1955429177</t>
  </si>
  <si>
    <t>194,589</t>
  </si>
  <si>
    <t>12,642*2</t>
  </si>
  <si>
    <t>25,4*0,8</t>
  </si>
  <si>
    <t>2,62*1,2</t>
  </si>
  <si>
    <t>222,154</t>
  </si>
  <si>
    <t xml:space="preserve">03.B - Výměna výplní otvorů </t>
  </si>
  <si>
    <t xml:space="preserve">    766 - Konstrukce truhlářské - okna</t>
  </si>
  <si>
    <t>Konstrukce truhlářské - okna</t>
  </si>
  <si>
    <t>766-O02</t>
  </si>
  <si>
    <t>Dodávka a montáž okna na WC a sklad nádob 1000 x 600 mm ozn. D/02- dle popisu v PD</t>
  </si>
  <si>
    <t>-474657402</t>
  </si>
  <si>
    <t>766-O03</t>
  </si>
  <si>
    <t>Dodávka a montáž okno ve společenské místnosti 1200 x 1500 mm ozn. D/03 - dle popisu v PD</t>
  </si>
  <si>
    <t>-1593060746</t>
  </si>
  <si>
    <t>766-O04</t>
  </si>
  <si>
    <t>Dodávka a montáž AL vstupní sestavy a utomatických posuvných dveří 2850 x 2600 mm ozn. D/04 - dle popisu v PD</t>
  </si>
  <si>
    <t>-1459015338</t>
  </si>
  <si>
    <t>766-O09</t>
  </si>
  <si>
    <t>Dodávka a montáž AL vstupní sestavy automatických posuvných dveří 3450 x 2600 mm ozn.O/09 - dle popisu v PD</t>
  </si>
  <si>
    <t>1540235348</t>
  </si>
  <si>
    <t>766-O10</t>
  </si>
  <si>
    <t>Dodávka a montáž vstupních dveří 1000 x 2550 mm ozn.O/10 - dle popisu v PD</t>
  </si>
  <si>
    <t>366511944</t>
  </si>
  <si>
    <t>-428643458</t>
  </si>
  <si>
    <t>766-1D/12</t>
  </si>
  <si>
    <t>Dodávka a montáž dveří vnitřních do zádveří WC vč. ocelové zárubně ozn. D/12 - dle popisu v PD</t>
  </si>
  <si>
    <t>1979290380</t>
  </si>
  <si>
    <t>-1155599354</t>
  </si>
  <si>
    <t>766-1D/14</t>
  </si>
  <si>
    <t>Dodávka a montáž dveří vnitřních do WC vč. ocelové zárubně ozn. D/14 - dle popisu v PD</t>
  </si>
  <si>
    <t>636170921</t>
  </si>
  <si>
    <t>766-1D/15</t>
  </si>
  <si>
    <t>Dodávka a montáž dveří vnitřních dvoukřídlých vč. ocelové zárubně ozn. D/15 - dle popisu v PD</t>
  </si>
  <si>
    <t>1747078591</t>
  </si>
  <si>
    <t>766-1D/16</t>
  </si>
  <si>
    <t>Dodávka a montáž dveří vnitřních do společenské místnosti a skladu dvoukřídlých vč. ocelové zárubně ozn. D/16 - dle popisu v PD</t>
  </si>
  <si>
    <t>2131043010</t>
  </si>
  <si>
    <t>2031520190</t>
  </si>
  <si>
    <t>D/16</t>
  </si>
  <si>
    <t>455611048</t>
  </si>
  <si>
    <t>705451575</t>
  </si>
  <si>
    <t>2085788922</t>
  </si>
  <si>
    <t>1799481653</t>
  </si>
  <si>
    <t>1,25*3</t>
  </si>
  <si>
    <t>D/12</t>
  </si>
  <si>
    <t>2*0,8</t>
  </si>
  <si>
    <t>D/14</t>
  </si>
  <si>
    <t>1*1,25</t>
  </si>
  <si>
    <t>2*1,25</t>
  </si>
  <si>
    <t>-1663984140</t>
  </si>
  <si>
    <t>1723385580</t>
  </si>
  <si>
    <t>1192092036</t>
  </si>
  <si>
    <t>-1654893355</t>
  </si>
  <si>
    <t>oznD/02</t>
  </si>
  <si>
    <t>3*1</t>
  </si>
  <si>
    <t>ozn. D/03</t>
  </si>
  <si>
    <t>1,2*4</t>
  </si>
  <si>
    <t>59761071</t>
  </si>
  <si>
    <t>obklad keramický hladký přes 12 do 19ks/m2</t>
  </si>
  <si>
    <t>1560521818</t>
  </si>
  <si>
    <t>7,8*0,2</t>
  </si>
  <si>
    <t>1,56*1,1 'Přepočtené koeficientem množství</t>
  </si>
  <si>
    <t>-1182058085</t>
  </si>
  <si>
    <t>EL.AB. - Elektroinstalace A_B</t>
  </si>
  <si>
    <t>SIL1 - Silnoproud - demontáže</t>
  </si>
  <si>
    <t>D1 - Silnoproudá instalace- demontážní práce</t>
  </si>
  <si>
    <t>D1</t>
  </si>
  <si>
    <t>Silnoproudá instalace- demontážní práce</t>
  </si>
  <si>
    <t>741112801</t>
  </si>
  <si>
    <t>Demontáž elektroinstalačních lišt nástěnných vkládacích uložených pevně</t>
  </si>
  <si>
    <t>514011188</t>
  </si>
  <si>
    <t>741123811</t>
  </si>
  <si>
    <t>Demontáž kabel Cu plný kulatý žíla 2x1,5 až 6 mm2, 3x1,5 až 10 mm2, 4x1,5 až 10 mm2, 5x1,5 až 6 mm2, 7x1,5 až 4 mm2, 12x1,5 mm2 uložený pevně</t>
  </si>
  <si>
    <t>1295474070</t>
  </si>
  <si>
    <t>741127805</t>
  </si>
  <si>
    <t>Demontáž kabel Al plný nebo laněný kulatý žíla 3x50+35 mm2, 4x35 až 50 mm2 uložený pevně</t>
  </si>
  <si>
    <t>711124007</t>
  </si>
  <si>
    <t>741311873</t>
  </si>
  <si>
    <t>Demontáž spínačů zapuštěných normálních do 10 A šroubových bez zachování funkčnosti do 2 svorek</t>
  </si>
  <si>
    <t>-1111218207</t>
  </si>
  <si>
    <t>741315823</t>
  </si>
  <si>
    <t>Demontáž zásuvek domovních normálních do 16A zapuštěných šroubových bez zachování funkčnosti 2P+PE</t>
  </si>
  <si>
    <t>854281938</t>
  </si>
  <si>
    <t>741371841</t>
  </si>
  <si>
    <t>Demontáž svítidla interiérového se standardní paticí nebo int. zdrojem LED přisazeného stropního do 0,09 m2 bez zachování funkčnosti</t>
  </si>
  <si>
    <t>1190543509</t>
  </si>
  <si>
    <t>741375863</t>
  </si>
  <si>
    <t>Demontáž svítidla průmyslového se standardní paticí nebo int. zdrojem LED přisazeného přes 0,09 do 0,36 m2 se zachováním funkčnosti</t>
  </si>
  <si>
    <t>-1430486010</t>
  </si>
  <si>
    <t>SIL.2 - Silnoproud materiál</t>
  </si>
  <si>
    <t>D1 - Silnoproudá instalace - materiál</t>
  </si>
  <si>
    <t xml:space="preserve">    D2 - Rekapitulace</t>
  </si>
  <si>
    <t>Silnoproudá instalace - materiál</t>
  </si>
  <si>
    <t>34113081</t>
  </si>
  <si>
    <t>kabel silový jádro Al izolace PVC plášť PVC 0,6/1kV (1-AYKY) 4x95mm2</t>
  </si>
  <si>
    <t>34113080</t>
  </si>
  <si>
    <t>kabel silový jádro Al izolace PVC plášť PVC 0,6/1kV (1-AYKY) 4x70mm2</t>
  </si>
  <si>
    <t>34111610</t>
  </si>
  <si>
    <t>kabel silový jádro Cu izolace PVC plášť PVC 0,6/1kV (1-CYKY) 4x25mm2</t>
  </si>
  <si>
    <t>34111080</t>
  </si>
  <si>
    <t>kabel instalační jádro Cu plné izolace PVC plášť PVC 450/750V (CYKY) 4x16mm2</t>
  </si>
  <si>
    <t>34111100</t>
  </si>
  <si>
    <t>kabel instalační jádro Cu plné izolace PVC plášť PVC 450/750V (CYKY) 5x6mm2</t>
  </si>
  <si>
    <t>34111098</t>
  </si>
  <si>
    <t>kabel instalační jádro Cu plné izolace PVC plášť PVC 450/750V (CYKY) 5x4mm2</t>
  </si>
  <si>
    <t>34113279</t>
  </si>
  <si>
    <t>kabel Instalační flexibilní jádro Cu lanované izolace pryž plášť pryž chloroprenová 450/750V (H07RN-F) 5x4mm2</t>
  </si>
  <si>
    <t>34111090</t>
  </si>
  <si>
    <t>kabel instalační jádro Cu plné izolace PVC plášť PVC 450/750V (CYKY) 5x1,5mm2</t>
  </si>
  <si>
    <t>34111060</t>
  </si>
  <si>
    <t>kabel instalační jádro Cu plné izolace PVC plášť PVC 450/750V (CYKY) 4x1,5mm2</t>
  </si>
  <si>
    <t>34111036</t>
  </si>
  <si>
    <t>kabel instalační jádro Cu plné izolace PVC plášť PVC 450/750V (CYKY) 3x2,5mm2</t>
  </si>
  <si>
    <t>34111030</t>
  </si>
  <si>
    <t>kabel instalační jádro Cu plné izolace PVC plášť PVC 450/750V (CYKY-J) 3x1,5mm2</t>
  </si>
  <si>
    <t>34111030.1</t>
  </si>
  <si>
    <t>kabel instalační jádro Cu plné izolace PVC plášť PVC 450/750V (CYKY-O) 3x1,5mm2</t>
  </si>
  <si>
    <t>34111005</t>
  </si>
  <si>
    <t>kabel instalační jádro Cu plné izolace PVC plášť PVC 450/750V (CYKY) 2x1,5mm2</t>
  </si>
  <si>
    <t>34111168</t>
  </si>
  <si>
    <t>kabel silový oheň retardující bezhalogenový bez funkční schopnosti při požáru třída reakce na oheň B2cas1d1a1 jádro Cu 0,6/1kV (1-CXKH-R B2) 5x16mm2</t>
  </si>
  <si>
    <t>34111167</t>
  </si>
  <si>
    <t>kabel silový oheň retardující bezhalogenový bez funkční schopnosti při požáru třída reakce na oheň B2cas1d1a1 jádro Cu 0,6/1kV (1-CXKH-R B2) 5x10mm2</t>
  </si>
  <si>
    <t>34111166</t>
  </si>
  <si>
    <t>34111126</t>
  </si>
  <si>
    <t>kabel silový oheň retardující bezhalogenový bez funkční schopnosti při požáru třída reakce na oheň B2cas1d1a1 jádro Cu 0,6/1kV (1-CXKH-R B2) 3x6mm2</t>
  </si>
  <si>
    <t>34111148</t>
  </si>
  <si>
    <t>kabel silový oheň retardující bezhalogenový bez funkční schopnosti při požáru třída reakce na oheň B2cas1d1a1 jádro Cu 0,6/1kV (1-CXKH-R B2) 4x6mm2</t>
  </si>
  <si>
    <t>34111146</t>
  </si>
  <si>
    <t>kabel silový oheň retardující bezhalogenový bez funkční schopnosti při požáru třída reakce na oheň B2cas1d1a1 jádro Cu 0,6/1kV (1-CXKH-R B2) 4x2,5mm2</t>
  </si>
  <si>
    <t>34111124</t>
  </si>
  <si>
    <t>kabel silový oheň retardující bezhalogenový bez funkční schopnosti při požáru třída reakce na oheň B2cas1d1a1 jádro Cu 0,6/1kV (1-CXKH-R B2) 3x2,5mm2</t>
  </si>
  <si>
    <t>34111162</t>
  </si>
  <si>
    <t>kabel silový oheň retardující bezhalogenový bez funkční schopnosti při požáru třída reakce na oheň B2cas1d1a1 jádro Cu 0,6/1kV (1-CXKH-R B2) 5x1,5mm2</t>
  </si>
  <si>
    <t>34111123</t>
  </si>
  <si>
    <t>kabel silový oheň retardující bezhalogenový bez funkční schopnosti při požáru třída reakce na oheň B2cas1d1a1 jádro Cu 0,6/1kV (1-CXKH-R (J) B2) 3x1,5mm2</t>
  </si>
  <si>
    <t>34111123.1</t>
  </si>
  <si>
    <t>kabel silový oheň retardující bezhalogenový bez funkční schopnosti při požáru třída reakce na oheň B2cas1d1a1 jádro Cu 0,6/1kV (1-CXKH-R (O) B2) 3x1,5mm2</t>
  </si>
  <si>
    <t>34111327</t>
  </si>
  <si>
    <t>kabel silový oheň retardující bezhalogenový s funkční schopností při požáru 180min a P60-R třída reakce na oheň B2cas1d0 jádro Cu 0,6/1kV (1-CXKH-V) 3x1,5mm2</t>
  </si>
  <si>
    <t>34111324</t>
  </si>
  <si>
    <t>kabel silový oheň retardující bezhalogenový s funkční schopností při požáru 180min a P60-R třída reakce na oheň B2cas1d0 jádro Cu 0,6/1kV (1-CXKH-V) 2x1,5mm2</t>
  </si>
  <si>
    <t>34141030</t>
  </si>
  <si>
    <t>vodič propojovací flexibilní jádro Cu lanované izolace PVC 450/750V (H07V-K) 1x25mm2</t>
  </si>
  <si>
    <t>34141029</t>
  </si>
  <si>
    <t>vodič propojovací flexibilní jádro Cu lanované izolace PVC 450/750V (H07V-K) 1x16mm2</t>
  </si>
  <si>
    <t>34141028</t>
  </si>
  <si>
    <t>vodič propojovací flexibilní jádro Cu lanované izolace PVC 450/750V (H07V-K) 1x10mm2</t>
  </si>
  <si>
    <t>34141027</t>
  </si>
  <si>
    <t>vodič propojovací flexibilní jádro Cu lanované izolace PVC 450/750V (H07V-K) 1x6mm2</t>
  </si>
  <si>
    <t>34140826</t>
  </si>
  <si>
    <t>vodič propojovací jádro Cu plné izolace PVC 450/750V (H07V-U) 1x6mm2</t>
  </si>
  <si>
    <t>34140824</t>
  </si>
  <si>
    <t>vodič propojovací jádro Cu plné izolace PVC 450/750V (H07V-U) 1x2,5mm2</t>
  </si>
  <si>
    <t>34571351</t>
  </si>
  <si>
    <t>trubka elektroinstalační ohebná dvouplášťová korugovaná (chránička) D 41/50mm, HDPE+LDPE</t>
  </si>
  <si>
    <t>34571093</t>
  </si>
  <si>
    <t>trubka elektroinstalační tuhá z PVC D 22,1/25 mm, délka 3m</t>
  </si>
  <si>
    <t>příchytka trubky 25</t>
  </si>
  <si>
    <t>34571007</t>
  </si>
  <si>
    <t>lišta elektroinstalační hranatá PVC 40x20mm</t>
  </si>
  <si>
    <t>34571005</t>
  </si>
  <si>
    <t>lišta elektroinstalační hranatá PVC 25x20mm</t>
  </si>
  <si>
    <t>34571015</t>
  </si>
  <si>
    <t>lišta elektroinstalační hranatá bezhalogenová 40x20mm (A1-A2)</t>
  </si>
  <si>
    <t>34571014</t>
  </si>
  <si>
    <t>lišta elektroinstalační hranatá bezhalogenová 20x20mm (A1-A2)</t>
  </si>
  <si>
    <t>R.1</t>
  </si>
  <si>
    <t xml:space="preserve">žlab drátěný, 300/50 "GZ" - vzdálenost podpěr 1,5 m  (A1-A2)</t>
  </si>
  <si>
    <t>R.2</t>
  </si>
  <si>
    <t xml:space="preserve">žlab drátěný, 200/50 "GZ" - vzdálenost podpěr 2,0 m  (A1-A2)</t>
  </si>
  <si>
    <t>R.3</t>
  </si>
  <si>
    <t xml:space="preserve">žlab drátěný, 50/50 "GZ" - vzdálenost podpěr 2,0 m  (A1-A2)</t>
  </si>
  <si>
    <t>R.4</t>
  </si>
  <si>
    <t xml:space="preserve">přepážka 50 "SZ", 0,8mm  (A1-A2)</t>
  </si>
  <si>
    <t>R.5</t>
  </si>
  <si>
    <t xml:space="preserve">spojka "GZ" - pro spojení "žlab-žlab"  (A1-A2)</t>
  </si>
  <si>
    <t>R.6</t>
  </si>
  <si>
    <t xml:space="preserve">spojka "GZ" - uzemňovací  (A1-A2)</t>
  </si>
  <si>
    <t>R.7</t>
  </si>
  <si>
    <t xml:space="preserve">tvarovací sada "GZ" - pro vytváření kolen  (A1-A2)</t>
  </si>
  <si>
    <t>R.8</t>
  </si>
  <si>
    <t xml:space="preserve">nosník 300 "GZ" - pro žlab 300/50; 300/100  (A1-A2)</t>
  </si>
  <si>
    <t>R.9</t>
  </si>
  <si>
    <t xml:space="preserve">nosník 200 "GZ" - pro žlab 200/50; 200/100  (A1-A2)</t>
  </si>
  <si>
    <t>R.10</t>
  </si>
  <si>
    <t>nosník 50 "GZ" - pro žlab 50/50</t>
  </si>
  <si>
    <t>R.11</t>
  </si>
  <si>
    <t xml:space="preserve">držák krabic 100x100  (A1-A2)</t>
  </si>
  <si>
    <t>R.12</t>
  </si>
  <si>
    <t>držák svazkový 15x kabel CYKY 3x1,5</t>
  </si>
  <si>
    <t>R.13</t>
  </si>
  <si>
    <t>kabelová příchytka pr. 8mm, fixace šroubem, splňuje normu ČSN 73 0895, galvanicky zinkováno, certifikát na P90, pro funkční trasy</t>
  </si>
  <si>
    <t>R.14</t>
  </si>
  <si>
    <t xml:space="preserve">Kovová hmoždinka M8 s límcem "GZ"  (A1-A2)</t>
  </si>
  <si>
    <t>56280112</t>
  </si>
  <si>
    <t>hmoždinky univerzální 8x50</t>
  </si>
  <si>
    <t>R.15</t>
  </si>
  <si>
    <t>hmoždinka natloukací pro vázací pásek</t>
  </si>
  <si>
    <t>R.16</t>
  </si>
  <si>
    <t>pásek vázací černý 360/4,8</t>
  </si>
  <si>
    <t>R.17</t>
  </si>
  <si>
    <t>pásek vázací černý 160/3,6 HF</t>
  </si>
  <si>
    <t>R.18</t>
  </si>
  <si>
    <t>Ucpávka měkká kabelová pro odolnost EI60 - EI 180</t>
  </si>
  <si>
    <t>34571479</t>
  </si>
  <si>
    <t>krabice v uzavřeném provedení PP s krytím IP 66 čtvercová 100x100mm</t>
  </si>
  <si>
    <t>34571400</t>
  </si>
  <si>
    <t xml:space="preserve">krabice bezhalogenová ABS IP65 100x100x50mm  (A1-A2)</t>
  </si>
  <si>
    <t>34571475</t>
  </si>
  <si>
    <t>krabice lištová PVC přístrojová čtvercová 80x80mm mělká</t>
  </si>
  <si>
    <t>R.19</t>
  </si>
  <si>
    <t xml:space="preserve">krabice lištová bezhalogenová přístrojová čtvercová 80x80mm mělká  (A1-A2)</t>
  </si>
  <si>
    <t>34571464</t>
  </si>
  <si>
    <t>krabice do dutých stěn PVC přístrojová kruhová D 70mm mělká</t>
  </si>
  <si>
    <t>34539010</t>
  </si>
  <si>
    <t>přístroj spínače jednopólového, řazení 1, 1So bezšroubové svorky</t>
  </si>
  <si>
    <t>34539012</t>
  </si>
  <si>
    <t>přístroj přepínače sériového, řazení 5 bezšroubové svorky</t>
  </si>
  <si>
    <t>34539013</t>
  </si>
  <si>
    <t>přístroj přepínače střídavého, řazení 6, 6So bezšroubové svorky</t>
  </si>
  <si>
    <t>34539017</t>
  </si>
  <si>
    <t>přístroj přepínače střídavého dvojitého, řazení 6+6(6+1) bezšroubové svorky</t>
  </si>
  <si>
    <t>34539014</t>
  </si>
  <si>
    <t>přístroj přepínače křížového, řazení 7, 7So bezšroubové svorky</t>
  </si>
  <si>
    <t>34539021</t>
  </si>
  <si>
    <t>přístroj ovládače zapínacího, řazení 1/0, 1/0S, 1/0So bezšroubové svorky</t>
  </si>
  <si>
    <t>34535015</t>
  </si>
  <si>
    <t>spínač nástěnný jednopólový, řazení 1, IP44, šroubové svorky</t>
  </si>
  <si>
    <t>34535018</t>
  </si>
  <si>
    <t>přepínač nástěnný střídavý, řazení 6, IP44, šroubové svorky</t>
  </si>
  <si>
    <t>34535022</t>
  </si>
  <si>
    <t>přepínač nástěnný střídavý dvojitý, řazení 6+6(6+1), IP44, šroubové svorky</t>
  </si>
  <si>
    <t>34539049</t>
  </si>
  <si>
    <t>kryt spínače jednoduchý</t>
  </si>
  <si>
    <t>34539050</t>
  </si>
  <si>
    <t>kryt spínače dělený</t>
  </si>
  <si>
    <t>146</t>
  </si>
  <si>
    <t>34555241</t>
  </si>
  <si>
    <t>přístroj zásuvky zápustné jednonásobné, krytka s clonkami, bezšroubové svorky</t>
  </si>
  <si>
    <t>148</t>
  </si>
  <si>
    <t>34555244</t>
  </si>
  <si>
    <t>přístroj zásuvky zápustné jednonásobné s optickou přepěťovou ochranou, krytka s clonkami, bezšroubové svorky</t>
  </si>
  <si>
    <t>150</t>
  </si>
  <si>
    <t>34555229</t>
  </si>
  <si>
    <t>zásuvka nástěnná jednonásobná s víčkem, IP44, šroubové svorky</t>
  </si>
  <si>
    <t>152</t>
  </si>
  <si>
    <t>34539059</t>
  </si>
  <si>
    <t>rámeček jednonásobný</t>
  </si>
  <si>
    <t>154</t>
  </si>
  <si>
    <t>R.20</t>
  </si>
  <si>
    <t>skříň nouzového vypnutí IP55 100x100x 50mm na omítku rudá</t>
  </si>
  <si>
    <t>156</t>
  </si>
  <si>
    <t>R.21</t>
  </si>
  <si>
    <t>sada pro nouzovou signalizaci (ZTP)</t>
  </si>
  <si>
    <t>158</t>
  </si>
  <si>
    <t>R.22</t>
  </si>
  <si>
    <t>hlídač pohybu 360°</t>
  </si>
  <si>
    <t>160</t>
  </si>
  <si>
    <t>R.23</t>
  </si>
  <si>
    <t>svítidlo "A" - LED panel š_h_v - 595 x 595 x 8,5mm, 1x40W/4000K, 3400lm, RA80</t>
  </si>
  <si>
    <t>162</t>
  </si>
  <si>
    <t>R.24</t>
  </si>
  <si>
    <t>svítidlo "B" - LED panel š_h_v - 595 x 595 x 32mm, 1x36W/4000K, 4320lm, RA80, UGR 19</t>
  </si>
  <si>
    <t>164</t>
  </si>
  <si>
    <t>R.25</t>
  </si>
  <si>
    <t>montážní rámeček pro stropní montáž - led panel "B" - š_h_v - 595 x 595 x 32mm</t>
  </si>
  <si>
    <t>166</t>
  </si>
  <si>
    <t>R.26</t>
  </si>
  <si>
    <t>svítidlo "D" - LED panel š_h_v - 595 x 595 x 34mm, 1x32W/4000K, 3600lm, RA80, UGR 19</t>
  </si>
  <si>
    <t>168</t>
  </si>
  <si>
    <t>R.27</t>
  </si>
  <si>
    <t>svítidlo "F" - LED zápustné š_h_v - 190 x 0 x 42mm, 1x18W/4000K, 1800lm, RA80</t>
  </si>
  <si>
    <t>170</t>
  </si>
  <si>
    <t>R.28</t>
  </si>
  <si>
    <t>nouzový modul pro svítidlo min 1H "F"</t>
  </si>
  <si>
    <t>172</t>
  </si>
  <si>
    <t>R.29</t>
  </si>
  <si>
    <t>svítidlo "G" - LED zápustné š_h_v - 215 x 0 x 42mm, 1x24W/4000K, 2400lm, RA80</t>
  </si>
  <si>
    <t>174</t>
  </si>
  <si>
    <t>R.30</t>
  </si>
  <si>
    <t>svítidlo "H" - LED zápustné š_h_v - 225 x 0 x 23mm, 1x22W/4000K, 1920lm, RA80</t>
  </si>
  <si>
    <t>176</t>
  </si>
  <si>
    <t>R.31</t>
  </si>
  <si>
    <t>svítidlo "I" - LED zápustné š_h_v - 224 x 0 x 29mm, 1x18W/4000K, 1530lm, RA80</t>
  </si>
  <si>
    <t>178</t>
  </si>
  <si>
    <t>R.32</t>
  </si>
  <si>
    <t>svítidlo "J" - LED stropní š_h_v - 390 x 0 x 85mm, 1x32W/4000K, 3400lm, RA80</t>
  </si>
  <si>
    <t>180</t>
  </si>
  <si>
    <t>R.33</t>
  </si>
  <si>
    <t>svítidlo "K" - LED stropní š_h_v - 370 x 0 x 45mm, 1x26W/4000K, 3000lm, RA80</t>
  </si>
  <si>
    <t>182</t>
  </si>
  <si>
    <t>R.331</t>
  </si>
  <si>
    <t xml:space="preserve">svítidlo "K" - LED stropní š_h_v - 370 x 0 x 45mm, 1x26W/4000K, 3000lm, RA80+N 1H_x000d_
</t>
  </si>
  <si>
    <t>684193564</t>
  </si>
  <si>
    <t>R.34</t>
  </si>
  <si>
    <t>svítidlo "L" - LED stropní š_h_v - 190 x 0 x 40mm, 1x19W/4000K, 1950lm, RA80</t>
  </si>
  <si>
    <t>184</t>
  </si>
  <si>
    <t>R.35</t>
  </si>
  <si>
    <t>svítidlo "M" - LED stropní š_h_v - 550 x 0 x 45mm, 1x34W/4000K, 3800lm, RA80, integrovaný nouzový modul min 1H</t>
  </si>
  <si>
    <t>186</t>
  </si>
  <si>
    <t>R.36</t>
  </si>
  <si>
    <t xml:space="preserve">svítidlo "N" - LED stropní š_h_v - 370 x 0 x 50mm, 1x26W/4000K, 3000lm, RA80,           integrované PIR a nouzový modul min 1H</t>
  </si>
  <si>
    <t>188</t>
  </si>
  <si>
    <t>R.361</t>
  </si>
  <si>
    <t xml:space="preserve">svítidlo "P" - LED průmyslové š_h_v - 1272 x 95 x 100mm, 1x27W/4000K, 3870lm, RA80_x000d_
</t>
  </si>
  <si>
    <t>1120441914</t>
  </si>
  <si>
    <t>R.37</t>
  </si>
  <si>
    <t>svítidlo "Q" - LED průmyslové š_h_v - 1572 x 95 x 100mm, 1x45W/4000K, 6890lm, RA80</t>
  </si>
  <si>
    <t>190</t>
  </si>
  <si>
    <t>R.38</t>
  </si>
  <si>
    <t>svítidlo "R" - LED vestavné nouzové, otika pro únikové cesty - 2,2W/6500K, 380lm</t>
  </si>
  <si>
    <t>192</t>
  </si>
  <si>
    <t>R.39</t>
  </si>
  <si>
    <t>svítidlo "S" - LED stropní nouzové (Piktogram) - 2,2W/6500K, 150lm, RA85</t>
  </si>
  <si>
    <t>194</t>
  </si>
  <si>
    <t>R.40</t>
  </si>
  <si>
    <t>svítidlo "T" - LED přisazené š_h_v - 400 x 0 x 12mm, 1x24W/4000K, 1920lm, RA80</t>
  </si>
  <si>
    <t>196</t>
  </si>
  <si>
    <t>R.41</t>
  </si>
  <si>
    <t>svítidlo "U" - LED pásek 10mm 14,0W/m 12VDC - 1400lm/m, 4200K, IP20, CRI90</t>
  </si>
  <si>
    <t>198</t>
  </si>
  <si>
    <t>R.42</t>
  </si>
  <si>
    <t xml:space="preserve">"G1" - LED zdroj napájecí 12 VDC 40W 3,3A  plast IP67</t>
  </si>
  <si>
    <t>200</t>
  </si>
  <si>
    <t>R.43</t>
  </si>
  <si>
    <t>svítidlo "V" - LED přisazené š_h_v - 200 x 0 x 55mm, 1x10W/4000K, 1050lm, RA80</t>
  </si>
  <si>
    <t>202</t>
  </si>
  <si>
    <t>R.44</t>
  </si>
  <si>
    <t>Svorka propojovací s páčkou 2x 0,2-4mm2</t>
  </si>
  <si>
    <t>204</t>
  </si>
  <si>
    <t>R.45</t>
  </si>
  <si>
    <t>Svorka propojovací s páčkou 3x 0,2-4mm2</t>
  </si>
  <si>
    <t>206</t>
  </si>
  <si>
    <t>R.46</t>
  </si>
  <si>
    <t xml:space="preserve">Svorka krabicová  2x0,5-2,5 bílá</t>
  </si>
  <si>
    <t>208</t>
  </si>
  <si>
    <t>R.47</t>
  </si>
  <si>
    <t xml:space="preserve">Svorka krabicová  3x0,5-2,5 oranžová</t>
  </si>
  <si>
    <t>210</t>
  </si>
  <si>
    <t>R.48</t>
  </si>
  <si>
    <t xml:space="preserve">Svorka krabicová  4x0,5-2,5 červená</t>
  </si>
  <si>
    <t>212</t>
  </si>
  <si>
    <t>R.49</t>
  </si>
  <si>
    <t>svorkovnice ekvipotenciální (MET)</t>
  </si>
  <si>
    <t>214</t>
  </si>
  <si>
    <t>D2</t>
  </si>
  <si>
    <t>Rekapitulace</t>
  </si>
  <si>
    <t>Pol28</t>
  </si>
  <si>
    <t>216</t>
  </si>
  <si>
    <t>SIL.3 - Silnoproud - montáže</t>
  </si>
  <si>
    <t>D1 - Silnoproudá instalace - montážní práce</t>
  </si>
  <si>
    <t>Silnoproudá instalace - montážní práce</t>
  </si>
  <si>
    <t>741123227</t>
  </si>
  <si>
    <t>Montáž kabel Al plný nebo laněný kulatý žíla 4x70 až 95 mm2 uložený volně (např. AYKY)</t>
  </si>
  <si>
    <t>210812037</t>
  </si>
  <si>
    <t>Montáž kabelu Cu plného nebo laněného do 1 kV žíly 4x25 až 35 mm2 (např. CYKY) bez ukončení uloženého volně nebo v liště</t>
  </si>
  <si>
    <t>210812035</t>
  </si>
  <si>
    <t>Montáž kabelu Cu plného nebo laněného do 1 kV žíly 4x16 mm2 (např. CYKY) bez ukončení uloženého volně nebo v liště</t>
  </si>
  <si>
    <t>741122222</t>
  </si>
  <si>
    <t>Montáž kabel Cu plný kulatý žíla 4x10 mm2 uložený volně (např. CYKY)</t>
  </si>
  <si>
    <t>741122232</t>
  </si>
  <si>
    <t>741122231</t>
  </si>
  <si>
    <t>Montáž kabel Cu plný kulatý žíla 5x1,5 až 2,5 mm2 uložený volně (např. CYKY)</t>
  </si>
  <si>
    <t>741122219</t>
  </si>
  <si>
    <t>Montáž kabel Cu plný kulatý žíla 4x1,5 až 4 mm2 uložený volně (např. CYKY)</t>
  </si>
  <si>
    <t>741122211</t>
  </si>
  <si>
    <t>741120005</t>
  </si>
  <si>
    <t>Montáž vodič Cu izolovaný plný a laněný žíla 25-35 mm2 pod omítku (např. CY)</t>
  </si>
  <si>
    <t>741120003</t>
  </si>
  <si>
    <t>Montáž vodič Cu izolovaný plný a laněný žíla 10-16 mm2 pod omítku (např. CY)</t>
  </si>
  <si>
    <t>741120001</t>
  </si>
  <si>
    <t>Montáž vodič Cu izolovaný plný a laněný žíla 0,35-6 mm2 pod omítku (např. CY)</t>
  </si>
  <si>
    <t>741110043</t>
  </si>
  <si>
    <t>Montáž trubka plastová ohebná D přes 35 mm uložená pevně</t>
  </si>
  <si>
    <t>741110002</t>
  </si>
  <si>
    <t>Montáž trubka plastová tuhá D přes 23 do 35 mm uložená pevně</t>
  </si>
  <si>
    <t>741110521</t>
  </si>
  <si>
    <t>Montáž lišta a kanálek vkládací šířky do 60 mm bez víčka</t>
  </si>
  <si>
    <t>741910415</t>
  </si>
  <si>
    <t>Montáž žlab kovový šířky do 500 mm bez víka</t>
  </si>
  <si>
    <t>741910414</t>
  </si>
  <si>
    <t>Montáž žlab kovový šířky do 250 mm bez víka</t>
  </si>
  <si>
    <t>741910411</t>
  </si>
  <si>
    <t>Montáž žlab kovový šířky do 50 mm bez víka</t>
  </si>
  <si>
    <t>741110541</t>
  </si>
  <si>
    <t>Montáž lišta a kanálek -přepážka podélná oddělovací</t>
  </si>
  <si>
    <t>Montáž držák svazkový</t>
  </si>
  <si>
    <t>Montáž kabelová příchytka pro kabely pro funkční trasy</t>
  </si>
  <si>
    <t>460932111</t>
  </si>
  <si>
    <t>Osazení hmoždinek pro elektroinstalace včetně vyvrtání otvoru průměru do 8 mm</t>
  </si>
  <si>
    <t>Montáž pásek vázací</t>
  </si>
  <si>
    <t>741112021</t>
  </si>
  <si>
    <t>Montáž krabice nástěnná plastová čtyřhranná do 100x100 mm</t>
  </si>
  <si>
    <t>741112071</t>
  </si>
  <si>
    <t>Montáž krabice přístrojová lištová plast jednoduchá</t>
  </si>
  <si>
    <t>741112062</t>
  </si>
  <si>
    <t>Montáž krabice přístrojová zapuštěná plastová kruhová pro sádrokartonové příčky</t>
  </si>
  <si>
    <t>Montáž ucpávka měkká kabelová pro odolnost EI60 - EI 180</t>
  </si>
  <si>
    <t>468081122</t>
  </si>
  <si>
    <t>Vybourání otvorů pro elektroinstalace ve zdivu z lehkých betonů pl přes 0,09 do 0,25 m2 tl přes 15 do 30 cm</t>
  </si>
  <si>
    <t>741310101</t>
  </si>
  <si>
    <t>Montáž spínač (polo)zapuštěný bezšroubové připojení 1-jednopólový se zapojením vodičů</t>
  </si>
  <si>
    <t>741310121</t>
  </si>
  <si>
    <t>Montáž přepínač (polo)zapuštěný bezšroubové připojení 5-seriový se zapojením vodičů</t>
  </si>
  <si>
    <t>741310122</t>
  </si>
  <si>
    <t>Montáž přepínač (polo)zapuštěný bezšroubové připojení 6-střídavý se zapojením vodičů</t>
  </si>
  <si>
    <t>741310125</t>
  </si>
  <si>
    <t>Montáž přepínač (polo)zapuštěný bezšroubové připojení 6+6-dvojitý střídavý se zapojením vodičů</t>
  </si>
  <si>
    <t>741310126</t>
  </si>
  <si>
    <t>Montáž přepínač (polo)zapuštěný bezšroubové připojení 7-křížový se zapojením vodičů</t>
  </si>
  <si>
    <t>741310022</t>
  </si>
  <si>
    <t>Montáž přepínač nástěnný 6-střídavý prostředí normální se zapojením vodičů</t>
  </si>
  <si>
    <t>741310024</t>
  </si>
  <si>
    <t>Montáž přepínač nástěnný 6+6 dvojitý střídavý prostředí normální se zapojením vodičů</t>
  </si>
  <si>
    <t>741313001</t>
  </si>
  <si>
    <t>Montáž zásuvka (polo)zapuštěná bezšroubové připojení 2P+PE se zapojením vodičů</t>
  </si>
  <si>
    <t>741313002</t>
  </si>
  <si>
    <t>Montáž zásuvka (polo)zapuštěná bezšroubové připojení 2P+PE dvojí zapojení - průběžná se zapojením vodičů</t>
  </si>
  <si>
    <t>741313005</t>
  </si>
  <si>
    <t>Montáž zásuvka (polo)zapuštěná bezšroubové připojení 2P + PE s přepěťovou ochranou se zapojením vodičů</t>
  </si>
  <si>
    <t>741313231</t>
  </si>
  <si>
    <t>Montáž zásuvek průmyslových nástěnných provedení IP 44 2P+PE 16 A se zapojením vodičů</t>
  </si>
  <si>
    <t>742350001</t>
  </si>
  <si>
    <t>Montáž signalizačního světla s elektronikou a akustickou signalizací k zařízení pro ZTP</t>
  </si>
  <si>
    <t>742350002</t>
  </si>
  <si>
    <t>Montáž potvrzovacího tlačítka k zařízení pro ZTP</t>
  </si>
  <si>
    <t>742350003</t>
  </si>
  <si>
    <t>Montáž volacího tlačítka do výšky 900 mm a táhla do výšky 150 mm k zařízení pro ZTP</t>
  </si>
  <si>
    <t>742350004</t>
  </si>
  <si>
    <t>Montáž napájecího zdroje 24 V k zařízení pro ZTP</t>
  </si>
  <si>
    <t>742210151</t>
  </si>
  <si>
    <t>Montáž tlačítkového hlásiče se sklíčkem</t>
  </si>
  <si>
    <t>741311004</t>
  </si>
  <si>
    <t>Montáž čidlo pohybu nástěnné se zapojením vodičů</t>
  </si>
  <si>
    <t>741372112</t>
  </si>
  <si>
    <t>Montáž svítidlo LED interiérové vestavné panelové hranaté nebo kruhové přes 0,09 do 0,36 m2 se zapojením vodičů</t>
  </si>
  <si>
    <t>741372062</t>
  </si>
  <si>
    <t>Montáž svítidlo LED interiérové přisazené stropní hranaté nebo kruhové přes 0,09 do 0,36 m2 se zapojením vodičů</t>
  </si>
  <si>
    <t>741372077</t>
  </si>
  <si>
    <t>Montáž svítidlo LED interiérové přisazené stropní hranaté nebo kruhové přes 0,09 do 0,36 m2 s pohybovým čidlem se zapojením vodičů</t>
  </si>
  <si>
    <t>741372061</t>
  </si>
  <si>
    <t>Montáž svítidlo LED interiérové přisazené stropní hranaté nebo kruhové do 0,09 m2 se zapojením vodičů</t>
  </si>
  <si>
    <t>741371102</t>
  </si>
  <si>
    <t>Montáž svítidlo zářivkové průmyslové stropní přisazené 1 zdroj s krytem</t>
  </si>
  <si>
    <t>741372002</t>
  </si>
  <si>
    <t>Montáž svítidlo LED interiérové přisazené nástěnné páskové lištové se zapojením vodičů</t>
  </si>
  <si>
    <t>741761053</t>
  </si>
  <si>
    <t>Montáž napájecího zdroje 1 fázového</t>
  </si>
  <si>
    <t>Montáž svorka propojovací s páčkou 2x 0,2-4mm2</t>
  </si>
  <si>
    <t>Montáž svorka propojovací s páčkou 3x 0,2-4mm2</t>
  </si>
  <si>
    <t>Montáž svorka krabicová 2273-202 2x0,5-2,5 bílá</t>
  </si>
  <si>
    <t>Montáž svorka krabicová 2273-203 3x0,5-2,5 oranžová</t>
  </si>
  <si>
    <t>Montáž svorka krabicová 2273-204 4x0,5-2,5 červená</t>
  </si>
  <si>
    <t>Montáž ekvipotenciální svorkovnice MET se zapojením vodičů</t>
  </si>
  <si>
    <t>SLA1 - Slaboproud - demontáže</t>
  </si>
  <si>
    <t>D1 - Slaboproudá instalace- demontážní práce</t>
  </si>
  <si>
    <t>Slaboproudá instalace- demontážní práce</t>
  </si>
  <si>
    <t>Demontáž kabelů sdělovacích pro vnitřní rozvody do 15 žil</t>
  </si>
  <si>
    <t>Demontáž instalačních krabic</t>
  </si>
  <si>
    <t>Demontáž zásuvek datových</t>
  </si>
  <si>
    <t>Demontáž zásuvek STA</t>
  </si>
  <si>
    <t>742330801</t>
  </si>
  <si>
    <t>Demontáž rozvaděče data</t>
  </si>
  <si>
    <t>742330811</t>
  </si>
  <si>
    <t>Demontáž zařízení do rozvaděče (switch, UPS, DVR, server)</t>
  </si>
  <si>
    <t>742310802</t>
  </si>
  <si>
    <t>Demontáž komunikačního tabla k domácímu telefonu</t>
  </si>
  <si>
    <t>742310806</t>
  </si>
  <si>
    <t>Demontáž domácího nástěnného audio/video telefonu</t>
  </si>
  <si>
    <t>SLA2 - Slaboproud materiál</t>
  </si>
  <si>
    <t>D1 - Slaboproudá instalace - materiál</t>
  </si>
  <si>
    <t xml:space="preserve">    D2 - Kabeláž</t>
  </si>
  <si>
    <t xml:space="preserve">    D3 - Data + STA</t>
  </si>
  <si>
    <t xml:space="preserve">    D4 - DT audiotelefon</t>
  </si>
  <si>
    <t>Slaboproudá instalace - materiál</t>
  </si>
  <si>
    <t>Kabeláž</t>
  </si>
  <si>
    <t>34121268</t>
  </si>
  <si>
    <t>kabel datový bezhalogenový třída reakce na oheň B2cas1d1a1 jádro Cu plné (U/UTP) kategorie 6</t>
  </si>
  <si>
    <t>kabel koaxiální bezhalogenový, LSZH, 6,6mm, ClassB(Dca,s2,d2,a1)</t>
  </si>
  <si>
    <t>34113150</t>
  </si>
  <si>
    <t>kabel ovládací průmyslový stíněný laminovanou Al fólií s příložným Cu drátem jádro Cu plné izolace PVC plášť PVC 250V (JYTY) 4x1,00mm2</t>
  </si>
  <si>
    <t>34121146</t>
  </si>
  <si>
    <t>kabel sdělovací oheň retardující bezhalogenový stíněný laminovanou Al fólií s příložným CuSn drátem bez funkčnosti při požáru reakce na oheň B2cas1d1a1 jádro Cu plné 100V (SHKFH-R) 2x2x0,8mm2</t>
  </si>
  <si>
    <t>34571476</t>
  </si>
  <si>
    <t>krabice lištová PVC přístrojová čtvercová 80x80mm hluboká</t>
  </si>
  <si>
    <t>D3</t>
  </si>
  <si>
    <t>Data + STA</t>
  </si>
  <si>
    <t>37451021</t>
  </si>
  <si>
    <t>kryt zásuvky komunikační přímé (2x), s kovovým upevňovacím třmenem</t>
  </si>
  <si>
    <t>Keystone cat.6 samořezný</t>
  </si>
  <si>
    <t>37451006</t>
  </si>
  <si>
    <t>přístroj zásuvky TV+R+SAT, koncový (typ EU 3303)</t>
  </si>
  <si>
    <t>37451015</t>
  </si>
  <si>
    <t>kryt zásuvky televizní, rozhlasové (a satelitní)</t>
  </si>
  <si>
    <t>D4</t>
  </si>
  <si>
    <t>DT audiotelefon</t>
  </si>
  <si>
    <t>zvonkové tablo s elektronickým vrátným 67 tlačítek, rámeček</t>
  </si>
  <si>
    <t>38226805</t>
  </si>
  <si>
    <t>domovní telefon s ovládáním elektrického zámku</t>
  </si>
  <si>
    <t>38227042</t>
  </si>
  <si>
    <t>síťový napáječ domácího telefonu a zvonkového tabla pro 2-68 uživatelů</t>
  </si>
  <si>
    <t>sběrnicová venkovní čtečka bezkontaktních RFID čipů</t>
  </si>
  <si>
    <t>mini čip - přívěšek</t>
  </si>
  <si>
    <t>skříň prázdná neprůhledné víko 300x150x170mm + montážní příruba</t>
  </si>
  <si>
    <t>Svorka řadová PUSCH-IN, průchozí, 2,5-4</t>
  </si>
  <si>
    <t>Svorka řadová, bočnice</t>
  </si>
  <si>
    <t>Svorka řadová, koncová</t>
  </si>
  <si>
    <t>Pol29</t>
  </si>
  <si>
    <t>SLA3 - Slaboproud montáže</t>
  </si>
  <si>
    <t>D1 - Slaboproudá instalace - montážní práce</t>
  </si>
  <si>
    <t>D2 - Data + STA</t>
  </si>
  <si>
    <t>D3 - DT audiotelefon</t>
  </si>
  <si>
    <t>Slaboproudá instalace - montážní práce</t>
  </si>
  <si>
    <t>742124001</t>
  </si>
  <si>
    <t>Montáž kabelů datových FTP, UTP, STP pro vnitřní rozvody do žlabu nebo lišty</t>
  </si>
  <si>
    <t>742121001</t>
  </si>
  <si>
    <t>Montáž kabelů sdělovacích pro vnitřní rozvody do 15 žil</t>
  </si>
  <si>
    <t>742330045</t>
  </si>
  <si>
    <t>Montáž datové zásuvky 1 až 6 pozic přisazené na omítku</t>
  </si>
  <si>
    <t>742330051</t>
  </si>
  <si>
    <t>Popis portu datové zásuvky</t>
  </si>
  <si>
    <t>742420121</t>
  </si>
  <si>
    <t>Montáž televizní zásuvky koncové nebo průběžné</t>
  </si>
  <si>
    <t>742310004</t>
  </si>
  <si>
    <t>Montáž elektroinstalační krabice pod tablo domácího telefonu</t>
  </si>
  <si>
    <t>742310002</t>
  </si>
  <si>
    <t>Montáž komunikačního tabla k domácímu telefonu</t>
  </si>
  <si>
    <t>742310006</t>
  </si>
  <si>
    <t>Montáž domácího nástěnného audio/video telefonu</t>
  </si>
  <si>
    <t>742240001</t>
  </si>
  <si>
    <t>Montáž čtečky karet k elektronické kontrole vstupu</t>
  </si>
  <si>
    <t>742240003</t>
  </si>
  <si>
    <t>Montáž bezkontaktní čipové karty k elektronické kontrole vstupu</t>
  </si>
  <si>
    <t>742240023</t>
  </si>
  <si>
    <t>Nastavení PC k elektronické kontrole vstupu</t>
  </si>
  <si>
    <t>741112023</t>
  </si>
  <si>
    <t>Montáž krabice nástěnná plastová čtyřhranná do 250x250 mm</t>
  </si>
  <si>
    <t>741231001</t>
  </si>
  <si>
    <t>Montáž svorkovnice do rozvaděčů - řadová vodič do 2,5 mm2 se zapojením vodičů</t>
  </si>
  <si>
    <t>741130021</t>
  </si>
  <si>
    <t>Ukončení vodič izolovaný do 2,5 mm2 na svorkovnici</t>
  </si>
  <si>
    <t>Rozv.1 - RACK-x_A demontáže</t>
  </si>
  <si>
    <t>D1 - Rozváděče - RACK-x_A - demontážní práce</t>
  </si>
  <si>
    <t>Rozváděče - RACK-x_A - demontážní práce</t>
  </si>
  <si>
    <t>741211837</t>
  </si>
  <si>
    <t>Demontáž rozvodnic kovových na povrchu s krytím do IPx4 plochou přes 0,8 m2</t>
  </si>
  <si>
    <t>741213811</t>
  </si>
  <si>
    <t>Demontáž kabelu silového z rozvodnice průřezu žil do 4 mm2 bez zachování funkčnosti</t>
  </si>
  <si>
    <t>Rozv.2 - RACK-x_A materiál</t>
  </si>
  <si>
    <t>D1 - Rozváděče slaboproudé RACK-x_A</t>
  </si>
  <si>
    <t xml:space="preserve">    D2 - Rozváděč- RACK-S_A</t>
  </si>
  <si>
    <t xml:space="preserve">    D3 - Rozváděč- RACK-1_A</t>
  </si>
  <si>
    <t xml:space="preserve">    D4 - Rozváděč- RACK-2_A</t>
  </si>
  <si>
    <t xml:space="preserve">    D5 - Rozváděč- RACK-3_A</t>
  </si>
  <si>
    <t xml:space="preserve">    D6 - Rozváděč- RACK-4_A</t>
  </si>
  <si>
    <t>Rozváděče slaboproudé RACK-x_A</t>
  </si>
  <si>
    <t>Rozváděč- RACK-S_A</t>
  </si>
  <si>
    <t>19" nástěnný rozváděč, složený, 12U, š. 600 x v. 635 x h. 450, sklo</t>
  </si>
  <si>
    <t>ventilační jednotka 4 ventilátorů s digitálním termostatem pro 19" datové rozvaděče 1U, v černé barvě.</t>
  </si>
  <si>
    <t>19" patch panel 1U, 24 portů C6</t>
  </si>
  <si>
    <t>19" vyvazovací panel, 1U, kovový</t>
  </si>
  <si>
    <t>19" polička s perforací, 2U, hloubka 275 mm</t>
  </si>
  <si>
    <t>19" nap. 1U, 6 x 230 V, vyp, přepěťová ochrana</t>
  </si>
  <si>
    <t>switch, 24x Gbit RJ45, 2x SFP+</t>
  </si>
  <si>
    <t>Propojovací (patch) kabel - UTP cat.6/1M</t>
  </si>
  <si>
    <t>Propojovací (patch) kabel - UTP cat.6/0,5M</t>
  </si>
  <si>
    <t>Pasivní anténní rozbočovač 5-1000 MHz na 12 větví, útlum 12,6 dB. F konektory. Jedna větev je průchozí pro napájení</t>
  </si>
  <si>
    <t>F konektor 6,8mm</t>
  </si>
  <si>
    <t>přepěťová ochrana pro SAT/TV (F konektor)</t>
  </si>
  <si>
    <t>Rozváděč- RACK-1_A</t>
  </si>
  <si>
    <t>Rozváděč- RACK-2_A</t>
  </si>
  <si>
    <t>D5</t>
  </si>
  <si>
    <t>Rozváděč- RACK-3_A</t>
  </si>
  <si>
    <t>Pasivní anténní rozbočovač 5-1000 MHz na 16 větví, útlum 15,2 dB. F konektory. Jedna větev je průchozí pro napájení</t>
  </si>
  <si>
    <t>D6</t>
  </si>
  <si>
    <t>Rozváděč- RACK-4_A</t>
  </si>
  <si>
    <t>Pasivní anténní rozbočovač 5-2400 MHz na 6 větví. F konektory.</t>
  </si>
  <si>
    <t>aktivní rozbočovač na 4 směry s vlastním zdrojem</t>
  </si>
  <si>
    <t>Rozv.3 - RACK-x_A montáže</t>
  </si>
  <si>
    <t>D1 - Rozváděče slaboproudé RACK-x_A- montážní práce</t>
  </si>
  <si>
    <t>Rozváděče slaboproudé RACK-x_A- montážní práce</t>
  </si>
  <si>
    <t>742330001</t>
  </si>
  <si>
    <t>Montáž rozvaděče nástěnného</t>
  </si>
  <si>
    <t>742330038</t>
  </si>
  <si>
    <t>Montáž jednotky ventilační v polici</t>
  </si>
  <si>
    <t>742330024</t>
  </si>
  <si>
    <t>Montáž patch panelu 24 portů</t>
  </si>
  <si>
    <t>742330052</t>
  </si>
  <si>
    <t>Popis portů patchpanelu</t>
  </si>
  <si>
    <t>742330023</t>
  </si>
  <si>
    <t>Montáž vyvazovacíhoho panelu 1U</t>
  </si>
  <si>
    <t>742330021</t>
  </si>
  <si>
    <t>Montáž police do rozvaděče</t>
  </si>
  <si>
    <t>742330022</t>
  </si>
  <si>
    <t>Montáž napájecího panelu do rozvaděče</t>
  </si>
  <si>
    <t>742330012</t>
  </si>
  <si>
    <t>Montáž zařízení do rozvaděče (switch, UPS, DVR, server) bez nastavení</t>
  </si>
  <si>
    <t>742330101</t>
  </si>
  <si>
    <t>Měření metalického segmentu s vyhotovením protokolu</t>
  </si>
  <si>
    <t>742420051</t>
  </si>
  <si>
    <t>Montáž anténního rozbočovače</t>
  </si>
  <si>
    <t>742420111</t>
  </si>
  <si>
    <t>Montáž F konektoru</t>
  </si>
  <si>
    <t>Montáž propojovací (patch) kabel - UTP cat.6/1M</t>
  </si>
  <si>
    <t>742420041</t>
  </si>
  <si>
    <t>Montáž anténního domovního zesilovače</t>
  </si>
  <si>
    <t>742123001</t>
  </si>
  <si>
    <t>Montáž přepěťové ochrany pro slaboproudá zařízení</t>
  </si>
  <si>
    <t>Rozv.4 - RB-typ 1-2_A demontáže</t>
  </si>
  <si>
    <t>D1 - Rozváděče - RB-xx_A- demontážní práce</t>
  </si>
  <si>
    <t>Rozváděče - RB-xx_A- demontážní práce</t>
  </si>
  <si>
    <t>741210831</t>
  </si>
  <si>
    <t>Demontáž rozvodnic plastových na povrchu s krytím do IPx4 plochou do 0,2 m2</t>
  </si>
  <si>
    <t>741213813</t>
  </si>
  <si>
    <t>Demontáž kabelu silového z rozvodnice průřezu žil přes 4 do 10 mm2 bez zachování funkčnosti</t>
  </si>
  <si>
    <t>Rozv.5 - RB-typ 1-2_A materiál</t>
  </si>
  <si>
    <t>D1 - Rozváděče - RB-typ 1/2_A- materiál</t>
  </si>
  <si>
    <t xml:space="preserve">    D2 - Rozváděče - RB-typ 1 - byty ZTP_A -  10x</t>
  </si>
  <si>
    <t xml:space="preserve">    D3 - Rozváděče - RB-typ 2 - byty_A -  47x</t>
  </si>
  <si>
    <t>Rozváděče - RB-typ 1/2_A- materiál</t>
  </si>
  <si>
    <t xml:space="preserve">Rozváděče - RB-typ 1 - byty ZTP_A -  10x</t>
  </si>
  <si>
    <t xml:space="preserve">rozvodnicová skříň, pro nástěnnou montáž, dveře otevírané nahoru, neprůhledné dveře, vnější V / Š / h  246 x 407 x 104 mm, počet řad 1, počet modulů v řadě 18, krytí IP40, materiál : plast</t>
  </si>
  <si>
    <t>vypínač, In 32 A, Ue AC 230/400 V, 1pól, Icn 10kA</t>
  </si>
  <si>
    <t>svodič přepětí (SPD T2 / V2)</t>
  </si>
  <si>
    <t>chránič proudový 2-pólový 25A pracovního proudu 0,03A - typ A, Icn 10 kA</t>
  </si>
  <si>
    <t>chránič proudový s naproudovou ochranou 10B-1N-0,03A - typ A, Icn 10 kA</t>
  </si>
  <si>
    <t>35822111</t>
  </si>
  <si>
    <t>jistič 1-pólový 16 A vypínací charakteristika B vypínací schopnost 10 kA</t>
  </si>
  <si>
    <t>jistič 1-pólový 10 A vypínací charakteristika B vypínací schopnost 10 kA</t>
  </si>
  <si>
    <t>instalační relé, Uc AC 230V / DC 24V, 1x přepínací kontakt 16A</t>
  </si>
  <si>
    <t>Svorka řadová PUSCH-IN, průchozí, 6</t>
  </si>
  <si>
    <t>Ostatní montážní materiál - vnitřní kabeláž, propojovací lišty, vývodky atd.</t>
  </si>
  <si>
    <t>sb.</t>
  </si>
  <si>
    <t>Osvědčení, štítek atd.</t>
  </si>
  <si>
    <t xml:space="preserve">Rozváděče - RB-typ 2 - byty_A -  47x</t>
  </si>
  <si>
    <t>Rozv.6 - RB-typ 1-2_A montáže</t>
  </si>
  <si>
    <t>D1 - Rozváděče - RB-typ 1/2_A- montážní práce</t>
  </si>
  <si>
    <t xml:space="preserve">    D2 - Rozváděče - RB-typ 1 - byty ZTP_A  -  10x</t>
  </si>
  <si>
    <t xml:space="preserve">    D3 - Rozváděče - RB-typ 2 - byty_A  -  47x</t>
  </si>
  <si>
    <t>Rozváděče - RB-typ 1/2_A- montážní práce</t>
  </si>
  <si>
    <t xml:space="preserve">Rozváděče - RB-typ 1 - byty ZTP_A  -  10x</t>
  </si>
  <si>
    <t>741210001</t>
  </si>
  <si>
    <t>Montáž rozvodnice oceloplechová nebo plastová běžná do 20 kg</t>
  </si>
  <si>
    <t>741322002</t>
  </si>
  <si>
    <t>Montáž svodiče bleskových proudů nn typ 1 jednopólových impulzní proud o 100 kA se zapojením vodičů</t>
  </si>
  <si>
    <t>741320115</t>
  </si>
  <si>
    <t>Montáž jističů jednopólových nn do 63 A ve skříni se zapojením vodičů</t>
  </si>
  <si>
    <t>741321003</t>
  </si>
  <si>
    <t>Montáž proudových chráničů dvoupólových nn do 25 A ve skříni se zapojením vodičů</t>
  </si>
  <si>
    <t>741320105</t>
  </si>
  <si>
    <t>Montáž jističů jednopólových nn do 25 A ve skříni se zapojením vodičů</t>
  </si>
  <si>
    <t>741330651</t>
  </si>
  <si>
    <t>741231002</t>
  </si>
  <si>
    <t>Montáž svorkovnice do rozvaděčů - řadová vodič do 6 mm2 se zapojením vodičů</t>
  </si>
  <si>
    <t>741130004</t>
  </si>
  <si>
    <t>Ukončení vodič izolovaný do 6 mm2 v rozváděči nebo na přístroji</t>
  </si>
  <si>
    <t>741128002</t>
  </si>
  <si>
    <t>Ostatní práce při montáži vodičů a kabelů - označení dalším štítkem</t>
  </si>
  <si>
    <t>Výroba rozvaděče mechanická část, osvědčení, štítek atd.</t>
  </si>
  <si>
    <t xml:space="preserve">Rozváděče - RB-typ 2 - byty_A  -  47x</t>
  </si>
  <si>
    <t xml:space="preserve">Rozv.7 -  RP-1.01_B demontáže</t>
  </si>
  <si>
    <t>D1 - Rozváděč - RP-1.01_B - demontážní práce</t>
  </si>
  <si>
    <t>Rozváděč - RP-1.01_B - demontážní práce</t>
  </si>
  <si>
    <t xml:space="preserve">Rozv.8 -  RP-1.01_B materiál</t>
  </si>
  <si>
    <t>D1 - Rozváděč - RP-1.01_B - materiál</t>
  </si>
  <si>
    <t>Rozváděč - RP-1.01_B - materiál</t>
  </si>
  <si>
    <t xml:space="preserve">rozvodnicová skříň, pro nástěnnou montáž, jednokřídlové dveře, neprůhledné dveře, vnější  V / Š / h  543 x 362 x 115, počet řad 3, rozteč 150 mm, počet modulů v řadě 14, krytí IP40, materiál : plast</t>
  </si>
  <si>
    <t>vypínač, In 63 A, Ue AC 230/400 V, 3pól, Icn 6kA</t>
  </si>
  <si>
    <t>svodič přepětí (SPD T1+T2 / V4)</t>
  </si>
  <si>
    <t>chránič proudový 4-pólový 40A pracovního proudu 0,03A - typ A, Icn 10kA</t>
  </si>
  <si>
    <t>chránič proudový s naproudovou ochranou 10C-1N-0,03A - typ A, Icn 10 kA</t>
  </si>
  <si>
    <t>35822107</t>
  </si>
  <si>
    <t>jistič 1-pólový 6 A vypínací charakteristika B vypínací schopnost 10 kA</t>
  </si>
  <si>
    <t xml:space="preserve">Rozv.9 -  RP-1.01_B montáže</t>
  </si>
  <si>
    <t>D1 - Rozváděč - RP-1.01_B- montážní práce</t>
  </si>
  <si>
    <t>Rozváděč - RP-1.01_B- montážní práce</t>
  </si>
  <si>
    <t>741210002</t>
  </si>
  <si>
    <t>Montáž rozvodnice oceloplechová nebo plastová běžná do 50 kg</t>
  </si>
  <si>
    <t>741322022</t>
  </si>
  <si>
    <t>Montáž svodiče bleskových proudů nn typ 1 čtyřpólových impulzní proud o 100 kA se zapojením vodičů</t>
  </si>
  <si>
    <t>741320175</t>
  </si>
  <si>
    <t>Montáž jističů třípólových nn do 63 A ve skříni se zapojením vodičů</t>
  </si>
  <si>
    <t>741321033</t>
  </si>
  <si>
    <t>Montáž proudových chráničů čtyřpólových nn do 25 A ve skříni se zapojením vodičů</t>
  </si>
  <si>
    <t>ROZ1 - Rozváděče RE-x_A - demontáže</t>
  </si>
  <si>
    <t>D1 - Rozváděče - RE-x_A - demontážní práce</t>
  </si>
  <si>
    <t>Rozváděče - RE-x_A - demontážní práce</t>
  </si>
  <si>
    <t>741211853</t>
  </si>
  <si>
    <t>Demontáž rozvodnic kovových volně stojících s krytím do IPx4 plochou přes 1 m2</t>
  </si>
  <si>
    <t>741213817</t>
  </si>
  <si>
    <t>Demontáž kabelu silového z rozvodnice průřezu žil přes 25 mm2 bez zachování funkčnosti</t>
  </si>
  <si>
    <t>218160681</t>
  </si>
  <si>
    <t>Demontáž elektroměrů jednofázových se zachováním funkčnosti</t>
  </si>
  <si>
    <t>ROZ2 - Rozváděče RE-x_A - materiál</t>
  </si>
  <si>
    <t>D1 - Rozváděče - RE-x_A - materiál</t>
  </si>
  <si>
    <t>Rozváděče - RE-x_A - materiál</t>
  </si>
  <si>
    <t xml:space="preserve">Elektroměrový rozváděč určený pro přímé měření energií - š/v/h _ 1100/650/250 mm materiál oceloplechový, 15x třífázový elektroměr bez HDO, 15x  jistič, přívod standartně do 95 mm2, zatížení do 40A, vybaven vodiči o průřezu 6mm2 pro elektroměr, vhodné pro </t>
  </si>
  <si>
    <t xml:space="preserve">Elektroměrový rozváděč určený pro přímé měření energií - š/v/h _ 1100/1250/250 mm materiál oceloplechový, 10x třífázový elektroměr bez HDO, 10x jistič, přívod standartně do 95 mm2, zatížení do 40A, vybaven vodiči o průřezu 6mm2 pro elektroměr, vhodné pro </t>
  </si>
  <si>
    <t>Elektroměrový rozváděč určený pro přímé měření energií - š/v/h _ 700/1800/250 mm materiál oceloplechový, 9x třífázový elektroměr bez HDO, 9x jistič, přívod standartně do 95 mm2, zatížení do 40A, vybaven vodiči o průřezu 6mm2 pro elektroměr, vhodné pro ČEZ</t>
  </si>
  <si>
    <t>Elektroměrový rozváděč určený pro přímé měření energií - š/v/h _ 500/1250/250 mm materiál oceloplechový, 4x třífázový elektroměr bez HDO, 4x jistič, přívod standartně do 95 mm2, zatížení do 80A, vybaven vodiči o průřezu 10mm2 pro elektroměr, vhodné pro ČE</t>
  </si>
  <si>
    <t>Skříň pro svodič přepětí - IP65 průhledné víko - š/v/h _ 275/425/195 mm, včetně DIN lišty a sady uzavírání s možností zaplombování</t>
  </si>
  <si>
    <t>svorka stoupačková 95/35 s možností zaplombování</t>
  </si>
  <si>
    <t xml:space="preserve">svodič přepětí  (SPD T1/V3)</t>
  </si>
  <si>
    <t>vypínač, In 125 A, Ue AC 230/400 V, 3pól, Icn 10kA</t>
  </si>
  <si>
    <t>připojovací nástavce 35-95 mm2</t>
  </si>
  <si>
    <t>napěťová spoušť</t>
  </si>
  <si>
    <t>35822193</t>
  </si>
  <si>
    <t>jistič 3-pólový 80 A vypínací charakteristika B vypínací schopnost 10 kA</t>
  </si>
  <si>
    <t>35822404</t>
  </si>
  <si>
    <t>jistič 3-pólový 32 A vypínací charakteristika B vypínací schopnost 10 kA</t>
  </si>
  <si>
    <t>35822131</t>
  </si>
  <si>
    <t>jistič 1-pólový 25 A vypínací charakteristika B vypínací schopnost 10 kA</t>
  </si>
  <si>
    <t>35822127</t>
  </si>
  <si>
    <t>jistič 1-pólový 20 A vypínací charakteristika B vypínací schopnost 10 kA</t>
  </si>
  <si>
    <t>ROZ3 - Rozváděče RE-x_A - montáže</t>
  </si>
  <si>
    <t>D1 - Rozváděče- RE-x_A - montážní práce</t>
  </si>
  <si>
    <t>Rozváděče- RE-x_A - montážní práce</t>
  </si>
  <si>
    <t>741210003</t>
  </si>
  <si>
    <t>Montáž rozvodnice oceloplechová nebo plastová běžná do 100 kg</t>
  </si>
  <si>
    <t>741231011</t>
  </si>
  <si>
    <t>Montáž svorkovnice do rozvaděčů - stoupačková</t>
  </si>
  <si>
    <t>741320185</t>
  </si>
  <si>
    <t>Montáž jističů třípólových nn do 125 A ve skříni se zapojením vodičů</t>
  </si>
  <si>
    <t>741130012</t>
  </si>
  <si>
    <t>Ukončení vodič izolovaný do 70 mm2 v rozváděči nebo na přístroji</t>
  </si>
  <si>
    <t>210160682</t>
  </si>
  <si>
    <t>Montáž elektroměrů třífázových se zapojením vodičů</t>
  </si>
  <si>
    <t>210160681</t>
  </si>
  <si>
    <t>Montáž elektroměrů jednofázových se zapojením vodičů</t>
  </si>
  <si>
    <t>ROZ4 - Rozváděče RSS-x_A - demontáže</t>
  </si>
  <si>
    <t>D1 - Rozváděče - RSS-x_A - demontážní práce</t>
  </si>
  <si>
    <t>Rozváděče - RSS-x_A - demontážní práce</t>
  </si>
  <si>
    <t>ROZ5 - Rozváděče RSS-x_A - materiál</t>
  </si>
  <si>
    <t>D1 - Rozváděče - RSS-x_A - materiál</t>
  </si>
  <si>
    <t xml:space="preserve">    D2 - Rozváděč - RSS-S_A</t>
  </si>
  <si>
    <t xml:space="preserve">    D3 - Rozváděče - RSS-1-3_A</t>
  </si>
  <si>
    <t xml:space="preserve">    D4 - Rozváděč - RSS-4_A</t>
  </si>
  <si>
    <t>Rozváděče - RSS-x_A - materiál</t>
  </si>
  <si>
    <t xml:space="preserve">rozvodnicová skříň, pro nástěnnou montáž, jednokřídlové dveře, neprůhledné dveře, vnější  V / Š / h  905 x 542 x 155, počet řad 5, rozteč 150 mm, počet modulů v řadě 24, krytí IP30, materiál : ocel-plech</t>
  </si>
  <si>
    <t>vypínač, In 80 A, Ue AC 230/400 V, 3pól, Icn 10kA</t>
  </si>
  <si>
    <t>svodič přepětí (SPD T2 / V3)</t>
  </si>
  <si>
    <t>chránič proudový 4-pólový 25A pracovního proudu 0,03A - typ A, Icn 10 kA</t>
  </si>
  <si>
    <t>35822186</t>
  </si>
  <si>
    <t>jistič 3-pólový 63 A vypínací charakteristika B vypínací schopnost 10 kA</t>
  </si>
  <si>
    <t>35822403</t>
  </si>
  <si>
    <t>jistič 3-pólový 25 A vypínací charakteristika B vypínací schopnost 10 kA</t>
  </si>
  <si>
    <t>jistič 2-pólový 6 A vypínací charakteristika B vypínací schopnost 10 kA</t>
  </si>
  <si>
    <t>Rozváděče - RSS-1-3_A</t>
  </si>
  <si>
    <t xml:space="preserve">rozvodnicová skříň, pro nástěnnou montáž, dveře otevírané nahoru, neprůhledné dveře, vnější V / Š / h  352 x 424 x 103 mm, počet řad 2, počet modulů v řadě 20, krytí IP40, materiál : plast</t>
  </si>
  <si>
    <t>vypínač, In 32 A, Ue AC 230/400 V, 3pól, Icn 6kA</t>
  </si>
  <si>
    <t>svodič přepětí (SPD T2 / V4)</t>
  </si>
  <si>
    <t>Rozváděč - RSS-4_A</t>
  </si>
  <si>
    <t xml:space="preserve">rozvodnicová skříň, pro nástěnnou montáž, jednokřídlové dveře, neprůhledné dveře, vnější  V / Š / h  755 x 542 x 155, počet řad 4, rozteč 150 mm, počet modulů v řadě 24, krytí IP30, materiál : ocel-plech</t>
  </si>
  <si>
    <t>chránič proudový 4-pólový 25A pracovního proudu 0,03A - typ A, Icn 10kA</t>
  </si>
  <si>
    <t>chránič proudový 4-pólový 25A pracovního proudu 0,300A - typ B, Icn 10kA</t>
  </si>
  <si>
    <t>chránič proudový s naproudovou ochranou 10C-1N-0,03A - typ A, Icn 10kA</t>
  </si>
  <si>
    <t>35822178</t>
  </si>
  <si>
    <t>jistič 3-pólový 40 A vypínací charakteristika B vypínací schopnost 10 kA</t>
  </si>
  <si>
    <t>35822173</t>
  </si>
  <si>
    <t>jistič 3-pólový 25 A vypínací charakteristika C vypínací schopnost 10 kA</t>
  </si>
  <si>
    <t>35822146</t>
  </si>
  <si>
    <t>jistič 2-pólový 6 A vypínací charakteristika C vypínací schopnost 10 kA</t>
  </si>
  <si>
    <t xml:space="preserve">ROZ6 - Rozváděče RSS-x_A  montáže</t>
  </si>
  <si>
    <t>D1 - Rozváděče- RSS-x_A - montážní práce</t>
  </si>
  <si>
    <t>Rozváděče- RSS-x_A - montážní práce</t>
  </si>
  <si>
    <t>741320165</t>
  </si>
  <si>
    <t>Montáž jističů třípólových nn do 25 A ve skříni se zapojením vodičů</t>
  </si>
  <si>
    <t>741320135</t>
  </si>
  <si>
    <t>Montáž jističů dvoupólových nn do 25 A ve skříni se zapojením vodičů</t>
  </si>
  <si>
    <t>741130007</t>
  </si>
  <si>
    <t>Ukončení vodič izolovaný do 25 mm2 v rozváděči nebo na přístroji</t>
  </si>
  <si>
    <t>741130006</t>
  </si>
  <si>
    <t>Ukončení vodič izolovaný do 16 mm2 v rozváděči nebo na přístroji</t>
  </si>
  <si>
    <t>741130005</t>
  </si>
  <si>
    <t>Ukončení vodič izolovaný do 10 mm2 v rozváděči nebo na přístroji</t>
  </si>
  <si>
    <t>ROZ7 - Rozv.-RP-S.xx_A-montáže</t>
  </si>
  <si>
    <t>D1 - Rozváděč - RP-S.xx_A - montážní práce</t>
  </si>
  <si>
    <t xml:space="preserve">    D2 - Rozváděč- RP-S.01_A - prádelna</t>
  </si>
  <si>
    <t xml:space="preserve">    D3 - Rozváděč - RP-S.06_A - denní místnost - montážní práce</t>
  </si>
  <si>
    <t xml:space="preserve">    D4 - Rozváděč - RP-S.07_A - garáž - montážní práce</t>
  </si>
  <si>
    <t xml:space="preserve">    D5 - Rozváděč - RP-S.xx_A - kanceláře - 8x - montážní práce</t>
  </si>
  <si>
    <t>Rozváděč - RP-S.xx_A - montážní práce</t>
  </si>
  <si>
    <t>Rozváděč- RP-S.01_A - prádelna</t>
  </si>
  <si>
    <t>741321043</t>
  </si>
  <si>
    <t>Montáž proudových chráničů čtyřpólových nn do 63 A ve skříni se zapojením vodičů</t>
  </si>
  <si>
    <t>Rozváděč - RP-S.06_A - denní místnost - montážní práce</t>
  </si>
  <si>
    <t>Rozváděč - RP-S.07_A - garáž - montážní práce</t>
  </si>
  <si>
    <t>Rozváděč - RP-S.xx_A - kanceláře - 8x - montážní práce</t>
  </si>
  <si>
    <t>ROZ8 - RP-S.xx_ A - materiál</t>
  </si>
  <si>
    <t>D1 - Rozváděče- RP-x.xx_A - materiál</t>
  </si>
  <si>
    <t xml:space="preserve">    D3 - Rozváděč - RP-S.06_A - denní místnost</t>
  </si>
  <si>
    <t xml:space="preserve">    D4 - Rozváděč - RP-S.07_A - garáž</t>
  </si>
  <si>
    <t xml:space="preserve">    D5 - Rozváděče- RP-S.xx_A - kanceláře - 8x</t>
  </si>
  <si>
    <t>Rozváděče- RP-x.xx_A - materiál</t>
  </si>
  <si>
    <t>35822402</t>
  </si>
  <si>
    <t>jistič 3-pólový 20 A vypínací charakteristika B vypínací schopnost 10 kA</t>
  </si>
  <si>
    <t>Rozváděč - RP-S.06_A - denní místnost</t>
  </si>
  <si>
    <t>Rozváděč - RP-S.07_A - garáž</t>
  </si>
  <si>
    <t xml:space="preserve">rozvodnicová skříň, pro nástěnnou montáž, dveře otevírané nahoru, neprůhledné dveře, vnější V / Š / h  436 x 418 x 148 mm, počet řad 2, počet modulů v řadě 18, krytí IP65, materiál : plast</t>
  </si>
  <si>
    <t>chránič proudový 4-pólový 40A pracovního proudu 0,03A - typ B, Icn 10kA</t>
  </si>
  <si>
    <t>Rozváděče- RP-S.xx_A - kanceláře - 8x</t>
  </si>
  <si>
    <t xml:space="preserve">rozvodnicová skříň, pro nástěnnou montáž, dveře otevírané nahoru, neprůhledné dveře, vnější V / Š / h  250 x 362 x 101 mm, počet řad 1, počet modulů v řadě 14, krytí IP40, materiál : plast</t>
  </si>
  <si>
    <t>R - Výchozí revize elektroinstalace</t>
  </si>
  <si>
    <t>D1 - Výchozí revize elektroinstalace</t>
  </si>
  <si>
    <t>D2 - Rozváděče RE-x_A</t>
  </si>
  <si>
    <t>D3 - Rozváděče RSS-x_A</t>
  </si>
  <si>
    <t>D4 - Rozváděče RP-S.xx_A</t>
  </si>
  <si>
    <t>D5 - Rozváděč RB-x_A</t>
  </si>
  <si>
    <t>D6 - Rozváděč RP-1.01_B</t>
  </si>
  <si>
    <t>580101032</t>
  </si>
  <si>
    <t>Kontrola stavu rozpojovací a jistící skříně do 160 A rozvodných zařízení</t>
  </si>
  <si>
    <t>Rozváděče RE-x_A</t>
  </si>
  <si>
    <t>580101002</t>
  </si>
  <si>
    <t>Kontrola stavu rozvaděče do 10 přístrojů rozvodných zařízení</t>
  </si>
  <si>
    <t>pole</t>
  </si>
  <si>
    <t>580101003</t>
  </si>
  <si>
    <t>Kontrola stavu rozvaděče přes 10 do 30 přístrojů rozvodných zařízení</t>
  </si>
  <si>
    <t>580103001</t>
  </si>
  <si>
    <t>Kontrola stavu elektrického okruhu do 5 vývodů v prostoru bezpečném</t>
  </si>
  <si>
    <t>okruh</t>
  </si>
  <si>
    <t>580103002</t>
  </si>
  <si>
    <t>Kontrola stavu elektrického okruhu přes 5 do 10 vývodů v prostoru bezpečném</t>
  </si>
  <si>
    <t>580103003</t>
  </si>
  <si>
    <t>Kontrola stavu elektrického okruhu přes 10 vývodů v prostoru bezpečném</t>
  </si>
  <si>
    <t>580106001</t>
  </si>
  <si>
    <t>Měření izolačních odporů na přívodu do přípojkové skříně, rozvaděče nebo rozvodnice</t>
  </si>
  <si>
    <t>měření</t>
  </si>
  <si>
    <t>580107004</t>
  </si>
  <si>
    <t>Demontáž a zpětná montáž krytu rozvaděče nebo rozvodnice</t>
  </si>
  <si>
    <t>580107012</t>
  </si>
  <si>
    <t>Kontrola dimenze vedení na oteplení při zkratu</t>
  </si>
  <si>
    <t>Rozváděče RSS-x_A</t>
  </si>
  <si>
    <t>580101004</t>
  </si>
  <si>
    <t>Kontrola stavu rozvaděče přes 30 přístrojů rozvodných zařízení</t>
  </si>
  <si>
    <t>580106013</t>
  </si>
  <si>
    <t>Měření, zkoušení a prověření ochrany chráničem napěťovým nebo proudovým</t>
  </si>
  <si>
    <t>Rozváděče RP-S.xx_A</t>
  </si>
  <si>
    <t>Rozváděč RB-x_A</t>
  </si>
  <si>
    <t>Rozváděč RP-1.01_B</t>
  </si>
  <si>
    <t>OSTE1</t>
  </si>
  <si>
    <t xml:space="preserve">Přesuny hmot, likvidace odpadu vč. třídění odpadu 30% skládkovné </t>
  </si>
  <si>
    <t>1612051224</t>
  </si>
  <si>
    <t>OSTE11</t>
  </si>
  <si>
    <t xml:space="preserve">Přesuny hmot, likvidace odpadu vč. třídění odpadu 70% recyklační skládka </t>
  </si>
  <si>
    <t>387090320</t>
  </si>
  <si>
    <t>OSTE2</t>
  </si>
  <si>
    <t>Drobné stavební přípomoce</t>
  </si>
  <si>
    <t>389345879</t>
  </si>
  <si>
    <t>OSTE3</t>
  </si>
  <si>
    <t>Úklid pracoviště</t>
  </si>
  <si>
    <t>-547893639</t>
  </si>
  <si>
    <t>OSTE4</t>
  </si>
  <si>
    <t>Koordinace s ostatními profesemi</t>
  </si>
  <si>
    <t>-971756505</t>
  </si>
  <si>
    <t>EPS1 - EPS</t>
  </si>
  <si>
    <t>D1 - 1) EPS (součet)</t>
  </si>
  <si>
    <t>D2 - 2) OSTATNÍ NÁKLADY (součet)</t>
  </si>
  <si>
    <t>1) EPS (součet)</t>
  </si>
  <si>
    <t>Pol1</t>
  </si>
  <si>
    <t>Řídicí deska EPS pro 1-18 linek vč. zdrojové desky</t>
  </si>
  <si>
    <t>Pol2</t>
  </si>
  <si>
    <t>Webserver</t>
  </si>
  <si>
    <t>Pol3</t>
  </si>
  <si>
    <t>Linková karta - 2linky na kartě</t>
  </si>
  <si>
    <t>Pol4</t>
  </si>
  <si>
    <t>Releova deska - 8 relátek</t>
  </si>
  <si>
    <t>Pol5</t>
  </si>
  <si>
    <t>Skříň pro ústřednu s 1 - 18 linkami, max. 2 AKU 40 Ah</t>
  </si>
  <si>
    <t>Pol6</t>
  </si>
  <si>
    <t>OPPO - obslužné pole požární ochrany</t>
  </si>
  <si>
    <t>Pol7</t>
  </si>
  <si>
    <t>Akumulátor pro ústředny EPS 12V, 40Ah</t>
  </si>
  <si>
    <t>Pol8</t>
  </si>
  <si>
    <t>KTPO 24V s motýlkovým zámkem CISA, sada vnitřního vyhřívání 6W, &lt;5°C včetně zábleskového majáku</t>
  </si>
  <si>
    <t>Pol9</t>
  </si>
  <si>
    <t>Opticko-kouřový hlásiči EPS</t>
  </si>
  <si>
    <t>Pol10</t>
  </si>
  <si>
    <t>Patice pro hlásiče včetně isolátoru</t>
  </si>
  <si>
    <t>Pol11</t>
  </si>
  <si>
    <t>Patice se sireno majákem včetně krytky</t>
  </si>
  <si>
    <t>Pol12</t>
  </si>
  <si>
    <t>Pulse siréna/maják na stěnu, nízká patice, červená barva, červené světlo</t>
  </si>
  <si>
    <t>Pol13</t>
  </si>
  <si>
    <t>Červený tlačítkový hlásič (povrchový) se zadním krytem, s izolátorem, IP45</t>
  </si>
  <si>
    <t>Pol14</t>
  </si>
  <si>
    <t>Průhledný plastový kryt proti nechtěnému rozbití</t>
  </si>
  <si>
    <t>Pol15</t>
  </si>
  <si>
    <t xml:space="preserve">Kabel  s funkční schopností při požáru P60-R JE-H(St)H 4x2x0,8 vč. závěsného systému</t>
  </si>
  <si>
    <t>Pol16</t>
  </si>
  <si>
    <t xml:space="preserve">Kabel  s funkční schopností při požáru P60-R Kabel 4x1  vč. závěsného systému</t>
  </si>
  <si>
    <t>Pol17</t>
  </si>
  <si>
    <t xml:space="preserve">Kabel  s funkční schopností při požáru P60-R Kabel 2x1  vč. závěsného systému</t>
  </si>
  <si>
    <t>Pol18</t>
  </si>
  <si>
    <t xml:space="preserve">Kabel  s funkční schopností při požáru P60-R Kabel JE-H(St)H 8x2x0,8  vč. závěsného systému</t>
  </si>
  <si>
    <t>Pol19</t>
  </si>
  <si>
    <t>Korugovaná chránička dvouplášťová pr. 50</t>
  </si>
  <si>
    <t>Pol20</t>
  </si>
  <si>
    <t>Montáž</t>
  </si>
  <si>
    <t>2) OSTATNÍ NÁKLADY (součet)</t>
  </si>
  <si>
    <t>Pol21</t>
  </si>
  <si>
    <t>Dokumentace skutečného provedení stavby</t>
  </si>
  <si>
    <t>Pol22</t>
  </si>
  <si>
    <t>Dokumentace ke kolaudaci dle vyhlášky 246/2001</t>
  </si>
  <si>
    <t>Pol23</t>
  </si>
  <si>
    <t>Provozní kniha EPS, schválená Cechem EPS ČR a MV GŘ HZS ČR</t>
  </si>
  <si>
    <t>Pol24</t>
  </si>
  <si>
    <t>Proškolení obsluhy EPS</t>
  </si>
  <si>
    <t>Pol25</t>
  </si>
  <si>
    <t>Koordynační zkoušky EPS s ZDP</t>
  </si>
  <si>
    <t>Pol26</t>
  </si>
  <si>
    <t>Zařízení staveniště, lešení, atd.</t>
  </si>
  <si>
    <t>Pol27</t>
  </si>
  <si>
    <t>ostatní náklady, režie, atd.</t>
  </si>
  <si>
    <t>Revize el.</t>
  </si>
  <si>
    <t>-1627736274</t>
  </si>
  <si>
    <t>UT.A - Vytápění objekt A</t>
  </si>
  <si>
    <t xml:space="preserve">    734 - Ústřední vytápění - armatury</t>
  </si>
  <si>
    <t xml:space="preserve">    735 - Ústřední vytápění - otopná tělesa</t>
  </si>
  <si>
    <t>713461811</t>
  </si>
  <si>
    <t>Odstranění izolace tepelné potrubí potrubními pouzdry staženými drátem tl do 100 mm</t>
  </si>
  <si>
    <t>200+100 "doplnění izolace</t>
  </si>
  <si>
    <t>713463311</t>
  </si>
  <si>
    <t>Montáž izolace tepelné potrubí potrubními pouzdry s Al fólií s přesahem Al páskou 1x D do 50 mm</t>
  </si>
  <si>
    <t>63154604</t>
  </si>
  <si>
    <t>pouzdro izolační potrubní z minerální vlny s Al fólií max. 250/100°C 48/50mm</t>
  </si>
  <si>
    <t>200 "doplnění izolace</t>
  </si>
  <si>
    <t>63154022</t>
  </si>
  <si>
    <t>pouzdro izolační potrubní z minerální vlny s Al fólií max. 250/100°C 54/50mm</t>
  </si>
  <si>
    <t>100 "doplnění izolace</t>
  </si>
  <si>
    <t>734</t>
  </si>
  <si>
    <t>Ústřední vytápění - armatury</t>
  </si>
  <si>
    <t>734200822</t>
  </si>
  <si>
    <t>Demontáž armatury závitové se dvěma závity přes G 1/2 do G 1</t>
  </si>
  <si>
    <t>50 "výměna uzávěrů stoupačkových</t>
  </si>
  <si>
    <t>734271145</t>
  </si>
  <si>
    <t>Šoupátko závitové uzavírací G 1 PN 16 do 80°C</t>
  </si>
  <si>
    <t>998734103</t>
  </si>
  <si>
    <t>Přesun hmot tonážní pro armatury v objektech v přes 12 do 24 m</t>
  </si>
  <si>
    <t>735</t>
  </si>
  <si>
    <t>Ústřední vytápění - otopná tělesa</t>
  </si>
  <si>
    <t>735164251-R01</t>
  </si>
  <si>
    <t>Otopné těleso trubkové elektrické přímotopné výška/délka 1215/450 mm, příkon 700 W, elektronický regulátor teploty</t>
  </si>
  <si>
    <t>47 "elektrické topné žebříky</t>
  </si>
  <si>
    <t>735164251-R02</t>
  </si>
  <si>
    <t>Otopné těleso trubkové elektrické přímotopné výška/délka 1215/450 mm, příkon 1000 W, elektronický regulátor teploty</t>
  </si>
  <si>
    <t>13 "elektrické topné žebříky</t>
  </si>
  <si>
    <t>998735103</t>
  </si>
  <si>
    <t>Přesun hmot tonážní pro otopná tělesa v objektech v přes 12 do 24 m</t>
  </si>
  <si>
    <t>HZS2222</t>
  </si>
  <si>
    <t>Hodinová zúčtovací sazba topenář odborný</t>
  </si>
  <si>
    <t>50 "pomocné intalatérské práce, demontážní práce, montážní práce a další nespecifikované pomocné práce</t>
  </si>
  <si>
    <t>UT.B - Vytápění objekt B</t>
  </si>
  <si>
    <t xml:space="preserve">    733 - Ústřední vytápění - rozvodné potrubí</t>
  </si>
  <si>
    <t>50+50 "doplnění izolace</t>
  </si>
  <si>
    <t>50 "doplnění izolace</t>
  </si>
  <si>
    <t>733</t>
  </si>
  <si>
    <t>Ústřední vytápění - rozvodné potrubí</t>
  </si>
  <si>
    <t>733191925</t>
  </si>
  <si>
    <t>Navaření odbočky na potrubí ocelové závitové DN 25</t>
  </si>
  <si>
    <t>4 "napojení na stávající potrubí</t>
  </si>
  <si>
    <t>733221202</t>
  </si>
  <si>
    <t>Potrubí měděné měkké spojované tvrdým pájením D 15x1 mm</t>
  </si>
  <si>
    <t>40 "připojoení těles</t>
  </si>
  <si>
    <t>733811241</t>
  </si>
  <si>
    <t>Ochrana potrubí ústředního vytápění termoizolačními trubicemi z PE tl přes 13 do 20 mm DN do 22 mm</t>
  </si>
  <si>
    <t>10 "výměna uzávěrů stoupačkových</t>
  </si>
  <si>
    <t>735152375</t>
  </si>
  <si>
    <t>Otopné těleso panelové VK dvoudeskové bez přídavné přestupní plochy výška/délka 600/800 mm výkon 782 W</t>
  </si>
  <si>
    <t>1 "deskové těleso</t>
  </si>
  <si>
    <t>735152377</t>
  </si>
  <si>
    <t>Otopné těleso panel VK dvoudeskové bez přídavné přestupní plochy výška/délka 600/1000 mm výkon 978 W</t>
  </si>
  <si>
    <t>3 "deskové těleso</t>
  </si>
  <si>
    <t>735164251</t>
  </si>
  <si>
    <t>Otopné těleso trubkové elektrické přímotopné výška/délka 1215/450 mm</t>
  </si>
  <si>
    <t>2 "trubkové těleso</t>
  </si>
  <si>
    <t>VZT.A - Vzduchotechnika</t>
  </si>
  <si>
    <t xml:space="preserve">D1 - Zařízení č.1: Část sociálního zázemí </t>
  </si>
  <si>
    <t>D2 - Zařízení č.3: Větrání stoupaček od sociálního zázemí – pomocné střešní ventilátory</t>
  </si>
  <si>
    <t>D3 - Zařízení č.4: Větrání garáže pro osobní automobil</t>
  </si>
  <si>
    <t>D4 - Zařízení č.5: Větrání prostor prádelny pomocí lokálních jednotek s rekuperací tepla</t>
  </si>
  <si>
    <t>D5 - Zařízení č.6: Větrání prostor prádelny pomocí dílčích odvodů vzduchu</t>
  </si>
  <si>
    <t>D6 - Zařízení č.7: Ostatní položky společné pro jednotlivé zařízení</t>
  </si>
  <si>
    <t xml:space="preserve">Zařízení č.1: Část sociálního zázemí </t>
  </si>
  <si>
    <t>Pol32</t>
  </si>
  <si>
    <t>Potrubní ventilátor pr.125-160, výkon 200-230 m3/hod , Pext - 120Pa, opatřený hlukovou izolací, nastavitelný doběhový spínač chodu</t>
  </si>
  <si>
    <t>Pol33</t>
  </si>
  <si>
    <t>Pružná manžeta (objímka) pr.125-160</t>
  </si>
  <si>
    <t>Pol34</t>
  </si>
  <si>
    <t>Zpětná klapka těsná pr.125-160</t>
  </si>
  <si>
    <t>Pol35</t>
  </si>
  <si>
    <t>Požární ucpávka VZT rozvodu pr.125-160</t>
  </si>
  <si>
    <t>Pol36</t>
  </si>
  <si>
    <t xml:space="preserve">Talířový ventil bílý kovový pr.125 s regulací, instalace do spiro rozvodu, nátrubek  přes pohled</t>
  </si>
  <si>
    <t>Pol37</t>
  </si>
  <si>
    <t xml:space="preserve">Talířový ventil bílý kovový  pr.150 s regulací, instalace do spiro rozvodu, nátrubek  přes pohled</t>
  </si>
  <si>
    <t>Pol38</t>
  </si>
  <si>
    <t>Žaluzie se sítem 160x160, barva RAL dle fasády, napojovací nátrubek</t>
  </si>
  <si>
    <t>Pol39</t>
  </si>
  <si>
    <t>Spiro potrubí včetně tvarovek pr. 225 (včetně průchodek)</t>
  </si>
  <si>
    <t>bm</t>
  </si>
  <si>
    <t>Pol40</t>
  </si>
  <si>
    <t>Spiro potrubí včetně tvarovek pr. 160 (včetně průchodek)</t>
  </si>
  <si>
    <t>Pol41</t>
  </si>
  <si>
    <t>Spiro potrubí včetně tvarovek pr. 125 (včetně průchodek)</t>
  </si>
  <si>
    <t>Pol42</t>
  </si>
  <si>
    <t>Flexo potrubí pr.160, ztužující pružina pro tvarovou stálost, akustický útlum</t>
  </si>
  <si>
    <t>Pol43</t>
  </si>
  <si>
    <t>Flexo potrubí pr.127, ztužující pružina pro tvarovou stálost, akustický útlum</t>
  </si>
  <si>
    <t>Pol44</t>
  </si>
  <si>
    <t>Požární izolace vnitřní s AL polepem odolnost EI30 ( odvodní část VZT stoupačky a rozvody v šachtě)</t>
  </si>
  <si>
    <t>Pol45</t>
  </si>
  <si>
    <t>Hluková a tepelná izolace vnitřní s AL polepem tl. 20 mm (obalení ventilátorů a nátrubků k fasádě a stoupačce)</t>
  </si>
  <si>
    <t>Pol46</t>
  </si>
  <si>
    <t>Drobná kabeláž pro dopojení doběhových čidel (rezerva), soubor</t>
  </si>
  <si>
    <t>Pol47</t>
  </si>
  <si>
    <t xml:space="preserve">Oplechování, hydroizolace a utěsnění stavebního prostupu  střechou, chráničky</t>
  </si>
  <si>
    <t>Pol48</t>
  </si>
  <si>
    <t xml:space="preserve">Oplechování, hydroizolace a utěsnění stavebního prostupu  fasádou, chráničky</t>
  </si>
  <si>
    <t>Pol49</t>
  </si>
  <si>
    <t>Napojovací nátrubky na střešní ventilátory</t>
  </si>
  <si>
    <t>Zařízení č.3: Větrání stoupaček od sociálního zázemí – pomocné střešní ventilátory</t>
  </si>
  <si>
    <t>Pol50</t>
  </si>
  <si>
    <t>Střešní ventilátor s EC motorem, výkon 800 m3/hod, integrovaná regulace s regulací otáček a hlídání tlaku, viz popis PD</t>
  </si>
  <si>
    <t>Pol51</t>
  </si>
  <si>
    <t>Střešní nástavec vč. kulisového tlumiče</t>
  </si>
  <si>
    <t>Pol52</t>
  </si>
  <si>
    <t>Oplechování, izolace střešního nástavce, hydroizolace a napojení na střešní opláštění</t>
  </si>
  <si>
    <t>Pol53</t>
  </si>
  <si>
    <t xml:space="preserve">Drobná kabeláž pro dopojení  čidel (rezerva), soubor</t>
  </si>
  <si>
    <t>Pol54</t>
  </si>
  <si>
    <t>Pružná manžeta pro napojení střešního ventilátoru</t>
  </si>
  <si>
    <t>Zařízení č.4: Větrání garáže pro osobní automobil</t>
  </si>
  <si>
    <t>Pol55</t>
  </si>
  <si>
    <t>Žaluzie se sítem 200x200, barva RAL dle fasády, napojovací nátrubek</t>
  </si>
  <si>
    <t>Pol56</t>
  </si>
  <si>
    <t>Stěnová průchodka</t>
  </si>
  <si>
    <t>Pol57</t>
  </si>
  <si>
    <t>Stěnová mřížka 200x200</t>
  </si>
  <si>
    <t>Zařízení č.5: Větrání prostor prádelny pomocí lokálních jednotek s rekuperací tepla</t>
  </si>
  <si>
    <t>Pol58</t>
  </si>
  <si>
    <t>Rekuperační nástěnná jednotka výkon cca 500 m3/hod, prodlužovací nástavec, žaluzie, krycí mřížka, drobná kabeláž, systém MaR</t>
  </si>
  <si>
    <t>Pol59</t>
  </si>
  <si>
    <t>Hranaté pozink potrubí, tvarovky, průchodky pro doměrky a nátrubky)</t>
  </si>
  <si>
    <t>Pol60</t>
  </si>
  <si>
    <t>Pol61</t>
  </si>
  <si>
    <t>Tepelná (hluková) izolace vnitřní s parozábranou kaučuková samolepící tl.30 mm</t>
  </si>
  <si>
    <t>Pol62</t>
  </si>
  <si>
    <t>Časový spínač pravidelného chodu, nastavitelný hygrostat, krycí skříňka, relé, kabeláž</t>
  </si>
  <si>
    <t>Zařízení č.6: Větrání prostor prádelny pomocí dílčích odvodů vzduchu</t>
  </si>
  <si>
    <t>Pol63</t>
  </si>
  <si>
    <t>Potrubní ventilátor pr.200, výkon 500 m3/hod , Pext 120 Pa, opatřený hlukovou izolací, nastavitelný doběhový spínač chodu</t>
  </si>
  <si>
    <t>Pol64</t>
  </si>
  <si>
    <t xml:space="preserve">Přepínač otáček ventilátoru , doběhový spínač,  drobná propojovací kabeláž</t>
  </si>
  <si>
    <t>Pol65</t>
  </si>
  <si>
    <t>Pružná manžeta (objímka) pr.200</t>
  </si>
  <si>
    <t>Pol66</t>
  </si>
  <si>
    <t>Zpětná klapka těsná pr.200</t>
  </si>
  <si>
    <t>Pol67</t>
  </si>
  <si>
    <t>Tlumič hluku pr.200, L=1 m</t>
  </si>
  <si>
    <t>Pol68</t>
  </si>
  <si>
    <t>Žaluzie výfuková samotížná se sítem 250x250, napojovací nátrubek, barva RAL dle fasády</t>
  </si>
  <si>
    <t>Pol69</t>
  </si>
  <si>
    <t>Spiro potrubí včetně tvarovek pr. 250 (včetně průchodek)</t>
  </si>
  <si>
    <t>Pol70</t>
  </si>
  <si>
    <t>Spiro potrubí včetně tvarovek pr. 200 (včetně průchodek)</t>
  </si>
  <si>
    <t>Pol71</t>
  </si>
  <si>
    <t>Vyústka odvodní 425x75, regulace průtoku, montáž do spiro potrubí</t>
  </si>
  <si>
    <t>Pol72</t>
  </si>
  <si>
    <t xml:space="preserve">Talířový ventil bílý kovový pr.200 s regulací, instalace do spiro rozvodu, nátrubek  přes stěnu</t>
  </si>
  <si>
    <t>Pol73</t>
  </si>
  <si>
    <t>Pol74</t>
  </si>
  <si>
    <t>Pol75</t>
  </si>
  <si>
    <t>Stěnová mřížka 300x300</t>
  </si>
  <si>
    <t>Pol76</t>
  </si>
  <si>
    <t>Průchodka stěnou 300x300</t>
  </si>
  <si>
    <t>Zařízení č.7: Ostatní položky společné pro jednotlivé zařízení</t>
  </si>
  <si>
    <t>Pol77</t>
  </si>
  <si>
    <t xml:space="preserve">Kontrola stavební připravenosti za účasti dodavatelů VZT zařízení před zahájením objednávek zařízení  a montáží</t>
  </si>
  <si>
    <t>soubor</t>
  </si>
  <si>
    <t>Pol78</t>
  </si>
  <si>
    <t>Koordinace dodávek VZT zařízení s ohledem na finál výběrové řízení komponentů v návaznosti na ostatní navazující profese</t>
  </si>
  <si>
    <t>Pol79</t>
  </si>
  <si>
    <t>Dílčí úpravy komponentů VZT s ohledem na finál výběrové řízení komponentů v návaznosti na ostatní navazující profese</t>
  </si>
  <si>
    <t>Pol80</t>
  </si>
  <si>
    <t>Odborný dohled při instalaci zařízení při montáži a uvedení do provozu</t>
  </si>
  <si>
    <t>Pol81</t>
  </si>
  <si>
    <t>Drobný a pomocný materiál</t>
  </si>
  <si>
    <t>Pol82</t>
  </si>
  <si>
    <t>Uzemnění zařízení</t>
  </si>
  <si>
    <t>Pol83</t>
  </si>
  <si>
    <t>Závěsy a konzole pro instalaci rozvodů VZT</t>
  </si>
  <si>
    <t>Pol84</t>
  </si>
  <si>
    <t>Lešení, montážní plošiny</t>
  </si>
  <si>
    <t>Pol85</t>
  </si>
  <si>
    <t>Přesun hmot a manipulace</t>
  </si>
  <si>
    <t>Pol86</t>
  </si>
  <si>
    <t>Vyregulování a uvedení do provozu</t>
  </si>
  <si>
    <t>Pol87</t>
  </si>
  <si>
    <t>Provozní zkoušky</t>
  </si>
  <si>
    <t>Pol88</t>
  </si>
  <si>
    <t>Zpracování podkladů pro BOZP</t>
  </si>
  <si>
    <t>Pol89</t>
  </si>
  <si>
    <t>Revize</t>
  </si>
  <si>
    <t>Pol90</t>
  </si>
  <si>
    <t>Zaškolení obsluhy, provozní řád</t>
  </si>
  <si>
    <t>Pol91</t>
  </si>
  <si>
    <t>Pol92</t>
  </si>
  <si>
    <t>Pol93</t>
  </si>
  <si>
    <t>Zaměření stavby, technická příprava, dílčí úpravy VZT dle výběr. řížení , dokumentace skutečného provedení</t>
  </si>
  <si>
    <t>VZT.B - Vzduchotechnika</t>
  </si>
  <si>
    <t>Pol94</t>
  </si>
  <si>
    <t>Nástěnný ventilátor výkon 80 m3/hod, integrovaná zpětná klapka, nastavitelný doběhový spínač chodu</t>
  </si>
  <si>
    <t>Pol95</t>
  </si>
  <si>
    <t>Žaluzie se sítem 125x125, barva RAL dle fasády, napojovací nátrubek</t>
  </si>
  <si>
    <t>Pol96</t>
  </si>
  <si>
    <t>Stěnová mřížka 125x125</t>
  </si>
  <si>
    <t>Pol97</t>
  </si>
  <si>
    <t>Pol98</t>
  </si>
  <si>
    <t>Pol99</t>
  </si>
  <si>
    <t>Pol100</t>
  </si>
  <si>
    <t>Pol101</t>
  </si>
  <si>
    <t>Pol102</t>
  </si>
  <si>
    <t>Pol103</t>
  </si>
  <si>
    <t>Pol104</t>
  </si>
  <si>
    <t>Pol105</t>
  </si>
  <si>
    <t>Pol106</t>
  </si>
  <si>
    <t>Pol107</t>
  </si>
  <si>
    <t>Pol108</t>
  </si>
  <si>
    <t>Pol109</t>
  </si>
  <si>
    <t>ZTI.A - Zdravotechnika - A</t>
  </si>
  <si>
    <t xml:space="preserve">    4 - Vodorovné konstrukce</t>
  </si>
  <si>
    <t xml:space="preserve">    9 - Ostatní konstrukce a práce-bourání</t>
  </si>
  <si>
    <t xml:space="preserve">    726 - Zdravotechnika - předstěnové instalace</t>
  </si>
  <si>
    <t xml:space="preserve">    727 - Zdravotechnika - požární ochrana</t>
  </si>
  <si>
    <t>132251104</t>
  </si>
  <si>
    <t>Hloubení rýh nezapažených š do 800 mm v hornině třídy těžitelnosti I skupiny 3 objem přes 100 m3 strojně</t>
  </si>
  <si>
    <t>((8+5)*0,6*0,6) "svodná kanalizace</t>
  </si>
  <si>
    <t>161151103</t>
  </si>
  <si>
    <t>Svislé přemístění výkopku z horniny třídy těžitelnosti I skupiny 1 až 3 hl výkopu přes 4 do 8 m</t>
  </si>
  <si>
    <t>4,680 "hloubené vykopávky</t>
  </si>
  <si>
    <t>0,780 "lože</t>
  </si>
  <si>
    <t>3,185 "obsypy</t>
  </si>
  <si>
    <t>0,013*(8+5) "potrubí</t>
  </si>
  <si>
    <t>171201231</t>
  </si>
  <si>
    <t>Poplatek za uložení zeminy a kamení na recyklační skládce (skládkovné) kód odpadu 17 05 04</t>
  </si>
  <si>
    <t>1,8*4,134</t>
  </si>
  <si>
    <t>-4,134 "vodorovný přesun</t>
  </si>
  <si>
    <t>175151101</t>
  </si>
  <si>
    <t>Obsypání potrubí strojně sypaninou bez prohození, uloženou do 3 m</t>
  </si>
  <si>
    <t>((8+5)*0,6*0,43)-(0,013*(8+5)) "svodná kanalizace</t>
  </si>
  <si>
    <t>58337344</t>
  </si>
  <si>
    <t>štěrkopísek frakce 0/32</t>
  </si>
  <si>
    <t>1,89*3,185</t>
  </si>
  <si>
    <t>Vodorovné konstrukce</t>
  </si>
  <si>
    <t>451572111</t>
  </si>
  <si>
    <t>Lože pod potrubí otevřený výkop z kameniva drobného těženého</t>
  </si>
  <si>
    <t>((8+5)*0,6*0,1) "svodná kanalizace</t>
  </si>
  <si>
    <t>Ostatní konstrukce a práce-bourání</t>
  </si>
  <si>
    <t>113107037</t>
  </si>
  <si>
    <t>Odstranění podkladu z betonu vyztuženého sítěmi tl přes 200 do 300 mm při překopech ručně</t>
  </si>
  <si>
    <t>(8+5)*0,6 "bouraní podlahy ležatá kanalizace</t>
  </si>
  <si>
    <t>566901172</t>
  </si>
  <si>
    <t>Vyspravení podkladu po překopech inženýrských sítí plochy do 15 m2 směsí stmelenou cementem SC 20/25 tl 150 mm</t>
  </si>
  <si>
    <t>1927179735</t>
  </si>
  <si>
    <t>997221571</t>
  </si>
  <si>
    <t>Vodorovná doprava vybouraných hmot do 1 km</t>
  </si>
  <si>
    <t>997221579</t>
  </si>
  <si>
    <t>Příplatek ZKD 1 km u vodorovné dopravy vybouraných hmot</t>
  </si>
  <si>
    <t>10*4,919</t>
  </si>
  <si>
    <t>997221615</t>
  </si>
  <si>
    <t>Poplatek za uložení na skládce (skládkovné) stavebního odpadu betonového kód odpadu 17 01 01</t>
  </si>
  <si>
    <t>1309472255</t>
  </si>
  <si>
    <t>4,919*0,3 'Přepočtené koeficientem množství</t>
  </si>
  <si>
    <t>997221861</t>
  </si>
  <si>
    <t>Poplatek za uložení na recyklační skládce (skládkovné) stavebního odpadu z prostého betonu pod kódem 17 01 01</t>
  </si>
  <si>
    <t>4,919*0,7 'Přepočtené koeficientem množství</t>
  </si>
  <si>
    <t>721140905</t>
  </si>
  <si>
    <t>Potrubí litinové vsazení odbočky DN 100</t>
  </si>
  <si>
    <t>29 "napojení na stávající potrubí</t>
  </si>
  <si>
    <t>721140915</t>
  </si>
  <si>
    <t>Potrubí litinové propojení potrubí DN 100</t>
  </si>
  <si>
    <t>721140925</t>
  </si>
  <si>
    <t>Potrubí litinové odpadní krácení trub DN 100</t>
  </si>
  <si>
    <t>721910922</t>
  </si>
  <si>
    <t>Pročištění svodů ležatých DN do 300</t>
  </si>
  <si>
    <t>100 "pročištění stávající kanalizace</t>
  </si>
  <si>
    <t>721173401</t>
  </si>
  <si>
    <t>Potrubí kanalizační z PVC SN 4 svodné DN 110</t>
  </si>
  <si>
    <t>8 "svodné potrubí pod podlahou</t>
  </si>
  <si>
    <t>721173402</t>
  </si>
  <si>
    <t>Potrubí kanalizační z PVC SN 4 svodné DN 125</t>
  </si>
  <si>
    <t>5 "svodné potrubí pod podlahou</t>
  </si>
  <si>
    <t>721175202</t>
  </si>
  <si>
    <t>Potrubí kanalizační z PP připojovací odhlučněné třívrstvé DN 40</t>
  </si>
  <si>
    <t>40 "připojovací kanalizace</t>
  </si>
  <si>
    <t>721175203</t>
  </si>
  <si>
    <t>Potrubí kanalizační z PP připojovací odhlučněné třívrstvé DN 50</t>
  </si>
  <si>
    <t>177 "připojovací kanalizace</t>
  </si>
  <si>
    <t>721175205</t>
  </si>
  <si>
    <t>Potrubí kanalizační z PP připojovací odhlučněné třívrstvé DN 110</t>
  </si>
  <si>
    <t>99 "připojovací kanalizace</t>
  </si>
  <si>
    <t>721175211</t>
  </si>
  <si>
    <t>Potrubí kanalizační z PP odpadní odhlučněné třívrstvé DN 75</t>
  </si>
  <si>
    <t>21 "odpadní kanalizace</t>
  </si>
  <si>
    <t>721175212</t>
  </si>
  <si>
    <t>Potrubí kanalizační z PP odpadní odhlučněné třívrstvé DN 110</t>
  </si>
  <si>
    <t>315 "odpadní kanalizace</t>
  </si>
  <si>
    <t>28614693</t>
  </si>
  <si>
    <t>čistící kus kanalizační PP třívrstvý zvukově izolovaný DN 110</t>
  </si>
  <si>
    <t>25 "čistící tvarovka</t>
  </si>
  <si>
    <t>28614694</t>
  </si>
  <si>
    <t>čistící kus kanalizační PP třívrstvý zvukově izolovaný DN 125</t>
  </si>
  <si>
    <t>2 "čistící tvarovka</t>
  </si>
  <si>
    <t>45810001-R1</t>
  </si>
  <si>
    <t>kotevní prvky pro potrubí kanalizace</t>
  </si>
  <si>
    <t>(21+315+64+33)/2 "upevnění potrubí</t>
  </si>
  <si>
    <t>721175231-R1</t>
  </si>
  <si>
    <t>Potrubí kanalizační z PP dešťové odhlučněné třívrstvé DN 75 vč. tepelné izolace návlekové PE tl.9mm</t>
  </si>
  <si>
    <t>64 "svislé potrubí dešťové</t>
  </si>
  <si>
    <t>721175232-R1</t>
  </si>
  <si>
    <t>Potrubí kanalizační z PP dešťové odhlučněné třívrstvé DN 110 vč. tepelné izolace návlekové PE tl.9mm</t>
  </si>
  <si>
    <t>33 "svislé potrubí dešťové</t>
  </si>
  <si>
    <t>721194104</t>
  </si>
  <si>
    <t>Vyvedení a upevnění odpadních výpustek DN 40</t>
  </si>
  <si>
    <t>59+10+1+17 "výpustky DN 40</t>
  </si>
  <si>
    <t>721194105</t>
  </si>
  <si>
    <t>Vyvedení a upevnění odpadních výpustek DN 50</t>
  </si>
  <si>
    <t>48+9+7+3+57+1+2+1 "výpustky DN 50</t>
  </si>
  <si>
    <t>721194109</t>
  </si>
  <si>
    <t>Vyvedení a upevnění odpadních výpustek DN 110</t>
  </si>
  <si>
    <t>1+5+3 "zařizovací předměty DN100</t>
  </si>
  <si>
    <t>721211421-R1</t>
  </si>
  <si>
    <t>Vpusť podlahová se svislým odtokem DN 50/75/110 mřížka nerez 115x115</t>
  </si>
  <si>
    <t>1 "vpust podlahová PV1</t>
  </si>
  <si>
    <t>721226511</t>
  </si>
  <si>
    <t>Zápachová uzávěrka podomítková pro pračku a myčku DN 40</t>
  </si>
  <si>
    <t>7+3 "pračka, sušička</t>
  </si>
  <si>
    <t>551618360</t>
  </si>
  <si>
    <t>uzávěrka zápachová kondenzátní HL136 N DN 40 s mechanickým pachovým uzávěrem</t>
  </si>
  <si>
    <t>17 "odvody kondenzátu</t>
  </si>
  <si>
    <t>721233112-R1</t>
  </si>
  <si>
    <t>Střešní vtok polypropylen PP pro ploché střechy svislý odtok DN 110</t>
  </si>
  <si>
    <t>5 "střešní vtok</t>
  </si>
  <si>
    <t>721233212</t>
  </si>
  <si>
    <t>Střešní vtok polypropylen PP pro pochůzné střechy svislý odtok DN 110</t>
  </si>
  <si>
    <t>3 "terasový vtok</t>
  </si>
  <si>
    <t>721273153</t>
  </si>
  <si>
    <t>Hlavice ventilační polypropylen PP DN 110</t>
  </si>
  <si>
    <t>1 "odvětrání kanalizace</t>
  </si>
  <si>
    <t>721274123</t>
  </si>
  <si>
    <t>Přivzdušňovací ventil vnitřní odpadních potrubí DN 100</t>
  </si>
  <si>
    <t>5 "přivzdušňovací ventil</t>
  </si>
  <si>
    <t>42972301</t>
  </si>
  <si>
    <t>mřížka stěnová otevřená jednořadá kovová 150x150mm</t>
  </si>
  <si>
    <t>15 "větrací mřížka</t>
  </si>
  <si>
    <t>721290111</t>
  </si>
  <si>
    <t>Zkouška těsnosti potrubí kanalizace vodou DN do 125</t>
  </si>
  <si>
    <t>40+177+99+21+315+64+33 "připojovací, odpadní, dešťové potrubí</t>
  </si>
  <si>
    <t>721290112</t>
  </si>
  <si>
    <t>Zkouška těsnosti potrubí kanalizace vodou DN 150/DN 200</t>
  </si>
  <si>
    <t>8+5 "svodné potrubí</t>
  </si>
  <si>
    <t>Přesun hmot tonážní pro vnitřní kanalizace v objektech v přes 12 do 24 m</t>
  </si>
  <si>
    <t>722171937</t>
  </si>
  <si>
    <t>3 "napojení na přívod vody</t>
  </si>
  <si>
    <t>722130233</t>
  </si>
  <si>
    <t>Potrubí vodovodní ocelové závitové pozinkované svařované běžné DN 25</t>
  </si>
  <si>
    <t>10 "vodovod požární</t>
  </si>
  <si>
    <t>722130235</t>
  </si>
  <si>
    <t>Potrubí vodovodní ocelové závitové pozinkované svařované běžné DN 40</t>
  </si>
  <si>
    <t>58 "vodovod požární</t>
  </si>
  <si>
    <t>722175002</t>
  </si>
  <si>
    <t>Potrubí vodovodní plastové PP-RCT svar polyfúze D 20x2,8 mm</t>
  </si>
  <si>
    <t>393 "připojovací vodovod ve stěnách, předstěnách</t>
  </si>
  <si>
    <t>9+292 "páteřní vodovod potrubí pod stropem</t>
  </si>
  <si>
    <t>722175003</t>
  </si>
  <si>
    <t>Potrubí vodovodní plastové PP-RCT svar polyfúze D 25x3,5 mm</t>
  </si>
  <si>
    <t>358 "připojovací vodovod ve stěnách, předstěnách</t>
  </si>
  <si>
    <t>49+39 "páteřní vodovod potrubí pod stropem</t>
  </si>
  <si>
    <t>722175004</t>
  </si>
  <si>
    <t>Potrubí vodovodní plastové PP-RCT svar polyfúze D 32x4,4 mm</t>
  </si>
  <si>
    <t>260+260 "páteřní vodovod potrubí pod stropem</t>
  </si>
  <si>
    <t>722175005</t>
  </si>
  <si>
    <t>Potrubí vodovodní plastové PP-RCT svar polyfúze D 40x5,5 mm</t>
  </si>
  <si>
    <t>99 "páteřní vodovod potrubí pod stropem</t>
  </si>
  <si>
    <t>722175007</t>
  </si>
  <si>
    <t>Potrubí vodovodní plastové PP-RCT svar polyfúze D 63x8,6 mm</t>
  </si>
  <si>
    <t>55+55 "páteřní vodovod potrubí pod stropem</t>
  </si>
  <si>
    <t>722181221</t>
  </si>
  <si>
    <t>Ochrana vodovodního potrubí přilepenými termoizolačními trubicemi z PE tl přes 6 do 9 mm DN do 22 mm</t>
  </si>
  <si>
    <t>9 "páteřní vodovod potrubí pod stropem studená voda</t>
  </si>
  <si>
    <t>722181222</t>
  </si>
  <si>
    <t>Ochrana vodovodního potrubí přilepenými termoizolačními trubicemi z PE tl přes 6 do 9 mm DN přes 22 do 45 mm</t>
  </si>
  <si>
    <t>49+260 "páteřní vodovod potrubí pod stropem studená voda</t>
  </si>
  <si>
    <t>58 "požární vodovodod</t>
  </si>
  <si>
    <t>722181223</t>
  </si>
  <si>
    <t>Ochrana vodovodního potrubí přilepenými termoizolačními trubicemi z PE tl přes 6 do 9 mm DN přes 45 do 63 mm</t>
  </si>
  <si>
    <t>55 "páteřní vodovod potrubí pod stropem studená voda</t>
  </si>
  <si>
    <t>722181251</t>
  </si>
  <si>
    <t>Ochrana vodovodního potrubí přilepenými termoizolačními trubicemi z PE tl přes 20 do 25 mm DN do 22 mm</t>
  </si>
  <si>
    <t>292 "páteřní vodovod potrubí pod stropem teplá voda</t>
  </si>
  <si>
    <t>722181252</t>
  </si>
  <si>
    <t>Ochrana vodovodního potrubí přilepenými termoizolačními trubicemi z PE tl přes 20 do 25 mm DN přes 22 do 45 mm</t>
  </si>
  <si>
    <t>39+260+99 "páteřní vodovod potrubí pod stropem teplá voda 1.vrstva</t>
  </si>
  <si>
    <t>722181253</t>
  </si>
  <si>
    <t>Ochrana vodovodního potrubí přilepenými termoizolačními trubicemi z PE tl přes 20 do 25 mm DN přes 45 do 63 mm</t>
  </si>
  <si>
    <t>55 "páteřní vodovod potrubí pod stropem teplá voda 1.vrstva</t>
  </si>
  <si>
    <t>722181255</t>
  </si>
  <si>
    <t>Ochrana vodovodního potrubí přilepenými termoizolačními trubicemi z PE tl přes 20 do 25 mm DN přes 89 do 110 mm</t>
  </si>
  <si>
    <t>39+260 "páteřní vodovod potrubí pod stropem teplá voda 2.vrstva</t>
  </si>
  <si>
    <t>722181256</t>
  </si>
  <si>
    <t>Ochrana vodovodního potrubí přilepenými termoizolačními trubicemi z PE tl přes 20 do 25 mm DN přes 110 mm</t>
  </si>
  <si>
    <t>99+55 "páteřní vodovod potrubí pod stropem teplá voda 2.vrstva</t>
  </si>
  <si>
    <t>722182011</t>
  </si>
  <si>
    <t>Podpůrný žlab pro potrubí D 20</t>
  </si>
  <si>
    <t>722182012</t>
  </si>
  <si>
    <t>Podpůrný žlab pro potrubí D 25</t>
  </si>
  <si>
    <t>722182013</t>
  </si>
  <si>
    <t>Podpůrný žlab pro potrubí D 32</t>
  </si>
  <si>
    <t>722182014</t>
  </si>
  <si>
    <t>Podpůrný žlab pro potrubí D 40</t>
  </si>
  <si>
    <t>722182016</t>
  </si>
  <si>
    <t>Podpůrný žlab pro potrubí D 63</t>
  </si>
  <si>
    <t>45810002-R1</t>
  </si>
  <si>
    <t>kotevní prvky pro potrubí vodovodu</t>
  </si>
  <si>
    <t>(9+292+49+39+260+260+99+55+55+58+10)/2 "páteřní pod stropem</t>
  </si>
  <si>
    <t>722220152</t>
  </si>
  <si>
    <t>Nástěnka závitová plastová PPR PN 20 DN 20 x G 1/2"</t>
  </si>
  <si>
    <t>50+10+6+7+3 "nástěnky ventily</t>
  </si>
  <si>
    <t>722220161</t>
  </si>
  <si>
    <t>Nástěnný komplet plastový PPR PN 20 DN 20 x G 1/2"</t>
  </si>
  <si>
    <t>59+40+10+9+6+57+1+1+2+1 "nástěnky baterie</t>
  </si>
  <si>
    <t>722224115</t>
  </si>
  <si>
    <t>Kohout plnicí nebo vypouštěcí G 1/2" PN 10 s jedním závitem</t>
  </si>
  <si>
    <t>50 "vypouštění</t>
  </si>
  <si>
    <t>722229101</t>
  </si>
  <si>
    <t>Montáž vodovodních armatur s jedním závitem G 1/2" ostatní typ</t>
  </si>
  <si>
    <t>262 "vývody</t>
  </si>
  <si>
    <t>551119920</t>
  </si>
  <si>
    <t>ventil rohový s filtrem IVAR 1/2" x 3/8"</t>
  </si>
  <si>
    <t>2*(59+10+57+1+1)+6 "stojánkové baterie</t>
  </si>
  <si>
    <t>722232061</t>
  </si>
  <si>
    <t>Kohout kulový přímý G 1/2" PN 42 do 185°C vnitřní závit s vypouštěním</t>
  </si>
  <si>
    <t>24 "uzávěr odbočka</t>
  </si>
  <si>
    <t>722232062</t>
  </si>
  <si>
    <t>Kohout kulový přímý G 3/4" PN 42 do 185°C vnitřní závit s vypouštěním</t>
  </si>
  <si>
    <t>142 "uzávěr odbočka</t>
  </si>
  <si>
    <t>722232063</t>
  </si>
  <si>
    <t>Kohout kulový přímý G 1" PN 42 do 185°C vnitřní závit s vypouštěním</t>
  </si>
  <si>
    <t>40 "uzávěr odbočka</t>
  </si>
  <si>
    <t>722232064</t>
  </si>
  <si>
    <t>Kohout kulový přímý G 5/4" PN 42 do 185°C vnitřní závit s vypouštěním</t>
  </si>
  <si>
    <t>1 "uzávěr odbočka</t>
  </si>
  <si>
    <t>722232066</t>
  </si>
  <si>
    <t>Kohout kulový přímý G 2" PN 42 do 185°C vnitřní závit s vypouštěním</t>
  </si>
  <si>
    <t>2+4 "uzávěr odbočka</t>
  </si>
  <si>
    <t>722239101</t>
  </si>
  <si>
    <t>Montáž armatur vodovodních se dvěma závity G 1/2"</t>
  </si>
  <si>
    <t>21+2 "vyvažovací ventil</t>
  </si>
  <si>
    <t>42241015-R1</t>
  </si>
  <si>
    <t>ventil vyvažovací stoupačkový termostatický vnitřní závit 50-60°C s vypouštěním 1/2"</t>
  </si>
  <si>
    <t>21 "vyvažovací ventil</t>
  </si>
  <si>
    <t>42241018-R1</t>
  </si>
  <si>
    <t>ventil vyvažovací stoupačkový termostatický vnitřní závit 50-60°C s vypouštěním 5/4"</t>
  </si>
  <si>
    <t>2 "vyvažovací ventil</t>
  </si>
  <si>
    <t>722250133-R1</t>
  </si>
  <si>
    <t>Hydrantový systém s tvarově stálou hadicí D 19 x 30 m celoplechový</t>
  </si>
  <si>
    <t>10 "požární hydrant</t>
  </si>
  <si>
    <t>722262226</t>
  </si>
  <si>
    <t>Vodoměr závitový jednovtokový suchoběžný dálkový odečet do 40°C G 1/2"x 110 R100 Qn 1,6 m3/h horizont</t>
  </si>
  <si>
    <t>82 "podružný vodoměr</t>
  </si>
  <si>
    <t>722263209</t>
  </si>
  <si>
    <t>Vodoměr závitový jednovtokový suchoběžný dálkový odečet do 100°C G 1/2"x 110 R100 Qn 1,6 m3/h horizont</t>
  </si>
  <si>
    <t>722290234</t>
  </si>
  <si>
    <t>Proplach a dezinfekce vodovodního potrubí DN do 80</t>
  </si>
  <si>
    <t>393+358"potrubí ve stěnách, předstěnách</t>
  </si>
  <si>
    <t>9+292+49+39+260+260+99+55+55 "podtrubí pod stropem</t>
  </si>
  <si>
    <t>58+10 "požání vodovod</t>
  </si>
  <si>
    <t>722290246</t>
  </si>
  <si>
    <t>Zkouška těsnosti vodovodního potrubí plastového DN do 40</t>
  </si>
  <si>
    <t>393+358 "připojovací vodovod ve stěnách, předstěnách</t>
  </si>
  <si>
    <t>9+282+49+39+260+260+99 "páteřní vodovod potrubí pod stropem</t>
  </si>
  <si>
    <t>58+10 "požární vodovod</t>
  </si>
  <si>
    <t>722290249</t>
  </si>
  <si>
    <t>Zkouška těsnosti vodovodního potrubí plastového DN přes 40 do 90</t>
  </si>
  <si>
    <t>55 "páteřní vodovod potrubí pod stropem</t>
  </si>
  <si>
    <t>998725103</t>
  </si>
  <si>
    <t>Přesun hmot tonážní pro zařizovací předměty v objektech v přes 12 do 24 m</t>
  </si>
  <si>
    <t>725119123</t>
  </si>
  <si>
    <t>Montáž klozetových mís závěsných na nosné stěny</t>
  </si>
  <si>
    <t>50 "klozet WC1</t>
  </si>
  <si>
    <t>10 "klozet WCi1</t>
  </si>
  <si>
    <t>64236041-R1</t>
  </si>
  <si>
    <t>klozet keramický bílý závěsný hluboké splachování, vel. 54x36cm</t>
  </si>
  <si>
    <t>64236051-R1</t>
  </si>
  <si>
    <t>klozet keramický bílý závěsný hluboké splachování pro handicapované, vel. 70x36cm</t>
  </si>
  <si>
    <t>55281800-R1</t>
  </si>
  <si>
    <t>tlačítko pro ovládání WC zepředu dvě vody bílé 246x164mm</t>
  </si>
  <si>
    <t>55281800-R2</t>
  </si>
  <si>
    <t>tlačítko pro ovládání WC zepředu jednu vodu bílé 246x164mm</t>
  </si>
  <si>
    <t>55281800-R3</t>
  </si>
  <si>
    <t>tlačítko pro ovládání WC oddálené pneumatické pro imobilní dvě vody bílé 246x164mm</t>
  </si>
  <si>
    <t>55167382-R1</t>
  </si>
  <si>
    <t>sedátko klozetové duroplastové s poklopem, ocelové úchyty</t>
  </si>
  <si>
    <t>55167383-R1</t>
  </si>
  <si>
    <t>sedátko klozetové duroplastové bez poklopu, ocelové úchyty</t>
  </si>
  <si>
    <t>725211701</t>
  </si>
  <si>
    <t>Umývátko keramické bílé stěnové šířky 400 mm připevněné na stěnu šrouby</t>
  </si>
  <si>
    <t>59 "umyvadlo U1</t>
  </si>
  <si>
    <t>725211703</t>
  </si>
  <si>
    <t>Umývátko keramické bílé stěnové šířky 450 mm připevněné na stěnu šrouby</t>
  </si>
  <si>
    <t>1 "umyvadlo U3</t>
  </si>
  <si>
    <t>725211681</t>
  </si>
  <si>
    <t>Umyvadlo keramické bílé zdravotní šířky 640 mm připevněné na stěnu šrouby</t>
  </si>
  <si>
    <t>10 "umyvadlo Ui1</t>
  </si>
  <si>
    <t>725822611</t>
  </si>
  <si>
    <t>Baterie umyvadlová stojánková páková bez výpusti</t>
  </si>
  <si>
    <t>725822611-R1</t>
  </si>
  <si>
    <t>Baterie umyvadlová stojánková páková bez výpusti s prodlouženou páčkou pro imobilní</t>
  </si>
  <si>
    <t>725851325</t>
  </si>
  <si>
    <t>Ventil odpadní umyvadlový bez přepadu G 5/4"</t>
  </si>
  <si>
    <t>725861102-R1</t>
  </si>
  <si>
    <t>Zápachová uzávěrka pro umyvadla DN 40, chrom</t>
  </si>
  <si>
    <t>725861312-R1</t>
  </si>
  <si>
    <t>Zápachová uzávěrka pro umyvadlo DN 40 podomítková</t>
  </si>
  <si>
    <t>725291641-R1</t>
  </si>
  <si>
    <t>Doplňky zařízení koupelen a záchodů nerezové madlo 650 mm</t>
  </si>
  <si>
    <t>9+10 "invalidní zařizovací předměty</t>
  </si>
  <si>
    <t>725291642</t>
  </si>
  <si>
    <t>Doplňky zařízení koupelen a záchodů nerezové sedačky do sprchy</t>
  </si>
  <si>
    <t>48+9 "invalidní sprcha</t>
  </si>
  <si>
    <t>725291721-R2</t>
  </si>
  <si>
    <t>Doplňky zařízení koupelen a záchodů smaltované madlo krakorcové sklopné dl 550 mm</t>
  </si>
  <si>
    <t>10 "invalidní zařizovací předměty</t>
  </si>
  <si>
    <t>725241142-R1</t>
  </si>
  <si>
    <t>Vanička sprchová akrylátová pětiúhelníková 900x900 mm</t>
  </si>
  <si>
    <t>2 "sprcha S3</t>
  </si>
  <si>
    <t>725244813-R1</t>
  </si>
  <si>
    <t>Zástěna sprchová rohová rámová se skleněnou výplní tl. 4 a 5 mm dveře posuvné dvoudílné na pětiúhelníkovou vaničku 900x900 mm</t>
  </si>
  <si>
    <t>721211401-R1</t>
  </si>
  <si>
    <t>Vpusť podlahová s vodorovným odtokem DN 40/50 mřížka nerez 115x115 se suchou klapkou proti zápachu</t>
  </si>
  <si>
    <t>9 "sprcha Si1</t>
  </si>
  <si>
    <t>48 "sprcha S1</t>
  </si>
  <si>
    <t>725841312-R1</t>
  </si>
  <si>
    <t>Baterie sprchová nástěnná páková s ruční sprchou, hadice dl. min. 150 cm, pohyblivý držák sprchy</t>
  </si>
  <si>
    <t>725865311</t>
  </si>
  <si>
    <t>Zápachová uzávěrka sprchových van DN 40/50 s kulovým kloubem na odtoku</t>
  </si>
  <si>
    <t>218</t>
  </si>
  <si>
    <t>725222111</t>
  </si>
  <si>
    <t>Vana bez armatur výtokových akrylátová se zápachovou uzávěrkou 1200x700 mm</t>
  </si>
  <si>
    <t>220</t>
  </si>
  <si>
    <t>1 "vana V1</t>
  </si>
  <si>
    <t>725831315</t>
  </si>
  <si>
    <t>Baterie vanová nástěnná páková s automatickým přepínačem a sprchou</t>
  </si>
  <si>
    <t>222</t>
  </si>
  <si>
    <t>3 "vana V3</t>
  </si>
  <si>
    <t>725864311</t>
  </si>
  <si>
    <t>Zápachová uzávěrka van DN 40/50 s kulovým kloubem na odtoku</t>
  </si>
  <si>
    <t>224</t>
  </si>
  <si>
    <t>725311121-R1</t>
  </si>
  <si>
    <t>Dřez jednoduchý granitový vel. 500x400 mm</t>
  </si>
  <si>
    <t>226</t>
  </si>
  <si>
    <t>57+1 "dřezy D1, D2</t>
  </si>
  <si>
    <t>725821329-R1</t>
  </si>
  <si>
    <t>Baterie dřezová stojánková páková s vytahovací sprškou</t>
  </si>
  <si>
    <t>228</t>
  </si>
  <si>
    <t>725851315</t>
  </si>
  <si>
    <t>Ventil odpadní dřezový s přepadem G 6/4"</t>
  </si>
  <si>
    <t>230</t>
  </si>
  <si>
    <t>725862103</t>
  </si>
  <si>
    <t>Zápachová uzávěrka pro dřezy DN 40/50</t>
  </si>
  <si>
    <t>232</t>
  </si>
  <si>
    <t>725331111-R1</t>
  </si>
  <si>
    <t>Výlevka bez výtokových armatur keramická volně stojící se sklopnou plastovou mřížkou 425 mm</t>
  </si>
  <si>
    <t>234</t>
  </si>
  <si>
    <t>6 "výlevka VÝ1</t>
  </si>
  <si>
    <t>725111132</t>
  </si>
  <si>
    <t>Splachovač nádržkový plastový nízkopoložený nebo vysokopoložený</t>
  </si>
  <si>
    <t>236</t>
  </si>
  <si>
    <t>725821312</t>
  </si>
  <si>
    <t>Baterie dřezová nástěnná páková s otáčivým kulatým ústím a délkou ramínka 300 mm</t>
  </si>
  <si>
    <t>238</t>
  </si>
  <si>
    <t>725980122</t>
  </si>
  <si>
    <t>Dvířka 15/30</t>
  </si>
  <si>
    <t>240</t>
  </si>
  <si>
    <t>17 "revizní dvířka</t>
  </si>
  <si>
    <t>725980123</t>
  </si>
  <si>
    <t>Dvířka 30/30</t>
  </si>
  <si>
    <t>242</t>
  </si>
  <si>
    <t>99 "revizní dvířka</t>
  </si>
  <si>
    <t>998722103</t>
  </si>
  <si>
    <t>Přesun hmot tonážní pro vnitřní vodovod v objektech v přes 12 do 24 m</t>
  </si>
  <si>
    <t>244</t>
  </si>
  <si>
    <t>726</t>
  </si>
  <si>
    <t>Zdravotechnika - předstěnové instalace</t>
  </si>
  <si>
    <t>726131041</t>
  </si>
  <si>
    <t>Instalační předstěna pro klozet závěsný v 1120 mm s ovládáním zepředu do lehkých stěn s kovovou kcí</t>
  </si>
  <si>
    <t>246</t>
  </si>
  <si>
    <t>726131043</t>
  </si>
  <si>
    <t>Instalační předstěna pro klozet závěsný v 1120 mm s ovládáním zepředu pro postižené do stěn s kov kcí</t>
  </si>
  <si>
    <t>248</t>
  </si>
  <si>
    <t>726191001</t>
  </si>
  <si>
    <t>Zvukoizolační souprava pro klozet a bidet</t>
  </si>
  <si>
    <t>250</t>
  </si>
  <si>
    <t>726191002</t>
  </si>
  <si>
    <t>Souprava pro předstěnovou montáž</t>
  </si>
  <si>
    <t>252</t>
  </si>
  <si>
    <t>998726113</t>
  </si>
  <si>
    <t>Přesun hmot tonážní pro instalační prefabrikáty v objektech v přes 12 do 24 m</t>
  </si>
  <si>
    <t>254</t>
  </si>
  <si>
    <t>727</t>
  </si>
  <si>
    <t>Zdravotechnika - požární ochrana</t>
  </si>
  <si>
    <t>727213224</t>
  </si>
  <si>
    <t>Trubní ucpávka plastového potrubí bez izolace D 63 mm stropem tl 150 mm požární odolnost EI 120</t>
  </si>
  <si>
    <t>256</t>
  </si>
  <si>
    <t>23*5+13 "požární ucpávky</t>
  </si>
  <si>
    <t>727223127</t>
  </si>
  <si>
    <t>Protipožární manžeta prostupu plastového potrubí bez izolace D 110 mm stropem tl 150 mm požární odolnost EI 90-120</t>
  </si>
  <si>
    <t>258</t>
  </si>
  <si>
    <t>20*4*3 "požární manžety</t>
  </si>
  <si>
    <t>260</t>
  </si>
  <si>
    <t>200 "stavební výpomoce, pomocné zednické práce, vrtání prostupů, provádění drážek, vysekání otvorů a další nespecifikované pomocné práce</t>
  </si>
  <si>
    <t>262</t>
  </si>
  <si>
    <t>250 "pomocné intalatérské práce, demontážní práce, montážní práce a další nespecifikované pomocné práce</t>
  </si>
  <si>
    <t>ZTI.B - Zdravotechnika - B</t>
  </si>
  <si>
    <t>((8)*0,6*0,6) "svodná kanalizace</t>
  </si>
  <si>
    <t>2,880 "hloubené vykopávky</t>
  </si>
  <si>
    <t>0,480 "lože</t>
  </si>
  <si>
    <t>1,960 "obsypy</t>
  </si>
  <si>
    <t>0,013*(8) "potrubí</t>
  </si>
  <si>
    <t>1,8*2,544</t>
  </si>
  <si>
    <t>-2,544 "vodorovný přesun</t>
  </si>
  <si>
    <t>((8)*0,6*0,43)-(0,013*(8)) "svodná kanalizace</t>
  </si>
  <si>
    <t>1,89*1,960</t>
  </si>
  <si>
    <t>((8)*0,6*0,1) "svodná kanalizace</t>
  </si>
  <si>
    <t>(8)*0,6 "bouraní podlahy ležatá kanalizace</t>
  </si>
  <si>
    <t>71392146</t>
  </si>
  <si>
    <t>10*3,024</t>
  </si>
  <si>
    <t>1795993119</t>
  </si>
  <si>
    <t>3,026*0,3 'Přepočtené koeficientem množství</t>
  </si>
  <si>
    <t>3,026*0,7 'Přepočtené koeficientem množství</t>
  </si>
  <si>
    <t>1 "napojení na stávající potrubí</t>
  </si>
  <si>
    <t>20 "pročištění stávající kanalizace</t>
  </si>
  <si>
    <t>3 "připojovací kanalizace</t>
  </si>
  <si>
    <t>4 "připojovací kanalizace</t>
  </si>
  <si>
    <t>8 "odpadní kanalizace</t>
  </si>
  <si>
    <t>(8+5)/2 "upevnění potrubí</t>
  </si>
  <si>
    <t>8 "svislé potrubí dešťové</t>
  </si>
  <si>
    <t>1+1+1 "výpustky DN 40</t>
  </si>
  <si>
    <t>1+1+1+1 "zařizovací předměty DN100</t>
  </si>
  <si>
    <t>1 "střešní vtok</t>
  </si>
  <si>
    <t>1 "přivzdušňovací ventil</t>
  </si>
  <si>
    <t>3+3+4+8+5 "připojovací, odpadní, dešťové potrubí</t>
  </si>
  <si>
    <t>8 "svodné potrubí</t>
  </si>
  <si>
    <t>1 "napojení na přívod vody</t>
  </si>
  <si>
    <t>33 "vodovod požární</t>
  </si>
  <si>
    <t>722130236</t>
  </si>
  <si>
    <t>Potrubí vodovodní ocelové závitové pozinkované svařované běžné DN 50</t>
  </si>
  <si>
    <t>8 "vodovod požární</t>
  </si>
  <si>
    <t>8 "připojovací vodovod ve stěnách, předstěnách</t>
  </si>
  <si>
    <t>14 "připojovací vodovod ve stěnách, předstěnách</t>
  </si>
  <si>
    <t>5+5 "páteřní vodovod potrubí pod stropem</t>
  </si>
  <si>
    <t>33 "páteřní vodovod potrubí pod stropem</t>
  </si>
  <si>
    <t>40+33 "páteřní vodovod potrubí pod stropem</t>
  </si>
  <si>
    <t>5 "páteřní vodovod potrubí pod stropem studená voda</t>
  </si>
  <si>
    <t>33 "požární vodovod</t>
  </si>
  <si>
    <t>40 "páteřní vodovod potrubí pod stropem studená voda</t>
  </si>
  <si>
    <t>8 "požární vodovod</t>
  </si>
  <si>
    <t>5+33 "páteřní vodovod potrubí pod stropem teplá voda 1.vrstva</t>
  </si>
  <si>
    <t>33 "páteřní vodovod potrubí pod stropem teplá voda 1.vrstva</t>
  </si>
  <si>
    <t>5+33 "páteřní vodovod potrubí pod stropem teplá voda 2.vrstva</t>
  </si>
  <si>
    <t>33 "páteřní vodovod potrubí pod stropem teplá voda 2.vrstva</t>
  </si>
  <si>
    <t>5 "páteřní vodovod potrubí pod stropem</t>
  </si>
  <si>
    <t>(5+33+33+33+8)/2 "páteřní pod stropem</t>
  </si>
  <si>
    <t>1+1+1 "nástěnky ventily</t>
  </si>
  <si>
    <t>1+1+1+1 "nástěnky baterie</t>
  </si>
  <si>
    <t>10 "vypouštění</t>
  </si>
  <si>
    <t>7 "vývody</t>
  </si>
  <si>
    <t>2*(1+1+1)+1 "stojánkové baterie</t>
  </si>
  <si>
    <t>722231077</t>
  </si>
  <si>
    <t>Ventil zpětný mosazný G 2" PN 10 do 110°C se dvěma závity</t>
  </si>
  <si>
    <t>2 "zpětný ventil</t>
  </si>
  <si>
    <t>4 "uzávěr odbočka</t>
  </si>
  <si>
    <t>5 "uzávěr odbočka</t>
  </si>
  <si>
    <t>2 "podružný vodoměr</t>
  </si>
  <si>
    <t>722262302-R1</t>
  </si>
  <si>
    <t>Vodoměr závitový vícevtokový mokroběžný do 40°C G 6/4"x 150 mm Qn 10 m3/h vertikální</t>
  </si>
  <si>
    <t>1 "podružný vodoměr</t>
  </si>
  <si>
    <t>8+14 "potrubí ve stěnách, předstěnách</t>
  </si>
  <si>
    <t>5+5+40+33+33 "podtrubí pod stropem</t>
  </si>
  <si>
    <t>33+8 "požání vodovod</t>
  </si>
  <si>
    <t>5+5+33 "podtrubí pod stropem</t>
  </si>
  <si>
    <t>33 "požání vodovod</t>
  </si>
  <si>
    <t>8 "požání vodovod</t>
  </si>
  <si>
    <t>1 "klozet WC1</t>
  </si>
  <si>
    <t>1 "klozet WCi1</t>
  </si>
  <si>
    <t>1 "umyvadlo U1</t>
  </si>
  <si>
    <t>725211601</t>
  </si>
  <si>
    <t>Umyvadlo keramické bílé šířky 500 mm bez krytu na sifon připevněné na stěnu šrouby</t>
  </si>
  <si>
    <t>1 "umyvadlo U2</t>
  </si>
  <si>
    <t>1 "umyvadlo Ui1</t>
  </si>
  <si>
    <t>1 "invalidní zařizovací předměty</t>
  </si>
  <si>
    <t>1 "výlevka VÝ1</t>
  </si>
  <si>
    <t>1 "revizní dvířka</t>
  </si>
  <si>
    <t>2 "revizní dvířka</t>
  </si>
  <si>
    <t>50 "stavební výpomoce, pomocné zednické práce, vrtání prostupů, provádění drážek, vysekání otvorů a další nespecifikované pomocné práce</t>
  </si>
  <si>
    <t>ZP - Zpevněné plochy a venkovní objekty</t>
  </si>
  <si>
    <t xml:space="preserve">    8 - Trubní vedení</t>
  </si>
  <si>
    <t>113106122-R</t>
  </si>
  <si>
    <t>Rozebrání dlažeb z dlaždic komunikací pro pěší ručně s uchováním pro pozdější využití a ochrana před poškozením a krádeži. naložení a odvoz na určené místo pro skladování</t>
  </si>
  <si>
    <t>-1570099288</t>
  </si>
  <si>
    <t xml:space="preserve">"chodník v místě přípojky EPS pro bránu  dle situace </t>
  </si>
  <si>
    <t>(4+3,5)*1,0</t>
  </si>
  <si>
    <t>113107021</t>
  </si>
  <si>
    <t>Odstranění podkladu z kameniva drceného tl do 100 mm při překopech ručně</t>
  </si>
  <si>
    <t>659811334</t>
  </si>
  <si>
    <t>11320111-R</t>
  </si>
  <si>
    <t>Vytrhání obrub silničních ležatých nebo stojatých z kamene nebo betonu s uchováním pro pozdější využití a ochrana před poškozením a krádeži, naložení a odvoz na určené místo pro skladování</t>
  </si>
  <si>
    <t>2002738109</t>
  </si>
  <si>
    <t>2,5*4</t>
  </si>
  <si>
    <t>119001423</t>
  </si>
  <si>
    <t>Dočasné zajištění kabelů a kabelových tratí z více než 6 volně ložených kabelů</t>
  </si>
  <si>
    <t>1210771714</t>
  </si>
  <si>
    <t>45/3</t>
  </si>
  <si>
    <t>119002121</t>
  </si>
  <si>
    <t>Přechodová lávka délky do 2 m včetně zábradlí pro zabezpečení výkopu zřízení</t>
  </si>
  <si>
    <t>-863525576</t>
  </si>
  <si>
    <t>119002122</t>
  </si>
  <si>
    <t>Přechodová lávka délky do 2 m včetně zábradlí pro zabezpečení výkopu odstranění</t>
  </si>
  <si>
    <t>334938150</t>
  </si>
  <si>
    <t>119002131</t>
  </si>
  <si>
    <t>Pochozí protiskluzový plech pro zabezpečení výkopu zřízení</t>
  </si>
  <si>
    <t>-603487261</t>
  </si>
  <si>
    <t>1*4</t>
  </si>
  <si>
    <t>119002132</t>
  </si>
  <si>
    <t>Pochozí protiskluzový plech pro zabezpečení výkopu odstranění</t>
  </si>
  <si>
    <t>-836162061</t>
  </si>
  <si>
    <t>119002311</t>
  </si>
  <si>
    <t>Pochozí dřevěné desky do tl 30 mm pro zabezpečení výkopu zřízení</t>
  </si>
  <si>
    <t>1983299680</t>
  </si>
  <si>
    <t>119002312</t>
  </si>
  <si>
    <t>Pochozí dřevěné desky do tl 30 mm pro zabezpečení výkopu odstranění</t>
  </si>
  <si>
    <t>1724526695</t>
  </si>
  <si>
    <t>119003131</t>
  </si>
  <si>
    <t>Výstražná páska pro zabezpečení výkopu zřízení</t>
  </si>
  <si>
    <t>1095081480</t>
  </si>
  <si>
    <t>" po obou stranách výkopu</t>
  </si>
  <si>
    <t>45*2+1,5*2</t>
  </si>
  <si>
    <t>119003132</t>
  </si>
  <si>
    <t>Výstražná páska pro zabezpečení výkopu odstranění</t>
  </si>
  <si>
    <t>1636874501</t>
  </si>
  <si>
    <t>119003223</t>
  </si>
  <si>
    <t>Mobilní plotová zábrana s profilovaným plechem výšky přes 1,5 do 2,2 m pro zabezpečení výkopu zřízení</t>
  </si>
  <si>
    <t>-1499216604</t>
  </si>
  <si>
    <t>119003224</t>
  </si>
  <si>
    <t>Mobilní plotová zábrana s profilovaným plechem výšky přes 1,5 do 2,2 m pro zabezpečení výkopu odstranění</t>
  </si>
  <si>
    <t>-1075480435</t>
  </si>
  <si>
    <t>120001101</t>
  </si>
  <si>
    <t>Příplatek za ztížení odkopávky nebo prokopávky v blízkosti inženýrských sítí</t>
  </si>
  <si>
    <t>2122496852</t>
  </si>
  <si>
    <t>16/3</t>
  </si>
  <si>
    <t>121151103</t>
  </si>
  <si>
    <t>Sejmutí ornice plochy do 100 m2 tl vrstvy do 200 mm strojně</t>
  </si>
  <si>
    <t>1049405139</t>
  </si>
  <si>
    <t>(45-3,5-4)*1,0" v trase kabelového vedení EPS</t>
  </si>
  <si>
    <t xml:space="preserve">27" pro nový chodník </t>
  </si>
  <si>
    <t>122211101</t>
  </si>
  <si>
    <t>Odkopávky a prokopávky v hornině třídy těžitelnosti I, skupiny 3 ručně</t>
  </si>
  <si>
    <t>-1167611733</t>
  </si>
  <si>
    <t xml:space="preserve">" pro nový chodník </t>
  </si>
  <si>
    <t>27*0,2</t>
  </si>
  <si>
    <t>132212331</t>
  </si>
  <si>
    <t>Hloubení nezapažených rýh šířky do 2000 mm v soudržných horninách třídy těžitelnosti I skupiny 3 ručně</t>
  </si>
  <si>
    <t>-1932241733</t>
  </si>
  <si>
    <t xml:space="preserve">" v místě nepřístupný pro techniku - předpoklad 10% trasy </t>
  </si>
  <si>
    <t>16,2*0,1</t>
  </si>
  <si>
    <t>930234297</t>
  </si>
  <si>
    <t>" přesné hloubky výkopů budou stanoveny na stavbě zjišťovací, protokolem</t>
  </si>
  <si>
    <t>45*0,6*0,6</t>
  </si>
  <si>
    <t>162351103</t>
  </si>
  <si>
    <t>Vodorovné přemístění přes 50 do 500 m výkopku/sypaniny z horniny třídy těžitelnosti I skupiny 1 až 3</t>
  </si>
  <si>
    <t>-1020994645</t>
  </si>
  <si>
    <t xml:space="preserve"> " na dočasnou deponii a zpět pro zpětný obsyp a pozdější využití  - předpoklad cca na 50% trasy </t>
  </si>
  <si>
    <t>16,2</t>
  </si>
  <si>
    <t>5,4</t>
  </si>
  <si>
    <t>2095985345</t>
  </si>
  <si>
    <t>" odvoz nevhodného výkopku pro zásyp - bude nahrazeno novým zásypovým materiálem</t>
  </si>
  <si>
    <t xml:space="preserve">16,2*0,5 " předpoklad 50% trasy </t>
  </si>
  <si>
    <t xml:space="preserve">"odvoz nevyužitého výkopku </t>
  </si>
  <si>
    <t xml:space="preserve"> 5,4  " obsyspy a lože </t>
  </si>
  <si>
    <t>5,4" pod chodníkem</t>
  </si>
  <si>
    <t>-503980009</t>
  </si>
  <si>
    <t>18,9</t>
  </si>
  <si>
    <t>18,9*10 'Přepočtené koeficientem množství</t>
  </si>
  <si>
    <t>171201201</t>
  </si>
  <si>
    <t>-854761953</t>
  </si>
  <si>
    <t>1808173370</t>
  </si>
  <si>
    <t>18,9*1,6</t>
  </si>
  <si>
    <t>174152101</t>
  </si>
  <si>
    <t>Zásyp jam, šachet a rýh do 30 m3 sypaninou se zhutněním při překopech inženýrských sítí</t>
  </si>
  <si>
    <t>1730703780</t>
  </si>
  <si>
    <t>16,2-13,5</t>
  </si>
  <si>
    <t>-336969165</t>
  </si>
  <si>
    <t xml:space="preserve">" nová zásypová zemina </t>
  </si>
  <si>
    <t xml:space="preserve">8,1-5,4 " předpoklad 40% trasy </t>
  </si>
  <si>
    <t>10364100-R</t>
  </si>
  <si>
    <t>zemina zásypová</t>
  </si>
  <si>
    <t>2109398795</t>
  </si>
  <si>
    <t>2,7*2,0</t>
  </si>
  <si>
    <t>181151321</t>
  </si>
  <si>
    <t>Plošná úprava terénu přes 500 m2 zemina skupiny 1 až 4 nerovnosti přes 100 do 150 mm v rovinně a svahu do 1:5</t>
  </si>
  <si>
    <t>1319624130</t>
  </si>
  <si>
    <t>trávník</t>
  </si>
  <si>
    <t>(45-3,5-4)*1,0</t>
  </si>
  <si>
    <t>181301113</t>
  </si>
  <si>
    <t>Rozprostření ornice tl vrstvy do 200 mm pl přes 500 m2 v rovině nebo ve svahu do 1:5</t>
  </si>
  <si>
    <t>662023691</t>
  </si>
  <si>
    <t>181411131</t>
  </si>
  <si>
    <t>Založení parkového trávníku výsevem pl do 1000 m2 v rovině a ve svahu do 1:5</t>
  </si>
  <si>
    <t>224684422</t>
  </si>
  <si>
    <t>Poznámka k položce:_x000d_
Zatravněné plochy, dotčené stavbou, budou ohumusovány a osety</t>
  </si>
  <si>
    <t>00572410</t>
  </si>
  <si>
    <t>osivo směs travní parková</t>
  </si>
  <si>
    <t>kg</t>
  </si>
  <si>
    <t>-1912663543</t>
  </si>
  <si>
    <t>37,5*0,4</t>
  </si>
  <si>
    <t>181951112</t>
  </si>
  <si>
    <t>Úprava pláně v hornině třídy těžitelnosti I skupiny 1 až 3 se zhutněním strojně</t>
  </si>
  <si>
    <t>1003952909</t>
  </si>
  <si>
    <t>183403153</t>
  </si>
  <si>
    <t>Obdělání půdy hrabáním v rovině a svahu do 1:5</t>
  </si>
  <si>
    <t>-728970082</t>
  </si>
  <si>
    <t>-1474360154</t>
  </si>
  <si>
    <t xml:space="preserve">" obsyp z písku - lože a obsyp  - bude upřesněno na stavbě </t>
  </si>
  <si>
    <t>45*0,6*0,2</t>
  </si>
  <si>
    <t>1331879193</t>
  </si>
  <si>
    <t>27 " pro nový chodník dle v.č. C03</t>
  </si>
  <si>
    <t>564731101</t>
  </si>
  <si>
    <t>Podklad z kameniva hrubého drceného vel. 32-63 mm plochy do 100 m2 tl 100 mm</t>
  </si>
  <si>
    <t>-827075280</t>
  </si>
  <si>
    <t>572340112</t>
  </si>
  <si>
    <t>Vyspravení krytu komunikací po překopech pl do 15 m2 asfaltovým betonem ACO (AB) tl přes 50 do 70 mm</t>
  </si>
  <si>
    <t>-1591593392</t>
  </si>
  <si>
    <t xml:space="preserve">" doplnění po stavebních úpravách u vstupu Objekt B do m.č. B.1.11 - bude účtováno dle skutečnosti </t>
  </si>
  <si>
    <t>3,6*0,5</t>
  </si>
  <si>
    <t>591-R02</t>
  </si>
  <si>
    <t xml:space="preserve">Uvedení komunikací do původního stavu  – naložení dlažby na deponii, doprava na místo pro doplnění komunikací, montáž původní dlažby včetně případného doplnění novou dlažbou dle vzorů a městských standardů</t>
  </si>
  <si>
    <t>1130508321</t>
  </si>
  <si>
    <t>Poznámka k položce:_x000d_
Kompletní provedení včetně přesunů hmot a stavebních přípomocí</t>
  </si>
  <si>
    <t>591-R041</t>
  </si>
  <si>
    <t>Uvedení obrub do původního stavu – naložení obrub na deponii, doprava na místo pro doplnění komunikací, montáž původní obruby včetně případného doplnění novou dle vzorů a městských standardů</t>
  </si>
  <si>
    <t>245515186</t>
  </si>
  <si>
    <t>1130538440</t>
  </si>
  <si>
    <t>1713858737</t>
  </si>
  <si>
    <t>27*1,1 'Přepočtené koeficientem množství</t>
  </si>
  <si>
    <t>637111113</t>
  </si>
  <si>
    <t>Okapový chodník ze štěrkopísku tl 200 mm s udusáním</t>
  </si>
  <si>
    <t>957015949</t>
  </si>
  <si>
    <t xml:space="preserve">" kolem nové části objekt B </t>
  </si>
  <si>
    <t>(7,5+0,5*2+1,0+3+3,6)*0,5</t>
  </si>
  <si>
    <t>1698326314</t>
  </si>
  <si>
    <t>Trubní vedení</t>
  </si>
  <si>
    <t>767-R100</t>
  </si>
  <si>
    <t>Dodávka a montáž nového vedení EPS v chráničkách - dle popisu PD</t>
  </si>
  <si>
    <t>340369142</t>
  </si>
  <si>
    <t xml:space="preserve">Poznámka k položce:_x000d_
v případě poškození zcela nahrazeno novým </t>
  </si>
  <si>
    <t>899721111</t>
  </si>
  <si>
    <t>Signalizační vodič DN do 150 mm na potrubí</t>
  </si>
  <si>
    <t>1773326029</t>
  </si>
  <si>
    <t>899722114</t>
  </si>
  <si>
    <t>Krytí potrubí z plastů výstražnou fólií z PVC přes 34 do 40 cm</t>
  </si>
  <si>
    <t>-1663477842</t>
  </si>
  <si>
    <t>-1670745303</t>
  </si>
  <si>
    <t>788115919</t>
  </si>
  <si>
    <t>916991121</t>
  </si>
  <si>
    <t>Lože pod obrubníky, krajníky nebo obruby z dlažebních kostek z betonu prostého</t>
  </si>
  <si>
    <t>1351393292</t>
  </si>
  <si>
    <t>40*0,3*0,3</t>
  </si>
  <si>
    <t>919732211</t>
  </si>
  <si>
    <t>Styčná spára napojení nového živičného povrchu na stávající za tepla š 15 mm hl 25 mm s prořezáním</t>
  </si>
  <si>
    <t>1709253832</t>
  </si>
  <si>
    <t>3,6+0,5*2</t>
  </si>
  <si>
    <t>919735114</t>
  </si>
  <si>
    <t>Řezání stávajícího živičného krytu hl přes 150 do 200 mm</t>
  </si>
  <si>
    <t>1055087849</t>
  </si>
  <si>
    <t>asfalt</t>
  </si>
  <si>
    <t>97716-R</t>
  </si>
  <si>
    <t xml:space="preserve">Ochrana zeleně před poškozením případné odborné seříznutí </t>
  </si>
  <si>
    <t>-1088636206</t>
  </si>
  <si>
    <t>999-R100</t>
  </si>
  <si>
    <t xml:space="preserve">Dočasné přemístění, odborná demontáž a zpětná montáž na původní místo stávajícího městského mobiliáře </t>
  </si>
  <si>
    <t>1370908538</t>
  </si>
  <si>
    <t>999-R501</t>
  </si>
  <si>
    <t xml:space="preserve">Ochrana proti poškození obedněním nebo zakrytím stávajících prvků a konstrukcí </t>
  </si>
  <si>
    <t>1260582672</t>
  </si>
  <si>
    <t>1793739754</t>
  </si>
  <si>
    <t>-1961568075</t>
  </si>
  <si>
    <t>1,425*19 'Přepočtené koeficientem množství</t>
  </si>
  <si>
    <t>997221611</t>
  </si>
  <si>
    <t>Nakládání suti na dopravní prostředky pro vodorovnou dopravu</t>
  </si>
  <si>
    <t>-130616389</t>
  </si>
  <si>
    <t>997221625</t>
  </si>
  <si>
    <t>Poplatek za uložení na skládce (skládkovné) stavebního odpadu železobetonového kód odpadu 17 01 01</t>
  </si>
  <si>
    <t>811602916</t>
  </si>
  <si>
    <t>1,425*0,36 'Přepočtené koeficientem množství</t>
  </si>
  <si>
    <t>997221655</t>
  </si>
  <si>
    <t>-1829278413</t>
  </si>
  <si>
    <t xml:space="preserve">Poznámka k položce:_x000d_
v případě že se při realizaci zjistí jiný druh odpadu, bude po odsouhlasení účtováno dle skutečnosti_x000d_
přesné množství bude upřesněno na stavbě </t>
  </si>
  <si>
    <t>1,425*0,3 'Přepočtené koeficientem množství</t>
  </si>
  <si>
    <t>620799244</t>
  </si>
  <si>
    <t>1,425*0,7 'Přepočtené koeficientem množství</t>
  </si>
  <si>
    <t>998225111</t>
  </si>
  <si>
    <t>Přesun hmot pro pozemní komunikace s krytem z kamene, monolitickým betonovým nebo živičným</t>
  </si>
  <si>
    <t>370870891</t>
  </si>
  <si>
    <t>998225194</t>
  </si>
  <si>
    <t>Příplatek k přesunu hmot pro pozemní komunikace s krytem z kamene, živičným, betonovým do 5000 m</t>
  </si>
  <si>
    <t>-243310640</t>
  </si>
  <si>
    <t>998225195</t>
  </si>
  <si>
    <t>Příplatek k přesunu hmot pro pozemní komunikace s krytem z kamene, živičným, betonovým ZKD 5000 m</t>
  </si>
  <si>
    <t>102166767</t>
  </si>
  <si>
    <t>53,216*3 'Přepočtené koeficientem množství</t>
  </si>
  <si>
    <t>VRN1 - Vedlejší rozpočtové náklady</t>
  </si>
  <si>
    <t>Podrobná specifikace je uvedena v SOD v čl. 2.5. a 8.1.</t>
  </si>
  <si>
    <t xml:space="preserve">    VRN1 - Průzkumné, zeměměřičské a projektové práce</t>
  </si>
  <si>
    <t xml:space="preserve">    VRN4 - Inženýrská činnost</t>
  </si>
  <si>
    <t xml:space="preserve">    VRN5 - Finanční náklady</t>
  </si>
  <si>
    <t xml:space="preserve">    VRN6 - Územní vlivy</t>
  </si>
  <si>
    <t xml:space="preserve">    VRN7 - Provozní vlivy</t>
  </si>
  <si>
    <t>030001000</t>
  </si>
  <si>
    <t>1882939056</t>
  </si>
  <si>
    <t>Poznámka k položce:_x000d_
Náklady spojené s vybudováním, provozem zařízení staveniště_x000d_
manipulační a zdvihací technika dle zvyklostí dodavatele_x000d_
dle SOD čl. 2.5.5</t>
  </si>
  <si>
    <t>043002000</t>
  </si>
  <si>
    <t>Zkoušky a ostatní měření, revize</t>
  </si>
  <si>
    <t>-1989935439</t>
  </si>
  <si>
    <t>Poznámka k položce:_x000d_
dle SOD čl. 2.5.6</t>
  </si>
  <si>
    <t>070001000</t>
  </si>
  <si>
    <t>Provozní vlivy</t>
  </si>
  <si>
    <t>2027569895</t>
  </si>
  <si>
    <t>Poznámka k položce:_x000d_
Náklady na opatření proti poškození cizího majetku a vnitřních prostor stavby, součinnost s vlastníky stavbou dotčených prostor_x000d_
dle SOD čl. 2.5.10</t>
  </si>
  <si>
    <t>090001000</t>
  </si>
  <si>
    <t xml:space="preserve">Ostatní náklady - uvedení stavby do provozu </t>
  </si>
  <si>
    <t>1532682598</t>
  </si>
  <si>
    <t>Poznámka k položce:_x000d_
dle SOD čl. 2.5.16</t>
  </si>
  <si>
    <t>Průzkumné, zeměměřičské a projektové práce</t>
  </si>
  <si>
    <t>011114000</t>
  </si>
  <si>
    <t>Inženýrsko-geologický průzkum</t>
  </si>
  <si>
    <t>1787971880</t>
  </si>
  <si>
    <t>Poznámka k položce:_x000d_
dle SOD čl. 2.5.2</t>
  </si>
  <si>
    <t>011503000</t>
  </si>
  <si>
    <t>Stavební průzkum</t>
  </si>
  <si>
    <t>-1968119142</t>
  </si>
  <si>
    <t>Poznámka k položce:_x000d_
dle SOD čl. 2.5.3</t>
  </si>
  <si>
    <t>012164000</t>
  </si>
  <si>
    <t>Vytyčení a zaměření inženýrských sítí</t>
  </si>
  <si>
    <t>-626896112</t>
  </si>
  <si>
    <t>Poznámka k položce:_x000d_
dle SOD čl. 2.5.13</t>
  </si>
  <si>
    <t>012203000</t>
  </si>
  <si>
    <t>Zeměměřičské práce před výstavbou</t>
  </si>
  <si>
    <t>-923495283</t>
  </si>
  <si>
    <t>012403000</t>
  </si>
  <si>
    <t>Zeměměřičské práce po výstavbě</t>
  </si>
  <si>
    <t>-1278389036</t>
  </si>
  <si>
    <t>Poznámka k položce:_x000d_
dle SOD čl. 2.5.14</t>
  </si>
  <si>
    <t>013203000</t>
  </si>
  <si>
    <t>Dokumentace stavby - provozní dokumentace</t>
  </si>
  <si>
    <t>71618371</t>
  </si>
  <si>
    <t>Poznámka k položce:_x000d_
dle SOD čl. 2.5.18</t>
  </si>
  <si>
    <t>013254000</t>
  </si>
  <si>
    <t>151985719</t>
  </si>
  <si>
    <t>Poznámka k položce:_x000d_
dle SOD čl. 2.5.4</t>
  </si>
  <si>
    <t>01329400</t>
  </si>
  <si>
    <t>Zajištění fotodokumentace provádění díla</t>
  </si>
  <si>
    <t>1968773411</t>
  </si>
  <si>
    <t>Poznámka k položce:_x000d_
dle SOD čl. 2.5.12</t>
  </si>
  <si>
    <t>013294000</t>
  </si>
  <si>
    <t xml:space="preserve">Ostatní dokumentace stavby - výrobní dokumentace </t>
  </si>
  <si>
    <t>-1368970808</t>
  </si>
  <si>
    <t>Poznámka k položce:_x000d_
dle SOD čl. 2.5.1</t>
  </si>
  <si>
    <t>VRN4</t>
  </si>
  <si>
    <t>Inženýrská činnost</t>
  </si>
  <si>
    <t>045203000</t>
  </si>
  <si>
    <t>Kompletační činnost</t>
  </si>
  <si>
    <t>1711220584</t>
  </si>
  <si>
    <t>Poznámka k položce:_x000d_
dle SOD čl. 2.5.7</t>
  </si>
  <si>
    <t>045303000</t>
  </si>
  <si>
    <t>Koordinační činnost</t>
  </si>
  <si>
    <t>1444549248</t>
  </si>
  <si>
    <t>Poznámka k položce:_x000d_
dle SOD čl. 2.5.8</t>
  </si>
  <si>
    <t>04930300</t>
  </si>
  <si>
    <t xml:space="preserve">Dohled při bouracích pracích nosných konstrukcí a realizace podpůrných konstrukcí </t>
  </si>
  <si>
    <t>1708526765</t>
  </si>
  <si>
    <t>Poznámka k položce:_x000d_
dle SOD čl. 2.5.15</t>
  </si>
  <si>
    <t>049303000</t>
  </si>
  <si>
    <t>Náklady vzniklé v souvislosti s předáním a kolaudací stavby</t>
  </si>
  <si>
    <t>-305689444</t>
  </si>
  <si>
    <t>Poznámka k položce:_x000d_
dle SOD čl. 2.5.17</t>
  </si>
  <si>
    <t>VRN5</t>
  </si>
  <si>
    <t>Finanční náklady</t>
  </si>
  <si>
    <t>051002000</t>
  </si>
  <si>
    <t>Pojistné</t>
  </si>
  <si>
    <t>1156655507</t>
  </si>
  <si>
    <t>Poznámka k položce:_x000d_
dle SOD čl. 2.5.9</t>
  </si>
  <si>
    <t>054002000</t>
  </si>
  <si>
    <t>Záruka finanční</t>
  </si>
  <si>
    <t>-1611976448</t>
  </si>
  <si>
    <t>VRN6</t>
  </si>
  <si>
    <t>Územní vlivy</t>
  </si>
  <si>
    <t>060001000</t>
  </si>
  <si>
    <t>-548709536</t>
  </si>
  <si>
    <t>Poznámka k položce:_x000d_
dle SOD čl. 2.5.10</t>
  </si>
  <si>
    <t>VRN7</t>
  </si>
  <si>
    <t>071103000</t>
  </si>
  <si>
    <t>Provoz investora</t>
  </si>
  <si>
    <t>1048869517</t>
  </si>
  <si>
    <t>Poznámka k položce:_x000d_
dle SOD čl. 2.5.11</t>
  </si>
  <si>
    <t>071203000</t>
  </si>
  <si>
    <t>Provoz dalšího subjektu</t>
  </si>
  <si>
    <t>-997994058</t>
  </si>
  <si>
    <t xml:space="preserve">E2 - 2. Etapa </t>
  </si>
  <si>
    <t>C - Stavební úpravy - objekt C</t>
  </si>
  <si>
    <t>01.C - Bourací práce</t>
  </si>
  <si>
    <t>Bourání příček z cihel pálených na MVC tl do 150 mm</t>
  </si>
  <si>
    <t>Objekt C</t>
  </si>
  <si>
    <t>B04</t>
  </si>
  <si>
    <t xml:space="preserve">"vnitřní dispozice + přizdívky </t>
  </si>
  <si>
    <t>(3,45*2+1,2+1,65+1,0*3+1,1+2,7+2,2+2,7+2,9+2,25*2+1,9+2,7+2,0+2,5+1,3*2+3,45*2+0,9)*2,62</t>
  </si>
  <si>
    <t>(1,6+3,4+3,0+3,8+2,8+0,6+3,45*2+1,6+1,1+3,45+1,25+1,8+1,9+0,9+1,6*2+0,9*2+2,4+3,45+1,45+1,0+0,6+2,25)*2,62</t>
  </si>
  <si>
    <t xml:space="preserve">"šachty </t>
  </si>
  <si>
    <t>(0,5*2+0,4+0,3*2+1,2+0,3*2+1,0+0,6*2+0,7+0,5*2+1,5+(0,6+0,25)*2+0,25+0,4)*2,62</t>
  </si>
  <si>
    <t>(0,9+0,3)*2,62*12</t>
  </si>
  <si>
    <t>B07, B09, B11, B13</t>
  </si>
  <si>
    <t xml:space="preserve">" vnitřní dispozice </t>
  </si>
  <si>
    <t>(3,45+0,8*2+1,2)*2,62*4</t>
  </si>
  <si>
    <t xml:space="preserve">" šachta </t>
  </si>
  <si>
    <t>2109041989</t>
  </si>
  <si>
    <t>7,8+32+57</t>
  </si>
  <si>
    <t xml:space="preserve">objekt C </t>
  </si>
  <si>
    <t>B07, B09, B11, B13 - 2NP-5NP</t>
  </si>
  <si>
    <t>0,8*2,0*(19+16)</t>
  </si>
  <si>
    <t>0,7*2,0*2</t>
  </si>
  <si>
    <t>0,6*2,0*13</t>
  </si>
  <si>
    <t>0,8*2,0*21</t>
  </si>
  <si>
    <t>0,7*2,0*18</t>
  </si>
  <si>
    <t>0,6*2,0*38</t>
  </si>
  <si>
    <t>0,8*2,0*18</t>
  </si>
  <si>
    <t>0,6*2,0*34</t>
  </si>
  <si>
    <t>5NP</t>
  </si>
  <si>
    <t>"B04, B07, B09, B11, B13</t>
  </si>
  <si>
    <t>1,3*2,0*3*4</t>
  </si>
  <si>
    <t>" dle v.č. B.04 - 1NP - objekt C</t>
  </si>
  <si>
    <t>1,0*2,0*4</t>
  </si>
  <si>
    <t>0,9*2,0*7</t>
  </si>
  <si>
    <t>"v.č. B07 - 2 NP</t>
  </si>
  <si>
    <t>"v.č. B09 - 3 NP</t>
  </si>
  <si>
    <t>"v.č. B11 - 4 NP</t>
  </si>
  <si>
    <t>"v.č. B13 - 5 NP</t>
  </si>
  <si>
    <t>-1158742095</t>
  </si>
  <si>
    <t>"odbourání parapetu dle popisu PD v.č. B.04</t>
  </si>
  <si>
    <t>1,5*0,9*0,4" m.č. C.1.50</t>
  </si>
  <si>
    <t>-1797311202</t>
  </si>
  <si>
    <t>(1,0+2,0*2)*4</t>
  </si>
  <si>
    <t>(0,9+2,0*2)*7</t>
  </si>
  <si>
    <t>"v.č. B13 -5 NP</t>
  </si>
  <si>
    <t>958048423</t>
  </si>
  <si>
    <t>-1465765036</t>
  </si>
  <si>
    <t>Vnitrostaveništní doprava suti a vybouraných hmot pro budovy v přes 15 do 18 m s použitím mechanizace</t>
  </si>
  <si>
    <t>301,812*10 'Přepočtené koeficientem množství</t>
  </si>
  <si>
    <t>Poplatek za uložení na skládce (skládkovné) stavebního odpadu směsného</t>
  </si>
  <si>
    <t>301,812*0,3 'Přepočtené koeficientem množství</t>
  </si>
  <si>
    <t>-1606637251</t>
  </si>
  <si>
    <t>301,812*0,7 'Přepočtené koeficientem množství</t>
  </si>
  <si>
    <t>-767263884</t>
  </si>
  <si>
    <t>-579193885</t>
  </si>
  <si>
    <t>-1382481367</t>
  </si>
  <si>
    <t>(1,33*2+1,59*2+1,2+0,75*3+0,66+1,9)*2,6*(1+18+16+14+14)</t>
  </si>
  <si>
    <t>-600342053</t>
  </si>
  <si>
    <t>3*(1+18+16+14+14)</t>
  </si>
  <si>
    <t>-1728988593</t>
  </si>
  <si>
    <t>23,54*20+56,33+32+7,8+15,2+15,3+21,2*2+24,9+8,45+2,47</t>
  </si>
  <si>
    <t xml:space="preserve">-96,8"dlažba </t>
  </si>
  <si>
    <t>24,58*9+96,84+21,8*2+22,5*11+2,7+8,45</t>
  </si>
  <si>
    <t>24,58*7+88,74+21,8*2+22,5*11+2,7+8,45</t>
  </si>
  <si>
    <t>24,58*5+80,74+21,8*2+22,5*11+2,7+8,45</t>
  </si>
  <si>
    <t>24,58*5+80,74+21,8*2+22,5*11+1,9+8,45</t>
  </si>
  <si>
    <t xml:space="preserve">" přípravné práce - vyklizení, demontáže, kapotáže, vybavení  apod dle popisu PD</t>
  </si>
  <si>
    <t xml:space="preserve">02.C - Vnitřní stavební úpravy </t>
  </si>
  <si>
    <t>" zazdívka otvorů dle v.č. A05</t>
  </si>
  <si>
    <t>0,6*2,6</t>
  </si>
  <si>
    <t>"objekt C</t>
  </si>
  <si>
    <t>1,2*0,9" m.č. C.1.49</t>
  </si>
  <si>
    <t>2,6*2+1,2*2</t>
  </si>
  <si>
    <t>10" 1 NP</t>
  </si>
  <si>
    <t>317142422</t>
  </si>
  <si>
    <t>Překlad nenosný pórobetonový š 100 mm v do 250 mm na tenkovrstvou maltu dl přes 1000 do 1250 mm</t>
  </si>
  <si>
    <t>566500741</t>
  </si>
  <si>
    <t xml:space="preserve">" objekt C </t>
  </si>
  <si>
    <t>7" 1NP</t>
  </si>
  <si>
    <t>317142442</t>
  </si>
  <si>
    <t>Překlad nenosný pórobetonový š 150 mm v do 250 mm na tenkovrstvou maltu dl přes 1000 do 1250 mm</t>
  </si>
  <si>
    <t>1272739841</t>
  </si>
  <si>
    <t>2" 1 NP</t>
  </si>
  <si>
    <t>-1039330024</t>
  </si>
  <si>
    <t>0,104*1,05*4</t>
  </si>
  <si>
    <t xml:space="preserve">"zazdění části zdi pro instalace m.č. C.2.23 + související patra </t>
  </si>
  <si>
    <t>0,8*2,0*2" m.č. C.1.19</t>
  </si>
  <si>
    <t>0,8*2,0*2" M.č. C.1.27</t>
  </si>
  <si>
    <t>0,8*2,0" M.č. C.1.21</t>
  </si>
  <si>
    <t>0,8*2,0" M.č. C.1.44</t>
  </si>
  <si>
    <t>0,8*2,0*2" m.č. C.1.29</t>
  </si>
  <si>
    <t>2NP-5NP</t>
  </si>
  <si>
    <t>1,3*2,1*4</t>
  </si>
  <si>
    <t>342272205</t>
  </si>
  <si>
    <t>Příčka z pórobetonových hladkých tvárnic na tenkovrstvou maltu tl 50 mm</t>
  </si>
  <si>
    <t>2000220111</t>
  </si>
  <si>
    <t>" m.č. C.1.21</t>
  </si>
  <si>
    <t>(2,0+0,9+0,9)*2,62</t>
  </si>
  <si>
    <t>" m.č. C.01.05</t>
  </si>
  <si>
    <t>1,0*2,65</t>
  </si>
  <si>
    <t>(1,0+1,7*2+1,25+1,0+3,45+2,874+0,9+1,3+1,0*2+1,8*2)*2,62</t>
  </si>
  <si>
    <t>-0,7*2,0*7</t>
  </si>
  <si>
    <t>342272225</t>
  </si>
  <si>
    <t>Příčka z pórobetonových hladkých tvárnic na tenkovrstvou maltu tl 100 mm</t>
  </si>
  <si>
    <t>-1793776034</t>
  </si>
  <si>
    <t>(1,8*2+1,3+1,7+1,2+1,7+2,85+2,2+1,9+3,45+3,4+3,45*2)*2,62</t>
  </si>
  <si>
    <t>-1,0*2,0</t>
  </si>
  <si>
    <t>-0,9*2,0</t>
  </si>
  <si>
    <t>-0,7*2,0*4</t>
  </si>
  <si>
    <t>342272235</t>
  </si>
  <si>
    <t>Příčka z pórobetonových hladkých tvárnic na tenkovrstvou maltu tl 125 mm</t>
  </si>
  <si>
    <t>1257463319</t>
  </si>
  <si>
    <t>" m.č. C.1.01</t>
  </si>
  <si>
    <t>3,45*2,62</t>
  </si>
  <si>
    <t>"m.č. C.1.06</t>
  </si>
  <si>
    <t>(3,45*2+2,1)*2,62</t>
  </si>
  <si>
    <t>"m.č. C.1.12</t>
  </si>
  <si>
    <t>6,55*2,62</t>
  </si>
  <si>
    <t>" m.č. C.1.40</t>
  </si>
  <si>
    <t>6,9*2,62</t>
  </si>
  <si>
    <t>" m.č. C.1.41-44</t>
  </si>
  <si>
    <t>(3,45+1,5)*2,62*2</t>
  </si>
  <si>
    <t>2,62*56</t>
  </si>
  <si>
    <t>(2,0+0,9+0,9)</t>
  </si>
  <si>
    <t>1,0</t>
  </si>
  <si>
    <t>(1,0+1,7*2+1,25+1,0+3,45+2,874+0,9+1,3+1,0*2+1,8*2)</t>
  </si>
  <si>
    <t>(1,8*2+1,3+1,7+1,2+1,7+2,85+2,2+1,9+3,45+3,4+3,45*2)</t>
  </si>
  <si>
    <t>(3,45*2+2,1)</t>
  </si>
  <si>
    <t>6,55</t>
  </si>
  <si>
    <t>6,9</t>
  </si>
  <si>
    <t>(3,45+1,5)*2</t>
  </si>
  <si>
    <t xml:space="preserve">Objekt C </t>
  </si>
  <si>
    <t>(1,2+0,9+0,9+3,22+1,9+0,9*2+0,9)</t>
  </si>
  <si>
    <t>1NP-5NP</t>
  </si>
  <si>
    <t>(0,7+0,3+0,3*2+0,7+0,75+0,3*2+0,3*2)</t>
  </si>
  <si>
    <t>(0,9+0,3)*9</t>
  </si>
  <si>
    <t>(0,3*2+1,5)</t>
  </si>
  <si>
    <t>(0,7+0,4*2+0,7+1,5+0,35)</t>
  </si>
  <si>
    <t>"m.č. C.1.45.04</t>
  </si>
  <si>
    <t>2,6</t>
  </si>
  <si>
    <t>" m.č. C.01.08</t>
  </si>
  <si>
    <t>2,1</t>
  </si>
  <si>
    <t>(0,9+0,9+1,15+0,9+0,9+0,95+1,35+0,95)</t>
  </si>
  <si>
    <t>(2,0+2,7)*2</t>
  </si>
  <si>
    <t>91,574+62,52</t>
  </si>
  <si>
    <t>0,9*7</t>
  </si>
  <si>
    <t>12,7*(0,2+0,15+0,2)</t>
  </si>
  <si>
    <t>(1,2+0,9+0,9+3,22+1,9+0,9*2+0,9)*2,62</t>
  </si>
  <si>
    <t>(0,7+0,3+0,3*2+0,7+0,75+0,3*2+0,3*2)*2,62</t>
  </si>
  <si>
    <t>(0,9+0,3)*2,62*9</t>
  </si>
  <si>
    <t>(0,3*2+1,5)*2,62</t>
  </si>
  <si>
    <t>(0,7+0,4*2+0,7+1,5+0,35)*2,62</t>
  </si>
  <si>
    <t>2,6*2,62</t>
  </si>
  <si>
    <t>2,1*1,1</t>
  </si>
  <si>
    <t>(0,9+0,9+1,15+0,9+0,9+0,95+1,35+0,95)*1,1</t>
  </si>
  <si>
    <t>(2,0+2,7)*2,62*2</t>
  </si>
  <si>
    <t>-1892197592</t>
  </si>
  <si>
    <t>část C</t>
  </si>
  <si>
    <t>14,32+8,62+15,6+2,19+9,66+2,41+11,4+7,7+21,32+23,33+23,33+16,67+13,37+23,36+2,47+15,18+15,27+11,47+22,31+22,99+23,18+23,2+15,33+15,33+15,96+15,96</t>
  </si>
  <si>
    <t>21,16+8,09+5,7</t>
  </si>
  <si>
    <t>17,67+24,58</t>
  </si>
  <si>
    <t>(15,68*11)+(17,75*7)</t>
  </si>
  <si>
    <t>(15,68*11)+(17,75)*5</t>
  </si>
  <si>
    <t>4np</t>
  </si>
  <si>
    <t>(15,68*11)+(17,75*3)</t>
  </si>
  <si>
    <t>21,64+8,09+21,32+2,11</t>
  </si>
  <si>
    <t>-1869496936</t>
  </si>
  <si>
    <t>1811,931/2</t>
  </si>
  <si>
    <t>-1537042449</t>
  </si>
  <si>
    <t>-1081996415</t>
  </si>
  <si>
    <t>1,56</t>
  </si>
  <si>
    <t>1,08</t>
  </si>
  <si>
    <t>5,2*2</t>
  </si>
  <si>
    <t>23,72*2</t>
  </si>
  <si>
    <t>9,956*2</t>
  </si>
  <si>
    <t>45,678*2</t>
  </si>
  <si>
    <t>66,524*2</t>
  </si>
  <si>
    <t>9,039*2</t>
  </si>
  <si>
    <t>81,557*2</t>
  </si>
  <si>
    <t>105,9</t>
  </si>
  <si>
    <t>9,122</t>
  </si>
  <si>
    <t>33,428</t>
  </si>
  <si>
    <t>"na stáv stěnách</t>
  </si>
  <si>
    <t>C 1NP - 5NP</t>
  </si>
  <si>
    <t>C1.01-09</t>
  </si>
  <si>
    <t>2,5*(7,125+7,125+3,45+3,45)*3</t>
  </si>
  <si>
    <t>-0,9*1,97*2</t>
  </si>
  <si>
    <t>C1.10-12 + C1.50</t>
  </si>
  <si>
    <t>2,5*(7,125+7,125+7,05+7,05)</t>
  </si>
  <si>
    <t>-0,9*1,97</t>
  </si>
  <si>
    <t>C1.14 - 16</t>
  </si>
  <si>
    <t>2,5*(7,15+7,125+3,45+3,45)</t>
  </si>
  <si>
    <t>C1.17</t>
  </si>
  <si>
    <t>2,45*(6,525+6,525+3,45+3,45)</t>
  </si>
  <si>
    <t>C1.18-27</t>
  </si>
  <si>
    <t>2,5*(7,125+7,125+3,45+3,45)</t>
  </si>
  <si>
    <t>C1.28</t>
  </si>
  <si>
    <t>2,47*(2,3+1,3+2,3)</t>
  </si>
  <si>
    <t>C1.29</t>
  </si>
  <si>
    <t>2,3*(39,6+39,6+2,25+2,25)</t>
  </si>
  <si>
    <t>-0,84*2,02</t>
  </si>
  <si>
    <t>C1.30</t>
  </si>
  <si>
    <t>2,3*(3,45+3,45+2,25+2,25)</t>
  </si>
  <si>
    <t>-1*2</t>
  </si>
  <si>
    <t>C1.31+35</t>
  </si>
  <si>
    <t>2,62*(9,225+9,225+3,45+3,45+3,45+3,45)</t>
  </si>
  <si>
    <t>C1.32+33+34+36</t>
  </si>
  <si>
    <t>C1.37+38</t>
  </si>
  <si>
    <t>2,62*(7,125+7,125+3,45+3,45)*2</t>
  </si>
  <si>
    <t>C1.39+40</t>
  </si>
  <si>
    <t>2,62*(7,125+7,125+7,05+7,05)</t>
  </si>
  <si>
    <t>C1.41-44</t>
  </si>
  <si>
    <t>C1.45.01-04</t>
  </si>
  <si>
    <t>C1.46</t>
  </si>
  <si>
    <t>2,3*(7,2+7,2+3,45+3,45)</t>
  </si>
  <si>
    <t>C1.47</t>
  </si>
  <si>
    <t>2,62*(6,525+6,525+3,45+3,45)</t>
  </si>
  <si>
    <t>C1.49</t>
  </si>
  <si>
    <t>2,68*(3,6+3,6+3,45+3,45)</t>
  </si>
  <si>
    <t>C2.01.01-04</t>
  </si>
  <si>
    <t>C2.02.-06.01-03</t>
  </si>
  <si>
    <t>-3,16*-2,5*5</t>
  </si>
  <si>
    <t>C2.07.- 09.01-03</t>
  </si>
  <si>
    <t>(7,125+7,125+3,45+3,45)*2,5*3</t>
  </si>
  <si>
    <t>C2.23</t>
  </si>
  <si>
    <t>(43,2+43,2+2,259+2,25)*2,45</t>
  </si>
  <si>
    <t>-0,8*1,97*20</t>
  </si>
  <si>
    <t>C2.22</t>
  </si>
  <si>
    <t>(2,45+2,45+3,6+3,6)*2,62</t>
  </si>
  <si>
    <t>C2.20</t>
  </si>
  <si>
    <t>C2.10+17-19.01-03</t>
  </si>
  <si>
    <t>(7,125+7,125+3,45+3,45)*2,5*4</t>
  </si>
  <si>
    <t>C2.11-16.01-03</t>
  </si>
  <si>
    <t>C3.01-04</t>
  </si>
  <si>
    <t>C3.02-06.01-03</t>
  </si>
  <si>
    <t>C3.06-08.01-03</t>
  </si>
  <si>
    <t>C3.21</t>
  </si>
  <si>
    <t>2,45*(39,6+39,6+2,25+2,25)</t>
  </si>
  <si>
    <t>C3.20</t>
  </si>
  <si>
    <t>(3,6+3,6+2,45+2,45)*2,62</t>
  </si>
  <si>
    <t>C3.18</t>
  </si>
  <si>
    <t>C3.09.01-03</t>
  </si>
  <si>
    <t>C3.16-17.01-03</t>
  </si>
  <si>
    <t>-0,8*1,67*3</t>
  </si>
  <si>
    <t>C3.10.-15.01.-03</t>
  </si>
  <si>
    <t>C.4.01.01-04</t>
  </si>
  <si>
    <t>C4.02.-06.01-03</t>
  </si>
  <si>
    <t>C4.07.01-03</t>
  </si>
  <si>
    <t>C4.19</t>
  </si>
  <si>
    <t>C4.18</t>
  </si>
  <si>
    <t>C4.08+15.01-03</t>
  </si>
  <si>
    <t>C.09-14.01-03</t>
  </si>
  <si>
    <t>C4.16</t>
  </si>
  <si>
    <t>C5.01.01-04</t>
  </si>
  <si>
    <t>C5.02-06.01-03</t>
  </si>
  <si>
    <t>C5.07.01-03</t>
  </si>
  <si>
    <t>C5.21</t>
  </si>
  <si>
    <t>2,62*(1,5+2+2)</t>
  </si>
  <si>
    <t>C5.19</t>
  </si>
  <si>
    <t>C5.18</t>
  </si>
  <si>
    <t>C5.16</t>
  </si>
  <si>
    <t>C5.08.01-03</t>
  </si>
  <si>
    <t>C5.09-14.01-.03</t>
  </si>
  <si>
    <t>C5.15.01-03</t>
  </si>
  <si>
    <t>1891169570</t>
  </si>
  <si>
    <t>5387,906/2</t>
  </si>
  <si>
    <t>-68289986</t>
  </si>
  <si>
    <t>(1,1+2,1*2)*0,3*2*(11+1)</t>
  </si>
  <si>
    <t>0,6*2,5" m.č. C.1.50</t>
  </si>
  <si>
    <t>2,58</t>
  </si>
  <si>
    <t>2,58*1,05 'Přepočtené koeficientem množství</t>
  </si>
  <si>
    <t>(1,5+2,5*2)</t>
  </si>
  <si>
    <t>(1,2+1,6*2)</t>
  </si>
  <si>
    <t>(1,0+2,1*2)</t>
  </si>
  <si>
    <t>16,1*0,2*1,1</t>
  </si>
  <si>
    <t>0,84+4,389+18,596+18,596</t>
  </si>
  <si>
    <t>16,1*1,1</t>
  </si>
  <si>
    <t>17,71*1,05 'Přepočtené koeficientem množství</t>
  </si>
  <si>
    <t>(1,5+1,1+1,2)*1,1</t>
  </si>
  <si>
    <t>4,18*1,05 'Přepočtené koeficientem množství</t>
  </si>
  <si>
    <t>0,4*2</t>
  </si>
  <si>
    <t>0,8*1,05 'Přepočtené koeficientem množství</t>
  </si>
  <si>
    <t>3,6*3,0*3</t>
  </si>
  <si>
    <t>-1,2*1,6</t>
  </si>
  <si>
    <t>-1,0*2,1</t>
  </si>
  <si>
    <t>-1,5*2,4</t>
  </si>
  <si>
    <t>(1,5+2,4*2)*0,2</t>
  </si>
  <si>
    <t>(1,0+2,1*2)*0,2</t>
  </si>
  <si>
    <t>(1,2+1,6*2)*0,2</t>
  </si>
  <si>
    <t>1,1*0,3*(11+1)</t>
  </si>
  <si>
    <t>1,1*0,3*3</t>
  </si>
  <si>
    <t>1864069394</t>
  </si>
  <si>
    <t>-2088755761</t>
  </si>
  <si>
    <t>-313748458</t>
  </si>
  <si>
    <t>" Objekt C</t>
  </si>
  <si>
    <t>662,88+660,27+605,39+550,51+493,79</t>
  </si>
  <si>
    <t>8*3</t>
  </si>
  <si>
    <t>4*2*(4+11)</t>
  </si>
  <si>
    <t>4*2*3</t>
  </si>
  <si>
    <t>(2286,96+402,07)*0,1</t>
  </si>
  <si>
    <t>-1324954967</t>
  </si>
  <si>
    <t>12,915*10 'Přepočtené koeficientem množství</t>
  </si>
  <si>
    <t>12,915*0,3 'Přepočtené koeficientem množství</t>
  </si>
  <si>
    <t>-92071814</t>
  </si>
  <si>
    <t>12,915*0,7 'Přepočtené koeficientem množství</t>
  </si>
  <si>
    <t>1395580233</t>
  </si>
  <si>
    <t>4+76+68+60+60</t>
  </si>
  <si>
    <t>1877815492</t>
  </si>
  <si>
    <t>2+19+17+15+15</t>
  </si>
  <si>
    <t>347375356</t>
  </si>
  <si>
    <t>1286006071</t>
  </si>
  <si>
    <t>725OST-V/05</t>
  </si>
  <si>
    <t>459812083</t>
  </si>
  <si>
    <t>4+19+17+15+15</t>
  </si>
  <si>
    <t>1,35*2,62*(19+17+15+15)</t>
  </si>
  <si>
    <t>1,0*2,62*4</t>
  </si>
  <si>
    <t>2,3*2,62*(19+17+15+15)</t>
  </si>
  <si>
    <t>1,2*2,62*(19+17+15+15)</t>
  </si>
  <si>
    <t>1,3*2,62*(19+17+15+15)</t>
  </si>
  <si>
    <t>284654637</t>
  </si>
  <si>
    <t>2,62*4" m.č. C.2.01.02 a přílehlé patra</t>
  </si>
  <si>
    <t>472250775</t>
  </si>
  <si>
    <t>243,922+397,716+207,504+224,796</t>
  </si>
  <si>
    <t>-121673298</t>
  </si>
  <si>
    <t>1,35*(19+17+15+15)</t>
  </si>
  <si>
    <t>1,0*4</t>
  </si>
  <si>
    <t>2,3*(19+17+15+15)</t>
  </si>
  <si>
    <t>1,2*(19+17+15+15)</t>
  </si>
  <si>
    <t>1,3*(19+17+15+15)</t>
  </si>
  <si>
    <t>-845613684</t>
  </si>
  <si>
    <t>-817496386</t>
  </si>
  <si>
    <t>2-5NP</t>
  </si>
  <si>
    <t>2,6*(19+17+15+15)</t>
  </si>
  <si>
    <t>2,62*2*4</t>
  </si>
  <si>
    <t>-808600638</t>
  </si>
  <si>
    <t>1,25*2,62</t>
  </si>
  <si>
    <t>(0,8*2+0,5)*2,62</t>
  </si>
  <si>
    <t>(0,8*2+0,55)*2,62*(19+17+15+15)</t>
  </si>
  <si>
    <t>-1774370548</t>
  </si>
  <si>
    <t>3,275+377,28</t>
  </si>
  <si>
    <t>-1988502628</t>
  </si>
  <si>
    <t>1,25</t>
  </si>
  <si>
    <t>(0,8*2+0,5)</t>
  </si>
  <si>
    <t>(0,8*2+0,55)*(19+17+15+15)</t>
  </si>
  <si>
    <t>-1780885972</t>
  </si>
  <si>
    <t>1073,938+380,555</t>
  </si>
  <si>
    <t>-564451422</t>
  </si>
  <si>
    <t>SDK bez PO C</t>
  </si>
  <si>
    <t>4,2+3,44+5,91+4,17+88,76+12,98+1,47+2,09+1,47+23,83</t>
  </si>
  <si>
    <t>(2,82+2,82)*19</t>
  </si>
  <si>
    <t>96,86</t>
  </si>
  <si>
    <t>1885755335</t>
  </si>
  <si>
    <t>1NP - část C</t>
  </si>
  <si>
    <t>8,62+4,82+4,74+1,6+27,28+7,7+10,59+2,64+0,94+0,94+6,5+6,5+7,03+6,64</t>
  </si>
  <si>
    <t>1969543206</t>
  </si>
  <si>
    <t>867,5+96,54</t>
  </si>
  <si>
    <t>-1174775412</t>
  </si>
  <si>
    <t>964,04</t>
  </si>
  <si>
    <t>964,04*1,25 'Přepočtené koeficientem množství</t>
  </si>
  <si>
    <t>-141206096</t>
  </si>
  <si>
    <t>39,6*2</t>
  </si>
  <si>
    <t>2,25</t>
  </si>
  <si>
    <t>C1.02</t>
  </si>
  <si>
    <t>C1.06</t>
  </si>
  <si>
    <t>2,8</t>
  </si>
  <si>
    <t>C1.20</t>
  </si>
  <si>
    <t>4,875</t>
  </si>
  <si>
    <t>C1.26</t>
  </si>
  <si>
    <t>3,875</t>
  </si>
  <si>
    <t>C1.36</t>
  </si>
  <si>
    <t>C.1.45.03</t>
  </si>
  <si>
    <t>4,627</t>
  </si>
  <si>
    <t>5,3</t>
  </si>
  <si>
    <t>763164551</t>
  </si>
  <si>
    <t>SDK obklad kcí tvaru L š přes 0,8 m desky 1xA 12,5</t>
  </si>
  <si>
    <t>-1427268892</t>
  </si>
  <si>
    <t>C1.16</t>
  </si>
  <si>
    <t>1,1*3,2</t>
  </si>
  <si>
    <t>C1.18</t>
  </si>
  <si>
    <t>1,1*1,7</t>
  </si>
  <si>
    <t>C1.19</t>
  </si>
  <si>
    <t>C1.39+1.40</t>
  </si>
  <si>
    <t>3,45*1,8*2</t>
  </si>
  <si>
    <t>-1791564412</t>
  </si>
  <si>
    <t xml:space="preserve">" objekt C - svislé opláštění stoupaček </t>
  </si>
  <si>
    <t>527633354</t>
  </si>
  <si>
    <t>35+38+34+30+30</t>
  </si>
  <si>
    <t>-807449697</t>
  </si>
  <si>
    <t>2140445989</t>
  </si>
  <si>
    <t>-105735770</t>
  </si>
  <si>
    <t>19+17+15+15</t>
  </si>
  <si>
    <t>-891911083</t>
  </si>
  <si>
    <t>743048032</t>
  </si>
  <si>
    <t>1364570396</t>
  </si>
  <si>
    <t>2018694759</t>
  </si>
  <si>
    <t>5+19+17+15+15</t>
  </si>
  <si>
    <t>1416027764</t>
  </si>
  <si>
    <t>3,5*4*2</t>
  </si>
  <si>
    <t>767531111R1</t>
  </si>
  <si>
    <t>Dodávka a montáž vnitřní čistící zóna ozn. V/10 - dle popisu v PD</t>
  </si>
  <si>
    <t>41777354</t>
  </si>
  <si>
    <t>-1060926343</t>
  </si>
  <si>
    <t>767821119R2</t>
  </si>
  <si>
    <t xml:space="preserve">Dodávka sestavy poštovních schránek volněstojících v sestavě  ozn. V/07b - 70kusů v sestavě</t>
  </si>
  <si>
    <t>1190369771</t>
  </si>
  <si>
    <t>-1988500647</t>
  </si>
  <si>
    <t>2NP-5NP C</t>
  </si>
  <si>
    <t>2,82*19+2,82*17+2,82*15+80,66+2,82*15</t>
  </si>
  <si>
    <t>" ze skladby F7</t>
  </si>
  <si>
    <t>6,64</t>
  </si>
  <si>
    <t>1NP C</t>
  </si>
  <si>
    <t>8,09</t>
  </si>
  <si>
    <t>1 NP C</t>
  </si>
  <si>
    <t>5,7</t>
  </si>
  <si>
    <t>" ze skladby F15</t>
  </si>
  <si>
    <t>4,82+4,2+4,74+1,6+3,44+5,91+2,64+0,94+0,94+2,47+1,47+2,09+1,47+6,5+15,33+6,5+15,33</t>
  </si>
  <si>
    <t>m.č. 1.28</t>
  </si>
  <si>
    <t>2,22+3,1+2,22</t>
  </si>
  <si>
    <t>m.č. 1.49</t>
  </si>
  <si>
    <t>3,45*2+2,45*2</t>
  </si>
  <si>
    <t>m.č. 1.50</t>
  </si>
  <si>
    <t>2,0*2+2,85*2</t>
  </si>
  <si>
    <t>m.č. 2.22</t>
  </si>
  <si>
    <t>2,42*2+3,4*2</t>
  </si>
  <si>
    <t>m.č. 3.20</t>
  </si>
  <si>
    <t>m.č. 4.19</t>
  </si>
  <si>
    <t>76,21</t>
  </si>
  <si>
    <t>m.č. 5.18</t>
  </si>
  <si>
    <t>m.č. 5.21</t>
  </si>
  <si>
    <t>0,4+2,0+0,75+1,66+1,66</t>
  </si>
  <si>
    <t>-1762563826</t>
  </si>
  <si>
    <t>158,28*1,1</t>
  </si>
  <si>
    <t>174,108*1,1 'Přepočtené koeficientem množství</t>
  </si>
  <si>
    <t>402,07*1,1</t>
  </si>
  <si>
    <t>(1,2*2+0,7*2+1,3*2+1,5*2)*(19+17+15+15)*0,2</t>
  </si>
  <si>
    <t>C.1.45.04</t>
  </si>
  <si>
    <t>(2,0*2+3,45*2)*0,2</t>
  </si>
  <si>
    <t>(1,8*2+3,45*2+2,15*2+2,1*2+1,6*4+0,9*2+1,15*2+1,4*2+1,25*2+1,5*2+1,2*2+1,8*2+2,1*2+1,0*2+0,9*4+2,0*4+1,4*2+1,8*2+1,25*4+0,9*4+1,5*2+1,9*2)*0,2</t>
  </si>
  <si>
    <t>(1,75*6+0,95*4+1,35*2+2,0*2+3,45*4+4,7*2+1,5*2+2,0*2+3,45*4+4,7*2+1,5*2)*0,2</t>
  </si>
  <si>
    <t>2,82*19+17,75*7+15,68*11+17,67+24,58</t>
  </si>
  <si>
    <t>96,86+88,76+80,66</t>
  </si>
  <si>
    <t>21,32+21,16+21,64+21,32+21,64+21,32+21,64+21,32</t>
  </si>
  <si>
    <t>" ze skladby F6</t>
  </si>
  <si>
    <t>7,03+15,96+15,96</t>
  </si>
  <si>
    <t>23,33+23,33+16,67+4,17+13,37+23,36+88,76+12,98+15,18+15,27+11,47+22,31+22,99+23,18+23,2+23,83</t>
  </si>
  <si>
    <t>" ze skladby F13</t>
  </si>
  <si>
    <t>14,32+8,62+15,6+2,13+9,66+2,41+11,4+7,7+10,59</t>
  </si>
  <si>
    <t>2286,96*1,1 'Přepočtené koeficientem množství</t>
  </si>
  <si>
    <t>3,45*2*3+2,85*2+4,05*2+3,45*2+3,35*2+3,45*2+4,15*2+2,55*2+1,25*2+1,75*2+4,9*2+2,1*2+1,15*2+4,75*2+6,8*2+3,5*2+3,3*2</t>
  </si>
  <si>
    <t>(3,45*4+6,4*2)*2</t>
  </si>
  <si>
    <t>3,45*2*5+6,8*4+4,9*2+3,9*2+2,8*2+1,5*2+6,8*2</t>
  </si>
  <si>
    <t>55+33,2+11,5+21</t>
  </si>
  <si>
    <t>15,9+15,8+3,45*2*5+3,3*2+3,4*2+1,6*2+0,4*2+6,8*2*4+3,45*2*2+4,6*4+2,1*2+3,45*2</t>
  </si>
  <si>
    <t>3,45*2*10+5,4*2*4+7,2*2+4,8*2*5+2,3*2*9+1,2*2*9</t>
  </si>
  <si>
    <t>3,45*2*10+5,4*2*4+4,8*2*6+2,3*2*10+1,2*2*10</t>
  </si>
  <si>
    <t>3,45*2*9+5,4*2*3+7,2*2+4,8*2*5+2,3*2*8+1,2*2*8</t>
  </si>
  <si>
    <t>3,45*2*8+5,4*2*2+7,2*2+4,8*2*5+2,3*2*7+1,2*2*7</t>
  </si>
  <si>
    <t>2709,5*1,02 'Přepočtené koeficientem množství</t>
  </si>
  <si>
    <t>-809419161</t>
  </si>
  <si>
    <t>2032952580</t>
  </si>
  <si>
    <t>-1515557346</t>
  </si>
  <si>
    <t>(3,45*2+1,8*2+1,0*2)*2,6</t>
  </si>
  <si>
    <t>-0,7*2,0</t>
  </si>
  <si>
    <t>(2,1*2+2,15*2)*2,6</t>
  </si>
  <si>
    <t>(1,625*4+0,9*2+1,15*2+1,25*2+1,375*2)*2,6</t>
  </si>
  <si>
    <t>-0,7*2,0*5</t>
  </si>
  <si>
    <t>(1,2*2+1,55*2)*2,6</t>
  </si>
  <si>
    <t>(2,1*2+1,8*2+1,0*2)*2,6</t>
  </si>
  <si>
    <t>(3,45*2+2,0*2+0,9*4+1,4*2)*2,6</t>
  </si>
  <si>
    <t>(1,6*2+1,8*2+0,9*2+1,25*2+0,9*2+1,25*2)*2,6</t>
  </si>
  <si>
    <t>(0,95*4+1,35*2+1,75*6)*2,6</t>
  </si>
  <si>
    <t>(3,45*4+2,0*2+2,7*2+1,825*2+1,5*2)*2,6*2</t>
  </si>
  <si>
    <t>-0,8*2,0*3*2</t>
  </si>
  <si>
    <t>-2,1*1,6*2</t>
  </si>
  <si>
    <t>(3,45*2+1,95*2)*2,6</t>
  </si>
  <si>
    <t>(1,2*2+0,7*2+1,5*2+1,3*2)*2,6*(19+17+15+15)</t>
  </si>
  <si>
    <t>-0,8*2,0*3*(19+17+15+15)</t>
  </si>
  <si>
    <t>1692,43*1,15</t>
  </si>
  <si>
    <t>1,0*3*2,0*2</t>
  </si>
  <si>
    <t>(2,0*2+0,9*2)*2,0</t>
  </si>
  <si>
    <t>(1,5+2,7+3,45-0,8)*2,0*2</t>
  </si>
  <si>
    <t>(3,45*2+1,95*2-0,8)*2,0</t>
  </si>
  <si>
    <t>(0,7*2+1,2*2-0,7)*2,0*(19+17+15+15)</t>
  </si>
  <si>
    <t>" objekt C</t>
  </si>
  <si>
    <t>2,6*2*2+2,6+2,6</t>
  </si>
  <si>
    <t>2,6*2*2</t>
  </si>
  <si>
    <t>2,6*2*(19+17+15+15)</t>
  </si>
  <si>
    <t>369,2*1,1</t>
  </si>
  <si>
    <t>406,12*1,05 'Přepočtené koeficientem množství</t>
  </si>
  <si>
    <t>(3,45*2+1,8*2+1,0*2)</t>
  </si>
  <si>
    <t>(2,1*2+2,15*2)</t>
  </si>
  <si>
    <t>(1,625*4+0,9*2+1,15*2+1,25*2+1,375*2)</t>
  </si>
  <si>
    <t>(1,2*2+1,55*2)</t>
  </si>
  <si>
    <t>(2,1*2+1,8*2+1,0*2)</t>
  </si>
  <si>
    <t>(3,45*2+2,0*2+0,9*4+1,4*2)</t>
  </si>
  <si>
    <t>(1,6*2+1,8*2+0,9*2+1,25*2+0,9*2+1,25*2)</t>
  </si>
  <si>
    <t>(0,95*4+1,35*2+1,75*6)</t>
  </si>
  <si>
    <t>(3,45*4+2,0*2+2,7*2+1,825*2+1,5*2)*2</t>
  </si>
  <si>
    <t>(3,45*2+1,95*2)</t>
  </si>
  <si>
    <t>(1,2*2+0,7*2+1,5*2+1,3*2)*(19+17+15+15)</t>
  </si>
  <si>
    <t>818813854</t>
  </si>
  <si>
    <t>1328728730</t>
  </si>
  <si>
    <t>245974373</t>
  </si>
  <si>
    <t>-393107697</t>
  </si>
  <si>
    <t>872777392</t>
  </si>
  <si>
    <t>520379016</t>
  </si>
  <si>
    <t>5387,906</t>
  </si>
  <si>
    <t>1811,61</t>
  </si>
  <si>
    <t>1073,938*2</t>
  </si>
  <si>
    <t>380,555</t>
  </si>
  <si>
    <t>273,402*0,8</t>
  </si>
  <si>
    <t>19,68*0,8</t>
  </si>
  <si>
    <t>39,3*1,2</t>
  </si>
  <si>
    <t>6022,344</t>
  </si>
  <si>
    <t xml:space="preserve">03.C - Výměna výplní otvorů </t>
  </si>
  <si>
    <t>766-O06</t>
  </si>
  <si>
    <t>Dodávka a montáž okna do techonick= místnosti 1200 x 1600 mm ozn.O/06 - dle popisu v PD</t>
  </si>
  <si>
    <t>-1978484055</t>
  </si>
  <si>
    <t>766-O07</t>
  </si>
  <si>
    <t>Dodávka a montáž vstupních dveří 1000 x 2100 mm ozn.O/07 - dle popisu v PD</t>
  </si>
  <si>
    <t>-705763541</t>
  </si>
  <si>
    <t>766-O08</t>
  </si>
  <si>
    <t>Dodávka a montáž vstupních dveří do čekárny 1500 x 2430 mm ozn.O/08 - dle popisu v PD</t>
  </si>
  <si>
    <t>-442323470</t>
  </si>
  <si>
    <t>1868253024</t>
  </si>
  <si>
    <t>1247032573</t>
  </si>
  <si>
    <t>1+2+2+2+2</t>
  </si>
  <si>
    <t>513814232</t>
  </si>
  <si>
    <t>1166380145</t>
  </si>
  <si>
    <t>1006430522</t>
  </si>
  <si>
    <t>-1517065632</t>
  </si>
  <si>
    <t>-1056339331</t>
  </si>
  <si>
    <t>1643367654</t>
  </si>
  <si>
    <t>-411445354</t>
  </si>
  <si>
    <t>766-1D/17</t>
  </si>
  <si>
    <t>Dodávka a montáž dveří vnitřních do koupelny vč. ocelové zárubně ozn. D/17 - dle popisu v PD</t>
  </si>
  <si>
    <t>-2002941600</t>
  </si>
  <si>
    <t>766-1D/18</t>
  </si>
  <si>
    <t>Dodávka a montáž dveří vnitřních SOH vč. ocelové zárubně ozn. D/18- dle popisu v PD</t>
  </si>
  <si>
    <t>-202181722</t>
  </si>
  <si>
    <t>766-1D/19</t>
  </si>
  <si>
    <t>Dodávka a montáž dveří vnitřníchdo kanceláře vč. ocelové zárubně ozn. D/19- dle popisu v PD</t>
  </si>
  <si>
    <t>1807297795</t>
  </si>
  <si>
    <t>766-1D/20</t>
  </si>
  <si>
    <t xml:space="preserve">Dodávka a montáž dveří vnitřních do čekárny  vč. ocelové zárubně ozn. D/20- dle popisu v PD</t>
  </si>
  <si>
    <t>-97641494</t>
  </si>
  <si>
    <t>766-1D/21</t>
  </si>
  <si>
    <t xml:space="preserve">Dodávka a montáž dveří vnitřních do ordinace  vč. ocelové zárubně ozn. D/21 - dle popisu v PD</t>
  </si>
  <si>
    <t>452986362</t>
  </si>
  <si>
    <t>766-1D/22</t>
  </si>
  <si>
    <t xml:space="preserve">Dodávka a montáž dveří vnitřních do ordinace  vč. ocelové zárubně ozn. D/22 - dle popisu v PD</t>
  </si>
  <si>
    <t>1452139160</t>
  </si>
  <si>
    <t>766-1D/23</t>
  </si>
  <si>
    <t xml:space="preserve">Dodávka a montáž dveří vnitřních z ordinace do WC  vč. ocelové zárubně ozn. D/23 - dle popisu v PD</t>
  </si>
  <si>
    <t>750442019</t>
  </si>
  <si>
    <t>766-1D/24</t>
  </si>
  <si>
    <t xml:space="preserve">Dodávka a montáž dveří vnitřních z ordinace do šatny  vč. ocelové zárubně ozn. D/24 - dle popisu v PD</t>
  </si>
  <si>
    <t>-2039544112</t>
  </si>
  <si>
    <t>766-1D/25</t>
  </si>
  <si>
    <t>Dodávka a montáž dveří vnitřních do WC imobilních vč. ocelové zárubně ozn. D/25 - dle popisu v PD</t>
  </si>
  <si>
    <t>-108736631</t>
  </si>
  <si>
    <t>766-1D/26</t>
  </si>
  <si>
    <t>Dodávka a montáž dveří vnitřních do WC a úklidové komory vč. ocelové zárubně ozn. D/26 - dle popisu v PD</t>
  </si>
  <si>
    <t>-1398535247</t>
  </si>
  <si>
    <t>766-1D/27</t>
  </si>
  <si>
    <t>Dodávka a montáž dveří vnitřních do WC a úklidové komory vč. ocelové zárubně ozn. D/27 - dle popisu v PD</t>
  </si>
  <si>
    <t>93217703</t>
  </si>
  <si>
    <t>766-1D/28</t>
  </si>
  <si>
    <t>Dodávka a montáž nových dveří ozn. D/28 - dle popisu v PD</t>
  </si>
  <si>
    <t>-1487664060</t>
  </si>
  <si>
    <t>766-1D/29</t>
  </si>
  <si>
    <t>Dodávka a montáž nových dveří ozn. D/29 - dle popisu v PD</t>
  </si>
  <si>
    <t>-1734755899</t>
  </si>
  <si>
    <t>-2025631239</t>
  </si>
  <si>
    <t>-696711142</t>
  </si>
  <si>
    <t>474166374</t>
  </si>
  <si>
    <t>-714218512</t>
  </si>
  <si>
    <t>1045104783</t>
  </si>
  <si>
    <t>2+2+2+2</t>
  </si>
  <si>
    <t>-699187722</t>
  </si>
  <si>
    <t>-1550574257</t>
  </si>
  <si>
    <t>1408572588</t>
  </si>
  <si>
    <t>(19+17+15+15)*0,8</t>
  </si>
  <si>
    <t>1,25*8</t>
  </si>
  <si>
    <t>4*0,8</t>
  </si>
  <si>
    <t>(1+20+18+16+16)*0,8</t>
  </si>
  <si>
    <t>11*0,8</t>
  </si>
  <si>
    <t>11*0,7</t>
  </si>
  <si>
    <t>4*0,7</t>
  </si>
  <si>
    <t>D/17</t>
  </si>
  <si>
    <t>D/18</t>
  </si>
  <si>
    <t>D/19</t>
  </si>
  <si>
    <t>11*0,8*2</t>
  </si>
  <si>
    <t>D/20</t>
  </si>
  <si>
    <t>2*0,9*2</t>
  </si>
  <si>
    <t>D/21</t>
  </si>
  <si>
    <t>D/22</t>
  </si>
  <si>
    <t>5*0,8*2</t>
  </si>
  <si>
    <t>D/23</t>
  </si>
  <si>
    <t>D/24</t>
  </si>
  <si>
    <t>D/25</t>
  </si>
  <si>
    <t>D/26</t>
  </si>
  <si>
    <t>D/27</t>
  </si>
  <si>
    <t>1*0,7</t>
  </si>
  <si>
    <t>1041909065</t>
  </si>
  <si>
    <t>(19+17+15+15)</t>
  </si>
  <si>
    <t>(1+20+18+16+16)</t>
  </si>
  <si>
    <t>11*2</t>
  </si>
  <si>
    <t>5*2</t>
  </si>
  <si>
    <t>1587504583</t>
  </si>
  <si>
    <t>54915203R</t>
  </si>
  <si>
    <t>plech okopový Al 915x150x0,8mm</t>
  </si>
  <si>
    <t>1914271156</t>
  </si>
  <si>
    <t>2*2</t>
  </si>
  <si>
    <t>-1321385316</t>
  </si>
  <si>
    <t>1672567694</t>
  </si>
  <si>
    <t>-688793468</t>
  </si>
  <si>
    <t>ozn D/06</t>
  </si>
  <si>
    <t>327414672</t>
  </si>
  <si>
    <t>1,2*0,2</t>
  </si>
  <si>
    <t>0,24*1,1 'Přepočtené koeficientem množství</t>
  </si>
  <si>
    <t>593669919</t>
  </si>
  <si>
    <t>04.C - Oprava teras</t>
  </si>
  <si>
    <t>1178260355</t>
  </si>
  <si>
    <t>156581379</t>
  </si>
  <si>
    <t>1388356436</t>
  </si>
  <si>
    <t>-416576002</t>
  </si>
  <si>
    <t>1483450204</t>
  </si>
  <si>
    <t>-868090015</t>
  </si>
  <si>
    <t>24988057</t>
  </si>
  <si>
    <t>1256496991</t>
  </si>
  <si>
    <t>-292023247</t>
  </si>
  <si>
    <t>1647800766</t>
  </si>
  <si>
    <t>463505073</t>
  </si>
  <si>
    <t>339688689</t>
  </si>
  <si>
    <t>1226228806</t>
  </si>
  <si>
    <t>vytažení sokl</t>
  </si>
  <si>
    <t>136223232</t>
  </si>
  <si>
    <t>-1004456137</t>
  </si>
  <si>
    <t>-228958783</t>
  </si>
  <si>
    <t>-1036967093</t>
  </si>
  <si>
    <t>-1447566330</t>
  </si>
  <si>
    <t>-647421118</t>
  </si>
  <si>
    <t>451243979</t>
  </si>
  <si>
    <t>451005764</t>
  </si>
  <si>
    <t>1377777398</t>
  </si>
  <si>
    <t>1036615805</t>
  </si>
  <si>
    <t>-1529628639</t>
  </si>
  <si>
    <t>-863832110</t>
  </si>
  <si>
    <t>1926108720</t>
  </si>
  <si>
    <t>1889187915</t>
  </si>
  <si>
    <t>-867941014</t>
  </si>
  <si>
    <t>582131708</t>
  </si>
  <si>
    <t>-1834529367</t>
  </si>
  <si>
    <t>201808929</t>
  </si>
  <si>
    <t>626717573</t>
  </si>
  <si>
    <t>-67195177</t>
  </si>
  <si>
    <t>05.C - Oprava střech</t>
  </si>
  <si>
    <t>-1507036814</t>
  </si>
  <si>
    <t>3NP - 5NP</t>
  </si>
  <si>
    <t>843263940</t>
  </si>
  <si>
    <t>-691306098</t>
  </si>
  <si>
    <t>3NP-5NP</t>
  </si>
  <si>
    <t>-1034581255</t>
  </si>
  <si>
    <t>1000215553</t>
  </si>
  <si>
    <t>-1760259946</t>
  </si>
  <si>
    <t>1444605740</t>
  </si>
  <si>
    <t>-617274869</t>
  </si>
  <si>
    <t>1112651458</t>
  </si>
  <si>
    <t>908638828</t>
  </si>
  <si>
    <t>1005999311</t>
  </si>
  <si>
    <t>06.C - Oprava soklu VZT zařízení</t>
  </si>
  <si>
    <t>1251081616</t>
  </si>
  <si>
    <t>209255717</t>
  </si>
  <si>
    <t>15036200</t>
  </si>
  <si>
    <t>-1819421007</t>
  </si>
  <si>
    <t>445803514</t>
  </si>
  <si>
    <t>-1863379435</t>
  </si>
  <si>
    <t>708465389</t>
  </si>
  <si>
    <t>1093120299</t>
  </si>
  <si>
    <t>-2091721253</t>
  </si>
  <si>
    <t>900606600</t>
  </si>
  <si>
    <t>-1665451668</t>
  </si>
  <si>
    <t>1045269142</t>
  </si>
  <si>
    <t>-1562586572</t>
  </si>
  <si>
    <t>377198048</t>
  </si>
  <si>
    <t>EL.C - Elektroinstalace</t>
  </si>
  <si>
    <t>C01 - Silnoproud demontáže</t>
  </si>
  <si>
    <t xml:space="preserve">C02 - Silnoproud  materiál</t>
  </si>
  <si>
    <t>34113124</t>
  </si>
  <si>
    <t>kabel silový jádro Al izolace PVC plášť PVC 0,6/1kV (1-AYKY) 4x50mm2</t>
  </si>
  <si>
    <t>34111149</t>
  </si>
  <si>
    <t>kabel silový oheň retardující bezhalogenový bez funkční schopnosti při požáru třída reakce na oheň B2cas1d1a1 jádro Cu 0,6/1kV (1-CXKH-R B2) 4x10mm2</t>
  </si>
  <si>
    <t>kabel silový oheň retardující bezhalogenový s funkční schopností při požáru 180min a P60-R třída reakce na oheň B2cas1d1 jádro Cu 0,6/1kV (1-CXKH-V) 3x1,5mm2</t>
  </si>
  <si>
    <t>34111116</t>
  </si>
  <si>
    <t>kabel silový oheň retardující bezhalogenový bez funkční schopnosti při požáru třída reakce na oheň B2cas1d1a1 jádro Cu 0,6/1kV (1-CXKH-R (O) B2) 2x1,5mm2</t>
  </si>
  <si>
    <t>svítidlo "E" - LED panel š_h_v - 595 x 595 x 32mm, 1x36W/4000K, 3640lm, RA90, UGR 19</t>
  </si>
  <si>
    <t>montážní rámeček pro stropní montáž - led panel "E" - š_h_v - 595 x 595 x 32mm</t>
  </si>
  <si>
    <t>nouzový modul pro svítidlo min 1H "G"</t>
  </si>
  <si>
    <t>nouzový modul pro svítidlo min 1H "K"</t>
  </si>
  <si>
    <t>svítidlo "O" - LED stropní š_h_v - 370 x 0 x 45mm, 1x34W/4000K, 3800lm, RA80,</t>
  </si>
  <si>
    <t>svítidlo "P" - LED průmyslové š_h_v - 1272 x 95 x 100mm, 1x27W/4000K, 3870lm, RA80</t>
  </si>
  <si>
    <t>svítidlo "P" - LED průmyslové š_h_v - 1272 x 95 x 100mm, 1x27W/4000K, 3870lm, RA80, nouzový modul min 1H</t>
  </si>
  <si>
    <t xml:space="preserve">"G1" - LED zdroj napájecí 12 VDC 40W 3,3A  plast IP20</t>
  </si>
  <si>
    <t xml:space="preserve">"G1" - LED zdroj napájecí 12 VDC 100W 8,3A  plast IP67</t>
  </si>
  <si>
    <t>R.50</t>
  </si>
  <si>
    <t xml:space="preserve">Svorka krabicová  2x0,5-2,5 oranžová</t>
  </si>
  <si>
    <t>R.51</t>
  </si>
  <si>
    <t>R.52</t>
  </si>
  <si>
    <t>R.53</t>
  </si>
  <si>
    <t>Pol30</t>
  </si>
  <si>
    <t xml:space="preserve">C03 - Silnoproud  montáže</t>
  </si>
  <si>
    <t>C04 - Slaboproud demontáže</t>
  </si>
  <si>
    <t>C05 - Slaboproud materiál</t>
  </si>
  <si>
    <t>zvonkové tablo s elektronickým vrátným 74 tlačítek, rámeček</t>
  </si>
  <si>
    <t>Pol31</t>
  </si>
  <si>
    <t>C06 - Slaboproud montáže</t>
  </si>
  <si>
    <t>C07 - Rozváděče RE-x_C - demontáže</t>
  </si>
  <si>
    <t>D1 - Rozváděče - RE-x_C - demontážní práce</t>
  </si>
  <si>
    <t>Rozváděče - RE-x_C - demontážní práce</t>
  </si>
  <si>
    <t>C08 - Rozváděče RE-x_C - materiál</t>
  </si>
  <si>
    <t>D1 - Rozváděče - RE-x_C - materiál</t>
  </si>
  <si>
    <t>Rozváděče - RE-x_C - materiál</t>
  </si>
  <si>
    <t>C09 - Rozváděče RE-x_C - montáže</t>
  </si>
  <si>
    <t>D1 - Rozváděče- RE-x_C - montážní práce</t>
  </si>
  <si>
    <t>Rozváděče- RE-x_C - montážní práce</t>
  </si>
  <si>
    <t>C10 - Rozváděče RSS-x_C - demontáže</t>
  </si>
  <si>
    <t>D1 - Rozváděče - RSS-x_C - demontážní práce</t>
  </si>
  <si>
    <t>Rozváděče - RSS-x_C - demontážní práce</t>
  </si>
  <si>
    <t>C11 - Rozváděče RSS-x_C - materiál</t>
  </si>
  <si>
    <t>D1 - Rozváděče - RSS-x_C - materiál</t>
  </si>
  <si>
    <t xml:space="preserve">    D2 - Rozváděč - RSS-1_C</t>
  </si>
  <si>
    <t xml:space="preserve">    D3 - Rozváděče - RSS-2-4_C</t>
  </si>
  <si>
    <t xml:space="preserve">    D4 - Rozváděč - RSS-5_C</t>
  </si>
  <si>
    <t>Rozváděče - RSS-x_C - materiál</t>
  </si>
  <si>
    <t>Rozváděč - RSS-1_C</t>
  </si>
  <si>
    <t>elektroměr 1 fázový 50A 1F LCD 1MOD fakturační MID</t>
  </si>
  <si>
    <t>Rozváděče - RSS-2-4_C</t>
  </si>
  <si>
    <t>Rozváděč - RSS-5_C</t>
  </si>
  <si>
    <t xml:space="preserve">C12 - Rozváděče RSS-x_C  montáže</t>
  </si>
  <si>
    <t>D1 - Rozváděče- RSS-x_C - montážní práce</t>
  </si>
  <si>
    <t>Rozváděče- RSS-x_C - montážní práce</t>
  </si>
  <si>
    <t>C13 - Rozv. RP-S.xx_ C - materiál</t>
  </si>
  <si>
    <t>D1 - Rozváděče- RP-x.xx_C - materiál</t>
  </si>
  <si>
    <t xml:space="preserve">    D2 - Rozváděč- RP-1.01_C - praktický lékař</t>
  </si>
  <si>
    <t xml:space="preserve">    D3 - Rozváděč- RP-1.02_C - zubní ordinace</t>
  </si>
  <si>
    <t xml:space="preserve">    D4 - Rozváděč - RP-1.04_C - denní místnost</t>
  </si>
  <si>
    <t xml:space="preserve">    D5 - Rozváděč - RP-1.08_C - společné kanceláře</t>
  </si>
  <si>
    <t xml:space="preserve">    D6 - Rozváděče- RP-1.xx_C - kanceláře - 3x</t>
  </si>
  <si>
    <t>Rozváděče- RP-x.xx_C - materiál</t>
  </si>
  <si>
    <t>Rozváděč- RP-1.01_C - praktický lékař</t>
  </si>
  <si>
    <t xml:space="preserve">rozvodnicová skříň, pro zápustnou montáž, jednokřídlové dveře, neprůhledné dveře, vnější  V / Š / h  778 x 362 x 95, počet řad 4, rozteč 150 mm, počet modulů v řadě 14, krytí IP30, materiál : ocel-plech</t>
  </si>
  <si>
    <t>chránič proudový s naproudovou ochranou 16B-1N-0,03A - typ A, Icn 10 kA</t>
  </si>
  <si>
    <t>Rozváděč- RP-1.02_C - zubní ordinace</t>
  </si>
  <si>
    <t xml:space="preserve">rozvodnicová skříň, pro nástěnnou montáž, jednokřídlové dveře, neprůhledné dveře, vnější  V / Š / h  605 x 542 x 155, počet řad 3, rozteč 150 mm, počet modulů v řadě 24, krytí IP30, materiál : ocel-plech</t>
  </si>
  <si>
    <t>chránič proudový s naproudovou ochranou 16C-1N-0,03A - typ A, Icn 10 kA</t>
  </si>
  <si>
    <t>Rozváděč - RP-1.04_C - denní místnost</t>
  </si>
  <si>
    <t>Rozváděč - RP-1.08_C - společné kanceláře</t>
  </si>
  <si>
    <t>Rozváděče- RP-1.xx_C - kanceláře - 3x</t>
  </si>
  <si>
    <t>C14 - Rozv.-RP-S.xx_C-montáže</t>
  </si>
  <si>
    <t>D1 - Rozváděč - RP-x.xx_C - montážní práce</t>
  </si>
  <si>
    <t xml:space="preserve">    D4 - Rozváděč - RP-1.04_C - denní místnost - montážní práce</t>
  </si>
  <si>
    <t xml:space="preserve">    D5 - Rozváděč - RP-1.08_C - společné kanceláře - montážní práce</t>
  </si>
  <si>
    <t xml:space="preserve">    D6 - Rozváděč - RP-1.xx_C - kanceláře - 3x - montážní práce</t>
  </si>
  <si>
    <t>Rozváděč - RP-x.xx_C - montážní práce</t>
  </si>
  <si>
    <t>Rozváděč - RP-1.04_C - denní místnost - montážní práce</t>
  </si>
  <si>
    <t>Rozváděč - RP-1.08_C - společné kanceláře - montážní práce</t>
  </si>
  <si>
    <t>Rozváděč - RP-1.xx_C - kanceláře - 3x - montážní práce</t>
  </si>
  <si>
    <t xml:space="preserve">C15 -  RB-typ 1-2_C demontáže</t>
  </si>
  <si>
    <t>D1 - Rozváděče - RB-xx_C- demontážní práce</t>
  </si>
  <si>
    <t>Rozváděče - RB-xx_C- demontážní práce</t>
  </si>
  <si>
    <t xml:space="preserve">C16 -  RB-typ 1-2_C materiál</t>
  </si>
  <si>
    <t>D1 - Rozváděče - RB-typ 1/2_C - materiál</t>
  </si>
  <si>
    <t xml:space="preserve">    D2 - Rozváděče - RB-typ 1 - byt ZTP_C</t>
  </si>
  <si>
    <t xml:space="preserve">    D3 - Rozváděče - RB-typ 2 - byty_C -  66x</t>
  </si>
  <si>
    <t>Rozváděče - RB-typ 1/2_C - materiál</t>
  </si>
  <si>
    <t>Rozváděče - RB-typ 1 - byt ZTP_C</t>
  </si>
  <si>
    <t xml:space="preserve">rozvodnicová skříň, pro nástěnnou montáž, dveře otevírané nahoru, neprůhledné dveře, vnější V / Š / h  246 x 407 x 104 mm, počet řad 2, počet modulů v řadě 20, krytí IP40, materiál : plast</t>
  </si>
  <si>
    <t xml:space="preserve">Rozváděče - RB-typ 2 - byty_C -  66x</t>
  </si>
  <si>
    <t xml:space="preserve">C17 -  RB-typ 1-2_C montáže</t>
  </si>
  <si>
    <t>D1 - Rozváděče - RB-typ 1/2_C- montážní práce</t>
  </si>
  <si>
    <t xml:space="preserve">    D3 - Rozváděče - RB-typ 2 - byty_C  -  66x</t>
  </si>
  <si>
    <t>Rozváděče - RB-typ 1/2_C- montážní práce</t>
  </si>
  <si>
    <t xml:space="preserve">Rozváděče - RB-typ 2 - byty_C  -  66x</t>
  </si>
  <si>
    <t>C18 - RACK-x_C demontáže</t>
  </si>
  <si>
    <t>D1 - Rozváděče - RACK-x_C - demontážní práce</t>
  </si>
  <si>
    <t>Rozváděče - RACK-x_C - demontážní práce</t>
  </si>
  <si>
    <t>C19 - RACK-x_C materiál</t>
  </si>
  <si>
    <t>D1 - Rozváděče slaboproudé RACK-x_C</t>
  </si>
  <si>
    <t xml:space="preserve">    D2 - Rozváděč- RACK-1_C</t>
  </si>
  <si>
    <t xml:space="preserve">    D3 - Rozváděč- RACK-2_C</t>
  </si>
  <si>
    <t xml:space="preserve">    D4 - Rozváděč- RACK-3_C</t>
  </si>
  <si>
    <t xml:space="preserve">    D5 - Rozváděč- RACK-4_C</t>
  </si>
  <si>
    <t xml:space="preserve">    D6 - Rozváděč- RACK-5_C</t>
  </si>
  <si>
    <t>Rozváděče slaboproudé RACK-x_C</t>
  </si>
  <si>
    <t>Rozváděč- RACK-1_C</t>
  </si>
  <si>
    <t>Rozváděč- RACK-2_C</t>
  </si>
  <si>
    <t>Rozváděč- RACK-3_C</t>
  </si>
  <si>
    <t>Rozváděč- RACK-4_C</t>
  </si>
  <si>
    <t>Rozváděč- RACK-5_C</t>
  </si>
  <si>
    <t>C20 - RACK-x_C montáže</t>
  </si>
  <si>
    <t>D1 - Rozváděče slaboproudé RACK-x_C- montážní práce</t>
  </si>
  <si>
    <t>Rozváděče slaboproudé RACK-x_C- montážní práce</t>
  </si>
  <si>
    <t>D2 - Rozváděče RE-x_C</t>
  </si>
  <si>
    <t>D3 - Rozváděče RSS-x_C</t>
  </si>
  <si>
    <t>D4 - Rozváděče RP-x.xx_C</t>
  </si>
  <si>
    <t>D5 - Rozváděč RB-x_C</t>
  </si>
  <si>
    <t>Rozváděče RE-x_C</t>
  </si>
  <si>
    <t>Rozváděče RSS-x_C</t>
  </si>
  <si>
    <t>Rozváděče RP-x.xx_C</t>
  </si>
  <si>
    <t>Rozváděč RB-x_C</t>
  </si>
  <si>
    <t>-314391063</t>
  </si>
  <si>
    <t>-541671291</t>
  </si>
  <si>
    <t>1115982923</t>
  </si>
  <si>
    <t>1837508699</t>
  </si>
  <si>
    <t>1078429534</t>
  </si>
  <si>
    <t>EPS2 - EPS</t>
  </si>
  <si>
    <t>1105123639</t>
  </si>
  <si>
    <t>UT.C - Vytápění objekt C</t>
  </si>
  <si>
    <t>66 "elektrické topné žebříky</t>
  </si>
  <si>
    <t>10 "elektrické topné žebříky</t>
  </si>
  <si>
    <t>VZT.C - Vzduchotechnika</t>
  </si>
  <si>
    <t>D3 - Zařízení č.7: Klimatizace zubní ordinace</t>
  </si>
  <si>
    <t>D4 - Zařízení č.8: Ostatní položky společné pro jednotlivé zařízení</t>
  </si>
  <si>
    <t>Pol110</t>
  </si>
  <si>
    <t>Potrubní ventilátor pr.125-160, výkon 190-250 m3/hod , Pext - 120Pa, opatřený hlukovou izolací, nastavitelný doběhový spínač chodu</t>
  </si>
  <si>
    <t>Pol111</t>
  </si>
  <si>
    <t>Potrubní ventilátor pr.160-200, výkon 300-390 m3/hod , Pext - 120Pa, opatřený hlukovou izolací, nastavitelný doběhový spínač chodu</t>
  </si>
  <si>
    <t>Pol112</t>
  </si>
  <si>
    <t>Pružná manžeta (objímka) pr.160-200</t>
  </si>
  <si>
    <t>Pol113</t>
  </si>
  <si>
    <t>Zpětná klapka těsná pr.160-200</t>
  </si>
  <si>
    <t>Pol114</t>
  </si>
  <si>
    <t>Potrubní ventilátor pr.125, výkon 100 m3/hod , Pext - 120Pa, opatřený hlukovou izolací, nastavitelný doběhový spínač chodu</t>
  </si>
  <si>
    <t>Pol115</t>
  </si>
  <si>
    <t>Pol116</t>
  </si>
  <si>
    <t>Pol117</t>
  </si>
  <si>
    <t>Nástěnný ventilátor výkon 150 m3/hod, integrovaná zpětná klapka, doběhové čidlo chodu</t>
  </si>
  <si>
    <t>Zařízení č.7: Klimatizace zubní ordinace</t>
  </si>
  <si>
    <t>Pol118</t>
  </si>
  <si>
    <t>Venkovní/vnitřní nástěnná jednotka výkon cca 3,5 kW chlad/top</t>
  </si>
  <si>
    <t>Pol119</t>
  </si>
  <si>
    <t>Komunikační rozhraní pro napojení na systém MaR</t>
  </si>
  <si>
    <t>Pol120</t>
  </si>
  <si>
    <t>Ovladač jednotky, propojovací kabeláž (cca 10 m)</t>
  </si>
  <si>
    <t>Pol121</t>
  </si>
  <si>
    <t>Rozvody chlazení (společné plyn/kap.), vč. tepelné izolace, komunikační kabeláž venkovní/vnitřní jednotka</t>
  </si>
  <si>
    <t>Pol122</t>
  </si>
  <si>
    <t>Pomocné komponenty potrubních rozvodů chladiva (provedeno dle návrhu finálního dodavatele klim. jednotek)</t>
  </si>
  <si>
    <t>Pol123</t>
  </si>
  <si>
    <t>Konzole pro montáž venkovních jednotek na fasádu</t>
  </si>
  <si>
    <t>Pol124</t>
  </si>
  <si>
    <t>Pružné kompenzátory</t>
  </si>
  <si>
    <t>Pol125</t>
  </si>
  <si>
    <t>Zalištování venkovních rozvodů na fasádě (nebo instalace do chráničky)</t>
  </si>
  <si>
    <t>Pol126</t>
  </si>
  <si>
    <t>Závěsy a konzole kotvení pro instalaci rozvodů</t>
  </si>
  <si>
    <t>Pol127</t>
  </si>
  <si>
    <t xml:space="preserve">Utěsnění stavebního prostupu  fasádou, chráničky</t>
  </si>
  <si>
    <t>Zařízení č.8: Ostatní položky společné pro jednotlivé zařízení</t>
  </si>
  <si>
    <t>ZTI.C - Zdravotechnika - C</t>
  </si>
  <si>
    <t>((29+8)*0,6*0,6) "svodná kanalizace</t>
  </si>
  <si>
    <t>13,320 "hloubené vykopávky</t>
  </si>
  <si>
    <t>2,220 "lože</t>
  </si>
  <si>
    <t>9,065 "obsypy</t>
  </si>
  <si>
    <t>0,013*(29+8) "potrubí</t>
  </si>
  <si>
    <t>1,8*11,766</t>
  </si>
  <si>
    <t>-11,766 "vodorovný přesun</t>
  </si>
  <si>
    <t>((29+8)*0,6*0,43)-(0,013*(29+8)) "svodná kanalizace</t>
  </si>
  <si>
    <t>1,89*9,065</t>
  </si>
  <si>
    <t>((29+8)*0,6*0,1) "svodná kanalizace</t>
  </si>
  <si>
    <t>(29+8)*0,6 "bouraní podlahy ležatá kanalizace</t>
  </si>
  <si>
    <t>-1782077228</t>
  </si>
  <si>
    <t>10*12,479</t>
  </si>
  <si>
    <t>-1121124584</t>
  </si>
  <si>
    <t>13,986*0,3 'Přepočtené koeficientem množství</t>
  </si>
  <si>
    <t>13,986*0,7 'Přepočtené koeficientem množství</t>
  </si>
  <si>
    <t>35 "napojení na stávající potrubí</t>
  </si>
  <si>
    <t>29 "svodné potrubí pod podlahou</t>
  </si>
  <si>
    <t>49 "připojovací kanalizace</t>
  </si>
  <si>
    <t>179 "připojovací kanalizace</t>
  </si>
  <si>
    <t>101 "připojovací kanalizace</t>
  </si>
  <si>
    <t>20 "odpadní kanalizace</t>
  </si>
  <si>
    <t>344 "odpadní kanalizace</t>
  </si>
  <si>
    <t>(20+344+64+33)/2 "upevnění potrubí</t>
  </si>
  <si>
    <t>17+77+4+1 "výpustky DN 40</t>
  </si>
  <si>
    <t>66+67+3+3+4+3+1+2 "výpustky DN 50</t>
  </si>
  <si>
    <t>5+3+6+73+4 "zařizovací předměty DN100</t>
  </si>
  <si>
    <t>9 "přivzdušňovací ventil</t>
  </si>
  <si>
    <t>49+179+101+20+344+64+33 "připojovací, odpadní, dešťové potrubí</t>
  </si>
  <si>
    <t>29+8 "svodné potrubí</t>
  </si>
  <si>
    <t>436 "připojovací vodovod ve stěnách, předstěnách</t>
  </si>
  <si>
    <t>12+300 "páteřní vodovod potrubí pod stropem</t>
  </si>
  <si>
    <t>473 "připojovací vodovod ve stěnách, předstěnách</t>
  </si>
  <si>
    <t>40+40 "páteřní vodovod potrubí pod stropem</t>
  </si>
  <si>
    <t>270+270 "páteřní vodovod potrubí pod stropem</t>
  </si>
  <si>
    <t>52 "páteřní vodovod potrubí pod stropem</t>
  </si>
  <si>
    <t>52+52 "páteřní vodovod potrubí pod stropem</t>
  </si>
  <si>
    <t>12 "páteřní vodovod potrubí pod stropem studená voda</t>
  </si>
  <si>
    <t>40+270 "páteřní vodovod potrubí pod stropem studená voda</t>
  </si>
  <si>
    <t>52 "páteřní vodovod potrubí pod stropem studená voda</t>
  </si>
  <si>
    <t>300 "páteřní vodovod potrubí pod stropem teplá voda</t>
  </si>
  <si>
    <t>40+270+52 "páteřní vodovod potrubí pod stropem teplá voda 1.vrstva</t>
  </si>
  <si>
    <t>40+270 "páteřní vodovod potrubí pod stropem teplá voda 2.vrstva</t>
  </si>
  <si>
    <t>52+52 "páteřní vodovod potrubí pod stropem teplá voda 2.vrstva</t>
  </si>
  <si>
    <t>(12+300+40+40+270+270+52+52+52)/2 "páteřní pod stropem</t>
  </si>
  <si>
    <t>6+73+4+1 "nástěnky ventily</t>
  </si>
  <si>
    <t>6+77+66+67+4+3++3+4+3+4 "nástěnky baterie</t>
  </si>
  <si>
    <t>2*(77+67+4+1+3+4+3+2)+6 "stojánkové baterie</t>
  </si>
  <si>
    <t>20 "uzávěr odbočka</t>
  </si>
  <si>
    <t>153 "uzávěr odbočka</t>
  </si>
  <si>
    <t>38 "uzávěr odbočka</t>
  </si>
  <si>
    <t>20 "vyvažovací ventil</t>
  </si>
  <si>
    <t>85 "podružný vodoměr</t>
  </si>
  <si>
    <t>436+473 "potrubí ve stěnách, předstěnách</t>
  </si>
  <si>
    <t>12+300+40+40+270+270+52+52+52 "podtrubí pod stropem</t>
  </si>
  <si>
    <t>12+300+40+40+270+270+52 "podtrubí pod stropem</t>
  </si>
  <si>
    <t>73 "klozet WC1</t>
  </si>
  <si>
    <t>4 "klozet WCi1</t>
  </si>
  <si>
    <t>725121529</t>
  </si>
  <si>
    <t>Pisoárový záchodek automatický s teplotním spínačem</t>
  </si>
  <si>
    <t>1 "pisoár P1</t>
  </si>
  <si>
    <t>725865411</t>
  </si>
  <si>
    <t>Zápachová uzávěrka pisoárová DN 32/40</t>
  </si>
  <si>
    <t>77 "umyvadlo U1</t>
  </si>
  <si>
    <t>4 "umyvadlo Ui1</t>
  </si>
  <si>
    <t>3 "invalidní zařizovací předměty</t>
  </si>
  <si>
    <t>3 "invalidní sprcha</t>
  </si>
  <si>
    <t>2*4+4 "invalidní zařizovací předměty</t>
  </si>
  <si>
    <t>725241123</t>
  </si>
  <si>
    <t>Vanička sprchová akrylátová obdélníková 900x800 mm</t>
  </si>
  <si>
    <t>4 "sprcha S2</t>
  </si>
  <si>
    <t>725244142</t>
  </si>
  <si>
    <t>Dveře sprchové polorámové skleněné tl. 6 mm otvíravé jednokřídlové do niky na vaničku šířky 800 mm</t>
  </si>
  <si>
    <t>3 "sprcha Si1</t>
  </si>
  <si>
    <t>66 "sprcha S1</t>
  </si>
  <si>
    <t>67+3 "dřezy D1, D2</t>
  </si>
  <si>
    <t>725311121-R2</t>
  </si>
  <si>
    <t>Dřez jednoduchý nerezový vel. 550x500 mm</t>
  </si>
  <si>
    <t>2 "dřezy D4</t>
  </si>
  <si>
    <t>725311121</t>
  </si>
  <si>
    <t>Dřez jednoduchý nerezový se zápachovou uzávěrkou s odkapávací plochou 560x480 mm a miskou</t>
  </si>
  <si>
    <t>3 "dřezy D3</t>
  </si>
  <si>
    <t>67+3+3+2 "dřezy D1, D2, D3, D4</t>
  </si>
  <si>
    <t>31 "revizní dvířka</t>
  </si>
  <si>
    <t>105 "revizní dvířka</t>
  </si>
  <si>
    <t>VRN2 - Vedlejší rozpočtové náklady</t>
  </si>
  <si>
    <t>SEZNAM FIGUR</t>
  </si>
  <si>
    <t>Výměra</t>
  </si>
  <si>
    <t>E1/ A/ 04.A</t>
  </si>
  <si>
    <t>F0001</t>
  </si>
  <si>
    <t>Střechy - Izolační vrstvy střech s povlakovou hydroizolací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</si>
</sst>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2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worksheet" Target="worksheets/sheet37.xml" /><Relationship Id="rId38" Type="http://schemas.openxmlformats.org/officeDocument/2006/relationships/worksheet" Target="worksheets/sheet38.xml" /><Relationship Id="rId39" Type="http://schemas.openxmlformats.org/officeDocument/2006/relationships/worksheet" Target="worksheets/sheet39.xml" /><Relationship Id="rId40" Type="http://schemas.openxmlformats.org/officeDocument/2006/relationships/worksheet" Target="worksheets/sheet40.xml" /><Relationship Id="rId41" Type="http://schemas.openxmlformats.org/officeDocument/2006/relationships/worksheet" Target="worksheets/sheet41.xml" /><Relationship Id="rId42" Type="http://schemas.openxmlformats.org/officeDocument/2006/relationships/worksheet" Target="worksheets/sheet42.xml" /><Relationship Id="rId43" Type="http://schemas.openxmlformats.org/officeDocument/2006/relationships/worksheet" Target="worksheets/sheet43.xml" /><Relationship Id="rId44" Type="http://schemas.openxmlformats.org/officeDocument/2006/relationships/worksheet" Target="worksheets/sheet44.xml" /><Relationship Id="rId45" Type="http://schemas.openxmlformats.org/officeDocument/2006/relationships/worksheet" Target="worksheets/sheet45.xml" /><Relationship Id="rId46" Type="http://schemas.openxmlformats.org/officeDocument/2006/relationships/worksheet" Target="worksheets/sheet46.xml" /><Relationship Id="rId47" Type="http://schemas.openxmlformats.org/officeDocument/2006/relationships/worksheet" Target="worksheets/sheet47.xml" /><Relationship Id="rId48" Type="http://schemas.openxmlformats.org/officeDocument/2006/relationships/worksheet" Target="worksheets/sheet48.xml" /><Relationship Id="rId49" Type="http://schemas.openxmlformats.org/officeDocument/2006/relationships/worksheet" Target="worksheets/sheet49.xml" /><Relationship Id="rId50" Type="http://schemas.openxmlformats.org/officeDocument/2006/relationships/worksheet" Target="worksheets/sheet50.xml" /><Relationship Id="rId51" Type="http://schemas.openxmlformats.org/officeDocument/2006/relationships/worksheet" Target="worksheets/sheet51.xml" /><Relationship Id="rId52" Type="http://schemas.openxmlformats.org/officeDocument/2006/relationships/worksheet" Target="worksheets/sheet52.xml" /><Relationship Id="rId53" Type="http://schemas.openxmlformats.org/officeDocument/2006/relationships/worksheet" Target="worksheets/sheet53.xml" /><Relationship Id="rId54" Type="http://schemas.openxmlformats.org/officeDocument/2006/relationships/worksheet" Target="worksheets/sheet54.xml" /><Relationship Id="rId55" Type="http://schemas.openxmlformats.org/officeDocument/2006/relationships/worksheet" Target="worksheets/sheet55.xml" /><Relationship Id="rId56" Type="http://schemas.openxmlformats.org/officeDocument/2006/relationships/worksheet" Target="worksheets/sheet56.xml" /><Relationship Id="rId57" Type="http://schemas.openxmlformats.org/officeDocument/2006/relationships/worksheet" Target="worksheets/sheet57.xml" /><Relationship Id="rId58" Type="http://schemas.openxmlformats.org/officeDocument/2006/relationships/worksheet" Target="worksheets/sheet58.xml" /><Relationship Id="rId59" Type="http://schemas.openxmlformats.org/officeDocument/2006/relationships/worksheet" Target="worksheets/sheet59.xml" /><Relationship Id="rId60" Type="http://schemas.openxmlformats.org/officeDocument/2006/relationships/worksheet" Target="worksheets/sheet60.xml" /><Relationship Id="rId61" Type="http://schemas.openxmlformats.org/officeDocument/2006/relationships/worksheet" Target="worksheets/sheet61.xml" /><Relationship Id="rId62" Type="http://schemas.openxmlformats.org/officeDocument/2006/relationships/worksheet" Target="worksheets/sheet62.xml" /><Relationship Id="rId63" Type="http://schemas.openxmlformats.org/officeDocument/2006/relationships/worksheet" Target="worksheets/sheet63.xml" /><Relationship Id="rId64" Type="http://schemas.openxmlformats.org/officeDocument/2006/relationships/worksheet" Target="worksheets/sheet64.xml" /><Relationship Id="rId65" Type="http://schemas.openxmlformats.org/officeDocument/2006/relationships/worksheet" Target="worksheets/sheet65.xml" /><Relationship Id="rId66" Type="http://schemas.openxmlformats.org/officeDocument/2006/relationships/worksheet" Target="worksheets/sheet66.xml" /><Relationship Id="rId67" Type="http://schemas.openxmlformats.org/officeDocument/2006/relationships/worksheet" Target="worksheets/sheet67.xml" /><Relationship Id="rId68" Type="http://schemas.openxmlformats.org/officeDocument/2006/relationships/worksheet" Target="worksheets/sheet68.xml" /><Relationship Id="rId69" Type="http://schemas.openxmlformats.org/officeDocument/2006/relationships/worksheet" Target="worksheets/sheet69.xml" /><Relationship Id="rId70" Type="http://schemas.openxmlformats.org/officeDocument/2006/relationships/worksheet" Target="worksheets/sheet70.xml" /><Relationship Id="rId71" Type="http://schemas.openxmlformats.org/officeDocument/2006/relationships/worksheet" Target="worksheets/sheet71.xml" /><Relationship Id="rId72" Type="http://schemas.openxmlformats.org/officeDocument/2006/relationships/worksheet" Target="worksheets/sheet72.xml" /><Relationship Id="rId73" Type="http://schemas.openxmlformats.org/officeDocument/2006/relationships/worksheet" Target="worksheets/sheet73.xml" /><Relationship Id="rId74" Type="http://schemas.openxmlformats.org/officeDocument/2006/relationships/worksheet" Target="worksheets/sheet74.xml" /><Relationship Id="rId75" Type="http://schemas.openxmlformats.org/officeDocument/2006/relationships/worksheet" Target="worksheets/sheet75.xml" /><Relationship Id="rId76" Type="http://schemas.openxmlformats.org/officeDocument/2006/relationships/worksheet" Target="worksheets/sheet76.xml" /><Relationship Id="rId77" Type="http://schemas.openxmlformats.org/officeDocument/2006/relationships/worksheet" Target="worksheets/sheet77.xml" /><Relationship Id="rId78" Type="http://schemas.openxmlformats.org/officeDocument/2006/relationships/worksheet" Target="worksheets/sheet78.xml" /><Relationship Id="rId79" Type="http://schemas.openxmlformats.org/officeDocument/2006/relationships/worksheet" Target="worksheets/sheet79.xml" /><Relationship Id="rId80" Type="http://schemas.openxmlformats.org/officeDocument/2006/relationships/styles" Target="styles.xml" /><Relationship Id="rId81" Type="http://schemas.openxmlformats.org/officeDocument/2006/relationships/theme" Target="theme/theme1.xml" /><Relationship Id="rId82" Type="http://schemas.openxmlformats.org/officeDocument/2006/relationships/calcChain" Target="calcChain.xml" /><Relationship Id="rId8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9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drawing" Target="../drawings/drawing31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drawing" Target="../drawings/drawing32.xml" /></Relationships>
</file>

<file path=xl/worksheets/_rels/sheet33.xml.rels>&#65279;<?xml version="1.0" encoding="utf-8"?><Relationships xmlns="http://schemas.openxmlformats.org/package/2006/relationships"><Relationship Id="rId1" Type="http://schemas.openxmlformats.org/officeDocument/2006/relationships/drawing" Target="../drawings/drawing33.xml" /></Relationships>
</file>

<file path=xl/worksheets/_rels/sheet34.xml.rels>&#65279;<?xml version="1.0" encoding="utf-8"?><Relationships xmlns="http://schemas.openxmlformats.org/package/2006/relationships"><Relationship Id="rId1" Type="http://schemas.openxmlformats.org/officeDocument/2006/relationships/drawing" Target="../drawings/drawing34.xml" /></Relationships>
</file>

<file path=xl/worksheets/_rels/sheet35.xml.rels>&#65279;<?xml version="1.0" encoding="utf-8"?><Relationships xmlns="http://schemas.openxmlformats.org/package/2006/relationships"><Relationship Id="rId1" Type="http://schemas.openxmlformats.org/officeDocument/2006/relationships/drawing" Target="../drawings/drawing35.xml" /></Relationships>
</file>

<file path=xl/worksheets/_rels/sheet36.xml.rels>&#65279;<?xml version="1.0" encoding="utf-8"?><Relationships xmlns="http://schemas.openxmlformats.org/package/2006/relationships"><Relationship Id="rId1" Type="http://schemas.openxmlformats.org/officeDocument/2006/relationships/drawing" Target="../drawings/drawing36.xml" /></Relationships>
</file>

<file path=xl/worksheets/_rels/sheet37.xml.rels>&#65279;<?xml version="1.0" encoding="utf-8"?><Relationships xmlns="http://schemas.openxmlformats.org/package/2006/relationships"><Relationship Id="rId1" Type="http://schemas.openxmlformats.org/officeDocument/2006/relationships/drawing" Target="../drawings/drawing37.xml" /></Relationships>
</file>

<file path=xl/worksheets/_rels/sheet38.xml.rels>&#65279;<?xml version="1.0" encoding="utf-8"?><Relationships xmlns="http://schemas.openxmlformats.org/package/2006/relationships"><Relationship Id="rId1" Type="http://schemas.openxmlformats.org/officeDocument/2006/relationships/drawing" Target="../drawings/drawing38.xml" /></Relationships>
</file>

<file path=xl/worksheets/_rels/sheet39.xml.rels>&#65279;<?xml version="1.0" encoding="utf-8"?><Relationships xmlns="http://schemas.openxmlformats.org/package/2006/relationships"><Relationship Id="rId1" Type="http://schemas.openxmlformats.org/officeDocument/2006/relationships/drawing" Target="../drawings/drawing39.xml" /></Relationships>
</file>

<file path=xl/worksheets/_rels/sheet40.xml.rels>&#65279;<?xml version="1.0" encoding="utf-8"?><Relationships xmlns="http://schemas.openxmlformats.org/package/2006/relationships"><Relationship Id="rId1" Type="http://schemas.openxmlformats.org/officeDocument/2006/relationships/drawing" Target="../drawings/drawing40.xml" /></Relationships>
</file>

<file path=xl/worksheets/_rels/sheet41.xml.rels>&#65279;<?xml version="1.0" encoding="utf-8"?><Relationships xmlns="http://schemas.openxmlformats.org/package/2006/relationships"><Relationship Id="rId1" Type="http://schemas.openxmlformats.org/officeDocument/2006/relationships/drawing" Target="../drawings/drawing41.xml" /></Relationships>
</file>

<file path=xl/worksheets/_rels/sheet42.xml.rels>&#65279;<?xml version="1.0" encoding="utf-8"?><Relationships xmlns="http://schemas.openxmlformats.org/package/2006/relationships"><Relationship Id="rId1" Type="http://schemas.openxmlformats.org/officeDocument/2006/relationships/drawing" Target="../drawings/drawing42.xml" /></Relationships>
</file>

<file path=xl/worksheets/_rels/sheet43.xml.rels>&#65279;<?xml version="1.0" encoding="utf-8"?><Relationships xmlns="http://schemas.openxmlformats.org/package/2006/relationships"><Relationship Id="rId1" Type="http://schemas.openxmlformats.org/officeDocument/2006/relationships/drawing" Target="../drawings/drawing43.xml" /></Relationships>
</file>

<file path=xl/worksheets/_rels/sheet44.xml.rels>&#65279;<?xml version="1.0" encoding="utf-8"?><Relationships xmlns="http://schemas.openxmlformats.org/package/2006/relationships"><Relationship Id="rId1" Type="http://schemas.openxmlformats.org/officeDocument/2006/relationships/drawing" Target="../drawings/drawing44.xml" /></Relationships>
</file>

<file path=xl/worksheets/_rels/sheet45.xml.rels>&#65279;<?xml version="1.0" encoding="utf-8"?><Relationships xmlns="http://schemas.openxmlformats.org/package/2006/relationships"><Relationship Id="rId1" Type="http://schemas.openxmlformats.org/officeDocument/2006/relationships/drawing" Target="../drawings/drawing45.xml" /></Relationships>
</file>

<file path=xl/worksheets/_rels/sheet46.xml.rels>&#65279;<?xml version="1.0" encoding="utf-8"?><Relationships xmlns="http://schemas.openxmlformats.org/package/2006/relationships"><Relationship Id="rId1" Type="http://schemas.openxmlformats.org/officeDocument/2006/relationships/drawing" Target="../drawings/drawing46.xml" /></Relationships>
</file>

<file path=xl/worksheets/_rels/sheet47.xml.rels>&#65279;<?xml version="1.0" encoding="utf-8"?><Relationships xmlns="http://schemas.openxmlformats.org/package/2006/relationships"><Relationship Id="rId1" Type="http://schemas.openxmlformats.org/officeDocument/2006/relationships/drawing" Target="../drawings/drawing47.xml" /></Relationships>
</file>

<file path=xl/worksheets/_rels/sheet48.xml.rels>&#65279;<?xml version="1.0" encoding="utf-8"?><Relationships xmlns="http://schemas.openxmlformats.org/package/2006/relationships"><Relationship Id="rId1" Type="http://schemas.openxmlformats.org/officeDocument/2006/relationships/drawing" Target="../drawings/drawing48.xml" /></Relationships>
</file>

<file path=xl/worksheets/_rels/sheet49.xml.rels>&#65279;<?xml version="1.0" encoding="utf-8"?><Relationships xmlns="http://schemas.openxmlformats.org/package/2006/relationships"><Relationship Id="rId1" Type="http://schemas.openxmlformats.org/officeDocument/2006/relationships/drawing" Target="../drawings/drawing49.xml" /></Relationships>
</file>

<file path=xl/worksheets/_rels/sheet50.xml.rels>&#65279;<?xml version="1.0" encoding="utf-8"?><Relationships xmlns="http://schemas.openxmlformats.org/package/2006/relationships"><Relationship Id="rId1" Type="http://schemas.openxmlformats.org/officeDocument/2006/relationships/drawing" Target="../drawings/drawing50.xml" /></Relationships>
</file>

<file path=xl/worksheets/_rels/sheet51.xml.rels>&#65279;<?xml version="1.0" encoding="utf-8"?><Relationships xmlns="http://schemas.openxmlformats.org/package/2006/relationships"><Relationship Id="rId1" Type="http://schemas.openxmlformats.org/officeDocument/2006/relationships/drawing" Target="../drawings/drawing51.xml" /></Relationships>
</file>

<file path=xl/worksheets/_rels/sheet52.xml.rels>&#65279;<?xml version="1.0" encoding="utf-8"?><Relationships xmlns="http://schemas.openxmlformats.org/package/2006/relationships"><Relationship Id="rId1" Type="http://schemas.openxmlformats.org/officeDocument/2006/relationships/drawing" Target="../drawings/drawing52.xml" /></Relationships>
</file>

<file path=xl/worksheets/_rels/sheet53.xml.rels>&#65279;<?xml version="1.0" encoding="utf-8"?><Relationships xmlns="http://schemas.openxmlformats.org/package/2006/relationships"><Relationship Id="rId1" Type="http://schemas.openxmlformats.org/officeDocument/2006/relationships/drawing" Target="../drawings/drawing53.xml" /></Relationships>
</file>

<file path=xl/worksheets/_rels/sheet54.xml.rels>&#65279;<?xml version="1.0" encoding="utf-8"?><Relationships xmlns="http://schemas.openxmlformats.org/package/2006/relationships"><Relationship Id="rId1" Type="http://schemas.openxmlformats.org/officeDocument/2006/relationships/drawing" Target="../drawings/drawing54.xml" /></Relationships>
</file>

<file path=xl/worksheets/_rels/sheet55.xml.rels>&#65279;<?xml version="1.0" encoding="utf-8"?><Relationships xmlns="http://schemas.openxmlformats.org/package/2006/relationships"><Relationship Id="rId1" Type="http://schemas.openxmlformats.org/officeDocument/2006/relationships/drawing" Target="../drawings/drawing55.xml" /></Relationships>
</file>

<file path=xl/worksheets/_rels/sheet56.xml.rels>&#65279;<?xml version="1.0" encoding="utf-8"?><Relationships xmlns="http://schemas.openxmlformats.org/package/2006/relationships"><Relationship Id="rId1" Type="http://schemas.openxmlformats.org/officeDocument/2006/relationships/drawing" Target="../drawings/drawing56.xml" /></Relationships>
</file>

<file path=xl/worksheets/_rels/sheet57.xml.rels>&#65279;<?xml version="1.0" encoding="utf-8"?><Relationships xmlns="http://schemas.openxmlformats.org/package/2006/relationships"><Relationship Id="rId1" Type="http://schemas.openxmlformats.org/officeDocument/2006/relationships/drawing" Target="../drawings/drawing57.xml" /></Relationships>
</file>

<file path=xl/worksheets/_rels/sheet58.xml.rels>&#65279;<?xml version="1.0" encoding="utf-8"?><Relationships xmlns="http://schemas.openxmlformats.org/package/2006/relationships"><Relationship Id="rId1" Type="http://schemas.openxmlformats.org/officeDocument/2006/relationships/drawing" Target="../drawings/drawing58.xml" /></Relationships>
</file>

<file path=xl/worksheets/_rels/sheet59.xml.rels>&#65279;<?xml version="1.0" encoding="utf-8"?><Relationships xmlns="http://schemas.openxmlformats.org/package/2006/relationships"><Relationship Id="rId1" Type="http://schemas.openxmlformats.org/officeDocument/2006/relationships/drawing" Target="../drawings/drawing59.xml" /></Relationships>
</file>

<file path=xl/worksheets/_rels/sheet60.xml.rels>&#65279;<?xml version="1.0" encoding="utf-8"?><Relationships xmlns="http://schemas.openxmlformats.org/package/2006/relationships"><Relationship Id="rId1" Type="http://schemas.openxmlformats.org/officeDocument/2006/relationships/drawing" Target="../drawings/drawing60.xml" /></Relationships>
</file>

<file path=xl/worksheets/_rels/sheet61.xml.rels>&#65279;<?xml version="1.0" encoding="utf-8"?><Relationships xmlns="http://schemas.openxmlformats.org/package/2006/relationships"><Relationship Id="rId1" Type="http://schemas.openxmlformats.org/officeDocument/2006/relationships/drawing" Target="../drawings/drawing61.xml" /></Relationships>
</file>

<file path=xl/worksheets/_rels/sheet62.xml.rels>&#65279;<?xml version="1.0" encoding="utf-8"?><Relationships xmlns="http://schemas.openxmlformats.org/package/2006/relationships"><Relationship Id="rId1" Type="http://schemas.openxmlformats.org/officeDocument/2006/relationships/drawing" Target="../drawings/drawing62.xml" /></Relationships>
</file>

<file path=xl/worksheets/_rels/sheet63.xml.rels>&#65279;<?xml version="1.0" encoding="utf-8"?><Relationships xmlns="http://schemas.openxmlformats.org/package/2006/relationships"><Relationship Id="rId1" Type="http://schemas.openxmlformats.org/officeDocument/2006/relationships/drawing" Target="../drawings/drawing63.xml" /></Relationships>
</file>

<file path=xl/worksheets/_rels/sheet64.xml.rels>&#65279;<?xml version="1.0" encoding="utf-8"?><Relationships xmlns="http://schemas.openxmlformats.org/package/2006/relationships"><Relationship Id="rId1" Type="http://schemas.openxmlformats.org/officeDocument/2006/relationships/drawing" Target="../drawings/drawing64.xml" /></Relationships>
</file>

<file path=xl/worksheets/_rels/sheet65.xml.rels>&#65279;<?xml version="1.0" encoding="utf-8"?><Relationships xmlns="http://schemas.openxmlformats.org/package/2006/relationships"><Relationship Id="rId1" Type="http://schemas.openxmlformats.org/officeDocument/2006/relationships/drawing" Target="../drawings/drawing65.xml" /></Relationships>
</file>

<file path=xl/worksheets/_rels/sheet66.xml.rels>&#65279;<?xml version="1.0" encoding="utf-8"?><Relationships xmlns="http://schemas.openxmlformats.org/package/2006/relationships"><Relationship Id="rId1" Type="http://schemas.openxmlformats.org/officeDocument/2006/relationships/drawing" Target="../drawings/drawing66.xml" /></Relationships>
</file>

<file path=xl/worksheets/_rels/sheet67.xml.rels>&#65279;<?xml version="1.0" encoding="utf-8"?><Relationships xmlns="http://schemas.openxmlformats.org/package/2006/relationships"><Relationship Id="rId1" Type="http://schemas.openxmlformats.org/officeDocument/2006/relationships/drawing" Target="../drawings/drawing67.xml" /></Relationships>
</file>

<file path=xl/worksheets/_rels/sheet68.xml.rels>&#65279;<?xml version="1.0" encoding="utf-8"?><Relationships xmlns="http://schemas.openxmlformats.org/package/2006/relationships"><Relationship Id="rId1" Type="http://schemas.openxmlformats.org/officeDocument/2006/relationships/drawing" Target="../drawings/drawing68.xml" /></Relationships>
</file>

<file path=xl/worksheets/_rels/sheet69.xml.rels>&#65279;<?xml version="1.0" encoding="utf-8"?><Relationships xmlns="http://schemas.openxmlformats.org/package/2006/relationships"><Relationship Id="rId1" Type="http://schemas.openxmlformats.org/officeDocument/2006/relationships/drawing" Target="../drawings/drawing69.xml" /></Relationships>
</file>

<file path=xl/worksheets/_rels/sheet70.xml.rels>&#65279;<?xml version="1.0" encoding="utf-8"?><Relationships xmlns="http://schemas.openxmlformats.org/package/2006/relationships"><Relationship Id="rId1" Type="http://schemas.openxmlformats.org/officeDocument/2006/relationships/drawing" Target="../drawings/drawing70.xml" /></Relationships>
</file>

<file path=xl/worksheets/_rels/sheet71.xml.rels>&#65279;<?xml version="1.0" encoding="utf-8"?><Relationships xmlns="http://schemas.openxmlformats.org/package/2006/relationships"><Relationship Id="rId1" Type="http://schemas.openxmlformats.org/officeDocument/2006/relationships/drawing" Target="../drawings/drawing71.xml" /></Relationships>
</file>

<file path=xl/worksheets/_rels/sheet72.xml.rels>&#65279;<?xml version="1.0" encoding="utf-8"?><Relationships xmlns="http://schemas.openxmlformats.org/package/2006/relationships"><Relationship Id="rId1" Type="http://schemas.openxmlformats.org/officeDocument/2006/relationships/drawing" Target="../drawings/drawing72.xml" /></Relationships>
</file>

<file path=xl/worksheets/_rels/sheet73.xml.rels>&#65279;<?xml version="1.0" encoding="utf-8"?><Relationships xmlns="http://schemas.openxmlformats.org/package/2006/relationships"><Relationship Id="rId1" Type="http://schemas.openxmlformats.org/officeDocument/2006/relationships/drawing" Target="../drawings/drawing73.xml" /></Relationships>
</file>

<file path=xl/worksheets/_rels/sheet74.xml.rels>&#65279;<?xml version="1.0" encoding="utf-8"?><Relationships xmlns="http://schemas.openxmlformats.org/package/2006/relationships"><Relationship Id="rId1" Type="http://schemas.openxmlformats.org/officeDocument/2006/relationships/drawing" Target="../drawings/drawing74.xml" /></Relationships>
</file>

<file path=xl/worksheets/_rels/sheet75.xml.rels>&#65279;<?xml version="1.0" encoding="utf-8"?><Relationships xmlns="http://schemas.openxmlformats.org/package/2006/relationships"><Relationship Id="rId1" Type="http://schemas.openxmlformats.org/officeDocument/2006/relationships/drawing" Target="../drawings/drawing75.xml" /></Relationships>
</file>

<file path=xl/worksheets/_rels/sheet76.xml.rels>&#65279;<?xml version="1.0" encoding="utf-8"?><Relationships xmlns="http://schemas.openxmlformats.org/package/2006/relationships"><Relationship Id="rId1" Type="http://schemas.openxmlformats.org/officeDocument/2006/relationships/drawing" Target="../drawings/drawing76.xml" /></Relationships>
</file>

<file path=xl/worksheets/_rels/sheet77.xml.rels>&#65279;<?xml version="1.0" encoding="utf-8"?><Relationships xmlns="http://schemas.openxmlformats.org/package/2006/relationships"><Relationship Id="rId1" Type="http://schemas.openxmlformats.org/officeDocument/2006/relationships/drawing" Target="../drawings/drawing77.xml" /></Relationships>
</file>

<file path=xl/worksheets/_rels/sheet78.xml.rels>&#65279;<?xml version="1.0" encoding="utf-8"?><Relationships xmlns="http://schemas.openxmlformats.org/package/2006/relationships"><Relationship Id="rId1" Type="http://schemas.openxmlformats.org/officeDocument/2006/relationships/drawing" Target="../drawings/drawing78.xml" /></Relationships>
</file>

<file path=xl/worksheets/_rels/sheet79.xml.rels>&#65279;<?xml version="1.0" encoding="utf-8"?><Relationships xmlns="http://schemas.openxmlformats.org/package/2006/relationships"><Relationship Id="rId1" Type="http://schemas.openxmlformats.org/officeDocument/2006/relationships/drawing" Target="../drawings/drawing79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215.25" customHeight="1">
      <c r="B23" s="22"/>
      <c r="C23" s="23"/>
      <c r="D23" s="23"/>
      <c r="E23" s="37" t="s">
        <v>35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50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52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51</v>
      </c>
      <c r="AI60" s="43"/>
      <c r="AJ60" s="43"/>
      <c r="AK60" s="43"/>
      <c r="AL60" s="43"/>
      <c r="AM60" s="65" t="s">
        <v>52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54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51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52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51</v>
      </c>
      <c r="AI75" s="43"/>
      <c r="AJ75" s="43"/>
      <c r="AK75" s="43"/>
      <c r="AL75" s="43"/>
      <c r="AM75" s="65" t="s">
        <v>52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02012024AREV08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Stavební úpravy Ústecká 2855, Česká Lípa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 xml:space="preserve">Ústecká 2855, Česká Lípa 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6. 8. 2025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Město Č. Lípa, n. T.G.M. 1/1, 47 001 Česká Lípa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 xml:space="preserve"> </v>
      </c>
      <c r="AN89" s="72"/>
      <c r="AO89" s="72"/>
      <c r="AP89" s="72"/>
      <c r="AQ89" s="41"/>
      <c r="AR89" s="45"/>
      <c r="AS89" s="82" t="s">
        <v>56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57</v>
      </c>
      <c r="D92" s="95"/>
      <c r="E92" s="95"/>
      <c r="F92" s="95"/>
      <c r="G92" s="95"/>
      <c r="H92" s="96"/>
      <c r="I92" s="97" t="s">
        <v>58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59</v>
      </c>
      <c r="AH92" s="95"/>
      <c r="AI92" s="95"/>
      <c r="AJ92" s="95"/>
      <c r="AK92" s="95"/>
      <c r="AL92" s="95"/>
      <c r="AM92" s="95"/>
      <c r="AN92" s="97" t="s">
        <v>60</v>
      </c>
      <c r="AO92" s="95"/>
      <c r="AP92" s="99"/>
      <c r="AQ92" s="100" t="s">
        <v>61</v>
      </c>
      <c r="AR92" s="45"/>
      <c r="AS92" s="101" t="s">
        <v>62</v>
      </c>
      <c r="AT92" s="102" t="s">
        <v>63</v>
      </c>
      <c r="AU92" s="102" t="s">
        <v>64</v>
      </c>
      <c r="AV92" s="102" t="s">
        <v>65</v>
      </c>
      <c r="AW92" s="102" t="s">
        <v>66</v>
      </c>
      <c r="AX92" s="102" t="s">
        <v>67</v>
      </c>
      <c r="AY92" s="102" t="s">
        <v>68</v>
      </c>
      <c r="AZ92" s="102" t="s">
        <v>69</v>
      </c>
      <c r="BA92" s="102" t="s">
        <v>70</v>
      </c>
      <c r="BB92" s="102" t="s">
        <v>71</v>
      </c>
      <c r="BC92" s="102" t="s">
        <v>72</v>
      </c>
      <c r="BD92" s="103" t="s">
        <v>73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74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ROUND(AG95+AG99+AG145,2)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ROUND(AS95+AS99+AS145,2)</f>
        <v>0</v>
      </c>
      <c r="AT94" s="115">
        <f>ROUND(SUM(AV94:AW94),2)</f>
        <v>0</v>
      </c>
      <c r="AU94" s="116">
        <f>ROUND(AU95+AU99+AU145,5)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ROUND(AZ95+AZ99+AZ145,2)</f>
        <v>0</v>
      </c>
      <c r="BA94" s="115">
        <f>ROUND(BA95+BA99+BA145,2)</f>
        <v>0</v>
      </c>
      <c r="BB94" s="115">
        <f>ROUND(BB95+BB99+BB145,2)</f>
        <v>0</v>
      </c>
      <c r="BC94" s="115">
        <f>ROUND(BC95+BC99+BC145,2)</f>
        <v>0</v>
      </c>
      <c r="BD94" s="117">
        <f>ROUND(BD95+BD99+BD145,2)</f>
        <v>0</v>
      </c>
      <c r="BE94" s="6"/>
      <c r="BS94" s="118" t="s">
        <v>75</v>
      </c>
      <c r="BT94" s="118" t="s">
        <v>76</v>
      </c>
      <c r="BU94" s="119" t="s">
        <v>77</v>
      </c>
      <c r="BV94" s="118" t="s">
        <v>78</v>
      </c>
      <c r="BW94" s="118" t="s">
        <v>5</v>
      </c>
      <c r="BX94" s="118" t="s">
        <v>79</v>
      </c>
      <c r="CL94" s="118" t="s">
        <v>1</v>
      </c>
    </row>
    <row r="95" s="7" customFormat="1" ht="16.5" customHeight="1">
      <c r="A95" s="7"/>
      <c r="B95" s="120"/>
      <c r="C95" s="121"/>
      <c r="D95" s="122" t="s">
        <v>80</v>
      </c>
      <c r="E95" s="122"/>
      <c r="F95" s="122"/>
      <c r="G95" s="122"/>
      <c r="H95" s="122"/>
      <c r="I95" s="123"/>
      <c r="J95" s="122" t="s">
        <v>81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ROUND(SUM(AG96:AG98),2)</f>
        <v>0</v>
      </c>
      <c r="AH95" s="123"/>
      <c r="AI95" s="123"/>
      <c r="AJ95" s="123"/>
      <c r="AK95" s="123"/>
      <c r="AL95" s="123"/>
      <c r="AM95" s="123"/>
      <c r="AN95" s="125">
        <f>SUM(AG95,AT95)</f>
        <v>0</v>
      </c>
      <c r="AO95" s="123"/>
      <c r="AP95" s="123"/>
      <c r="AQ95" s="126" t="s">
        <v>82</v>
      </c>
      <c r="AR95" s="127"/>
      <c r="AS95" s="128">
        <f>ROUND(SUM(AS96:AS98),2)</f>
        <v>0</v>
      </c>
      <c r="AT95" s="129">
        <f>ROUND(SUM(AV95:AW95),2)</f>
        <v>0</v>
      </c>
      <c r="AU95" s="130">
        <f>ROUND(SUM(AU96:AU98),5)</f>
        <v>0</v>
      </c>
      <c r="AV95" s="129">
        <f>ROUND(AZ95*L29,2)</f>
        <v>0</v>
      </c>
      <c r="AW95" s="129">
        <f>ROUND(BA95*L30,2)</f>
        <v>0</v>
      </c>
      <c r="AX95" s="129">
        <f>ROUND(BB95*L29,2)</f>
        <v>0</v>
      </c>
      <c r="AY95" s="129">
        <f>ROUND(BC95*L30,2)</f>
        <v>0</v>
      </c>
      <c r="AZ95" s="129">
        <f>ROUND(SUM(AZ96:AZ98),2)</f>
        <v>0</v>
      </c>
      <c r="BA95" s="129">
        <f>ROUND(SUM(BA96:BA98),2)</f>
        <v>0</v>
      </c>
      <c r="BB95" s="129">
        <f>ROUND(SUM(BB96:BB98),2)</f>
        <v>0</v>
      </c>
      <c r="BC95" s="129">
        <f>ROUND(SUM(BC96:BC98),2)</f>
        <v>0</v>
      </c>
      <c r="BD95" s="131">
        <f>ROUND(SUM(BD96:BD98),2)</f>
        <v>0</v>
      </c>
      <c r="BE95" s="7"/>
      <c r="BS95" s="132" t="s">
        <v>75</v>
      </c>
      <c r="BT95" s="132" t="s">
        <v>83</v>
      </c>
      <c r="BU95" s="132" t="s">
        <v>77</v>
      </c>
      <c r="BV95" s="132" t="s">
        <v>78</v>
      </c>
      <c r="BW95" s="132" t="s">
        <v>84</v>
      </c>
      <c r="BX95" s="132" t="s">
        <v>5</v>
      </c>
      <c r="CL95" s="132" t="s">
        <v>1</v>
      </c>
      <c r="CM95" s="132" t="s">
        <v>83</v>
      </c>
    </row>
    <row r="96" s="4" customFormat="1" ht="16.5" customHeight="1">
      <c r="A96" s="133" t="s">
        <v>85</v>
      </c>
      <c r="B96" s="71"/>
      <c r="C96" s="134"/>
      <c r="D96" s="134"/>
      <c r="E96" s="135" t="s">
        <v>80</v>
      </c>
      <c r="F96" s="135"/>
      <c r="G96" s="135"/>
      <c r="H96" s="135"/>
      <c r="I96" s="135"/>
      <c r="J96" s="134"/>
      <c r="K96" s="135" t="s">
        <v>86</v>
      </c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6">
        <f>'E0 - Etapizace výstavby'!J32</f>
        <v>0</v>
      </c>
      <c r="AH96" s="134"/>
      <c r="AI96" s="134"/>
      <c r="AJ96" s="134"/>
      <c r="AK96" s="134"/>
      <c r="AL96" s="134"/>
      <c r="AM96" s="134"/>
      <c r="AN96" s="136">
        <f>SUM(AG96,AT96)</f>
        <v>0</v>
      </c>
      <c r="AO96" s="134"/>
      <c r="AP96" s="134"/>
      <c r="AQ96" s="137" t="s">
        <v>87</v>
      </c>
      <c r="AR96" s="73"/>
      <c r="AS96" s="138">
        <v>0</v>
      </c>
      <c r="AT96" s="139">
        <f>ROUND(SUM(AV96:AW96),2)</f>
        <v>0</v>
      </c>
      <c r="AU96" s="140">
        <f>'E0 - Etapizace výstavby'!P133</f>
        <v>0</v>
      </c>
      <c r="AV96" s="139">
        <f>'E0 - Etapizace výstavby'!J35</f>
        <v>0</v>
      </c>
      <c r="AW96" s="139">
        <f>'E0 - Etapizace výstavby'!J36</f>
        <v>0</v>
      </c>
      <c r="AX96" s="139">
        <f>'E0 - Etapizace výstavby'!J37</f>
        <v>0</v>
      </c>
      <c r="AY96" s="139">
        <f>'E0 - Etapizace výstavby'!J38</f>
        <v>0</v>
      </c>
      <c r="AZ96" s="139">
        <f>'E0 - Etapizace výstavby'!F35</f>
        <v>0</v>
      </c>
      <c r="BA96" s="139">
        <f>'E0 - Etapizace výstavby'!F36</f>
        <v>0</v>
      </c>
      <c r="BB96" s="139">
        <f>'E0 - Etapizace výstavby'!F37</f>
        <v>0</v>
      </c>
      <c r="BC96" s="139">
        <f>'E0 - Etapizace výstavby'!F38</f>
        <v>0</v>
      </c>
      <c r="BD96" s="141">
        <f>'E0 - Etapizace výstavby'!F39</f>
        <v>0</v>
      </c>
      <c r="BE96" s="4"/>
      <c r="BT96" s="142" t="s">
        <v>88</v>
      </c>
      <c r="BV96" s="142" t="s">
        <v>78</v>
      </c>
      <c r="BW96" s="142" t="s">
        <v>89</v>
      </c>
      <c r="BX96" s="142" t="s">
        <v>84</v>
      </c>
      <c r="CL96" s="142" t="s">
        <v>1</v>
      </c>
    </row>
    <row r="97" s="4" customFormat="1" ht="16.5" customHeight="1">
      <c r="A97" s="133" t="s">
        <v>85</v>
      </c>
      <c r="B97" s="71"/>
      <c r="C97" s="134"/>
      <c r="D97" s="134"/>
      <c r="E97" s="135" t="s">
        <v>90</v>
      </c>
      <c r="F97" s="135"/>
      <c r="G97" s="135"/>
      <c r="H97" s="135"/>
      <c r="I97" s="135"/>
      <c r="J97" s="134"/>
      <c r="K97" s="135" t="s">
        <v>91</v>
      </c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6">
        <f>'EL.0 - Elektroinstalace '!J32</f>
        <v>0</v>
      </c>
      <c r="AH97" s="134"/>
      <c r="AI97" s="134"/>
      <c r="AJ97" s="134"/>
      <c r="AK97" s="134"/>
      <c r="AL97" s="134"/>
      <c r="AM97" s="134"/>
      <c r="AN97" s="136">
        <f>SUM(AG97,AT97)</f>
        <v>0</v>
      </c>
      <c r="AO97" s="134"/>
      <c r="AP97" s="134"/>
      <c r="AQ97" s="137" t="s">
        <v>87</v>
      </c>
      <c r="AR97" s="73"/>
      <c r="AS97" s="138">
        <v>0</v>
      </c>
      <c r="AT97" s="139">
        <f>ROUND(SUM(AV97:AW97),2)</f>
        <v>0</v>
      </c>
      <c r="AU97" s="140">
        <f>'EL.0 - Elektroinstalace '!P123</f>
        <v>0</v>
      </c>
      <c r="AV97" s="139">
        <f>'EL.0 - Elektroinstalace '!J35</f>
        <v>0</v>
      </c>
      <c r="AW97" s="139">
        <f>'EL.0 - Elektroinstalace '!J36</f>
        <v>0</v>
      </c>
      <c r="AX97" s="139">
        <f>'EL.0 - Elektroinstalace '!J37</f>
        <v>0</v>
      </c>
      <c r="AY97" s="139">
        <f>'EL.0 - Elektroinstalace '!J38</f>
        <v>0</v>
      </c>
      <c r="AZ97" s="139">
        <f>'EL.0 - Elektroinstalace '!F35</f>
        <v>0</v>
      </c>
      <c r="BA97" s="139">
        <f>'EL.0 - Elektroinstalace '!F36</f>
        <v>0</v>
      </c>
      <c r="BB97" s="139">
        <f>'EL.0 - Elektroinstalace '!F37</f>
        <v>0</v>
      </c>
      <c r="BC97" s="139">
        <f>'EL.0 - Elektroinstalace '!F38</f>
        <v>0</v>
      </c>
      <c r="BD97" s="141">
        <f>'EL.0 - Elektroinstalace '!F39</f>
        <v>0</v>
      </c>
      <c r="BE97" s="4"/>
      <c r="BT97" s="142" t="s">
        <v>88</v>
      </c>
      <c r="BV97" s="142" t="s">
        <v>78</v>
      </c>
      <c r="BW97" s="142" t="s">
        <v>92</v>
      </c>
      <c r="BX97" s="142" t="s">
        <v>84</v>
      </c>
      <c r="CL97" s="142" t="s">
        <v>1</v>
      </c>
    </row>
    <row r="98" s="4" customFormat="1" ht="16.5" customHeight="1">
      <c r="A98" s="133" t="s">
        <v>85</v>
      </c>
      <c r="B98" s="71"/>
      <c r="C98" s="134"/>
      <c r="D98" s="134"/>
      <c r="E98" s="135" t="s">
        <v>93</v>
      </c>
      <c r="F98" s="135"/>
      <c r="G98" s="135"/>
      <c r="H98" s="135"/>
      <c r="I98" s="135"/>
      <c r="J98" s="134"/>
      <c r="K98" s="135" t="s">
        <v>94</v>
      </c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6">
        <f>'ZTI - Zdravotechnika'!J32</f>
        <v>0</v>
      </c>
      <c r="AH98" s="134"/>
      <c r="AI98" s="134"/>
      <c r="AJ98" s="134"/>
      <c r="AK98" s="134"/>
      <c r="AL98" s="134"/>
      <c r="AM98" s="134"/>
      <c r="AN98" s="136">
        <f>SUM(AG98,AT98)</f>
        <v>0</v>
      </c>
      <c r="AO98" s="134"/>
      <c r="AP98" s="134"/>
      <c r="AQ98" s="137" t="s">
        <v>87</v>
      </c>
      <c r="AR98" s="73"/>
      <c r="AS98" s="138">
        <v>0</v>
      </c>
      <c r="AT98" s="139">
        <f>ROUND(SUM(AV98:AW98),2)</f>
        <v>0</v>
      </c>
      <c r="AU98" s="140">
        <f>'ZTI - Zdravotechnika'!P123</f>
        <v>0</v>
      </c>
      <c r="AV98" s="139">
        <f>'ZTI - Zdravotechnika'!J35</f>
        <v>0</v>
      </c>
      <c r="AW98" s="139">
        <f>'ZTI - Zdravotechnika'!J36</f>
        <v>0</v>
      </c>
      <c r="AX98" s="139">
        <f>'ZTI - Zdravotechnika'!J37</f>
        <v>0</v>
      </c>
      <c r="AY98" s="139">
        <f>'ZTI - Zdravotechnika'!J38</f>
        <v>0</v>
      </c>
      <c r="AZ98" s="139">
        <f>'ZTI - Zdravotechnika'!F35</f>
        <v>0</v>
      </c>
      <c r="BA98" s="139">
        <f>'ZTI - Zdravotechnika'!F36</f>
        <v>0</v>
      </c>
      <c r="BB98" s="139">
        <f>'ZTI - Zdravotechnika'!F37</f>
        <v>0</v>
      </c>
      <c r="BC98" s="139">
        <f>'ZTI - Zdravotechnika'!F38</f>
        <v>0</v>
      </c>
      <c r="BD98" s="141">
        <f>'ZTI - Zdravotechnika'!F39</f>
        <v>0</v>
      </c>
      <c r="BE98" s="4"/>
      <c r="BT98" s="142" t="s">
        <v>88</v>
      </c>
      <c r="BV98" s="142" t="s">
        <v>78</v>
      </c>
      <c r="BW98" s="142" t="s">
        <v>95</v>
      </c>
      <c r="BX98" s="142" t="s">
        <v>84</v>
      </c>
      <c r="CL98" s="142" t="s">
        <v>1</v>
      </c>
    </row>
    <row r="99" s="7" customFormat="1" ht="16.5" customHeight="1">
      <c r="A99" s="7"/>
      <c r="B99" s="120"/>
      <c r="C99" s="121"/>
      <c r="D99" s="122" t="s">
        <v>96</v>
      </c>
      <c r="E99" s="122"/>
      <c r="F99" s="122"/>
      <c r="G99" s="122"/>
      <c r="H99" s="122"/>
      <c r="I99" s="123"/>
      <c r="J99" s="122" t="s">
        <v>97</v>
      </c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4">
        <f>ROUND(AG100+AG107+AG111+SUM(AG136:AG144),2)</f>
        <v>0</v>
      </c>
      <c r="AH99" s="123"/>
      <c r="AI99" s="123"/>
      <c r="AJ99" s="123"/>
      <c r="AK99" s="123"/>
      <c r="AL99" s="123"/>
      <c r="AM99" s="123"/>
      <c r="AN99" s="125">
        <f>SUM(AG99,AT99)</f>
        <v>0</v>
      </c>
      <c r="AO99" s="123"/>
      <c r="AP99" s="123"/>
      <c r="AQ99" s="126" t="s">
        <v>82</v>
      </c>
      <c r="AR99" s="127"/>
      <c r="AS99" s="128">
        <f>ROUND(AS100+AS107+AS111+SUM(AS136:AS144),2)</f>
        <v>0</v>
      </c>
      <c r="AT99" s="129">
        <f>ROUND(SUM(AV99:AW99),2)</f>
        <v>0</v>
      </c>
      <c r="AU99" s="130">
        <f>ROUND(AU100+AU107+AU111+SUM(AU136:AU144),5)</f>
        <v>0</v>
      </c>
      <c r="AV99" s="129">
        <f>ROUND(AZ99*L29,2)</f>
        <v>0</v>
      </c>
      <c r="AW99" s="129">
        <f>ROUND(BA99*L30,2)</f>
        <v>0</v>
      </c>
      <c r="AX99" s="129">
        <f>ROUND(BB99*L29,2)</f>
        <v>0</v>
      </c>
      <c r="AY99" s="129">
        <f>ROUND(BC99*L30,2)</f>
        <v>0</v>
      </c>
      <c r="AZ99" s="129">
        <f>ROUND(AZ100+AZ107+AZ111+SUM(AZ136:AZ144),2)</f>
        <v>0</v>
      </c>
      <c r="BA99" s="129">
        <f>ROUND(BA100+BA107+BA111+SUM(BA136:BA144),2)</f>
        <v>0</v>
      </c>
      <c r="BB99" s="129">
        <f>ROUND(BB100+BB107+BB111+SUM(BB136:BB144),2)</f>
        <v>0</v>
      </c>
      <c r="BC99" s="129">
        <f>ROUND(BC100+BC107+BC111+SUM(BC136:BC144),2)</f>
        <v>0</v>
      </c>
      <c r="BD99" s="131">
        <f>ROUND(BD100+BD107+BD111+SUM(BD136:BD144),2)</f>
        <v>0</v>
      </c>
      <c r="BE99" s="7"/>
      <c r="BS99" s="132" t="s">
        <v>75</v>
      </c>
      <c r="BT99" s="132" t="s">
        <v>83</v>
      </c>
      <c r="BU99" s="132" t="s">
        <v>77</v>
      </c>
      <c r="BV99" s="132" t="s">
        <v>78</v>
      </c>
      <c r="BW99" s="132" t="s">
        <v>98</v>
      </c>
      <c r="BX99" s="132" t="s">
        <v>5</v>
      </c>
      <c r="CL99" s="132" t="s">
        <v>1</v>
      </c>
      <c r="CM99" s="132" t="s">
        <v>83</v>
      </c>
    </row>
    <row r="100" s="4" customFormat="1" ht="16.5" customHeight="1">
      <c r="A100" s="4"/>
      <c r="B100" s="71"/>
      <c r="C100" s="134"/>
      <c r="D100" s="134"/>
      <c r="E100" s="135" t="s">
        <v>99</v>
      </c>
      <c r="F100" s="135"/>
      <c r="G100" s="135"/>
      <c r="H100" s="135"/>
      <c r="I100" s="135"/>
      <c r="J100" s="134"/>
      <c r="K100" s="135" t="s">
        <v>100</v>
      </c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43">
        <f>ROUND(SUM(AG101:AG106),2)</f>
        <v>0</v>
      </c>
      <c r="AH100" s="134"/>
      <c r="AI100" s="134"/>
      <c r="AJ100" s="134"/>
      <c r="AK100" s="134"/>
      <c r="AL100" s="134"/>
      <c r="AM100" s="134"/>
      <c r="AN100" s="136">
        <f>SUM(AG100,AT100)</f>
        <v>0</v>
      </c>
      <c r="AO100" s="134"/>
      <c r="AP100" s="134"/>
      <c r="AQ100" s="137" t="s">
        <v>87</v>
      </c>
      <c r="AR100" s="73"/>
      <c r="AS100" s="138">
        <f>ROUND(SUM(AS101:AS106),2)</f>
        <v>0</v>
      </c>
      <c r="AT100" s="139">
        <f>ROUND(SUM(AV100:AW100),2)</f>
        <v>0</v>
      </c>
      <c r="AU100" s="140">
        <f>ROUND(SUM(AU101:AU106),5)</f>
        <v>0</v>
      </c>
      <c r="AV100" s="139">
        <f>ROUND(AZ100*L29,2)</f>
        <v>0</v>
      </c>
      <c r="AW100" s="139">
        <f>ROUND(BA100*L30,2)</f>
        <v>0</v>
      </c>
      <c r="AX100" s="139">
        <f>ROUND(BB100*L29,2)</f>
        <v>0</v>
      </c>
      <c r="AY100" s="139">
        <f>ROUND(BC100*L30,2)</f>
        <v>0</v>
      </c>
      <c r="AZ100" s="139">
        <f>ROUND(SUM(AZ101:AZ106),2)</f>
        <v>0</v>
      </c>
      <c r="BA100" s="139">
        <f>ROUND(SUM(BA101:BA106),2)</f>
        <v>0</v>
      </c>
      <c r="BB100" s="139">
        <f>ROUND(SUM(BB101:BB106),2)</f>
        <v>0</v>
      </c>
      <c r="BC100" s="139">
        <f>ROUND(SUM(BC101:BC106),2)</f>
        <v>0</v>
      </c>
      <c r="BD100" s="141">
        <f>ROUND(SUM(BD101:BD106),2)</f>
        <v>0</v>
      </c>
      <c r="BE100" s="4"/>
      <c r="BS100" s="142" t="s">
        <v>75</v>
      </c>
      <c r="BT100" s="142" t="s">
        <v>88</v>
      </c>
      <c r="BU100" s="142" t="s">
        <v>77</v>
      </c>
      <c r="BV100" s="142" t="s">
        <v>78</v>
      </c>
      <c r="BW100" s="142" t="s">
        <v>101</v>
      </c>
      <c r="BX100" s="142" t="s">
        <v>98</v>
      </c>
      <c r="CL100" s="142" t="s">
        <v>1</v>
      </c>
    </row>
    <row r="101" s="4" customFormat="1" ht="16.5" customHeight="1">
      <c r="A101" s="133" t="s">
        <v>85</v>
      </c>
      <c r="B101" s="71"/>
      <c r="C101" s="134"/>
      <c r="D101" s="134"/>
      <c r="E101" s="134"/>
      <c r="F101" s="135" t="s">
        <v>102</v>
      </c>
      <c r="G101" s="135"/>
      <c r="H101" s="135"/>
      <c r="I101" s="135"/>
      <c r="J101" s="135"/>
      <c r="K101" s="134"/>
      <c r="L101" s="135" t="s">
        <v>103</v>
      </c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6">
        <f>'01.A - Bourací práce'!J34</f>
        <v>0</v>
      </c>
      <c r="AH101" s="134"/>
      <c r="AI101" s="134"/>
      <c r="AJ101" s="134"/>
      <c r="AK101" s="134"/>
      <c r="AL101" s="134"/>
      <c r="AM101" s="134"/>
      <c r="AN101" s="136">
        <f>SUM(AG101,AT101)</f>
        <v>0</v>
      </c>
      <c r="AO101" s="134"/>
      <c r="AP101" s="134"/>
      <c r="AQ101" s="137" t="s">
        <v>87</v>
      </c>
      <c r="AR101" s="73"/>
      <c r="AS101" s="138">
        <v>0</v>
      </c>
      <c r="AT101" s="139">
        <f>ROUND(SUM(AV101:AW101),2)</f>
        <v>0</v>
      </c>
      <c r="AU101" s="140">
        <f>'01.A - Bourací práce'!P131</f>
        <v>0</v>
      </c>
      <c r="AV101" s="139">
        <f>'01.A - Bourací práce'!J37</f>
        <v>0</v>
      </c>
      <c r="AW101" s="139">
        <f>'01.A - Bourací práce'!J38</f>
        <v>0</v>
      </c>
      <c r="AX101" s="139">
        <f>'01.A - Bourací práce'!J39</f>
        <v>0</v>
      </c>
      <c r="AY101" s="139">
        <f>'01.A - Bourací práce'!J40</f>
        <v>0</v>
      </c>
      <c r="AZ101" s="139">
        <f>'01.A - Bourací práce'!F37</f>
        <v>0</v>
      </c>
      <c r="BA101" s="139">
        <f>'01.A - Bourací práce'!F38</f>
        <v>0</v>
      </c>
      <c r="BB101" s="139">
        <f>'01.A - Bourací práce'!F39</f>
        <v>0</v>
      </c>
      <c r="BC101" s="139">
        <f>'01.A - Bourací práce'!F40</f>
        <v>0</v>
      </c>
      <c r="BD101" s="141">
        <f>'01.A - Bourací práce'!F41</f>
        <v>0</v>
      </c>
      <c r="BE101" s="4"/>
      <c r="BT101" s="142" t="s">
        <v>104</v>
      </c>
      <c r="BV101" s="142" t="s">
        <v>78</v>
      </c>
      <c r="BW101" s="142" t="s">
        <v>105</v>
      </c>
      <c r="BX101" s="142" t="s">
        <v>101</v>
      </c>
      <c r="CL101" s="142" t="s">
        <v>1</v>
      </c>
    </row>
    <row r="102" s="4" customFormat="1" ht="16.5" customHeight="1">
      <c r="A102" s="133" t="s">
        <v>85</v>
      </c>
      <c r="B102" s="71"/>
      <c r="C102" s="134"/>
      <c r="D102" s="134"/>
      <c r="E102" s="134"/>
      <c r="F102" s="135" t="s">
        <v>106</v>
      </c>
      <c r="G102" s="135"/>
      <c r="H102" s="135"/>
      <c r="I102" s="135"/>
      <c r="J102" s="135"/>
      <c r="K102" s="134"/>
      <c r="L102" s="135" t="s">
        <v>107</v>
      </c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6">
        <f>'02.A - Vnitřní stavební ú...'!J34</f>
        <v>0</v>
      </c>
      <c r="AH102" s="134"/>
      <c r="AI102" s="134"/>
      <c r="AJ102" s="134"/>
      <c r="AK102" s="134"/>
      <c r="AL102" s="134"/>
      <c r="AM102" s="134"/>
      <c r="AN102" s="136">
        <f>SUM(AG102,AT102)</f>
        <v>0</v>
      </c>
      <c r="AO102" s="134"/>
      <c r="AP102" s="134"/>
      <c r="AQ102" s="137" t="s">
        <v>87</v>
      </c>
      <c r="AR102" s="73"/>
      <c r="AS102" s="138">
        <v>0</v>
      </c>
      <c r="AT102" s="139">
        <f>ROUND(SUM(AV102:AW102),2)</f>
        <v>0</v>
      </c>
      <c r="AU102" s="140">
        <f>'02.A - Vnitřní stavební ú...'!P141</f>
        <v>0</v>
      </c>
      <c r="AV102" s="139">
        <f>'02.A - Vnitřní stavební ú...'!J37</f>
        <v>0</v>
      </c>
      <c r="AW102" s="139">
        <f>'02.A - Vnitřní stavební ú...'!J38</f>
        <v>0</v>
      </c>
      <c r="AX102" s="139">
        <f>'02.A - Vnitřní stavební ú...'!J39</f>
        <v>0</v>
      </c>
      <c r="AY102" s="139">
        <f>'02.A - Vnitřní stavební ú...'!J40</f>
        <v>0</v>
      </c>
      <c r="AZ102" s="139">
        <f>'02.A - Vnitřní stavební ú...'!F37</f>
        <v>0</v>
      </c>
      <c r="BA102" s="139">
        <f>'02.A - Vnitřní stavební ú...'!F38</f>
        <v>0</v>
      </c>
      <c r="BB102" s="139">
        <f>'02.A - Vnitřní stavební ú...'!F39</f>
        <v>0</v>
      </c>
      <c r="BC102" s="139">
        <f>'02.A - Vnitřní stavební ú...'!F40</f>
        <v>0</v>
      </c>
      <c r="BD102" s="141">
        <f>'02.A - Vnitřní stavební ú...'!F41</f>
        <v>0</v>
      </c>
      <c r="BE102" s="4"/>
      <c r="BT102" s="142" t="s">
        <v>104</v>
      </c>
      <c r="BV102" s="142" t="s">
        <v>78</v>
      </c>
      <c r="BW102" s="142" t="s">
        <v>108</v>
      </c>
      <c r="BX102" s="142" t="s">
        <v>101</v>
      </c>
      <c r="CL102" s="142" t="s">
        <v>1</v>
      </c>
    </row>
    <row r="103" s="4" customFormat="1" ht="16.5" customHeight="1">
      <c r="A103" s="133" t="s">
        <v>85</v>
      </c>
      <c r="B103" s="71"/>
      <c r="C103" s="134"/>
      <c r="D103" s="134"/>
      <c r="E103" s="134"/>
      <c r="F103" s="135" t="s">
        <v>109</v>
      </c>
      <c r="G103" s="135"/>
      <c r="H103" s="135"/>
      <c r="I103" s="135"/>
      <c r="J103" s="135"/>
      <c r="K103" s="134"/>
      <c r="L103" s="135" t="s">
        <v>110</v>
      </c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6">
        <f>'03.A - Výměna výplní otvorů '!J34</f>
        <v>0</v>
      </c>
      <c r="AH103" s="134"/>
      <c r="AI103" s="134"/>
      <c r="AJ103" s="134"/>
      <c r="AK103" s="134"/>
      <c r="AL103" s="134"/>
      <c r="AM103" s="134"/>
      <c r="AN103" s="136">
        <f>SUM(AG103,AT103)</f>
        <v>0</v>
      </c>
      <c r="AO103" s="134"/>
      <c r="AP103" s="134"/>
      <c r="AQ103" s="137" t="s">
        <v>87</v>
      </c>
      <c r="AR103" s="73"/>
      <c r="AS103" s="138">
        <v>0</v>
      </c>
      <c r="AT103" s="139">
        <f>ROUND(SUM(AV103:AW103),2)</f>
        <v>0</v>
      </c>
      <c r="AU103" s="140">
        <f>'03.A - Výměna výplní otvorů '!P129</f>
        <v>0</v>
      </c>
      <c r="AV103" s="139">
        <f>'03.A - Výměna výplní otvorů '!J37</f>
        <v>0</v>
      </c>
      <c r="AW103" s="139">
        <f>'03.A - Výměna výplní otvorů '!J38</f>
        <v>0</v>
      </c>
      <c r="AX103" s="139">
        <f>'03.A - Výměna výplní otvorů '!J39</f>
        <v>0</v>
      </c>
      <c r="AY103" s="139">
        <f>'03.A - Výměna výplní otvorů '!J40</f>
        <v>0</v>
      </c>
      <c r="AZ103" s="139">
        <f>'03.A - Výměna výplní otvorů '!F37</f>
        <v>0</v>
      </c>
      <c r="BA103" s="139">
        <f>'03.A - Výměna výplní otvorů '!F38</f>
        <v>0</v>
      </c>
      <c r="BB103" s="139">
        <f>'03.A - Výměna výplní otvorů '!F39</f>
        <v>0</v>
      </c>
      <c r="BC103" s="139">
        <f>'03.A - Výměna výplní otvorů '!F40</f>
        <v>0</v>
      </c>
      <c r="BD103" s="141">
        <f>'03.A - Výměna výplní otvorů '!F41</f>
        <v>0</v>
      </c>
      <c r="BE103" s="4"/>
      <c r="BT103" s="142" t="s">
        <v>104</v>
      </c>
      <c r="BV103" s="142" t="s">
        <v>78</v>
      </c>
      <c r="BW103" s="142" t="s">
        <v>111</v>
      </c>
      <c r="BX103" s="142" t="s">
        <v>101</v>
      </c>
      <c r="CL103" s="142" t="s">
        <v>1</v>
      </c>
    </row>
    <row r="104" s="4" customFormat="1" ht="16.5" customHeight="1">
      <c r="A104" s="133" t="s">
        <v>85</v>
      </c>
      <c r="B104" s="71"/>
      <c r="C104" s="134"/>
      <c r="D104" s="134"/>
      <c r="E104" s="134"/>
      <c r="F104" s="135" t="s">
        <v>112</v>
      </c>
      <c r="G104" s="135"/>
      <c r="H104" s="135"/>
      <c r="I104" s="135"/>
      <c r="J104" s="135"/>
      <c r="K104" s="134"/>
      <c r="L104" s="135" t="s">
        <v>113</v>
      </c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6">
        <f>'04.A - Oprava teras'!J34</f>
        <v>0</v>
      </c>
      <c r="AH104" s="134"/>
      <c r="AI104" s="134"/>
      <c r="AJ104" s="134"/>
      <c r="AK104" s="134"/>
      <c r="AL104" s="134"/>
      <c r="AM104" s="134"/>
      <c r="AN104" s="136">
        <f>SUM(AG104,AT104)</f>
        <v>0</v>
      </c>
      <c r="AO104" s="134"/>
      <c r="AP104" s="134"/>
      <c r="AQ104" s="137" t="s">
        <v>87</v>
      </c>
      <c r="AR104" s="73"/>
      <c r="AS104" s="138">
        <v>0</v>
      </c>
      <c r="AT104" s="139">
        <f>ROUND(SUM(AV104:AW104),2)</f>
        <v>0</v>
      </c>
      <c r="AU104" s="140">
        <f>'04.A - Oprava teras'!P134</f>
        <v>0</v>
      </c>
      <c r="AV104" s="139">
        <f>'04.A - Oprava teras'!J37</f>
        <v>0</v>
      </c>
      <c r="AW104" s="139">
        <f>'04.A - Oprava teras'!J38</f>
        <v>0</v>
      </c>
      <c r="AX104" s="139">
        <f>'04.A - Oprava teras'!J39</f>
        <v>0</v>
      </c>
      <c r="AY104" s="139">
        <f>'04.A - Oprava teras'!J40</f>
        <v>0</v>
      </c>
      <c r="AZ104" s="139">
        <f>'04.A - Oprava teras'!F37</f>
        <v>0</v>
      </c>
      <c r="BA104" s="139">
        <f>'04.A - Oprava teras'!F38</f>
        <v>0</v>
      </c>
      <c r="BB104" s="139">
        <f>'04.A - Oprava teras'!F39</f>
        <v>0</v>
      </c>
      <c r="BC104" s="139">
        <f>'04.A - Oprava teras'!F40</f>
        <v>0</v>
      </c>
      <c r="BD104" s="141">
        <f>'04.A - Oprava teras'!F41</f>
        <v>0</v>
      </c>
      <c r="BE104" s="4"/>
      <c r="BT104" s="142" t="s">
        <v>104</v>
      </c>
      <c r="BV104" s="142" t="s">
        <v>78</v>
      </c>
      <c r="BW104" s="142" t="s">
        <v>114</v>
      </c>
      <c r="BX104" s="142" t="s">
        <v>101</v>
      </c>
      <c r="CL104" s="142" t="s">
        <v>1</v>
      </c>
    </row>
    <row r="105" s="4" customFormat="1" ht="16.5" customHeight="1">
      <c r="A105" s="133" t="s">
        <v>85</v>
      </c>
      <c r="B105" s="71"/>
      <c r="C105" s="134"/>
      <c r="D105" s="134"/>
      <c r="E105" s="134"/>
      <c r="F105" s="135" t="s">
        <v>115</v>
      </c>
      <c r="G105" s="135"/>
      <c r="H105" s="135"/>
      <c r="I105" s="135"/>
      <c r="J105" s="135"/>
      <c r="K105" s="134"/>
      <c r="L105" s="135" t="s">
        <v>116</v>
      </c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6">
        <f>'05.A - Oprava střech'!J34</f>
        <v>0</v>
      </c>
      <c r="AH105" s="134"/>
      <c r="AI105" s="134"/>
      <c r="AJ105" s="134"/>
      <c r="AK105" s="134"/>
      <c r="AL105" s="134"/>
      <c r="AM105" s="134"/>
      <c r="AN105" s="136">
        <f>SUM(AG105,AT105)</f>
        <v>0</v>
      </c>
      <c r="AO105" s="134"/>
      <c r="AP105" s="134"/>
      <c r="AQ105" s="137" t="s">
        <v>87</v>
      </c>
      <c r="AR105" s="73"/>
      <c r="AS105" s="138">
        <v>0</v>
      </c>
      <c r="AT105" s="139">
        <f>ROUND(SUM(AV105:AW105),2)</f>
        <v>0</v>
      </c>
      <c r="AU105" s="140">
        <f>'05.A - Oprava střech'!P126</f>
        <v>0</v>
      </c>
      <c r="AV105" s="139">
        <f>'05.A - Oprava střech'!J37</f>
        <v>0</v>
      </c>
      <c r="AW105" s="139">
        <f>'05.A - Oprava střech'!J38</f>
        <v>0</v>
      </c>
      <c r="AX105" s="139">
        <f>'05.A - Oprava střech'!J39</f>
        <v>0</v>
      </c>
      <c r="AY105" s="139">
        <f>'05.A - Oprava střech'!J40</f>
        <v>0</v>
      </c>
      <c r="AZ105" s="139">
        <f>'05.A - Oprava střech'!F37</f>
        <v>0</v>
      </c>
      <c r="BA105" s="139">
        <f>'05.A - Oprava střech'!F38</f>
        <v>0</v>
      </c>
      <c r="BB105" s="139">
        <f>'05.A - Oprava střech'!F39</f>
        <v>0</v>
      </c>
      <c r="BC105" s="139">
        <f>'05.A - Oprava střech'!F40</f>
        <v>0</v>
      </c>
      <c r="BD105" s="141">
        <f>'05.A - Oprava střech'!F41</f>
        <v>0</v>
      </c>
      <c r="BE105" s="4"/>
      <c r="BT105" s="142" t="s">
        <v>104</v>
      </c>
      <c r="BV105" s="142" t="s">
        <v>78</v>
      </c>
      <c r="BW105" s="142" t="s">
        <v>117</v>
      </c>
      <c r="BX105" s="142" t="s">
        <v>101</v>
      </c>
      <c r="CL105" s="142" t="s">
        <v>1</v>
      </c>
    </row>
    <row r="106" s="4" customFormat="1" ht="16.5" customHeight="1">
      <c r="A106" s="133" t="s">
        <v>85</v>
      </c>
      <c r="B106" s="71"/>
      <c r="C106" s="134"/>
      <c r="D106" s="134"/>
      <c r="E106" s="134"/>
      <c r="F106" s="135" t="s">
        <v>118</v>
      </c>
      <c r="G106" s="135"/>
      <c r="H106" s="135"/>
      <c r="I106" s="135"/>
      <c r="J106" s="135"/>
      <c r="K106" s="134"/>
      <c r="L106" s="135" t="s">
        <v>119</v>
      </c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6">
        <f>'06.A - Oprava soklu VZT z...'!J34</f>
        <v>0</v>
      </c>
      <c r="AH106" s="134"/>
      <c r="AI106" s="134"/>
      <c r="AJ106" s="134"/>
      <c r="AK106" s="134"/>
      <c r="AL106" s="134"/>
      <c r="AM106" s="134"/>
      <c r="AN106" s="136">
        <f>SUM(AG106,AT106)</f>
        <v>0</v>
      </c>
      <c r="AO106" s="134"/>
      <c r="AP106" s="134"/>
      <c r="AQ106" s="137" t="s">
        <v>87</v>
      </c>
      <c r="AR106" s="73"/>
      <c r="AS106" s="138">
        <v>0</v>
      </c>
      <c r="AT106" s="139">
        <f>ROUND(SUM(AV106:AW106),2)</f>
        <v>0</v>
      </c>
      <c r="AU106" s="140">
        <f>'06.A - Oprava soklu VZT z...'!P128</f>
        <v>0</v>
      </c>
      <c r="AV106" s="139">
        <f>'06.A - Oprava soklu VZT z...'!J37</f>
        <v>0</v>
      </c>
      <c r="AW106" s="139">
        <f>'06.A - Oprava soklu VZT z...'!J38</f>
        <v>0</v>
      </c>
      <c r="AX106" s="139">
        <f>'06.A - Oprava soklu VZT z...'!J39</f>
        <v>0</v>
      </c>
      <c r="AY106" s="139">
        <f>'06.A - Oprava soklu VZT z...'!J40</f>
        <v>0</v>
      </c>
      <c r="AZ106" s="139">
        <f>'06.A - Oprava soklu VZT z...'!F37</f>
        <v>0</v>
      </c>
      <c r="BA106" s="139">
        <f>'06.A - Oprava soklu VZT z...'!F38</f>
        <v>0</v>
      </c>
      <c r="BB106" s="139">
        <f>'06.A - Oprava soklu VZT z...'!F39</f>
        <v>0</v>
      </c>
      <c r="BC106" s="139">
        <f>'06.A - Oprava soklu VZT z...'!F40</f>
        <v>0</v>
      </c>
      <c r="BD106" s="141">
        <f>'06.A - Oprava soklu VZT z...'!F41</f>
        <v>0</v>
      </c>
      <c r="BE106" s="4"/>
      <c r="BT106" s="142" t="s">
        <v>104</v>
      </c>
      <c r="BV106" s="142" t="s">
        <v>78</v>
      </c>
      <c r="BW106" s="142" t="s">
        <v>120</v>
      </c>
      <c r="BX106" s="142" t="s">
        <v>101</v>
      </c>
      <c r="CL106" s="142" t="s">
        <v>1</v>
      </c>
    </row>
    <row r="107" s="4" customFormat="1" ht="16.5" customHeight="1">
      <c r="A107" s="4"/>
      <c r="B107" s="71"/>
      <c r="C107" s="134"/>
      <c r="D107" s="134"/>
      <c r="E107" s="135" t="s">
        <v>121</v>
      </c>
      <c r="F107" s="135"/>
      <c r="G107" s="135"/>
      <c r="H107" s="135"/>
      <c r="I107" s="135"/>
      <c r="J107" s="134"/>
      <c r="K107" s="135" t="s">
        <v>122</v>
      </c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43">
        <f>ROUND(SUM(AG108:AG110),2)</f>
        <v>0</v>
      </c>
      <c r="AH107" s="134"/>
      <c r="AI107" s="134"/>
      <c r="AJ107" s="134"/>
      <c r="AK107" s="134"/>
      <c r="AL107" s="134"/>
      <c r="AM107" s="134"/>
      <c r="AN107" s="136">
        <f>SUM(AG107,AT107)</f>
        <v>0</v>
      </c>
      <c r="AO107" s="134"/>
      <c r="AP107" s="134"/>
      <c r="AQ107" s="137" t="s">
        <v>87</v>
      </c>
      <c r="AR107" s="73"/>
      <c r="AS107" s="138">
        <f>ROUND(SUM(AS108:AS110),2)</f>
        <v>0</v>
      </c>
      <c r="AT107" s="139">
        <f>ROUND(SUM(AV107:AW107),2)</f>
        <v>0</v>
      </c>
      <c r="AU107" s="140">
        <f>ROUND(SUM(AU108:AU110),5)</f>
        <v>0</v>
      </c>
      <c r="AV107" s="139">
        <f>ROUND(AZ107*L29,2)</f>
        <v>0</v>
      </c>
      <c r="AW107" s="139">
        <f>ROUND(BA107*L30,2)</f>
        <v>0</v>
      </c>
      <c r="AX107" s="139">
        <f>ROUND(BB107*L29,2)</f>
        <v>0</v>
      </c>
      <c r="AY107" s="139">
        <f>ROUND(BC107*L30,2)</f>
        <v>0</v>
      </c>
      <c r="AZ107" s="139">
        <f>ROUND(SUM(AZ108:AZ110),2)</f>
        <v>0</v>
      </c>
      <c r="BA107" s="139">
        <f>ROUND(SUM(BA108:BA110),2)</f>
        <v>0</v>
      </c>
      <c r="BB107" s="139">
        <f>ROUND(SUM(BB108:BB110),2)</f>
        <v>0</v>
      </c>
      <c r="BC107" s="139">
        <f>ROUND(SUM(BC108:BC110),2)</f>
        <v>0</v>
      </c>
      <c r="BD107" s="141">
        <f>ROUND(SUM(BD108:BD110),2)</f>
        <v>0</v>
      </c>
      <c r="BE107" s="4"/>
      <c r="BS107" s="142" t="s">
        <v>75</v>
      </c>
      <c r="BT107" s="142" t="s">
        <v>88</v>
      </c>
      <c r="BU107" s="142" t="s">
        <v>77</v>
      </c>
      <c r="BV107" s="142" t="s">
        <v>78</v>
      </c>
      <c r="BW107" s="142" t="s">
        <v>123</v>
      </c>
      <c r="BX107" s="142" t="s">
        <v>98</v>
      </c>
      <c r="CL107" s="142" t="s">
        <v>1</v>
      </c>
    </row>
    <row r="108" s="4" customFormat="1" ht="16.5" customHeight="1">
      <c r="A108" s="133" t="s">
        <v>85</v>
      </c>
      <c r="B108" s="71"/>
      <c r="C108" s="134"/>
      <c r="D108" s="134"/>
      <c r="E108" s="134"/>
      <c r="F108" s="135" t="s">
        <v>124</v>
      </c>
      <c r="G108" s="135"/>
      <c r="H108" s="135"/>
      <c r="I108" s="135"/>
      <c r="J108" s="135"/>
      <c r="K108" s="134"/>
      <c r="L108" s="135" t="s">
        <v>103</v>
      </c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6">
        <f>'01.B - Bourací práce'!J34</f>
        <v>0</v>
      </c>
      <c r="AH108" s="134"/>
      <c r="AI108" s="134"/>
      <c r="AJ108" s="134"/>
      <c r="AK108" s="134"/>
      <c r="AL108" s="134"/>
      <c r="AM108" s="134"/>
      <c r="AN108" s="136">
        <f>SUM(AG108,AT108)</f>
        <v>0</v>
      </c>
      <c r="AO108" s="134"/>
      <c r="AP108" s="134"/>
      <c r="AQ108" s="137" t="s">
        <v>87</v>
      </c>
      <c r="AR108" s="73"/>
      <c r="AS108" s="138">
        <v>0</v>
      </c>
      <c r="AT108" s="139">
        <f>ROUND(SUM(AV108:AW108),2)</f>
        <v>0</v>
      </c>
      <c r="AU108" s="140">
        <f>'01.B - Bourací práce'!P132</f>
        <v>0</v>
      </c>
      <c r="AV108" s="139">
        <f>'01.B - Bourací práce'!J37</f>
        <v>0</v>
      </c>
      <c r="AW108" s="139">
        <f>'01.B - Bourací práce'!J38</f>
        <v>0</v>
      </c>
      <c r="AX108" s="139">
        <f>'01.B - Bourací práce'!J39</f>
        <v>0</v>
      </c>
      <c r="AY108" s="139">
        <f>'01.B - Bourací práce'!J40</f>
        <v>0</v>
      </c>
      <c r="AZ108" s="139">
        <f>'01.B - Bourací práce'!F37</f>
        <v>0</v>
      </c>
      <c r="BA108" s="139">
        <f>'01.B - Bourací práce'!F38</f>
        <v>0</v>
      </c>
      <c r="BB108" s="139">
        <f>'01.B - Bourací práce'!F39</f>
        <v>0</v>
      </c>
      <c r="BC108" s="139">
        <f>'01.B - Bourací práce'!F40</f>
        <v>0</v>
      </c>
      <c r="BD108" s="141">
        <f>'01.B - Bourací práce'!F41</f>
        <v>0</v>
      </c>
      <c r="BE108" s="4"/>
      <c r="BT108" s="142" t="s">
        <v>104</v>
      </c>
      <c r="BV108" s="142" t="s">
        <v>78</v>
      </c>
      <c r="BW108" s="142" t="s">
        <v>125</v>
      </c>
      <c r="BX108" s="142" t="s">
        <v>123</v>
      </c>
      <c r="CL108" s="142" t="s">
        <v>1</v>
      </c>
    </row>
    <row r="109" s="4" customFormat="1" ht="16.5" customHeight="1">
      <c r="A109" s="133" t="s">
        <v>85</v>
      </c>
      <c r="B109" s="71"/>
      <c r="C109" s="134"/>
      <c r="D109" s="134"/>
      <c r="E109" s="134"/>
      <c r="F109" s="135" t="s">
        <v>126</v>
      </c>
      <c r="G109" s="135"/>
      <c r="H109" s="135"/>
      <c r="I109" s="135"/>
      <c r="J109" s="135"/>
      <c r="K109" s="134"/>
      <c r="L109" s="135" t="s">
        <v>107</v>
      </c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6">
        <f>'02.B - Vnitřní stavební ú...'!J34</f>
        <v>0</v>
      </c>
      <c r="AH109" s="134"/>
      <c r="AI109" s="134"/>
      <c r="AJ109" s="134"/>
      <c r="AK109" s="134"/>
      <c r="AL109" s="134"/>
      <c r="AM109" s="134"/>
      <c r="AN109" s="136">
        <f>SUM(AG109,AT109)</f>
        <v>0</v>
      </c>
      <c r="AO109" s="134"/>
      <c r="AP109" s="134"/>
      <c r="AQ109" s="137" t="s">
        <v>87</v>
      </c>
      <c r="AR109" s="73"/>
      <c r="AS109" s="138">
        <v>0</v>
      </c>
      <c r="AT109" s="139">
        <f>ROUND(SUM(AV109:AW109),2)</f>
        <v>0</v>
      </c>
      <c r="AU109" s="140">
        <f>'02.B - Vnitřní stavební ú...'!P142</f>
        <v>0</v>
      </c>
      <c r="AV109" s="139">
        <f>'02.B - Vnitřní stavební ú...'!J37</f>
        <v>0</v>
      </c>
      <c r="AW109" s="139">
        <f>'02.B - Vnitřní stavební ú...'!J38</f>
        <v>0</v>
      </c>
      <c r="AX109" s="139">
        <f>'02.B - Vnitřní stavební ú...'!J39</f>
        <v>0</v>
      </c>
      <c r="AY109" s="139">
        <f>'02.B - Vnitřní stavební ú...'!J40</f>
        <v>0</v>
      </c>
      <c r="AZ109" s="139">
        <f>'02.B - Vnitřní stavební ú...'!F37</f>
        <v>0</v>
      </c>
      <c r="BA109" s="139">
        <f>'02.B - Vnitřní stavební ú...'!F38</f>
        <v>0</v>
      </c>
      <c r="BB109" s="139">
        <f>'02.B - Vnitřní stavební ú...'!F39</f>
        <v>0</v>
      </c>
      <c r="BC109" s="139">
        <f>'02.B - Vnitřní stavební ú...'!F40</f>
        <v>0</v>
      </c>
      <c r="BD109" s="141">
        <f>'02.B - Vnitřní stavební ú...'!F41</f>
        <v>0</v>
      </c>
      <c r="BE109" s="4"/>
      <c r="BT109" s="142" t="s">
        <v>104</v>
      </c>
      <c r="BV109" s="142" t="s">
        <v>78</v>
      </c>
      <c r="BW109" s="142" t="s">
        <v>127</v>
      </c>
      <c r="BX109" s="142" t="s">
        <v>123</v>
      </c>
      <c r="CL109" s="142" t="s">
        <v>1</v>
      </c>
    </row>
    <row r="110" s="4" customFormat="1" ht="16.5" customHeight="1">
      <c r="A110" s="133" t="s">
        <v>85</v>
      </c>
      <c r="B110" s="71"/>
      <c r="C110" s="134"/>
      <c r="D110" s="134"/>
      <c r="E110" s="134"/>
      <c r="F110" s="135" t="s">
        <v>128</v>
      </c>
      <c r="G110" s="135"/>
      <c r="H110" s="135"/>
      <c r="I110" s="135"/>
      <c r="J110" s="135"/>
      <c r="K110" s="134"/>
      <c r="L110" s="135" t="s">
        <v>110</v>
      </c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6">
        <f>'03.B - Výměna výplní otvorů '!J34</f>
        <v>0</v>
      </c>
      <c r="AH110" s="134"/>
      <c r="AI110" s="134"/>
      <c r="AJ110" s="134"/>
      <c r="AK110" s="134"/>
      <c r="AL110" s="134"/>
      <c r="AM110" s="134"/>
      <c r="AN110" s="136">
        <f>SUM(AG110,AT110)</f>
        <v>0</v>
      </c>
      <c r="AO110" s="134"/>
      <c r="AP110" s="134"/>
      <c r="AQ110" s="137" t="s">
        <v>87</v>
      </c>
      <c r="AR110" s="73"/>
      <c r="AS110" s="138">
        <v>0</v>
      </c>
      <c r="AT110" s="139">
        <f>ROUND(SUM(AV110:AW110),2)</f>
        <v>0</v>
      </c>
      <c r="AU110" s="140">
        <f>'03.B - Výměna výplní otvorů '!P129</f>
        <v>0</v>
      </c>
      <c r="AV110" s="139">
        <f>'03.B - Výměna výplní otvorů '!J37</f>
        <v>0</v>
      </c>
      <c r="AW110" s="139">
        <f>'03.B - Výměna výplní otvorů '!J38</f>
        <v>0</v>
      </c>
      <c r="AX110" s="139">
        <f>'03.B - Výměna výplní otvorů '!J39</f>
        <v>0</v>
      </c>
      <c r="AY110" s="139">
        <f>'03.B - Výměna výplní otvorů '!J40</f>
        <v>0</v>
      </c>
      <c r="AZ110" s="139">
        <f>'03.B - Výměna výplní otvorů '!F37</f>
        <v>0</v>
      </c>
      <c r="BA110" s="139">
        <f>'03.B - Výměna výplní otvorů '!F38</f>
        <v>0</v>
      </c>
      <c r="BB110" s="139">
        <f>'03.B - Výměna výplní otvorů '!F39</f>
        <v>0</v>
      </c>
      <c r="BC110" s="139">
        <f>'03.B - Výměna výplní otvorů '!F40</f>
        <v>0</v>
      </c>
      <c r="BD110" s="141">
        <f>'03.B - Výměna výplní otvorů '!F41</f>
        <v>0</v>
      </c>
      <c r="BE110" s="4"/>
      <c r="BT110" s="142" t="s">
        <v>104</v>
      </c>
      <c r="BV110" s="142" t="s">
        <v>78</v>
      </c>
      <c r="BW110" s="142" t="s">
        <v>129</v>
      </c>
      <c r="BX110" s="142" t="s">
        <v>123</v>
      </c>
      <c r="CL110" s="142" t="s">
        <v>1</v>
      </c>
    </row>
    <row r="111" s="4" customFormat="1" ht="16.5" customHeight="1">
      <c r="A111" s="4"/>
      <c r="B111" s="71"/>
      <c r="C111" s="134"/>
      <c r="D111" s="134"/>
      <c r="E111" s="135" t="s">
        <v>130</v>
      </c>
      <c r="F111" s="135"/>
      <c r="G111" s="135"/>
      <c r="H111" s="135"/>
      <c r="I111" s="135"/>
      <c r="J111" s="134"/>
      <c r="K111" s="135" t="s">
        <v>131</v>
      </c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  <c r="AF111" s="135"/>
      <c r="AG111" s="143">
        <f>ROUND(SUM(AG112:AG135),2)</f>
        <v>0</v>
      </c>
      <c r="AH111" s="134"/>
      <c r="AI111" s="134"/>
      <c r="AJ111" s="134"/>
      <c r="AK111" s="134"/>
      <c r="AL111" s="134"/>
      <c r="AM111" s="134"/>
      <c r="AN111" s="136">
        <f>SUM(AG111,AT111)</f>
        <v>0</v>
      </c>
      <c r="AO111" s="134"/>
      <c r="AP111" s="134"/>
      <c r="AQ111" s="137" t="s">
        <v>87</v>
      </c>
      <c r="AR111" s="73"/>
      <c r="AS111" s="138">
        <f>ROUND(SUM(AS112:AS135),2)</f>
        <v>0</v>
      </c>
      <c r="AT111" s="139">
        <f>ROUND(SUM(AV111:AW111),2)</f>
        <v>0</v>
      </c>
      <c r="AU111" s="140">
        <f>ROUND(SUM(AU112:AU135),5)</f>
        <v>0</v>
      </c>
      <c r="AV111" s="139">
        <f>ROUND(AZ111*L29,2)</f>
        <v>0</v>
      </c>
      <c r="AW111" s="139">
        <f>ROUND(BA111*L30,2)</f>
        <v>0</v>
      </c>
      <c r="AX111" s="139">
        <f>ROUND(BB111*L29,2)</f>
        <v>0</v>
      </c>
      <c r="AY111" s="139">
        <f>ROUND(BC111*L30,2)</f>
        <v>0</v>
      </c>
      <c r="AZ111" s="139">
        <f>ROUND(SUM(AZ112:AZ135),2)</f>
        <v>0</v>
      </c>
      <c r="BA111" s="139">
        <f>ROUND(SUM(BA112:BA135),2)</f>
        <v>0</v>
      </c>
      <c r="BB111" s="139">
        <f>ROUND(SUM(BB112:BB135),2)</f>
        <v>0</v>
      </c>
      <c r="BC111" s="139">
        <f>ROUND(SUM(BC112:BC135),2)</f>
        <v>0</v>
      </c>
      <c r="BD111" s="141">
        <f>ROUND(SUM(BD112:BD135),2)</f>
        <v>0</v>
      </c>
      <c r="BE111" s="4"/>
      <c r="BS111" s="142" t="s">
        <v>75</v>
      </c>
      <c r="BT111" s="142" t="s">
        <v>88</v>
      </c>
      <c r="BU111" s="142" t="s">
        <v>77</v>
      </c>
      <c r="BV111" s="142" t="s">
        <v>78</v>
      </c>
      <c r="BW111" s="142" t="s">
        <v>132</v>
      </c>
      <c r="BX111" s="142" t="s">
        <v>98</v>
      </c>
      <c r="CL111" s="142" t="s">
        <v>1</v>
      </c>
    </row>
    <row r="112" s="4" customFormat="1" ht="16.5" customHeight="1">
      <c r="A112" s="133" t="s">
        <v>85</v>
      </c>
      <c r="B112" s="71"/>
      <c r="C112" s="134"/>
      <c r="D112" s="134"/>
      <c r="E112" s="134"/>
      <c r="F112" s="135" t="s">
        <v>133</v>
      </c>
      <c r="G112" s="135"/>
      <c r="H112" s="135"/>
      <c r="I112" s="135"/>
      <c r="J112" s="135"/>
      <c r="K112" s="134"/>
      <c r="L112" s="135" t="s">
        <v>134</v>
      </c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6">
        <f>'SIL1 - Silnoproud - demon...'!J34</f>
        <v>0</v>
      </c>
      <c r="AH112" s="134"/>
      <c r="AI112" s="134"/>
      <c r="AJ112" s="134"/>
      <c r="AK112" s="134"/>
      <c r="AL112" s="134"/>
      <c r="AM112" s="134"/>
      <c r="AN112" s="136">
        <f>SUM(AG112,AT112)</f>
        <v>0</v>
      </c>
      <c r="AO112" s="134"/>
      <c r="AP112" s="134"/>
      <c r="AQ112" s="137" t="s">
        <v>87</v>
      </c>
      <c r="AR112" s="73"/>
      <c r="AS112" s="138">
        <v>0</v>
      </c>
      <c r="AT112" s="139">
        <f>ROUND(SUM(AV112:AW112),2)</f>
        <v>0</v>
      </c>
      <c r="AU112" s="140">
        <f>'SIL1 - Silnoproud - demon...'!P125</f>
        <v>0</v>
      </c>
      <c r="AV112" s="139">
        <f>'SIL1 - Silnoproud - demon...'!J37</f>
        <v>0</v>
      </c>
      <c r="AW112" s="139">
        <f>'SIL1 - Silnoproud - demon...'!J38</f>
        <v>0</v>
      </c>
      <c r="AX112" s="139">
        <f>'SIL1 - Silnoproud - demon...'!J39</f>
        <v>0</v>
      </c>
      <c r="AY112" s="139">
        <f>'SIL1 - Silnoproud - demon...'!J40</f>
        <v>0</v>
      </c>
      <c r="AZ112" s="139">
        <f>'SIL1 - Silnoproud - demon...'!F37</f>
        <v>0</v>
      </c>
      <c r="BA112" s="139">
        <f>'SIL1 - Silnoproud - demon...'!F38</f>
        <v>0</v>
      </c>
      <c r="BB112" s="139">
        <f>'SIL1 - Silnoproud - demon...'!F39</f>
        <v>0</v>
      </c>
      <c r="BC112" s="139">
        <f>'SIL1 - Silnoproud - demon...'!F40</f>
        <v>0</v>
      </c>
      <c r="BD112" s="141">
        <f>'SIL1 - Silnoproud - demon...'!F41</f>
        <v>0</v>
      </c>
      <c r="BE112" s="4"/>
      <c r="BT112" s="142" t="s">
        <v>104</v>
      </c>
      <c r="BV112" s="142" t="s">
        <v>78</v>
      </c>
      <c r="BW112" s="142" t="s">
        <v>135</v>
      </c>
      <c r="BX112" s="142" t="s">
        <v>132</v>
      </c>
      <c r="CL112" s="142" t="s">
        <v>1</v>
      </c>
    </row>
    <row r="113" s="4" customFormat="1" ht="16.5" customHeight="1">
      <c r="A113" s="133" t="s">
        <v>85</v>
      </c>
      <c r="B113" s="71"/>
      <c r="C113" s="134"/>
      <c r="D113" s="134"/>
      <c r="E113" s="134"/>
      <c r="F113" s="135" t="s">
        <v>136</v>
      </c>
      <c r="G113" s="135"/>
      <c r="H113" s="135"/>
      <c r="I113" s="135"/>
      <c r="J113" s="135"/>
      <c r="K113" s="134"/>
      <c r="L113" s="135" t="s">
        <v>137</v>
      </c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  <c r="AE113" s="135"/>
      <c r="AF113" s="135"/>
      <c r="AG113" s="136">
        <f>'SIL.2 - Silnoproud materiál'!J34</f>
        <v>0</v>
      </c>
      <c r="AH113" s="134"/>
      <c r="AI113" s="134"/>
      <c r="AJ113" s="134"/>
      <c r="AK113" s="134"/>
      <c r="AL113" s="134"/>
      <c r="AM113" s="134"/>
      <c r="AN113" s="136">
        <f>SUM(AG113,AT113)</f>
        <v>0</v>
      </c>
      <c r="AO113" s="134"/>
      <c r="AP113" s="134"/>
      <c r="AQ113" s="137" t="s">
        <v>87</v>
      </c>
      <c r="AR113" s="73"/>
      <c r="AS113" s="138">
        <v>0</v>
      </c>
      <c r="AT113" s="139">
        <f>ROUND(SUM(AV113:AW113),2)</f>
        <v>0</v>
      </c>
      <c r="AU113" s="140">
        <f>'SIL.2 - Silnoproud materiál'!P126</f>
        <v>0</v>
      </c>
      <c r="AV113" s="139">
        <f>'SIL.2 - Silnoproud materiál'!J37</f>
        <v>0</v>
      </c>
      <c r="AW113" s="139">
        <f>'SIL.2 - Silnoproud materiál'!J38</f>
        <v>0</v>
      </c>
      <c r="AX113" s="139">
        <f>'SIL.2 - Silnoproud materiál'!J39</f>
        <v>0</v>
      </c>
      <c r="AY113" s="139">
        <f>'SIL.2 - Silnoproud materiál'!J40</f>
        <v>0</v>
      </c>
      <c r="AZ113" s="139">
        <f>'SIL.2 - Silnoproud materiál'!F37</f>
        <v>0</v>
      </c>
      <c r="BA113" s="139">
        <f>'SIL.2 - Silnoproud materiál'!F38</f>
        <v>0</v>
      </c>
      <c r="BB113" s="139">
        <f>'SIL.2 - Silnoproud materiál'!F39</f>
        <v>0</v>
      </c>
      <c r="BC113" s="139">
        <f>'SIL.2 - Silnoproud materiál'!F40</f>
        <v>0</v>
      </c>
      <c r="BD113" s="141">
        <f>'SIL.2 - Silnoproud materiál'!F41</f>
        <v>0</v>
      </c>
      <c r="BE113" s="4"/>
      <c r="BT113" s="142" t="s">
        <v>104</v>
      </c>
      <c r="BV113" s="142" t="s">
        <v>78</v>
      </c>
      <c r="BW113" s="142" t="s">
        <v>138</v>
      </c>
      <c r="BX113" s="142" t="s">
        <v>132</v>
      </c>
      <c r="CL113" s="142" t="s">
        <v>1</v>
      </c>
    </row>
    <row r="114" s="4" customFormat="1" ht="16.5" customHeight="1">
      <c r="A114" s="133" t="s">
        <v>85</v>
      </c>
      <c r="B114" s="71"/>
      <c r="C114" s="134"/>
      <c r="D114" s="134"/>
      <c r="E114" s="134"/>
      <c r="F114" s="135" t="s">
        <v>139</v>
      </c>
      <c r="G114" s="135"/>
      <c r="H114" s="135"/>
      <c r="I114" s="135"/>
      <c r="J114" s="135"/>
      <c r="K114" s="134"/>
      <c r="L114" s="135" t="s">
        <v>140</v>
      </c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  <c r="AE114" s="135"/>
      <c r="AF114" s="135"/>
      <c r="AG114" s="136">
        <f>'SIL.3 - Silnoproud - montáže'!J34</f>
        <v>0</v>
      </c>
      <c r="AH114" s="134"/>
      <c r="AI114" s="134"/>
      <c r="AJ114" s="134"/>
      <c r="AK114" s="134"/>
      <c r="AL114" s="134"/>
      <c r="AM114" s="134"/>
      <c r="AN114" s="136">
        <f>SUM(AG114,AT114)</f>
        <v>0</v>
      </c>
      <c r="AO114" s="134"/>
      <c r="AP114" s="134"/>
      <c r="AQ114" s="137" t="s">
        <v>87</v>
      </c>
      <c r="AR114" s="73"/>
      <c r="AS114" s="138">
        <v>0</v>
      </c>
      <c r="AT114" s="139">
        <f>ROUND(SUM(AV114:AW114),2)</f>
        <v>0</v>
      </c>
      <c r="AU114" s="140">
        <f>'SIL.3 - Silnoproud - montáže'!P125</f>
        <v>0</v>
      </c>
      <c r="AV114" s="139">
        <f>'SIL.3 - Silnoproud - montáže'!J37</f>
        <v>0</v>
      </c>
      <c r="AW114" s="139">
        <f>'SIL.3 - Silnoproud - montáže'!J38</f>
        <v>0</v>
      </c>
      <c r="AX114" s="139">
        <f>'SIL.3 - Silnoproud - montáže'!J39</f>
        <v>0</v>
      </c>
      <c r="AY114" s="139">
        <f>'SIL.3 - Silnoproud - montáže'!J40</f>
        <v>0</v>
      </c>
      <c r="AZ114" s="139">
        <f>'SIL.3 - Silnoproud - montáže'!F37</f>
        <v>0</v>
      </c>
      <c r="BA114" s="139">
        <f>'SIL.3 - Silnoproud - montáže'!F38</f>
        <v>0</v>
      </c>
      <c r="BB114" s="139">
        <f>'SIL.3 - Silnoproud - montáže'!F39</f>
        <v>0</v>
      </c>
      <c r="BC114" s="139">
        <f>'SIL.3 - Silnoproud - montáže'!F40</f>
        <v>0</v>
      </c>
      <c r="BD114" s="141">
        <f>'SIL.3 - Silnoproud - montáže'!F41</f>
        <v>0</v>
      </c>
      <c r="BE114" s="4"/>
      <c r="BT114" s="142" t="s">
        <v>104</v>
      </c>
      <c r="BV114" s="142" t="s">
        <v>78</v>
      </c>
      <c r="BW114" s="142" t="s">
        <v>141</v>
      </c>
      <c r="BX114" s="142" t="s">
        <v>132</v>
      </c>
      <c r="CL114" s="142" t="s">
        <v>1</v>
      </c>
    </row>
    <row r="115" s="4" customFormat="1" ht="16.5" customHeight="1">
      <c r="A115" s="133" t="s">
        <v>85</v>
      </c>
      <c r="B115" s="71"/>
      <c r="C115" s="134"/>
      <c r="D115" s="134"/>
      <c r="E115" s="134"/>
      <c r="F115" s="135" t="s">
        <v>142</v>
      </c>
      <c r="G115" s="135"/>
      <c r="H115" s="135"/>
      <c r="I115" s="135"/>
      <c r="J115" s="135"/>
      <c r="K115" s="134"/>
      <c r="L115" s="135" t="s">
        <v>143</v>
      </c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  <c r="AE115" s="135"/>
      <c r="AF115" s="135"/>
      <c r="AG115" s="136">
        <f>'SLA1 - Slaboproud - demon...'!J34</f>
        <v>0</v>
      </c>
      <c r="AH115" s="134"/>
      <c r="AI115" s="134"/>
      <c r="AJ115" s="134"/>
      <c r="AK115" s="134"/>
      <c r="AL115" s="134"/>
      <c r="AM115" s="134"/>
      <c r="AN115" s="136">
        <f>SUM(AG115,AT115)</f>
        <v>0</v>
      </c>
      <c r="AO115" s="134"/>
      <c r="AP115" s="134"/>
      <c r="AQ115" s="137" t="s">
        <v>87</v>
      </c>
      <c r="AR115" s="73"/>
      <c r="AS115" s="138">
        <v>0</v>
      </c>
      <c r="AT115" s="139">
        <f>ROUND(SUM(AV115:AW115),2)</f>
        <v>0</v>
      </c>
      <c r="AU115" s="140">
        <f>'SLA1 - Slaboproud - demon...'!P125</f>
        <v>0</v>
      </c>
      <c r="AV115" s="139">
        <f>'SLA1 - Slaboproud - demon...'!J37</f>
        <v>0</v>
      </c>
      <c r="AW115" s="139">
        <f>'SLA1 - Slaboproud - demon...'!J38</f>
        <v>0</v>
      </c>
      <c r="AX115" s="139">
        <f>'SLA1 - Slaboproud - demon...'!J39</f>
        <v>0</v>
      </c>
      <c r="AY115" s="139">
        <f>'SLA1 - Slaboproud - demon...'!J40</f>
        <v>0</v>
      </c>
      <c r="AZ115" s="139">
        <f>'SLA1 - Slaboproud - demon...'!F37</f>
        <v>0</v>
      </c>
      <c r="BA115" s="139">
        <f>'SLA1 - Slaboproud - demon...'!F38</f>
        <v>0</v>
      </c>
      <c r="BB115" s="139">
        <f>'SLA1 - Slaboproud - demon...'!F39</f>
        <v>0</v>
      </c>
      <c r="BC115" s="139">
        <f>'SLA1 - Slaboproud - demon...'!F40</f>
        <v>0</v>
      </c>
      <c r="BD115" s="141">
        <f>'SLA1 - Slaboproud - demon...'!F41</f>
        <v>0</v>
      </c>
      <c r="BE115" s="4"/>
      <c r="BT115" s="142" t="s">
        <v>104</v>
      </c>
      <c r="BV115" s="142" t="s">
        <v>78</v>
      </c>
      <c r="BW115" s="142" t="s">
        <v>144</v>
      </c>
      <c r="BX115" s="142" t="s">
        <v>132</v>
      </c>
      <c r="CL115" s="142" t="s">
        <v>1</v>
      </c>
    </row>
    <row r="116" s="4" customFormat="1" ht="16.5" customHeight="1">
      <c r="A116" s="133" t="s">
        <v>85</v>
      </c>
      <c r="B116" s="71"/>
      <c r="C116" s="134"/>
      <c r="D116" s="134"/>
      <c r="E116" s="134"/>
      <c r="F116" s="135" t="s">
        <v>145</v>
      </c>
      <c r="G116" s="135"/>
      <c r="H116" s="135"/>
      <c r="I116" s="135"/>
      <c r="J116" s="135"/>
      <c r="K116" s="134"/>
      <c r="L116" s="135" t="s">
        <v>146</v>
      </c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/>
      <c r="AF116" s="135"/>
      <c r="AG116" s="136">
        <f>'SLA2 - Slaboproud materiál'!J34</f>
        <v>0</v>
      </c>
      <c r="AH116" s="134"/>
      <c r="AI116" s="134"/>
      <c r="AJ116" s="134"/>
      <c r="AK116" s="134"/>
      <c r="AL116" s="134"/>
      <c r="AM116" s="134"/>
      <c r="AN116" s="136">
        <f>SUM(AG116,AT116)</f>
        <v>0</v>
      </c>
      <c r="AO116" s="134"/>
      <c r="AP116" s="134"/>
      <c r="AQ116" s="137" t="s">
        <v>87</v>
      </c>
      <c r="AR116" s="73"/>
      <c r="AS116" s="138">
        <v>0</v>
      </c>
      <c r="AT116" s="139">
        <f>ROUND(SUM(AV116:AW116),2)</f>
        <v>0</v>
      </c>
      <c r="AU116" s="140">
        <f>'SLA2 - Slaboproud materiál'!P128</f>
        <v>0</v>
      </c>
      <c r="AV116" s="139">
        <f>'SLA2 - Slaboproud materiál'!J37</f>
        <v>0</v>
      </c>
      <c r="AW116" s="139">
        <f>'SLA2 - Slaboproud materiál'!J38</f>
        <v>0</v>
      </c>
      <c r="AX116" s="139">
        <f>'SLA2 - Slaboproud materiál'!J39</f>
        <v>0</v>
      </c>
      <c r="AY116" s="139">
        <f>'SLA2 - Slaboproud materiál'!J40</f>
        <v>0</v>
      </c>
      <c r="AZ116" s="139">
        <f>'SLA2 - Slaboproud materiál'!F37</f>
        <v>0</v>
      </c>
      <c r="BA116" s="139">
        <f>'SLA2 - Slaboproud materiál'!F38</f>
        <v>0</v>
      </c>
      <c r="BB116" s="139">
        <f>'SLA2 - Slaboproud materiál'!F39</f>
        <v>0</v>
      </c>
      <c r="BC116" s="139">
        <f>'SLA2 - Slaboproud materiál'!F40</f>
        <v>0</v>
      </c>
      <c r="BD116" s="141">
        <f>'SLA2 - Slaboproud materiál'!F41</f>
        <v>0</v>
      </c>
      <c r="BE116" s="4"/>
      <c r="BT116" s="142" t="s">
        <v>104</v>
      </c>
      <c r="BV116" s="142" t="s">
        <v>78</v>
      </c>
      <c r="BW116" s="142" t="s">
        <v>147</v>
      </c>
      <c r="BX116" s="142" t="s">
        <v>132</v>
      </c>
      <c r="CL116" s="142" t="s">
        <v>1</v>
      </c>
    </row>
    <row r="117" s="4" customFormat="1" ht="16.5" customHeight="1">
      <c r="A117" s="133" t="s">
        <v>85</v>
      </c>
      <c r="B117" s="71"/>
      <c r="C117" s="134"/>
      <c r="D117" s="134"/>
      <c r="E117" s="134"/>
      <c r="F117" s="135" t="s">
        <v>148</v>
      </c>
      <c r="G117" s="135"/>
      <c r="H117" s="135"/>
      <c r="I117" s="135"/>
      <c r="J117" s="135"/>
      <c r="K117" s="134"/>
      <c r="L117" s="135" t="s">
        <v>149</v>
      </c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6">
        <f>'SLA3 - Slaboproud montáže'!J34</f>
        <v>0</v>
      </c>
      <c r="AH117" s="134"/>
      <c r="AI117" s="134"/>
      <c r="AJ117" s="134"/>
      <c r="AK117" s="134"/>
      <c r="AL117" s="134"/>
      <c r="AM117" s="134"/>
      <c r="AN117" s="136">
        <f>SUM(AG117,AT117)</f>
        <v>0</v>
      </c>
      <c r="AO117" s="134"/>
      <c r="AP117" s="134"/>
      <c r="AQ117" s="137" t="s">
        <v>87</v>
      </c>
      <c r="AR117" s="73"/>
      <c r="AS117" s="138">
        <v>0</v>
      </c>
      <c r="AT117" s="139">
        <f>ROUND(SUM(AV117:AW117),2)</f>
        <v>0</v>
      </c>
      <c r="AU117" s="140">
        <f>'SLA3 - Slaboproud montáže'!P127</f>
        <v>0</v>
      </c>
      <c r="AV117" s="139">
        <f>'SLA3 - Slaboproud montáže'!J37</f>
        <v>0</v>
      </c>
      <c r="AW117" s="139">
        <f>'SLA3 - Slaboproud montáže'!J38</f>
        <v>0</v>
      </c>
      <c r="AX117" s="139">
        <f>'SLA3 - Slaboproud montáže'!J39</f>
        <v>0</v>
      </c>
      <c r="AY117" s="139">
        <f>'SLA3 - Slaboproud montáže'!J40</f>
        <v>0</v>
      </c>
      <c r="AZ117" s="139">
        <f>'SLA3 - Slaboproud montáže'!F37</f>
        <v>0</v>
      </c>
      <c r="BA117" s="139">
        <f>'SLA3 - Slaboproud montáže'!F38</f>
        <v>0</v>
      </c>
      <c r="BB117" s="139">
        <f>'SLA3 - Slaboproud montáže'!F39</f>
        <v>0</v>
      </c>
      <c r="BC117" s="139">
        <f>'SLA3 - Slaboproud montáže'!F40</f>
        <v>0</v>
      </c>
      <c r="BD117" s="141">
        <f>'SLA3 - Slaboproud montáže'!F41</f>
        <v>0</v>
      </c>
      <c r="BE117" s="4"/>
      <c r="BT117" s="142" t="s">
        <v>104</v>
      </c>
      <c r="BV117" s="142" t="s">
        <v>78</v>
      </c>
      <c r="BW117" s="142" t="s">
        <v>150</v>
      </c>
      <c r="BX117" s="142" t="s">
        <v>132</v>
      </c>
      <c r="CL117" s="142" t="s">
        <v>1</v>
      </c>
    </row>
    <row r="118" s="4" customFormat="1" ht="16.5" customHeight="1">
      <c r="A118" s="133" t="s">
        <v>85</v>
      </c>
      <c r="B118" s="71"/>
      <c r="C118" s="134"/>
      <c r="D118" s="134"/>
      <c r="E118" s="134"/>
      <c r="F118" s="135" t="s">
        <v>151</v>
      </c>
      <c r="G118" s="135"/>
      <c r="H118" s="135"/>
      <c r="I118" s="135"/>
      <c r="J118" s="135"/>
      <c r="K118" s="134"/>
      <c r="L118" s="135" t="s">
        <v>152</v>
      </c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  <c r="AE118" s="135"/>
      <c r="AF118" s="135"/>
      <c r="AG118" s="136">
        <f>'Rozv.1 - RACK-x_A demontáže'!J34</f>
        <v>0</v>
      </c>
      <c r="AH118" s="134"/>
      <c r="AI118" s="134"/>
      <c r="AJ118" s="134"/>
      <c r="AK118" s="134"/>
      <c r="AL118" s="134"/>
      <c r="AM118" s="134"/>
      <c r="AN118" s="136">
        <f>SUM(AG118,AT118)</f>
        <v>0</v>
      </c>
      <c r="AO118" s="134"/>
      <c r="AP118" s="134"/>
      <c r="AQ118" s="137" t="s">
        <v>87</v>
      </c>
      <c r="AR118" s="73"/>
      <c r="AS118" s="138">
        <v>0</v>
      </c>
      <c r="AT118" s="139">
        <f>ROUND(SUM(AV118:AW118),2)</f>
        <v>0</v>
      </c>
      <c r="AU118" s="140">
        <f>'Rozv.1 - RACK-x_A demontáže'!P125</f>
        <v>0</v>
      </c>
      <c r="AV118" s="139">
        <f>'Rozv.1 - RACK-x_A demontáže'!J37</f>
        <v>0</v>
      </c>
      <c r="AW118" s="139">
        <f>'Rozv.1 - RACK-x_A demontáže'!J38</f>
        <v>0</v>
      </c>
      <c r="AX118" s="139">
        <f>'Rozv.1 - RACK-x_A demontáže'!J39</f>
        <v>0</v>
      </c>
      <c r="AY118" s="139">
        <f>'Rozv.1 - RACK-x_A demontáže'!J40</f>
        <v>0</v>
      </c>
      <c r="AZ118" s="139">
        <f>'Rozv.1 - RACK-x_A demontáže'!F37</f>
        <v>0</v>
      </c>
      <c r="BA118" s="139">
        <f>'Rozv.1 - RACK-x_A demontáže'!F38</f>
        <v>0</v>
      </c>
      <c r="BB118" s="139">
        <f>'Rozv.1 - RACK-x_A demontáže'!F39</f>
        <v>0</v>
      </c>
      <c r="BC118" s="139">
        <f>'Rozv.1 - RACK-x_A demontáže'!F40</f>
        <v>0</v>
      </c>
      <c r="BD118" s="141">
        <f>'Rozv.1 - RACK-x_A demontáže'!F41</f>
        <v>0</v>
      </c>
      <c r="BE118" s="4"/>
      <c r="BT118" s="142" t="s">
        <v>104</v>
      </c>
      <c r="BV118" s="142" t="s">
        <v>78</v>
      </c>
      <c r="BW118" s="142" t="s">
        <v>153</v>
      </c>
      <c r="BX118" s="142" t="s">
        <v>132</v>
      </c>
      <c r="CL118" s="142" t="s">
        <v>1</v>
      </c>
    </row>
    <row r="119" s="4" customFormat="1" ht="16.5" customHeight="1">
      <c r="A119" s="133" t="s">
        <v>85</v>
      </c>
      <c r="B119" s="71"/>
      <c r="C119" s="134"/>
      <c r="D119" s="134"/>
      <c r="E119" s="134"/>
      <c r="F119" s="135" t="s">
        <v>154</v>
      </c>
      <c r="G119" s="135"/>
      <c r="H119" s="135"/>
      <c r="I119" s="135"/>
      <c r="J119" s="135"/>
      <c r="K119" s="134"/>
      <c r="L119" s="135" t="s">
        <v>155</v>
      </c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/>
      <c r="AF119" s="135"/>
      <c r="AG119" s="136">
        <f>'Rozv.2 - RACK-x_A materiál'!J34</f>
        <v>0</v>
      </c>
      <c r="AH119" s="134"/>
      <c r="AI119" s="134"/>
      <c r="AJ119" s="134"/>
      <c r="AK119" s="134"/>
      <c r="AL119" s="134"/>
      <c r="AM119" s="134"/>
      <c r="AN119" s="136">
        <f>SUM(AG119,AT119)</f>
        <v>0</v>
      </c>
      <c r="AO119" s="134"/>
      <c r="AP119" s="134"/>
      <c r="AQ119" s="137" t="s">
        <v>87</v>
      </c>
      <c r="AR119" s="73"/>
      <c r="AS119" s="138">
        <v>0</v>
      </c>
      <c r="AT119" s="139">
        <f>ROUND(SUM(AV119:AW119),2)</f>
        <v>0</v>
      </c>
      <c r="AU119" s="140">
        <f>'Rozv.2 - RACK-x_A materiál'!P130</f>
        <v>0</v>
      </c>
      <c r="AV119" s="139">
        <f>'Rozv.2 - RACK-x_A materiál'!J37</f>
        <v>0</v>
      </c>
      <c r="AW119" s="139">
        <f>'Rozv.2 - RACK-x_A materiál'!J38</f>
        <v>0</v>
      </c>
      <c r="AX119" s="139">
        <f>'Rozv.2 - RACK-x_A materiál'!J39</f>
        <v>0</v>
      </c>
      <c r="AY119" s="139">
        <f>'Rozv.2 - RACK-x_A materiál'!J40</f>
        <v>0</v>
      </c>
      <c r="AZ119" s="139">
        <f>'Rozv.2 - RACK-x_A materiál'!F37</f>
        <v>0</v>
      </c>
      <c r="BA119" s="139">
        <f>'Rozv.2 - RACK-x_A materiál'!F38</f>
        <v>0</v>
      </c>
      <c r="BB119" s="139">
        <f>'Rozv.2 - RACK-x_A materiál'!F39</f>
        <v>0</v>
      </c>
      <c r="BC119" s="139">
        <f>'Rozv.2 - RACK-x_A materiál'!F40</f>
        <v>0</v>
      </c>
      <c r="BD119" s="141">
        <f>'Rozv.2 - RACK-x_A materiál'!F41</f>
        <v>0</v>
      </c>
      <c r="BE119" s="4"/>
      <c r="BT119" s="142" t="s">
        <v>104</v>
      </c>
      <c r="BV119" s="142" t="s">
        <v>78</v>
      </c>
      <c r="BW119" s="142" t="s">
        <v>156</v>
      </c>
      <c r="BX119" s="142" t="s">
        <v>132</v>
      </c>
      <c r="CL119" s="142" t="s">
        <v>1</v>
      </c>
    </row>
    <row r="120" s="4" customFormat="1" ht="16.5" customHeight="1">
      <c r="A120" s="133" t="s">
        <v>85</v>
      </c>
      <c r="B120" s="71"/>
      <c r="C120" s="134"/>
      <c r="D120" s="134"/>
      <c r="E120" s="134"/>
      <c r="F120" s="135" t="s">
        <v>157</v>
      </c>
      <c r="G120" s="135"/>
      <c r="H120" s="135"/>
      <c r="I120" s="135"/>
      <c r="J120" s="135"/>
      <c r="K120" s="134"/>
      <c r="L120" s="135" t="s">
        <v>158</v>
      </c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6">
        <f>'Rozv.3 - RACK-x_A montáže'!J34</f>
        <v>0</v>
      </c>
      <c r="AH120" s="134"/>
      <c r="AI120" s="134"/>
      <c r="AJ120" s="134"/>
      <c r="AK120" s="134"/>
      <c r="AL120" s="134"/>
      <c r="AM120" s="134"/>
      <c r="AN120" s="136">
        <f>SUM(AG120,AT120)</f>
        <v>0</v>
      </c>
      <c r="AO120" s="134"/>
      <c r="AP120" s="134"/>
      <c r="AQ120" s="137" t="s">
        <v>87</v>
      </c>
      <c r="AR120" s="73"/>
      <c r="AS120" s="138">
        <v>0</v>
      </c>
      <c r="AT120" s="139">
        <f>ROUND(SUM(AV120:AW120),2)</f>
        <v>0</v>
      </c>
      <c r="AU120" s="140">
        <f>'Rozv.3 - RACK-x_A montáže'!P130</f>
        <v>0</v>
      </c>
      <c r="AV120" s="139">
        <f>'Rozv.3 - RACK-x_A montáže'!J37</f>
        <v>0</v>
      </c>
      <c r="AW120" s="139">
        <f>'Rozv.3 - RACK-x_A montáže'!J38</f>
        <v>0</v>
      </c>
      <c r="AX120" s="139">
        <f>'Rozv.3 - RACK-x_A montáže'!J39</f>
        <v>0</v>
      </c>
      <c r="AY120" s="139">
        <f>'Rozv.3 - RACK-x_A montáže'!J40</f>
        <v>0</v>
      </c>
      <c r="AZ120" s="139">
        <f>'Rozv.3 - RACK-x_A montáže'!F37</f>
        <v>0</v>
      </c>
      <c r="BA120" s="139">
        <f>'Rozv.3 - RACK-x_A montáže'!F38</f>
        <v>0</v>
      </c>
      <c r="BB120" s="139">
        <f>'Rozv.3 - RACK-x_A montáže'!F39</f>
        <v>0</v>
      </c>
      <c r="BC120" s="139">
        <f>'Rozv.3 - RACK-x_A montáže'!F40</f>
        <v>0</v>
      </c>
      <c r="BD120" s="141">
        <f>'Rozv.3 - RACK-x_A montáže'!F41</f>
        <v>0</v>
      </c>
      <c r="BE120" s="4"/>
      <c r="BT120" s="142" t="s">
        <v>104</v>
      </c>
      <c r="BV120" s="142" t="s">
        <v>78</v>
      </c>
      <c r="BW120" s="142" t="s">
        <v>159</v>
      </c>
      <c r="BX120" s="142" t="s">
        <v>132</v>
      </c>
      <c r="CL120" s="142" t="s">
        <v>1</v>
      </c>
    </row>
    <row r="121" s="4" customFormat="1" ht="16.5" customHeight="1">
      <c r="A121" s="133" t="s">
        <v>85</v>
      </c>
      <c r="B121" s="71"/>
      <c r="C121" s="134"/>
      <c r="D121" s="134"/>
      <c r="E121" s="134"/>
      <c r="F121" s="135" t="s">
        <v>160</v>
      </c>
      <c r="G121" s="135"/>
      <c r="H121" s="135"/>
      <c r="I121" s="135"/>
      <c r="J121" s="135"/>
      <c r="K121" s="134"/>
      <c r="L121" s="135" t="s">
        <v>161</v>
      </c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6">
        <f>'Rozv.4 - RB-typ 1-2_A dem...'!J34</f>
        <v>0</v>
      </c>
      <c r="AH121" s="134"/>
      <c r="AI121" s="134"/>
      <c r="AJ121" s="134"/>
      <c r="AK121" s="134"/>
      <c r="AL121" s="134"/>
      <c r="AM121" s="134"/>
      <c r="AN121" s="136">
        <f>SUM(AG121,AT121)</f>
        <v>0</v>
      </c>
      <c r="AO121" s="134"/>
      <c r="AP121" s="134"/>
      <c r="AQ121" s="137" t="s">
        <v>87</v>
      </c>
      <c r="AR121" s="73"/>
      <c r="AS121" s="138">
        <v>0</v>
      </c>
      <c r="AT121" s="139">
        <f>ROUND(SUM(AV121:AW121),2)</f>
        <v>0</v>
      </c>
      <c r="AU121" s="140">
        <f>'Rozv.4 - RB-typ 1-2_A dem...'!P125</f>
        <v>0</v>
      </c>
      <c r="AV121" s="139">
        <f>'Rozv.4 - RB-typ 1-2_A dem...'!J37</f>
        <v>0</v>
      </c>
      <c r="AW121" s="139">
        <f>'Rozv.4 - RB-typ 1-2_A dem...'!J38</f>
        <v>0</v>
      </c>
      <c r="AX121" s="139">
        <f>'Rozv.4 - RB-typ 1-2_A dem...'!J39</f>
        <v>0</v>
      </c>
      <c r="AY121" s="139">
        <f>'Rozv.4 - RB-typ 1-2_A dem...'!J40</f>
        <v>0</v>
      </c>
      <c r="AZ121" s="139">
        <f>'Rozv.4 - RB-typ 1-2_A dem...'!F37</f>
        <v>0</v>
      </c>
      <c r="BA121" s="139">
        <f>'Rozv.4 - RB-typ 1-2_A dem...'!F38</f>
        <v>0</v>
      </c>
      <c r="BB121" s="139">
        <f>'Rozv.4 - RB-typ 1-2_A dem...'!F39</f>
        <v>0</v>
      </c>
      <c r="BC121" s="139">
        <f>'Rozv.4 - RB-typ 1-2_A dem...'!F40</f>
        <v>0</v>
      </c>
      <c r="BD121" s="141">
        <f>'Rozv.4 - RB-typ 1-2_A dem...'!F41</f>
        <v>0</v>
      </c>
      <c r="BE121" s="4"/>
      <c r="BT121" s="142" t="s">
        <v>104</v>
      </c>
      <c r="BV121" s="142" t="s">
        <v>78</v>
      </c>
      <c r="BW121" s="142" t="s">
        <v>162</v>
      </c>
      <c r="BX121" s="142" t="s">
        <v>132</v>
      </c>
      <c r="CL121" s="142" t="s">
        <v>1</v>
      </c>
    </row>
    <row r="122" s="4" customFormat="1" ht="16.5" customHeight="1">
      <c r="A122" s="133" t="s">
        <v>85</v>
      </c>
      <c r="B122" s="71"/>
      <c r="C122" s="134"/>
      <c r="D122" s="134"/>
      <c r="E122" s="134"/>
      <c r="F122" s="135" t="s">
        <v>163</v>
      </c>
      <c r="G122" s="135"/>
      <c r="H122" s="135"/>
      <c r="I122" s="135"/>
      <c r="J122" s="135"/>
      <c r="K122" s="134"/>
      <c r="L122" s="135" t="s">
        <v>164</v>
      </c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6">
        <f>'Rozv.5 - RB-typ 1-2_A mat...'!J34</f>
        <v>0</v>
      </c>
      <c r="AH122" s="134"/>
      <c r="AI122" s="134"/>
      <c r="AJ122" s="134"/>
      <c r="AK122" s="134"/>
      <c r="AL122" s="134"/>
      <c r="AM122" s="134"/>
      <c r="AN122" s="136">
        <f>SUM(AG122,AT122)</f>
        <v>0</v>
      </c>
      <c r="AO122" s="134"/>
      <c r="AP122" s="134"/>
      <c r="AQ122" s="137" t="s">
        <v>87</v>
      </c>
      <c r="AR122" s="73"/>
      <c r="AS122" s="138">
        <v>0</v>
      </c>
      <c r="AT122" s="139">
        <f>ROUND(SUM(AV122:AW122),2)</f>
        <v>0</v>
      </c>
      <c r="AU122" s="140">
        <f>'Rozv.5 - RB-typ 1-2_A mat...'!P127</f>
        <v>0</v>
      </c>
      <c r="AV122" s="139">
        <f>'Rozv.5 - RB-typ 1-2_A mat...'!J37</f>
        <v>0</v>
      </c>
      <c r="AW122" s="139">
        <f>'Rozv.5 - RB-typ 1-2_A mat...'!J38</f>
        <v>0</v>
      </c>
      <c r="AX122" s="139">
        <f>'Rozv.5 - RB-typ 1-2_A mat...'!J39</f>
        <v>0</v>
      </c>
      <c r="AY122" s="139">
        <f>'Rozv.5 - RB-typ 1-2_A mat...'!J40</f>
        <v>0</v>
      </c>
      <c r="AZ122" s="139">
        <f>'Rozv.5 - RB-typ 1-2_A mat...'!F37</f>
        <v>0</v>
      </c>
      <c r="BA122" s="139">
        <f>'Rozv.5 - RB-typ 1-2_A mat...'!F38</f>
        <v>0</v>
      </c>
      <c r="BB122" s="139">
        <f>'Rozv.5 - RB-typ 1-2_A mat...'!F39</f>
        <v>0</v>
      </c>
      <c r="BC122" s="139">
        <f>'Rozv.5 - RB-typ 1-2_A mat...'!F40</f>
        <v>0</v>
      </c>
      <c r="BD122" s="141">
        <f>'Rozv.5 - RB-typ 1-2_A mat...'!F41</f>
        <v>0</v>
      </c>
      <c r="BE122" s="4"/>
      <c r="BT122" s="142" t="s">
        <v>104</v>
      </c>
      <c r="BV122" s="142" t="s">
        <v>78</v>
      </c>
      <c r="BW122" s="142" t="s">
        <v>165</v>
      </c>
      <c r="BX122" s="142" t="s">
        <v>132</v>
      </c>
      <c r="CL122" s="142" t="s">
        <v>1</v>
      </c>
    </row>
    <row r="123" s="4" customFormat="1" ht="16.5" customHeight="1">
      <c r="A123" s="133" t="s">
        <v>85</v>
      </c>
      <c r="B123" s="71"/>
      <c r="C123" s="134"/>
      <c r="D123" s="134"/>
      <c r="E123" s="134"/>
      <c r="F123" s="135" t="s">
        <v>166</v>
      </c>
      <c r="G123" s="135"/>
      <c r="H123" s="135"/>
      <c r="I123" s="135"/>
      <c r="J123" s="135"/>
      <c r="K123" s="134"/>
      <c r="L123" s="135" t="s">
        <v>167</v>
      </c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6">
        <f>'Rozv.6 - RB-typ 1-2_A mon...'!J34</f>
        <v>0</v>
      </c>
      <c r="AH123" s="134"/>
      <c r="AI123" s="134"/>
      <c r="AJ123" s="134"/>
      <c r="AK123" s="134"/>
      <c r="AL123" s="134"/>
      <c r="AM123" s="134"/>
      <c r="AN123" s="136">
        <f>SUM(AG123,AT123)</f>
        <v>0</v>
      </c>
      <c r="AO123" s="134"/>
      <c r="AP123" s="134"/>
      <c r="AQ123" s="137" t="s">
        <v>87</v>
      </c>
      <c r="AR123" s="73"/>
      <c r="AS123" s="138">
        <v>0</v>
      </c>
      <c r="AT123" s="139">
        <f>ROUND(SUM(AV123:AW123),2)</f>
        <v>0</v>
      </c>
      <c r="AU123" s="140">
        <f>'Rozv.6 - RB-typ 1-2_A mon...'!P127</f>
        <v>0</v>
      </c>
      <c r="AV123" s="139">
        <f>'Rozv.6 - RB-typ 1-2_A mon...'!J37</f>
        <v>0</v>
      </c>
      <c r="AW123" s="139">
        <f>'Rozv.6 - RB-typ 1-2_A mon...'!J38</f>
        <v>0</v>
      </c>
      <c r="AX123" s="139">
        <f>'Rozv.6 - RB-typ 1-2_A mon...'!J39</f>
        <v>0</v>
      </c>
      <c r="AY123" s="139">
        <f>'Rozv.6 - RB-typ 1-2_A mon...'!J40</f>
        <v>0</v>
      </c>
      <c r="AZ123" s="139">
        <f>'Rozv.6 - RB-typ 1-2_A mon...'!F37</f>
        <v>0</v>
      </c>
      <c r="BA123" s="139">
        <f>'Rozv.6 - RB-typ 1-2_A mon...'!F38</f>
        <v>0</v>
      </c>
      <c r="BB123" s="139">
        <f>'Rozv.6 - RB-typ 1-2_A mon...'!F39</f>
        <v>0</v>
      </c>
      <c r="BC123" s="139">
        <f>'Rozv.6 - RB-typ 1-2_A mon...'!F40</f>
        <v>0</v>
      </c>
      <c r="BD123" s="141">
        <f>'Rozv.6 - RB-typ 1-2_A mon...'!F41</f>
        <v>0</v>
      </c>
      <c r="BE123" s="4"/>
      <c r="BT123" s="142" t="s">
        <v>104</v>
      </c>
      <c r="BV123" s="142" t="s">
        <v>78</v>
      </c>
      <c r="BW123" s="142" t="s">
        <v>168</v>
      </c>
      <c r="BX123" s="142" t="s">
        <v>132</v>
      </c>
      <c r="CL123" s="142" t="s">
        <v>1</v>
      </c>
    </row>
    <row r="124" s="4" customFormat="1" ht="16.5" customHeight="1">
      <c r="A124" s="133" t="s">
        <v>85</v>
      </c>
      <c r="B124" s="71"/>
      <c r="C124" s="134"/>
      <c r="D124" s="134"/>
      <c r="E124" s="134"/>
      <c r="F124" s="135" t="s">
        <v>169</v>
      </c>
      <c r="G124" s="135"/>
      <c r="H124" s="135"/>
      <c r="I124" s="135"/>
      <c r="J124" s="135"/>
      <c r="K124" s="134"/>
      <c r="L124" s="135" t="s">
        <v>170</v>
      </c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6">
        <f>'Rozv.7 -  RP-1.01_B demon...'!J34</f>
        <v>0</v>
      </c>
      <c r="AH124" s="134"/>
      <c r="AI124" s="134"/>
      <c r="AJ124" s="134"/>
      <c r="AK124" s="134"/>
      <c r="AL124" s="134"/>
      <c r="AM124" s="134"/>
      <c r="AN124" s="136">
        <f>SUM(AG124,AT124)</f>
        <v>0</v>
      </c>
      <c r="AO124" s="134"/>
      <c r="AP124" s="134"/>
      <c r="AQ124" s="137" t="s">
        <v>87</v>
      </c>
      <c r="AR124" s="73"/>
      <c r="AS124" s="138">
        <v>0</v>
      </c>
      <c r="AT124" s="139">
        <f>ROUND(SUM(AV124:AW124),2)</f>
        <v>0</v>
      </c>
      <c r="AU124" s="140">
        <f>'Rozv.7 -  RP-1.01_B demon...'!P125</f>
        <v>0</v>
      </c>
      <c r="AV124" s="139">
        <f>'Rozv.7 -  RP-1.01_B demon...'!J37</f>
        <v>0</v>
      </c>
      <c r="AW124" s="139">
        <f>'Rozv.7 -  RP-1.01_B demon...'!J38</f>
        <v>0</v>
      </c>
      <c r="AX124" s="139">
        <f>'Rozv.7 -  RP-1.01_B demon...'!J39</f>
        <v>0</v>
      </c>
      <c r="AY124" s="139">
        <f>'Rozv.7 -  RP-1.01_B demon...'!J40</f>
        <v>0</v>
      </c>
      <c r="AZ124" s="139">
        <f>'Rozv.7 -  RP-1.01_B demon...'!F37</f>
        <v>0</v>
      </c>
      <c r="BA124" s="139">
        <f>'Rozv.7 -  RP-1.01_B demon...'!F38</f>
        <v>0</v>
      </c>
      <c r="BB124" s="139">
        <f>'Rozv.7 -  RP-1.01_B demon...'!F39</f>
        <v>0</v>
      </c>
      <c r="BC124" s="139">
        <f>'Rozv.7 -  RP-1.01_B demon...'!F40</f>
        <v>0</v>
      </c>
      <c r="BD124" s="141">
        <f>'Rozv.7 -  RP-1.01_B demon...'!F41</f>
        <v>0</v>
      </c>
      <c r="BE124" s="4"/>
      <c r="BT124" s="142" t="s">
        <v>104</v>
      </c>
      <c r="BV124" s="142" t="s">
        <v>78</v>
      </c>
      <c r="BW124" s="142" t="s">
        <v>171</v>
      </c>
      <c r="BX124" s="142" t="s">
        <v>132</v>
      </c>
      <c r="CL124" s="142" t="s">
        <v>1</v>
      </c>
    </row>
    <row r="125" s="4" customFormat="1" ht="16.5" customHeight="1">
      <c r="A125" s="133" t="s">
        <v>85</v>
      </c>
      <c r="B125" s="71"/>
      <c r="C125" s="134"/>
      <c r="D125" s="134"/>
      <c r="E125" s="134"/>
      <c r="F125" s="135" t="s">
        <v>172</v>
      </c>
      <c r="G125" s="135"/>
      <c r="H125" s="135"/>
      <c r="I125" s="135"/>
      <c r="J125" s="135"/>
      <c r="K125" s="134"/>
      <c r="L125" s="135" t="s">
        <v>173</v>
      </c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6">
        <f>'Rozv.8 -  RP-1.01_B materiál'!J34</f>
        <v>0</v>
      </c>
      <c r="AH125" s="134"/>
      <c r="AI125" s="134"/>
      <c r="AJ125" s="134"/>
      <c r="AK125" s="134"/>
      <c r="AL125" s="134"/>
      <c r="AM125" s="134"/>
      <c r="AN125" s="136">
        <f>SUM(AG125,AT125)</f>
        <v>0</v>
      </c>
      <c r="AO125" s="134"/>
      <c r="AP125" s="134"/>
      <c r="AQ125" s="137" t="s">
        <v>87</v>
      </c>
      <c r="AR125" s="73"/>
      <c r="AS125" s="138">
        <v>0</v>
      </c>
      <c r="AT125" s="139">
        <f>ROUND(SUM(AV125:AW125),2)</f>
        <v>0</v>
      </c>
      <c r="AU125" s="140">
        <f>'Rozv.8 -  RP-1.01_B materiál'!P125</f>
        <v>0</v>
      </c>
      <c r="AV125" s="139">
        <f>'Rozv.8 -  RP-1.01_B materiál'!J37</f>
        <v>0</v>
      </c>
      <c r="AW125" s="139">
        <f>'Rozv.8 -  RP-1.01_B materiál'!J38</f>
        <v>0</v>
      </c>
      <c r="AX125" s="139">
        <f>'Rozv.8 -  RP-1.01_B materiál'!J39</f>
        <v>0</v>
      </c>
      <c r="AY125" s="139">
        <f>'Rozv.8 -  RP-1.01_B materiál'!J40</f>
        <v>0</v>
      </c>
      <c r="AZ125" s="139">
        <f>'Rozv.8 -  RP-1.01_B materiál'!F37</f>
        <v>0</v>
      </c>
      <c r="BA125" s="139">
        <f>'Rozv.8 -  RP-1.01_B materiál'!F38</f>
        <v>0</v>
      </c>
      <c r="BB125" s="139">
        <f>'Rozv.8 -  RP-1.01_B materiál'!F39</f>
        <v>0</v>
      </c>
      <c r="BC125" s="139">
        <f>'Rozv.8 -  RP-1.01_B materiál'!F40</f>
        <v>0</v>
      </c>
      <c r="BD125" s="141">
        <f>'Rozv.8 -  RP-1.01_B materiál'!F41</f>
        <v>0</v>
      </c>
      <c r="BE125" s="4"/>
      <c r="BT125" s="142" t="s">
        <v>104</v>
      </c>
      <c r="BV125" s="142" t="s">
        <v>78</v>
      </c>
      <c r="BW125" s="142" t="s">
        <v>174</v>
      </c>
      <c r="BX125" s="142" t="s">
        <v>132</v>
      </c>
      <c r="CL125" s="142" t="s">
        <v>1</v>
      </c>
    </row>
    <row r="126" s="4" customFormat="1" ht="16.5" customHeight="1">
      <c r="A126" s="133" t="s">
        <v>85</v>
      </c>
      <c r="B126" s="71"/>
      <c r="C126" s="134"/>
      <c r="D126" s="134"/>
      <c r="E126" s="134"/>
      <c r="F126" s="135" t="s">
        <v>175</v>
      </c>
      <c r="G126" s="135"/>
      <c r="H126" s="135"/>
      <c r="I126" s="135"/>
      <c r="J126" s="135"/>
      <c r="K126" s="134"/>
      <c r="L126" s="135" t="s">
        <v>176</v>
      </c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6">
        <f>'Rozv.9 -  RP-1.01_B montáže'!J34</f>
        <v>0</v>
      </c>
      <c r="AH126" s="134"/>
      <c r="AI126" s="134"/>
      <c r="AJ126" s="134"/>
      <c r="AK126" s="134"/>
      <c r="AL126" s="134"/>
      <c r="AM126" s="134"/>
      <c r="AN126" s="136">
        <f>SUM(AG126,AT126)</f>
        <v>0</v>
      </c>
      <c r="AO126" s="134"/>
      <c r="AP126" s="134"/>
      <c r="AQ126" s="137" t="s">
        <v>87</v>
      </c>
      <c r="AR126" s="73"/>
      <c r="AS126" s="138">
        <v>0</v>
      </c>
      <c r="AT126" s="139">
        <f>ROUND(SUM(AV126:AW126),2)</f>
        <v>0</v>
      </c>
      <c r="AU126" s="140">
        <f>'Rozv.9 -  RP-1.01_B montáže'!P125</f>
        <v>0</v>
      </c>
      <c r="AV126" s="139">
        <f>'Rozv.9 -  RP-1.01_B montáže'!J37</f>
        <v>0</v>
      </c>
      <c r="AW126" s="139">
        <f>'Rozv.9 -  RP-1.01_B montáže'!J38</f>
        <v>0</v>
      </c>
      <c r="AX126" s="139">
        <f>'Rozv.9 -  RP-1.01_B montáže'!J39</f>
        <v>0</v>
      </c>
      <c r="AY126" s="139">
        <f>'Rozv.9 -  RP-1.01_B montáže'!J40</f>
        <v>0</v>
      </c>
      <c r="AZ126" s="139">
        <f>'Rozv.9 -  RP-1.01_B montáže'!F37</f>
        <v>0</v>
      </c>
      <c r="BA126" s="139">
        <f>'Rozv.9 -  RP-1.01_B montáže'!F38</f>
        <v>0</v>
      </c>
      <c r="BB126" s="139">
        <f>'Rozv.9 -  RP-1.01_B montáže'!F39</f>
        <v>0</v>
      </c>
      <c r="BC126" s="139">
        <f>'Rozv.9 -  RP-1.01_B montáže'!F40</f>
        <v>0</v>
      </c>
      <c r="BD126" s="141">
        <f>'Rozv.9 -  RP-1.01_B montáže'!F41</f>
        <v>0</v>
      </c>
      <c r="BE126" s="4"/>
      <c r="BT126" s="142" t="s">
        <v>104</v>
      </c>
      <c r="BV126" s="142" t="s">
        <v>78</v>
      </c>
      <c r="BW126" s="142" t="s">
        <v>177</v>
      </c>
      <c r="BX126" s="142" t="s">
        <v>132</v>
      </c>
      <c r="CL126" s="142" t="s">
        <v>1</v>
      </c>
    </row>
    <row r="127" s="4" customFormat="1" ht="16.5" customHeight="1">
      <c r="A127" s="133" t="s">
        <v>85</v>
      </c>
      <c r="B127" s="71"/>
      <c r="C127" s="134"/>
      <c r="D127" s="134"/>
      <c r="E127" s="134"/>
      <c r="F127" s="135" t="s">
        <v>178</v>
      </c>
      <c r="G127" s="135"/>
      <c r="H127" s="135"/>
      <c r="I127" s="135"/>
      <c r="J127" s="135"/>
      <c r="K127" s="134"/>
      <c r="L127" s="135" t="s">
        <v>179</v>
      </c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6">
        <f>'ROZ1 - Rozváděče RE-x_A -...'!J34</f>
        <v>0</v>
      </c>
      <c r="AH127" s="134"/>
      <c r="AI127" s="134"/>
      <c r="AJ127" s="134"/>
      <c r="AK127" s="134"/>
      <c r="AL127" s="134"/>
      <c r="AM127" s="134"/>
      <c r="AN127" s="136">
        <f>SUM(AG127,AT127)</f>
        <v>0</v>
      </c>
      <c r="AO127" s="134"/>
      <c r="AP127" s="134"/>
      <c r="AQ127" s="137" t="s">
        <v>87</v>
      </c>
      <c r="AR127" s="73"/>
      <c r="AS127" s="138">
        <v>0</v>
      </c>
      <c r="AT127" s="139">
        <f>ROUND(SUM(AV127:AW127),2)</f>
        <v>0</v>
      </c>
      <c r="AU127" s="140">
        <f>'ROZ1 - Rozváděče RE-x_A -...'!P125</f>
        <v>0</v>
      </c>
      <c r="AV127" s="139">
        <f>'ROZ1 - Rozváděče RE-x_A -...'!J37</f>
        <v>0</v>
      </c>
      <c r="AW127" s="139">
        <f>'ROZ1 - Rozváděče RE-x_A -...'!J38</f>
        <v>0</v>
      </c>
      <c r="AX127" s="139">
        <f>'ROZ1 - Rozváděče RE-x_A -...'!J39</f>
        <v>0</v>
      </c>
      <c r="AY127" s="139">
        <f>'ROZ1 - Rozváděče RE-x_A -...'!J40</f>
        <v>0</v>
      </c>
      <c r="AZ127" s="139">
        <f>'ROZ1 - Rozváděče RE-x_A -...'!F37</f>
        <v>0</v>
      </c>
      <c r="BA127" s="139">
        <f>'ROZ1 - Rozváděče RE-x_A -...'!F38</f>
        <v>0</v>
      </c>
      <c r="BB127" s="139">
        <f>'ROZ1 - Rozváděče RE-x_A -...'!F39</f>
        <v>0</v>
      </c>
      <c r="BC127" s="139">
        <f>'ROZ1 - Rozváděče RE-x_A -...'!F40</f>
        <v>0</v>
      </c>
      <c r="BD127" s="141">
        <f>'ROZ1 - Rozváděče RE-x_A -...'!F41</f>
        <v>0</v>
      </c>
      <c r="BE127" s="4"/>
      <c r="BT127" s="142" t="s">
        <v>104</v>
      </c>
      <c r="BV127" s="142" t="s">
        <v>78</v>
      </c>
      <c r="BW127" s="142" t="s">
        <v>180</v>
      </c>
      <c r="BX127" s="142" t="s">
        <v>132</v>
      </c>
      <c r="CL127" s="142" t="s">
        <v>1</v>
      </c>
    </row>
    <row r="128" s="4" customFormat="1" ht="16.5" customHeight="1">
      <c r="A128" s="133" t="s">
        <v>85</v>
      </c>
      <c r="B128" s="71"/>
      <c r="C128" s="134"/>
      <c r="D128" s="134"/>
      <c r="E128" s="134"/>
      <c r="F128" s="135" t="s">
        <v>181</v>
      </c>
      <c r="G128" s="135"/>
      <c r="H128" s="135"/>
      <c r="I128" s="135"/>
      <c r="J128" s="135"/>
      <c r="K128" s="134"/>
      <c r="L128" s="135" t="s">
        <v>182</v>
      </c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6">
        <f>'ROZ2 - Rozváděče RE-x_A -...'!J34</f>
        <v>0</v>
      </c>
      <c r="AH128" s="134"/>
      <c r="AI128" s="134"/>
      <c r="AJ128" s="134"/>
      <c r="AK128" s="134"/>
      <c r="AL128" s="134"/>
      <c r="AM128" s="134"/>
      <c r="AN128" s="136">
        <f>SUM(AG128,AT128)</f>
        <v>0</v>
      </c>
      <c r="AO128" s="134"/>
      <c r="AP128" s="134"/>
      <c r="AQ128" s="137" t="s">
        <v>87</v>
      </c>
      <c r="AR128" s="73"/>
      <c r="AS128" s="138">
        <v>0</v>
      </c>
      <c r="AT128" s="139">
        <f>ROUND(SUM(AV128:AW128),2)</f>
        <v>0</v>
      </c>
      <c r="AU128" s="140">
        <f>'ROZ2 - Rozváděče RE-x_A -...'!P125</f>
        <v>0</v>
      </c>
      <c r="AV128" s="139">
        <f>'ROZ2 - Rozváděče RE-x_A -...'!J37</f>
        <v>0</v>
      </c>
      <c r="AW128" s="139">
        <f>'ROZ2 - Rozváděče RE-x_A -...'!J38</f>
        <v>0</v>
      </c>
      <c r="AX128" s="139">
        <f>'ROZ2 - Rozváděče RE-x_A -...'!J39</f>
        <v>0</v>
      </c>
      <c r="AY128" s="139">
        <f>'ROZ2 - Rozváděče RE-x_A -...'!J40</f>
        <v>0</v>
      </c>
      <c r="AZ128" s="139">
        <f>'ROZ2 - Rozváděče RE-x_A -...'!F37</f>
        <v>0</v>
      </c>
      <c r="BA128" s="139">
        <f>'ROZ2 - Rozváděče RE-x_A -...'!F38</f>
        <v>0</v>
      </c>
      <c r="BB128" s="139">
        <f>'ROZ2 - Rozváděče RE-x_A -...'!F39</f>
        <v>0</v>
      </c>
      <c r="BC128" s="139">
        <f>'ROZ2 - Rozváděče RE-x_A -...'!F40</f>
        <v>0</v>
      </c>
      <c r="BD128" s="141">
        <f>'ROZ2 - Rozváděče RE-x_A -...'!F41</f>
        <v>0</v>
      </c>
      <c r="BE128" s="4"/>
      <c r="BT128" s="142" t="s">
        <v>104</v>
      </c>
      <c r="BV128" s="142" t="s">
        <v>78</v>
      </c>
      <c r="BW128" s="142" t="s">
        <v>183</v>
      </c>
      <c r="BX128" s="142" t="s">
        <v>132</v>
      </c>
      <c r="CL128" s="142" t="s">
        <v>1</v>
      </c>
    </row>
    <row r="129" s="4" customFormat="1" ht="16.5" customHeight="1">
      <c r="A129" s="133" t="s">
        <v>85</v>
      </c>
      <c r="B129" s="71"/>
      <c r="C129" s="134"/>
      <c r="D129" s="134"/>
      <c r="E129" s="134"/>
      <c r="F129" s="135" t="s">
        <v>184</v>
      </c>
      <c r="G129" s="135"/>
      <c r="H129" s="135"/>
      <c r="I129" s="135"/>
      <c r="J129" s="135"/>
      <c r="K129" s="134"/>
      <c r="L129" s="135" t="s">
        <v>185</v>
      </c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6">
        <f>'ROZ3 - Rozváděče RE-x_A -...'!J34</f>
        <v>0</v>
      </c>
      <c r="AH129" s="134"/>
      <c r="AI129" s="134"/>
      <c r="AJ129" s="134"/>
      <c r="AK129" s="134"/>
      <c r="AL129" s="134"/>
      <c r="AM129" s="134"/>
      <c r="AN129" s="136">
        <f>SUM(AG129,AT129)</f>
        <v>0</v>
      </c>
      <c r="AO129" s="134"/>
      <c r="AP129" s="134"/>
      <c r="AQ129" s="137" t="s">
        <v>87</v>
      </c>
      <c r="AR129" s="73"/>
      <c r="AS129" s="138">
        <v>0</v>
      </c>
      <c r="AT129" s="139">
        <f>ROUND(SUM(AV129:AW129),2)</f>
        <v>0</v>
      </c>
      <c r="AU129" s="140">
        <f>'ROZ3 - Rozváděče RE-x_A -...'!P125</f>
        <v>0</v>
      </c>
      <c r="AV129" s="139">
        <f>'ROZ3 - Rozváděče RE-x_A -...'!J37</f>
        <v>0</v>
      </c>
      <c r="AW129" s="139">
        <f>'ROZ3 - Rozváděče RE-x_A -...'!J38</f>
        <v>0</v>
      </c>
      <c r="AX129" s="139">
        <f>'ROZ3 - Rozváděče RE-x_A -...'!J39</f>
        <v>0</v>
      </c>
      <c r="AY129" s="139">
        <f>'ROZ3 - Rozváděče RE-x_A -...'!J40</f>
        <v>0</v>
      </c>
      <c r="AZ129" s="139">
        <f>'ROZ3 - Rozváděče RE-x_A -...'!F37</f>
        <v>0</v>
      </c>
      <c r="BA129" s="139">
        <f>'ROZ3 - Rozváděče RE-x_A -...'!F38</f>
        <v>0</v>
      </c>
      <c r="BB129" s="139">
        <f>'ROZ3 - Rozváděče RE-x_A -...'!F39</f>
        <v>0</v>
      </c>
      <c r="BC129" s="139">
        <f>'ROZ3 - Rozváděče RE-x_A -...'!F40</f>
        <v>0</v>
      </c>
      <c r="BD129" s="141">
        <f>'ROZ3 - Rozváděče RE-x_A -...'!F41</f>
        <v>0</v>
      </c>
      <c r="BE129" s="4"/>
      <c r="BT129" s="142" t="s">
        <v>104</v>
      </c>
      <c r="BV129" s="142" t="s">
        <v>78</v>
      </c>
      <c r="BW129" s="142" t="s">
        <v>186</v>
      </c>
      <c r="BX129" s="142" t="s">
        <v>132</v>
      </c>
      <c r="CL129" s="142" t="s">
        <v>1</v>
      </c>
    </row>
    <row r="130" s="4" customFormat="1" ht="16.5" customHeight="1">
      <c r="A130" s="133" t="s">
        <v>85</v>
      </c>
      <c r="B130" s="71"/>
      <c r="C130" s="134"/>
      <c r="D130" s="134"/>
      <c r="E130" s="134"/>
      <c r="F130" s="135" t="s">
        <v>187</v>
      </c>
      <c r="G130" s="135"/>
      <c r="H130" s="135"/>
      <c r="I130" s="135"/>
      <c r="J130" s="135"/>
      <c r="K130" s="134"/>
      <c r="L130" s="135" t="s">
        <v>188</v>
      </c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6">
        <f>'ROZ4 - Rozváděče RSS-x_A ...'!J34</f>
        <v>0</v>
      </c>
      <c r="AH130" s="134"/>
      <c r="AI130" s="134"/>
      <c r="AJ130" s="134"/>
      <c r="AK130" s="134"/>
      <c r="AL130" s="134"/>
      <c r="AM130" s="134"/>
      <c r="AN130" s="136">
        <f>SUM(AG130,AT130)</f>
        <v>0</v>
      </c>
      <c r="AO130" s="134"/>
      <c r="AP130" s="134"/>
      <c r="AQ130" s="137" t="s">
        <v>87</v>
      </c>
      <c r="AR130" s="73"/>
      <c r="AS130" s="138">
        <v>0</v>
      </c>
      <c r="AT130" s="139">
        <f>ROUND(SUM(AV130:AW130),2)</f>
        <v>0</v>
      </c>
      <c r="AU130" s="140">
        <f>'ROZ4 - Rozváděče RSS-x_A ...'!P125</f>
        <v>0</v>
      </c>
      <c r="AV130" s="139">
        <f>'ROZ4 - Rozváděče RSS-x_A ...'!J37</f>
        <v>0</v>
      </c>
      <c r="AW130" s="139">
        <f>'ROZ4 - Rozváděče RSS-x_A ...'!J38</f>
        <v>0</v>
      </c>
      <c r="AX130" s="139">
        <f>'ROZ4 - Rozváděče RSS-x_A ...'!J39</f>
        <v>0</v>
      </c>
      <c r="AY130" s="139">
        <f>'ROZ4 - Rozváděče RSS-x_A ...'!J40</f>
        <v>0</v>
      </c>
      <c r="AZ130" s="139">
        <f>'ROZ4 - Rozváděče RSS-x_A ...'!F37</f>
        <v>0</v>
      </c>
      <c r="BA130" s="139">
        <f>'ROZ4 - Rozváděče RSS-x_A ...'!F38</f>
        <v>0</v>
      </c>
      <c r="BB130" s="139">
        <f>'ROZ4 - Rozváděče RSS-x_A ...'!F39</f>
        <v>0</v>
      </c>
      <c r="BC130" s="139">
        <f>'ROZ4 - Rozváděče RSS-x_A ...'!F40</f>
        <v>0</v>
      </c>
      <c r="BD130" s="141">
        <f>'ROZ4 - Rozváděče RSS-x_A ...'!F41</f>
        <v>0</v>
      </c>
      <c r="BE130" s="4"/>
      <c r="BT130" s="142" t="s">
        <v>104</v>
      </c>
      <c r="BV130" s="142" t="s">
        <v>78</v>
      </c>
      <c r="BW130" s="142" t="s">
        <v>189</v>
      </c>
      <c r="BX130" s="142" t="s">
        <v>132</v>
      </c>
      <c r="CL130" s="142" t="s">
        <v>1</v>
      </c>
    </row>
    <row r="131" s="4" customFormat="1" ht="16.5" customHeight="1">
      <c r="A131" s="133" t="s">
        <v>85</v>
      </c>
      <c r="B131" s="71"/>
      <c r="C131" s="134"/>
      <c r="D131" s="134"/>
      <c r="E131" s="134"/>
      <c r="F131" s="135" t="s">
        <v>190</v>
      </c>
      <c r="G131" s="135"/>
      <c r="H131" s="135"/>
      <c r="I131" s="135"/>
      <c r="J131" s="135"/>
      <c r="K131" s="134"/>
      <c r="L131" s="135" t="s">
        <v>191</v>
      </c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6">
        <f>'ROZ5 - Rozváděče RSS-x_A ...'!J34</f>
        <v>0</v>
      </c>
      <c r="AH131" s="134"/>
      <c r="AI131" s="134"/>
      <c r="AJ131" s="134"/>
      <c r="AK131" s="134"/>
      <c r="AL131" s="134"/>
      <c r="AM131" s="134"/>
      <c r="AN131" s="136">
        <f>SUM(AG131,AT131)</f>
        <v>0</v>
      </c>
      <c r="AO131" s="134"/>
      <c r="AP131" s="134"/>
      <c r="AQ131" s="137" t="s">
        <v>87</v>
      </c>
      <c r="AR131" s="73"/>
      <c r="AS131" s="138">
        <v>0</v>
      </c>
      <c r="AT131" s="139">
        <f>ROUND(SUM(AV131:AW131),2)</f>
        <v>0</v>
      </c>
      <c r="AU131" s="140">
        <f>'ROZ5 - Rozváděče RSS-x_A ...'!P128</f>
        <v>0</v>
      </c>
      <c r="AV131" s="139">
        <f>'ROZ5 - Rozváděče RSS-x_A ...'!J37</f>
        <v>0</v>
      </c>
      <c r="AW131" s="139">
        <f>'ROZ5 - Rozváděče RSS-x_A ...'!J38</f>
        <v>0</v>
      </c>
      <c r="AX131" s="139">
        <f>'ROZ5 - Rozváděče RSS-x_A ...'!J39</f>
        <v>0</v>
      </c>
      <c r="AY131" s="139">
        <f>'ROZ5 - Rozváděče RSS-x_A ...'!J40</f>
        <v>0</v>
      </c>
      <c r="AZ131" s="139">
        <f>'ROZ5 - Rozváděče RSS-x_A ...'!F37</f>
        <v>0</v>
      </c>
      <c r="BA131" s="139">
        <f>'ROZ5 - Rozváděče RSS-x_A ...'!F38</f>
        <v>0</v>
      </c>
      <c r="BB131" s="139">
        <f>'ROZ5 - Rozváděče RSS-x_A ...'!F39</f>
        <v>0</v>
      </c>
      <c r="BC131" s="139">
        <f>'ROZ5 - Rozváděče RSS-x_A ...'!F40</f>
        <v>0</v>
      </c>
      <c r="BD131" s="141">
        <f>'ROZ5 - Rozváděče RSS-x_A ...'!F41</f>
        <v>0</v>
      </c>
      <c r="BE131" s="4"/>
      <c r="BT131" s="142" t="s">
        <v>104</v>
      </c>
      <c r="BV131" s="142" t="s">
        <v>78</v>
      </c>
      <c r="BW131" s="142" t="s">
        <v>192</v>
      </c>
      <c r="BX131" s="142" t="s">
        <v>132</v>
      </c>
      <c r="CL131" s="142" t="s">
        <v>1</v>
      </c>
    </row>
    <row r="132" s="4" customFormat="1" ht="16.5" customHeight="1">
      <c r="A132" s="133" t="s">
        <v>85</v>
      </c>
      <c r="B132" s="71"/>
      <c r="C132" s="134"/>
      <c r="D132" s="134"/>
      <c r="E132" s="134"/>
      <c r="F132" s="135" t="s">
        <v>193</v>
      </c>
      <c r="G132" s="135"/>
      <c r="H132" s="135"/>
      <c r="I132" s="135"/>
      <c r="J132" s="135"/>
      <c r="K132" s="134"/>
      <c r="L132" s="135" t="s">
        <v>194</v>
      </c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6">
        <f>'ROZ6 - Rozváděče RSS-x_A ...'!J34</f>
        <v>0</v>
      </c>
      <c r="AH132" s="134"/>
      <c r="AI132" s="134"/>
      <c r="AJ132" s="134"/>
      <c r="AK132" s="134"/>
      <c r="AL132" s="134"/>
      <c r="AM132" s="134"/>
      <c r="AN132" s="136">
        <f>SUM(AG132,AT132)</f>
        <v>0</v>
      </c>
      <c r="AO132" s="134"/>
      <c r="AP132" s="134"/>
      <c r="AQ132" s="137" t="s">
        <v>87</v>
      </c>
      <c r="AR132" s="73"/>
      <c r="AS132" s="138">
        <v>0</v>
      </c>
      <c r="AT132" s="139">
        <f>ROUND(SUM(AV132:AW132),2)</f>
        <v>0</v>
      </c>
      <c r="AU132" s="140">
        <f>'ROZ6 - Rozváděče RSS-x_A ...'!P128</f>
        <v>0</v>
      </c>
      <c r="AV132" s="139">
        <f>'ROZ6 - Rozváděče RSS-x_A ...'!J37</f>
        <v>0</v>
      </c>
      <c r="AW132" s="139">
        <f>'ROZ6 - Rozváděče RSS-x_A ...'!J38</f>
        <v>0</v>
      </c>
      <c r="AX132" s="139">
        <f>'ROZ6 - Rozváděče RSS-x_A ...'!J39</f>
        <v>0</v>
      </c>
      <c r="AY132" s="139">
        <f>'ROZ6 - Rozváděče RSS-x_A ...'!J40</f>
        <v>0</v>
      </c>
      <c r="AZ132" s="139">
        <f>'ROZ6 - Rozváděče RSS-x_A ...'!F37</f>
        <v>0</v>
      </c>
      <c r="BA132" s="139">
        <f>'ROZ6 - Rozváděče RSS-x_A ...'!F38</f>
        <v>0</v>
      </c>
      <c r="BB132" s="139">
        <f>'ROZ6 - Rozváděče RSS-x_A ...'!F39</f>
        <v>0</v>
      </c>
      <c r="BC132" s="139">
        <f>'ROZ6 - Rozváděče RSS-x_A ...'!F40</f>
        <v>0</v>
      </c>
      <c r="BD132" s="141">
        <f>'ROZ6 - Rozváděče RSS-x_A ...'!F41</f>
        <v>0</v>
      </c>
      <c r="BE132" s="4"/>
      <c r="BT132" s="142" t="s">
        <v>104</v>
      </c>
      <c r="BV132" s="142" t="s">
        <v>78</v>
      </c>
      <c r="BW132" s="142" t="s">
        <v>195</v>
      </c>
      <c r="BX132" s="142" t="s">
        <v>132</v>
      </c>
      <c r="CL132" s="142" t="s">
        <v>1</v>
      </c>
    </row>
    <row r="133" s="4" customFormat="1" ht="16.5" customHeight="1">
      <c r="A133" s="133" t="s">
        <v>85</v>
      </c>
      <c r="B133" s="71"/>
      <c r="C133" s="134"/>
      <c r="D133" s="134"/>
      <c r="E133" s="134"/>
      <c r="F133" s="135" t="s">
        <v>196</v>
      </c>
      <c r="G133" s="135"/>
      <c r="H133" s="135"/>
      <c r="I133" s="135"/>
      <c r="J133" s="135"/>
      <c r="K133" s="134"/>
      <c r="L133" s="135" t="s">
        <v>197</v>
      </c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6">
        <f>'ROZ7 - Rozv.-RP-S.xx_A-mo...'!J34</f>
        <v>0</v>
      </c>
      <c r="AH133" s="134"/>
      <c r="AI133" s="134"/>
      <c r="AJ133" s="134"/>
      <c r="AK133" s="134"/>
      <c r="AL133" s="134"/>
      <c r="AM133" s="134"/>
      <c r="AN133" s="136">
        <f>SUM(AG133,AT133)</f>
        <v>0</v>
      </c>
      <c r="AO133" s="134"/>
      <c r="AP133" s="134"/>
      <c r="AQ133" s="137" t="s">
        <v>87</v>
      </c>
      <c r="AR133" s="73"/>
      <c r="AS133" s="138">
        <v>0</v>
      </c>
      <c r="AT133" s="139">
        <f>ROUND(SUM(AV133:AW133),2)</f>
        <v>0</v>
      </c>
      <c r="AU133" s="140">
        <f>'ROZ7 - Rozv.-RP-S.xx_A-mo...'!P129</f>
        <v>0</v>
      </c>
      <c r="AV133" s="139">
        <f>'ROZ7 - Rozv.-RP-S.xx_A-mo...'!J37</f>
        <v>0</v>
      </c>
      <c r="AW133" s="139">
        <f>'ROZ7 - Rozv.-RP-S.xx_A-mo...'!J38</f>
        <v>0</v>
      </c>
      <c r="AX133" s="139">
        <f>'ROZ7 - Rozv.-RP-S.xx_A-mo...'!J39</f>
        <v>0</v>
      </c>
      <c r="AY133" s="139">
        <f>'ROZ7 - Rozv.-RP-S.xx_A-mo...'!J40</f>
        <v>0</v>
      </c>
      <c r="AZ133" s="139">
        <f>'ROZ7 - Rozv.-RP-S.xx_A-mo...'!F37</f>
        <v>0</v>
      </c>
      <c r="BA133" s="139">
        <f>'ROZ7 - Rozv.-RP-S.xx_A-mo...'!F38</f>
        <v>0</v>
      </c>
      <c r="BB133" s="139">
        <f>'ROZ7 - Rozv.-RP-S.xx_A-mo...'!F39</f>
        <v>0</v>
      </c>
      <c r="BC133" s="139">
        <f>'ROZ7 - Rozv.-RP-S.xx_A-mo...'!F40</f>
        <v>0</v>
      </c>
      <c r="BD133" s="141">
        <f>'ROZ7 - Rozv.-RP-S.xx_A-mo...'!F41</f>
        <v>0</v>
      </c>
      <c r="BE133" s="4"/>
      <c r="BT133" s="142" t="s">
        <v>104</v>
      </c>
      <c r="BV133" s="142" t="s">
        <v>78</v>
      </c>
      <c r="BW133" s="142" t="s">
        <v>198</v>
      </c>
      <c r="BX133" s="142" t="s">
        <v>132</v>
      </c>
      <c r="CL133" s="142" t="s">
        <v>1</v>
      </c>
    </row>
    <row r="134" s="4" customFormat="1" ht="16.5" customHeight="1">
      <c r="A134" s="133" t="s">
        <v>85</v>
      </c>
      <c r="B134" s="71"/>
      <c r="C134" s="134"/>
      <c r="D134" s="134"/>
      <c r="E134" s="134"/>
      <c r="F134" s="135" t="s">
        <v>199</v>
      </c>
      <c r="G134" s="135"/>
      <c r="H134" s="135"/>
      <c r="I134" s="135"/>
      <c r="J134" s="135"/>
      <c r="K134" s="134"/>
      <c r="L134" s="135" t="s">
        <v>200</v>
      </c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6">
        <f>'ROZ8 - RP-S.xx_ A - materiál'!J34</f>
        <v>0</v>
      </c>
      <c r="AH134" s="134"/>
      <c r="AI134" s="134"/>
      <c r="AJ134" s="134"/>
      <c r="AK134" s="134"/>
      <c r="AL134" s="134"/>
      <c r="AM134" s="134"/>
      <c r="AN134" s="136">
        <f>SUM(AG134,AT134)</f>
        <v>0</v>
      </c>
      <c r="AO134" s="134"/>
      <c r="AP134" s="134"/>
      <c r="AQ134" s="137" t="s">
        <v>87</v>
      </c>
      <c r="AR134" s="73"/>
      <c r="AS134" s="138">
        <v>0</v>
      </c>
      <c r="AT134" s="139">
        <f>ROUND(SUM(AV134:AW134),2)</f>
        <v>0</v>
      </c>
      <c r="AU134" s="140">
        <f>'ROZ8 - RP-S.xx_ A - materiál'!P129</f>
        <v>0</v>
      </c>
      <c r="AV134" s="139">
        <f>'ROZ8 - RP-S.xx_ A - materiál'!J37</f>
        <v>0</v>
      </c>
      <c r="AW134" s="139">
        <f>'ROZ8 - RP-S.xx_ A - materiál'!J38</f>
        <v>0</v>
      </c>
      <c r="AX134" s="139">
        <f>'ROZ8 - RP-S.xx_ A - materiál'!J39</f>
        <v>0</v>
      </c>
      <c r="AY134" s="139">
        <f>'ROZ8 - RP-S.xx_ A - materiál'!J40</f>
        <v>0</v>
      </c>
      <c r="AZ134" s="139">
        <f>'ROZ8 - RP-S.xx_ A - materiál'!F37</f>
        <v>0</v>
      </c>
      <c r="BA134" s="139">
        <f>'ROZ8 - RP-S.xx_ A - materiál'!F38</f>
        <v>0</v>
      </c>
      <c r="BB134" s="139">
        <f>'ROZ8 - RP-S.xx_ A - materiál'!F39</f>
        <v>0</v>
      </c>
      <c r="BC134" s="139">
        <f>'ROZ8 - RP-S.xx_ A - materiál'!F40</f>
        <v>0</v>
      </c>
      <c r="BD134" s="141">
        <f>'ROZ8 - RP-S.xx_ A - materiál'!F41</f>
        <v>0</v>
      </c>
      <c r="BE134" s="4"/>
      <c r="BT134" s="142" t="s">
        <v>104</v>
      </c>
      <c r="BV134" s="142" t="s">
        <v>78</v>
      </c>
      <c r="BW134" s="142" t="s">
        <v>201</v>
      </c>
      <c r="BX134" s="142" t="s">
        <v>132</v>
      </c>
      <c r="CL134" s="142" t="s">
        <v>1</v>
      </c>
    </row>
    <row r="135" s="4" customFormat="1" ht="16.5" customHeight="1">
      <c r="A135" s="133" t="s">
        <v>85</v>
      </c>
      <c r="B135" s="71"/>
      <c r="C135" s="134"/>
      <c r="D135" s="134"/>
      <c r="E135" s="134"/>
      <c r="F135" s="135" t="s">
        <v>202</v>
      </c>
      <c r="G135" s="135"/>
      <c r="H135" s="135"/>
      <c r="I135" s="135"/>
      <c r="J135" s="135"/>
      <c r="K135" s="134"/>
      <c r="L135" s="135" t="s">
        <v>203</v>
      </c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6">
        <f>'R - Výchozí revize elektr...'!J34</f>
        <v>0</v>
      </c>
      <c r="AH135" s="134"/>
      <c r="AI135" s="134"/>
      <c r="AJ135" s="134"/>
      <c r="AK135" s="134"/>
      <c r="AL135" s="134"/>
      <c r="AM135" s="134"/>
      <c r="AN135" s="136">
        <f>SUM(AG135,AT135)</f>
        <v>0</v>
      </c>
      <c r="AO135" s="134"/>
      <c r="AP135" s="134"/>
      <c r="AQ135" s="137" t="s">
        <v>87</v>
      </c>
      <c r="AR135" s="73"/>
      <c r="AS135" s="138">
        <v>0</v>
      </c>
      <c r="AT135" s="139">
        <f>ROUND(SUM(AV135:AW135),2)</f>
        <v>0</v>
      </c>
      <c r="AU135" s="140">
        <f>'R - Výchozí revize elektr...'!P131</f>
        <v>0</v>
      </c>
      <c r="AV135" s="139">
        <f>'R - Výchozí revize elektr...'!J37</f>
        <v>0</v>
      </c>
      <c r="AW135" s="139">
        <f>'R - Výchozí revize elektr...'!J38</f>
        <v>0</v>
      </c>
      <c r="AX135" s="139">
        <f>'R - Výchozí revize elektr...'!J39</f>
        <v>0</v>
      </c>
      <c r="AY135" s="139">
        <f>'R - Výchozí revize elektr...'!J40</f>
        <v>0</v>
      </c>
      <c r="AZ135" s="139">
        <f>'R - Výchozí revize elektr...'!F37</f>
        <v>0</v>
      </c>
      <c r="BA135" s="139">
        <f>'R - Výchozí revize elektr...'!F38</f>
        <v>0</v>
      </c>
      <c r="BB135" s="139">
        <f>'R - Výchozí revize elektr...'!F39</f>
        <v>0</v>
      </c>
      <c r="BC135" s="139">
        <f>'R - Výchozí revize elektr...'!F40</f>
        <v>0</v>
      </c>
      <c r="BD135" s="141">
        <f>'R - Výchozí revize elektr...'!F41</f>
        <v>0</v>
      </c>
      <c r="BE135" s="4"/>
      <c r="BT135" s="142" t="s">
        <v>104</v>
      </c>
      <c r="BV135" s="142" t="s">
        <v>78</v>
      </c>
      <c r="BW135" s="142" t="s">
        <v>204</v>
      </c>
      <c r="BX135" s="142" t="s">
        <v>132</v>
      </c>
      <c r="CL135" s="142" t="s">
        <v>1</v>
      </c>
    </row>
    <row r="136" s="4" customFormat="1" ht="16.5" customHeight="1">
      <c r="A136" s="133" t="s">
        <v>85</v>
      </c>
      <c r="B136" s="71"/>
      <c r="C136" s="134"/>
      <c r="D136" s="134"/>
      <c r="E136" s="135" t="s">
        <v>205</v>
      </c>
      <c r="F136" s="135"/>
      <c r="G136" s="135"/>
      <c r="H136" s="135"/>
      <c r="I136" s="135"/>
      <c r="J136" s="134"/>
      <c r="K136" s="135" t="s">
        <v>206</v>
      </c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6">
        <f>'EPS1 - EPS'!J32</f>
        <v>0</v>
      </c>
      <c r="AH136" s="134"/>
      <c r="AI136" s="134"/>
      <c r="AJ136" s="134"/>
      <c r="AK136" s="134"/>
      <c r="AL136" s="134"/>
      <c r="AM136" s="134"/>
      <c r="AN136" s="136">
        <f>SUM(AG136,AT136)</f>
        <v>0</v>
      </c>
      <c r="AO136" s="134"/>
      <c r="AP136" s="134"/>
      <c r="AQ136" s="137" t="s">
        <v>87</v>
      </c>
      <c r="AR136" s="73"/>
      <c r="AS136" s="138">
        <v>0</v>
      </c>
      <c r="AT136" s="139">
        <f>ROUND(SUM(AV136:AW136),2)</f>
        <v>0</v>
      </c>
      <c r="AU136" s="140">
        <f>'EPS1 - EPS'!P122</f>
        <v>0</v>
      </c>
      <c r="AV136" s="139">
        <f>'EPS1 - EPS'!J35</f>
        <v>0</v>
      </c>
      <c r="AW136" s="139">
        <f>'EPS1 - EPS'!J36</f>
        <v>0</v>
      </c>
      <c r="AX136" s="139">
        <f>'EPS1 - EPS'!J37</f>
        <v>0</v>
      </c>
      <c r="AY136" s="139">
        <f>'EPS1 - EPS'!J38</f>
        <v>0</v>
      </c>
      <c r="AZ136" s="139">
        <f>'EPS1 - EPS'!F35</f>
        <v>0</v>
      </c>
      <c r="BA136" s="139">
        <f>'EPS1 - EPS'!F36</f>
        <v>0</v>
      </c>
      <c r="BB136" s="139">
        <f>'EPS1 - EPS'!F37</f>
        <v>0</v>
      </c>
      <c r="BC136" s="139">
        <f>'EPS1 - EPS'!F38</f>
        <v>0</v>
      </c>
      <c r="BD136" s="141">
        <f>'EPS1 - EPS'!F39</f>
        <v>0</v>
      </c>
      <c r="BE136" s="4"/>
      <c r="BT136" s="142" t="s">
        <v>88</v>
      </c>
      <c r="BV136" s="142" t="s">
        <v>78</v>
      </c>
      <c r="BW136" s="142" t="s">
        <v>207</v>
      </c>
      <c r="BX136" s="142" t="s">
        <v>98</v>
      </c>
      <c r="CL136" s="142" t="s">
        <v>1</v>
      </c>
    </row>
    <row r="137" s="4" customFormat="1" ht="16.5" customHeight="1">
      <c r="A137" s="133" t="s">
        <v>85</v>
      </c>
      <c r="B137" s="71"/>
      <c r="C137" s="134"/>
      <c r="D137" s="134"/>
      <c r="E137" s="135" t="s">
        <v>208</v>
      </c>
      <c r="F137" s="135"/>
      <c r="G137" s="135"/>
      <c r="H137" s="135"/>
      <c r="I137" s="135"/>
      <c r="J137" s="134"/>
      <c r="K137" s="135" t="s">
        <v>209</v>
      </c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6">
        <f>'UT.A - Vytápění objekt A'!J32</f>
        <v>0</v>
      </c>
      <c r="AH137" s="134"/>
      <c r="AI137" s="134"/>
      <c r="AJ137" s="134"/>
      <c r="AK137" s="134"/>
      <c r="AL137" s="134"/>
      <c r="AM137" s="134"/>
      <c r="AN137" s="136">
        <f>SUM(AG137,AT137)</f>
        <v>0</v>
      </c>
      <c r="AO137" s="134"/>
      <c r="AP137" s="134"/>
      <c r="AQ137" s="137" t="s">
        <v>87</v>
      </c>
      <c r="AR137" s="73"/>
      <c r="AS137" s="138">
        <v>0</v>
      </c>
      <c r="AT137" s="139">
        <f>ROUND(SUM(AV137:AW137),2)</f>
        <v>0</v>
      </c>
      <c r="AU137" s="140">
        <f>'UT.A - Vytápění objekt A'!P125</f>
        <v>0</v>
      </c>
      <c r="AV137" s="139">
        <f>'UT.A - Vytápění objekt A'!J35</f>
        <v>0</v>
      </c>
      <c r="AW137" s="139">
        <f>'UT.A - Vytápění objekt A'!J36</f>
        <v>0</v>
      </c>
      <c r="AX137" s="139">
        <f>'UT.A - Vytápění objekt A'!J37</f>
        <v>0</v>
      </c>
      <c r="AY137" s="139">
        <f>'UT.A - Vytápění objekt A'!J38</f>
        <v>0</v>
      </c>
      <c r="AZ137" s="139">
        <f>'UT.A - Vytápění objekt A'!F35</f>
        <v>0</v>
      </c>
      <c r="BA137" s="139">
        <f>'UT.A - Vytápění objekt A'!F36</f>
        <v>0</v>
      </c>
      <c r="BB137" s="139">
        <f>'UT.A - Vytápění objekt A'!F37</f>
        <v>0</v>
      </c>
      <c r="BC137" s="139">
        <f>'UT.A - Vytápění objekt A'!F38</f>
        <v>0</v>
      </c>
      <c r="BD137" s="141">
        <f>'UT.A - Vytápění objekt A'!F39</f>
        <v>0</v>
      </c>
      <c r="BE137" s="4"/>
      <c r="BT137" s="142" t="s">
        <v>88</v>
      </c>
      <c r="BV137" s="142" t="s">
        <v>78</v>
      </c>
      <c r="BW137" s="142" t="s">
        <v>210</v>
      </c>
      <c r="BX137" s="142" t="s">
        <v>98</v>
      </c>
      <c r="CL137" s="142" t="s">
        <v>1</v>
      </c>
    </row>
    <row r="138" s="4" customFormat="1" ht="16.5" customHeight="1">
      <c r="A138" s="133" t="s">
        <v>85</v>
      </c>
      <c r="B138" s="71"/>
      <c r="C138" s="134"/>
      <c r="D138" s="134"/>
      <c r="E138" s="135" t="s">
        <v>211</v>
      </c>
      <c r="F138" s="135"/>
      <c r="G138" s="135"/>
      <c r="H138" s="135"/>
      <c r="I138" s="135"/>
      <c r="J138" s="134"/>
      <c r="K138" s="135" t="s">
        <v>212</v>
      </c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6">
        <f>'UT.B - Vytápění objekt B'!J32</f>
        <v>0</v>
      </c>
      <c r="AH138" s="134"/>
      <c r="AI138" s="134"/>
      <c r="AJ138" s="134"/>
      <c r="AK138" s="134"/>
      <c r="AL138" s="134"/>
      <c r="AM138" s="134"/>
      <c r="AN138" s="136">
        <f>SUM(AG138,AT138)</f>
        <v>0</v>
      </c>
      <c r="AO138" s="134"/>
      <c r="AP138" s="134"/>
      <c r="AQ138" s="137" t="s">
        <v>87</v>
      </c>
      <c r="AR138" s="73"/>
      <c r="AS138" s="138">
        <v>0</v>
      </c>
      <c r="AT138" s="139">
        <f>ROUND(SUM(AV138:AW138),2)</f>
        <v>0</v>
      </c>
      <c r="AU138" s="140">
        <f>'UT.B - Vytápění objekt B'!P126</f>
        <v>0</v>
      </c>
      <c r="AV138" s="139">
        <f>'UT.B - Vytápění objekt B'!J35</f>
        <v>0</v>
      </c>
      <c r="AW138" s="139">
        <f>'UT.B - Vytápění objekt B'!J36</f>
        <v>0</v>
      </c>
      <c r="AX138" s="139">
        <f>'UT.B - Vytápění objekt B'!J37</f>
        <v>0</v>
      </c>
      <c r="AY138" s="139">
        <f>'UT.B - Vytápění objekt B'!J38</f>
        <v>0</v>
      </c>
      <c r="AZ138" s="139">
        <f>'UT.B - Vytápění objekt B'!F35</f>
        <v>0</v>
      </c>
      <c r="BA138" s="139">
        <f>'UT.B - Vytápění objekt B'!F36</f>
        <v>0</v>
      </c>
      <c r="BB138" s="139">
        <f>'UT.B - Vytápění objekt B'!F37</f>
        <v>0</v>
      </c>
      <c r="BC138" s="139">
        <f>'UT.B - Vytápění objekt B'!F38</f>
        <v>0</v>
      </c>
      <c r="BD138" s="141">
        <f>'UT.B - Vytápění objekt B'!F39</f>
        <v>0</v>
      </c>
      <c r="BE138" s="4"/>
      <c r="BT138" s="142" t="s">
        <v>88</v>
      </c>
      <c r="BV138" s="142" t="s">
        <v>78</v>
      </c>
      <c r="BW138" s="142" t="s">
        <v>213</v>
      </c>
      <c r="BX138" s="142" t="s">
        <v>98</v>
      </c>
      <c r="CL138" s="142" t="s">
        <v>1</v>
      </c>
    </row>
    <row r="139" s="4" customFormat="1" ht="16.5" customHeight="1">
      <c r="A139" s="133" t="s">
        <v>85</v>
      </c>
      <c r="B139" s="71"/>
      <c r="C139" s="134"/>
      <c r="D139" s="134"/>
      <c r="E139" s="135" t="s">
        <v>214</v>
      </c>
      <c r="F139" s="135"/>
      <c r="G139" s="135"/>
      <c r="H139" s="135"/>
      <c r="I139" s="135"/>
      <c r="J139" s="134"/>
      <c r="K139" s="135" t="s">
        <v>215</v>
      </c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6">
        <f>'VZT.A - Vzduchotechnika'!J32</f>
        <v>0</v>
      </c>
      <c r="AH139" s="134"/>
      <c r="AI139" s="134"/>
      <c r="AJ139" s="134"/>
      <c r="AK139" s="134"/>
      <c r="AL139" s="134"/>
      <c r="AM139" s="134"/>
      <c r="AN139" s="136">
        <f>SUM(AG139,AT139)</f>
        <v>0</v>
      </c>
      <c r="AO139" s="134"/>
      <c r="AP139" s="134"/>
      <c r="AQ139" s="137" t="s">
        <v>87</v>
      </c>
      <c r="AR139" s="73"/>
      <c r="AS139" s="138">
        <v>0</v>
      </c>
      <c r="AT139" s="139">
        <f>ROUND(SUM(AV139:AW139),2)</f>
        <v>0</v>
      </c>
      <c r="AU139" s="140">
        <f>'VZT.A - Vzduchotechnika'!P126</f>
        <v>0</v>
      </c>
      <c r="AV139" s="139">
        <f>'VZT.A - Vzduchotechnika'!J35</f>
        <v>0</v>
      </c>
      <c r="AW139" s="139">
        <f>'VZT.A - Vzduchotechnika'!J36</f>
        <v>0</v>
      </c>
      <c r="AX139" s="139">
        <f>'VZT.A - Vzduchotechnika'!J37</f>
        <v>0</v>
      </c>
      <c r="AY139" s="139">
        <f>'VZT.A - Vzduchotechnika'!J38</f>
        <v>0</v>
      </c>
      <c r="AZ139" s="139">
        <f>'VZT.A - Vzduchotechnika'!F35</f>
        <v>0</v>
      </c>
      <c r="BA139" s="139">
        <f>'VZT.A - Vzduchotechnika'!F36</f>
        <v>0</v>
      </c>
      <c r="BB139" s="139">
        <f>'VZT.A - Vzduchotechnika'!F37</f>
        <v>0</v>
      </c>
      <c r="BC139" s="139">
        <f>'VZT.A - Vzduchotechnika'!F38</f>
        <v>0</v>
      </c>
      <c r="BD139" s="141">
        <f>'VZT.A - Vzduchotechnika'!F39</f>
        <v>0</v>
      </c>
      <c r="BE139" s="4"/>
      <c r="BT139" s="142" t="s">
        <v>88</v>
      </c>
      <c r="BV139" s="142" t="s">
        <v>78</v>
      </c>
      <c r="BW139" s="142" t="s">
        <v>216</v>
      </c>
      <c r="BX139" s="142" t="s">
        <v>98</v>
      </c>
      <c r="CL139" s="142" t="s">
        <v>1</v>
      </c>
    </row>
    <row r="140" s="4" customFormat="1" ht="16.5" customHeight="1">
      <c r="A140" s="133" t="s">
        <v>85</v>
      </c>
      <c r="B140" s="71"/>
      <c r="C140" s="134"/>
      <c r="D140" s="134"/>
      <c r="E140" s="135" t="s">
        <v>217</v>
      </c>
      <c r="F140" s="135"/>
      <c r="G140" s="135"/>
      <c r="H140" s="135"/>
      <c r="I140" s="135"/>
      <c r="J140" s="134"/>
      <c r="K140" s="135" t="s">
        <v>215</v>
      </c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6">
        <f>'VZT.B - Vzduchotechnika'!J32</f>
        <v>0</v>
      </c>
      <c r="AH140" s="134"/>
      <c r="AI140" s="134"/>
      <c r="AJ140" s="134"/>
      <c r="AK140" s="134"/>
      <c r="AL140" s="134"/>
      <c r="AM140" s="134"/>
      <c r="AN140" s="136">
        <f>SUM(AG140,AT140)</f>
        <v>0</v>
      </c>
      <c r="AO140" s="134"/>
      <c r="AP140" s="134"/>
      <c r="AQ140" s="137" t="s">
        <v>87</v>
      </c>
      <c r="AR140" s="73"/>
      <c r="AS140" s="138">
        <v>0</v>
      </c>
      <c r="AT140" s="139">
        <f>ROUND(SUM(AV140:AW140),2)</f>
        <v>0</v>
      </c>
      <c r="AU140" s="140">
        <f>'VZT.B - Vzduchotechnika'!P121</f>
        <v>0</v>
      </c>
      <c r="AV140" s="139">
        <f>'VZT.B - Vzduchotechnika'!J35</f>
        <v>0</v>
      </c>
      <c r="AW140" s="139">
        <f>'VZT.B - Vzduchotechnika'!J36</f>
        <v>0</v>
      </c>
      <c r="AX140" s="139">
        <f>'VZT.B - Vzduchotechnika'!J37</f>
        <v>0</v>
      </c>
      <c r="AY140" s="139">
        <f>'VZT.B - Vzduchotechnika'!J38</f>
        <v>0</v>
      </c>
      <c r="AZ140" s="139">
        <f>'VZT.B - Vzduchotechnika'!F35</f>
        <v>0</v>
      </c>
      <c r="BA140" s="139">
        <f>'VZT.B - Vzduchotechnika'!F36</f>
        <v>0</v>
      </c>
      <c r="BB140" s="139">
        <f>'VZT.B - Vzduchotechnika'!F37</f>
        <v>0</v>
      </c>
      <c r="BC140" s="139">
        <f>'VZT.B - Vzduchotechnika'!F38</f>
        <v>0</v>
      </c>
      <c r="BD140" s="141">
        <f>'VZT.B - Vzduchotechnika'!F39</f>
        <v>0</v>
      </c>
      <c r="BE140" s="4"/>
      <c r="BT140" s="142" t="s">
        <v>88</v>
      </c>
      <c r="BV140" s="142" t="s">
        <v>78</v>
      </c>
      <c r="BW140" s="142" t="s">
        <v>218</v>
      </c>
      <c r="BX140" s="142" t="s">
        <v>98</v>
      </c>
      <c r="CL140" s="142" t="s">
        <v>1</v>
      </c>
    </row>
    <row r="141" s="4" customFormat="1" ht="16.5" customHeight="1">
      <c r="A141" s="133" t="s">
        <v>85</v>
      </c>
      <c r="B141" s="71"/>
      <c r="C141" s="134"/>
      <c r="D141" s="134"/>
      <c r="E141" s="135" t="s">
        <v>219</v>
      </c>
      <c r="F141" s="135"/>
      <c r="G141" s="135"/>
      <c r="H141" s="135"/>
      <c r="I141" s="135"/>
      <c r="J141" s="134"/>
      <c r="K141" s="135" t="s">
        <v>220</v>
      </c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6">
        <f>'ZTI.A - Zdravotechnika - A'!J32</f>
        <v>0</v>
      </c>
      <c r="AH141" s="134"/>
      <c r="AI141" s="134"/>
      <c r="AJ141" s="134"/>
      <c r="AK141" s="134"/>
      <c r="AL141" s="134"/>
      <c r="AM141" s="134"/>
      <c r="AN141" s="136">
        <f>SUM(AG141,AT141)</f>
        <v>0</v>
      </c>
      <c r="AO141" s="134"/>
      <c r="AP141" s="134"/>
      <c r="AQ141" s="137" t="s">
        <v>87</v>
      </c>
      <c r="AR141" s="73"/>
      <c r="AS141" s="138">
        <v>0</v>
      </c>
      <c r="AT141" s="139">
        <f>ROUND(SUM(AV141:AW141),2)</f>
        <v>0</v>
      </c>
      <c r="AU141" s="140">
        <f>'ZTI.A - Zdravotechnika - A'!P132</f>
        <v>0</v>
      </c>
      <c r="AV141" s="139">
        <f>'ZTI.A - Zdravotechnika - A'!J35</f>
        <v>0</v>
      </c>
      <c r="AW141" s="139">
        <f>'ZTI.A - Zdravotechnika - A'!J36</f>
        <v>0</v>
      </c>
      <c r="AX141" s="139">
        <f>'ZTI.A - Zdravotechnika - A'!J37</f>
        <v>0</v>
      </c>
      <c r="AY141" s="139">
        <f>'ZTI.A - Zdravotechnika - A'!J38</f>
        <v>0</v>
      </c>
      <c r="AZ141" s="139">
        <f>'ZTI.A - Zdravotechnika - A'!F35</f>
        <v>0</v>
      </c>
      <c r="BA141" s="139">
        <f>'ZTI.A - Zdravotechnika - A'!F36</f>
        <v>0</v>
      </c>
      <c r="BB141" s="139">
        <f>'ZTI.A - Zdravotechnika - A'!F37</f>
        <v>0</v>
      </c>
      <c r="BC141" s="139">
        <f>'ZTI.A - Zdravotechnika - A'!F38</f>
        <v>0</v>
      </c>
      <c r="BD141" s="141">
        <f>'ZTI.A - Zdravotechnika - A'!F39</f>
        <v>0</v>
      </c>
      <c r="BE141" s="4"/>
      <c r="BT141" s="142" t="s">
        <v>88</v>
      </c>
      <c r="BV141" s="142" t="s">
        <v>78</v>
      </c>
      <c r="BW141" s="142" t="s">
        <v>221</v>
      </c>
      <c r="BX141" s="142" t="s">
        <v>98</v>
      </c>
      <c r="CL141" s="142" t="s">
        <v>1</v>
      </c>
    </row>
    <row r="142" s="4" customFormat="1" ht="16.5" customHeight="1">
      <c r="A142" s="133" t="s">
        <v>85</v>
      </c>
      <c r="B142" s="71"/>
      <c r="C142" s="134"/>
      <c r="D142" s="134"/>
      <c r="E142" s="135" t="s">
        <v>222</v>
      </c>
      <c r="F142" s="135"/>
      <c r="G142" s="135"/>
      <c r="H142" s="135"/>
      <c r="I142" s="135"/>
      <c r="J142" s="134"/>
      <c r="K142" s="135" t="s">
        <v>223</v>
      </c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6">
        <f>'ZTI.B - Zdravotechnika - B'!J32</f>
        <v>0</v>
      </c>
      <c r="AH142" s="134"/>
      <c r="AI142" s="134"/>
      <c r="AJ142" s="134"/>
      <c r="AK142" s="134"/>
      <c r="AL142" s="134"/>
      <c r="AM142" s="134"/>
      <c r="AN142" s="136">
        <f>SUM(AG142,AT142)</f>
        <v>0</v>
      </c>
      <c r="AO142" s="134"/>
      <c r="AP142" s="134"/>
      <c r="AQ142" s="137" t="s">
        <v>87</v>
      </c>
      <c r="AR142" s="73"/>
      <c r="AS142" s="138">
        <v>0</v>
      </c>
      <c r="AT142" s="139">
        <f>ROUND(SUM(AV142:AW142),2)</f>
        <v>0</v>
      </c>
      <c r="AU142" s="140">
        <f>'ZTI.B - Zdravotechnika - B'!P132</f>
        <v>0</v>
      </c>
      <c r="AV142" s="139">
        <f>'ZTI.B - Zdravotechnika - B'!J35</f>
        <v>0</v>
      </c>
      <c r="AW142" s="139">
        <f>'ZTI.B - Zdravotechnika - B'!J36</f>
        <v>0</v>
      </c>
      <c r="AX142" s="139">
        <f>'ZTI.B - Zdravotechnika - B'!J37</f>
        <v>0</v>
      </c>
      <c r="AY142" s="139">
        <f>'ZTI.B - Zdravotechnika - B'!J38</f>
        <v>0</v>
      </c>
      <c r="AZ142" s="139">
        <f>'ZTI.B - Zdravotechnika - B'!F35</f>
        <v>0</v>
      </c>
      <c r="BA142" s="139">
        <f>'ZTI.B - Zdravotechnika - B'!F36</f>
        <v>0</v>
      </c>
      <c r="BB142" s="139">
        <f>'ZTI.B - Zdravotechnika - B'!F37</f>
        <v>0</v>
      </c>
      <c r="BC142" s="139">
        <f>'ZTI.B - Zdravotechnika - B'!F38</f>
        <v>0</v>
      </c>
      <c r="BD142" s="141">
        <f>'ZTI.B - Zdravotechnika - B'!F39</f>
        <v>0</v>
      </c>
      <c r="BE142" s="4"/>
      <c r="BT142" s="142" t="s">
        <v>88</v>
      </c>
      <c r="BV142" s="142" t="s">
        <v>78</v>
      </c>
      <c r="BW142" s="142" t="s">
        <v>224</v>
      </c>
      <c r="BX142" s="142" t="s">
        <v>98</v>
      </c>
      <c r="CL142" s="142" t="s">
        <v>1</v>
      </c>
    </row>
    <row r="143" s="4" customFormat="1" ht="16.5" customHeight="1">
      <c r="A143" s="133" t="s">
        <v>85</v>
      </c>
      <c r="B143" s="71"/>
      <c r="C143" s="134"/>
      <c r="D143" s="134"/>
      <c r="E143" s="135" t="s">
        <v>225</v>
      </c>
      <c r="F143" s="135"/>
      <c r="G143" s="135"/>
      <c r="H143" s="135"/>
      <c r="I143" s="135"/>
      <c r="J143" s="134"/>
      <c r="K143" s="135" t="s">
        <v>226</v>
      </c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6">
        <f>'ZP - Zpevněné plochy a ve...'!J32</f>
        <v>0</v>
      </c>
      <c r="AH143" s="134"/>
      <c r="AI143" s="134"/>
      <c r="AJ143" s="134"/>
      <c r="AK143" s="134"/>
      <c r="AL143" s="134"/>
      <c r="AM143" s="134"/>
      <c r="AN143" s="136">
        <f>SUM(AG143,AT143)</f>
        <v>0</v>
      </c>
      <c r="AO143" s="134"/>
      <c r="AP143" s="134"/>
      <c r="AQ143" s="137" t="s">
        <v>87</v>
      </c>
      <c r="AR143" s="73"/>
      <c r="AS143" s="138">
        <v>0</v>
      </c>
      <c r="AT143" s="139">
        <f>ROUND(SUM(AV143:AW143),2)</f>
        <v>0</v>
      </c>
      <c r="AU143" s="140">
        <f>'ZP - Zpevněné plochy a ve...'!P129</f>
        <v>0</v>
      </c>
      <c r="AV143" s="139">
        <f>'ZP - Zpevněné plochy a ve...'!J35</f>
        <v>0</v>
      </c>
      <c r="AW143" s="139">
        <f>'ZP - Zpevněné plochy a ve...'!J36</f>
        <v>0</v>
      </c>
      <c r="AX143" s="139">
        <f>'ZP - Zpevněné plochy a ve...'!J37</f>
        <v>0</v>
      </c>
      <c r="AY143" s="139">
        <f>'ZP - Zpevněné plochy a ve...'!J38</f>
        <v>0</v>
      </c>
      <c r="AZ143" s="139">
        <f>'ZP - Zpevněné plochy a ve...'!F35</f>
        <v>0</v>
      </c>
      <c r="BA143" s="139">
        <f>'ZP - Zpevněné plochy a ve...'!F36</f>
        <v>0</v>
      </c>
      <c r="BB143" s="139">
        <f>'ZP - Zpevněné plochy a ve...'!F37</f>
        <v>0</v>
      </c>
      <c r="BC143" s="139">
        <f>'ZP - Zpevněné plochy a ve...'!F38</f>
        <v>0</v>
      </c>
      <c r="BD143" s="141">
        <f>'ZP - Zpevněné plochy a ve...'!F39</f>
        <v>0</v>
      </c>
      <c r="BE143" s="4"/>
      <c r="BT143" s="142" t="s">
        <v>88</v>
      </c>
      <c r="BV143" s="142" t="s">
        <v>78</v>
      </c>
      <c r="BW143" s="142" t="s">
        <v>227</v>
      </c>
      <c r="BX143" s="142" t="s">
        <v>98</v>
      </c>
      <c r="CL143" s="142" t="s">
        <v>1</v>
      </c>
    </row>
    <row r="144" s="4" customFormat="1" ht="16.5" customHeight="1">
      <c r="A144" s="133" t="s">
        <v>85</v>
      </c>
      <c r="B144" s="71"/>
      <c r="C144" s="134"/>
      <c r="D144" s="134"/>
      <c r="E144" s="135" t="s">
        <v>228</v>
      </c>
      <c r="F144" s="135"/>
      <c r="G144" s="135"/>
      <c r="H144" s="135"/>
      <c r="I144" s="135"/>
      <c r="J144" s="134"/>
      <c r="K144" s="135" t="s">
        <v>229</v>
      </c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6">
        <f>'VRN1 - Vedlejší rozpočtov...'!J32</f>
        <v>0</v>
      </c>
      <c r="AH144" s="134"/>
      <c r="AI144" s="134"/>
      <c r="AJ144" s="134"/>
      <c r="AK144" s="134"/>
      <c r="AL144" s="134"/>
      <c r="AM144" s="134"/>
      <c r="AN144" s="136">
        <f>SUM(AG144,AT144)</f>
        <v>0</v>
      </c>
      <c r="AO144" s="134"/>
      <c r="AP144" s="134"/>
      <c r="AQ144" s="137" t="s">
        <v>87</v>
      </c>
      <c r="AR144" s="73"/>
      <c r="AS144" s="138">
        <v>0</v>
      </c>
      <c r="AT144" s="139">
        <f>ROUND(SUM(AV144:AW144),2)</f>
        <v>0</v>
      </c>
      <c r="AU144" s="140">
        <f>'VRN1 - Vedlejší rozpočtov...'!P126</f>
        <v>0</v>
      </c>
      <c r="AV144" s="139">
        <f>'VRN1 - Vedlejší rozpočtov...'!J35</f>
        <v>0</v>
      </c>
      <c r="AW144" s="139">
        <f>'VRN1 - Vedlejší rozpočtov...'!J36</f>
        <v>0</v>
      </c>
      <c r="AX144" s="139">
        <f>'VRN1 - Vedlejší rozpočtov...'!J37</f>
        <v>0</v>
      </c>
      <c r="AY144" s="139">
        <f>'VRN1 - Vedlejší rozpočtov...'!J38</f>
        <v>0</v>
      </c>
      <c r="AZ144" s="139">
        <f>'VRN1 - Vedlejší rozpočtov...'!F35</f>
        <v>0</v>
      </c>
      <c r="BA144" s="139">
        <f>'VRN1 - Vedlejší rozpočtov...'!F36</f>
        <v>0</v>
      </c>
      <c r="BB144" s="139">
        <f>'VRN1 - Vedlejší rozpočtov...'!F37</f>
        <v>0</v>
      </c>
      <c r="BC144" s="139">
        <f>'VRN1 - Vedlejší rozpočtov...'!F38</f>
        <v>0</v>
      </c>
      <c r="BD144" s="141">
        <f>'VRN1 - Vedlejší rozpočtov...'!F39</f>
        <v>0</v>
      </c>
      <c r="BE144" s="4"/>
      <c r="BT144" s="142" t="s">
        <v>88</v>
      </c>
      <c r="BV144" s="142" t="s">
        <v>78</v>
      </c>
      <c r="BW144" s="142" t="s">
        <v>230</v>
      </c>
      <c r="BX144" s="142" t="s">
        <v>98</v>
      </c>
      <c r="CL144" s="142" t="s">
        <v>1</v>
      </c>
    </row>
    <row r="145" s="7" customFormat="1" ht="16.5" customHeight="1">
      <c r="A145" s="7"/>
      <c r="B145" s="120"/>
      <c r="C145" s="121"/>
      <c r="D145" s="122" t="s">
        <v>231</v>
      </c>
      <c r="E145" s="122"/>
      <c r="F145" s="122"/>
      <c r="G145" s="122"/>
      <c r="H145" s="122"/>
      <c r="I145" s="123"/>
      <c r="J145" s="122" t="s">
        <v>232</v>
      </c>
      <c r="K145" s="122"/>
      <c r="L145" s="122"/>
      <c r="M145" s="122"/>
      <c r="N145" s="122"/>
      <c r="O145" s="122"/>
      <c r="P145" s="122"/>
      <c r="Q145" s="122"/>
      <c r="R145" s="122"/>
      <c r="S145" s="122"/>
      <c r="T145" s="122"/>
      <c r="U145" s="122"/>
      <c r="V145" s="122"/>
      <c r="W145" s="122"/>
      <c r="X145" s="122"/>
      <c r="Y145" s="122"/>
      <c r="Z145" s="122"/>
      <c r="AA145" s="122"/>
      <c r="AB145" s="122"/>
      <c r="AC145" s="122"/>
      <c r="AD145" s="122"/>
      <c r="AE145" s="122"/>
      <c r="AF145" s="122"/>
      <c r="AG145" s="124">
        <f>ROUND(AG146+AG153+SUM(AG175:AG179),2)</f>
        <v>0</v>
      </c>
      <c r="AH145" s="123"/>
      <c r="AI145" s="123"/>
      <c r="AJ145" s="123"/>
      <c r="AK145" s="123"/>
      <c r="AL145" s="123"/>
      <c r="AM145" s="123"/>
      <c r="AN145" s="125">
        <f>SUM(AG145,AT145)</f>
        <v>0</v>
      </c>
      <c r="AO145" s="123"/>
      <c r="AP145" s="123"/>
      <c r="AQ145" s="126" t="s">
        <v>82</v>
      </c>
      <c r="AR145" s="127"/>
      <c r="AS145" s="128">
        <f>ROUND(AS146+AS153+SUM(AS175:AS179),2)</f>
        <v>0</v>
      </c>
      <c r="AT145" s="129">
        <f>ROUND(SUM(AV145:AW145),2)</f>
        <v>0</v>
      </c>
      <c r="AU145" s="130">
        <f>ROUND(AU146+AU153+SUM(AU175:AU179),5)</f>
        <v>0</v>
      </c>
      <c r="AV145" s="129">
        <f>ROUND(AZ145*L29,2)</f>
        <v>0</v>
      </c>
      <c r="AW145" s="129">
        <f>ROUND(BA145*L30,2)</f>
        <v>0</v>
      </c>
      <c r="AX145" s="129">
        <f>ROUND(BB145*L29,2)</f>
        <v>0</v>
      </c>
      <c r="AY145" s="129">
        <f>ROUND(BC145*L30,2)</f>
        <v>0</v>
      </c>
      <c r="AZ145" s="129">
        <f>ROUND(AZ146+AZ153+SUM(AZ175:AZ179),2)</f>
        <v>0</v>
      </c>
      <c r="BA145" s="129">
        <f>ROUND(BA146+BA153+SUM(BA175:BA179),2)</f>
        <v>0</v>
      </c>
      <c r="BB145" s="129">
        <f>ROUND(BB146+BB153+SUM(BB175:BB179),2)</f>
        <v>0</v>
      </c>
      <c r="BC145" s="129">
        <f>ROUND(BC146+BC153+SUM(BC175:BC179),2)</f>
        <v>0</v>
      </c>
      <c r="BD145" s="131">
        <f>ROUND(BD146+BD153+SUM(BD175:BD179),2)</f>
        <v>0</v>
      </c>
      <c r="BE145" s="7"/>
      <c r="BS145" s="132" t="s">
        <v>75</v>
      </c>
      <c r="BT145" s="132" t="s">
        <v>83</v>
      </c>
      <c r="BU145" s="132" t="s">
        <v>77</v>
      </c>
      <c r="BV145" s="132" t="s">
        <v>78</v>
      </c>
      <c r="BW145" s="132" t="s">
        <v>233</v>
      </c>
      <c r="BX145" s="132" t="s">
        <v>5</v>
      </c>
      <c r="CL145" s="132" t="s">
        <v>1</v>
      </c>
      <c r="CM145" s="132" t="s">
        <v>83</v>
      </c>
    </row>
    <row r="146" s="4" customFormat="1" ht="16.5" customHeight="1">
      <c r="A146" s="4"/>
      <c r="B146" s="71"/>
      <c r="C146" s="134"/>
      <c r="D146" s="134"/>
      <c r="E146" s="135" t="s">
        <v>234</v>
      </c>
      <c r="F146" s="135"/>
      <c r="G146" s="135"/>
      <c r="H146" s="135"/>
      <c r="I146" s="135"/>
      <c r="J146" s="134"/>
      <c r="K146" s="135" t="s">
        <v>235</v>
      </c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43">
        <f>ROUND(SUM(AG147:AG152),2)</f>
        <v>0</v>
      </c>
      <c r="AH146" s="134"/>
      <c r="AI146" s="134"/>
      <c r="AJ146" s="134"/>
      <c r="AK146" s="134"/>
      <c r="AL146" s="134"/>
      <c r="AM146" s="134"/>
      <c r="AN146" s="136">
        <f>SUM(AG146,AT146)</f>
        <v>0</v>
      </c>
      <c r="AO146" s="134"/>
      <c r="AP146" s="134"/>
      <c r="AQ146" s="137" t="s">
        <v>87</v>
      </c>
      <c r="AR146" s="73"/>
      <c r="AS146" s="138">
        <f>ROUND(SUM(AS147:AS152),2)</f>
        <v>0</v>
      </c>
      <c r="AT146" s="139">
        <f>ROUND(SUM(AV146:AW146),2)</f>
        <v>0</v>
      </c>
      <c r="AU146" s="140">
        <f>ROUND(SUM(AU147:AU152),5)</f>
        <v>0</v>
      </c>
      <c r="AV146" s="139">
        <f>ROUND(AZ146*L29,2)</f>
        <v>0</v>
      </c>
      <c r="AW146" s="139">
        <f>ROUND(BA146*L30,2)</f>
        <v>0</v>
      </c>
      <c r="AX146" s="139">
        <f>ROUND(BB146*L29,2)</f>
        <v>0</v>
      </c>
      <c r="AY146" s="139">
        <f>ROUND(BC146*L30,2)</f>
        <v>0</v>
      </c>
      <c r="AZ146" s="139">
        <f>ROUND(SUM(AZ147:AZ152),2)</f>
        <v>0</v>
      </c>
      <c r="BA146" s="139">
        <f>ROUND(SUM(BA147:BA152),2)</f>
        <v>0</v>
      </c>
      <c r="BB146" s="139">
        <f>ROUND(SUM(BB147:BB152),2)</f>
        <v>0</v>
      </c>
      <c r="BC146" s="139">
        <f>ROUND(SUM(BC147:BC152),2)</f>
        <v>0</v>
      </c>
      <c r="BD146" s="141">
        <f>ROUND(SUM(BD147:BD152),2)</f>
        <v>0</v>
      </c>
      <c r="BE146" s="4"/>
      <c r="BS146" s="142" t="s">
        <v>75</v>
      </c>
      <c r="BT146" s="142" t="s">
        <v>88</v>
      </c>
      <c r="BU146" s="142" t="s">
        <v>77</v>
      </c>
      <c r="BV146" s="142" t="s">
        <v>78</v>
      </c>
      <c r="BW146" s="142" t="s">
        <v>236</v>
      </c>
      <c r="BX146" s="142" t="s">
        <v>233</v>
      </c>
      <c r="CL146" s="142" t="s">
        <v>1</v>
      </c>
    </row>
    <row r="147" s="4" customFormat="1" ht="16.5" customHeight="1">
      <c r="A147" s="133" t="s">
        <v>85</v>
      </c>
      <c r="B147" s="71"/>
      <c r="C147" s="134"/>
      <c r="D147" s="134"/>
      <c r="E147" s="134"/>
      <c r="F147" s="135" t="s">
        <v>237</v>
      </c>
      <c r="G147" s="135"/>
      <c r="H147" s="135"/>
      <c r="I147" s="135"/>
      <c r="J147" s="135"/>
      <c r="K147" s="134"/>
      <c r="L147" s="135" t="s">
        <v>103</v>
      </c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6">
        <f>'01.C - Bourací práce'!J34</f>
        <v>0</v>
      </c>
      <c r="AH147" s="134"/>
      <c r="AI147" s="134"/>
      <c r="AJ147" s="134"/>
      <c r="AK147" s="134"/>
      <c r="AL147" s="134"/>
      <c r="AM147" s="134"/>
      <c r="AN147" s="136">
        <f>SUM(AG147,AT147)</f>
        <v>0</v>
      </c>
      <c r="AO147" s="134"/>
      <c r="AP147" s="134"/>
      <c r="AQ147" s="137" t="s">
        <v>87</v>
      </c>
      <c r="AR147" s="73"/>
      <c r="AS147" s="138">
        <v>0</v>
      </c>
      <c r="AT147" s="139">
        <f>ROUND(SUM(AV147:AW147),2)</f>
        <v>0</v>
      </c>
      <c r="AU147" s="140">
        <f>'01.C - Bourací práce'!P131</f>
        <v>0</v>
      </c>
      <c r="AV147" s="139">
        <f>'01.C - Bourací práce'!J37</f>
        <v>0</v>
      </c>
      <c r="AW147" s="139">
        <f>'01.C - Bourací práce'!J38</f>
        <v>0</v>
      </c>
      <c r="AX147" s="139">
        <f>'01.C - Bourací práce'!J39</f>
        <v>0</v>
      </c>
      <c r="AY147" s="139">
        <f>'01.C - Bourací práce'!J40</f>
        <v>0</v>
      </c>
      <c r="AZ147" s="139">
        <f>'01.C - Bourací práce'!F37</f>
        <v>0</v>
      </c>
      <c r="BA147" s="139">
        <f>'01.C - Bourací práce'!F38</f>
        <v>0</v>
      </c>
      <c r="BB147" s="139">
        <f>'01.C - Bourací práce'!F39</f>
        <v>0</v>
      </c>
      <c r="BC147" s="139">
        <f>'01.C - Bourací práce'!F40</f>
        <v>0</v>
      </c>
      <c r="BD147" s="141">
        <f>'01.C - Bourací práce'!F41</f>
        <v>0</v>
      </c>
      <c r="BE147" s="4"/>
      <c r="BT147" s="142" t="s">
        <v>104</v>
      </c>
      <c r="BV147" s="142" t="s">
        <v>78</v>
      </c>
      <c r="BW147" s="142" t="s">
        <v>238</v>
      </c>
      <c r="BX147" s="142" t="s">
        <v>236</v>
      </c>
      <c r="CL147" s="142" t="s">
        <v>1</v>
      </c>
    </row>
    <row r="148" s="4" customFormat="1" ht="16.5" customHeight="1">
      <c r="A148" s="133" t="s">
        <v>85</v>
      </c>
      <c r="B148" s="71"/>
      <c r="C148" s="134"/>
      <c r="D148" s="134"/>
      <c r="E148" s="134"/>
      <c r="F148" s="135" t="s">
        <v>239</v>
      </c>
      <c r="G148" s="135"/>
      <c r="H148" s="135"/>
      <c r="I148" s="135"/>
      <c r="J148" s="135"/>
      <c r="K148" s="134"/>
      <c r="L148" s="135" t="s">
        <v>107</v>
      </c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6">
        <f>'02.C - Vnitřní stavební ú...'!J34</f>
        <v>0</v>
      </c>
      <c r="AH148" s="134"/>
      <c r="AI148" s="134"/>
      <c r="AJ148" s="134"/>
      <c r="AK148" s="134"/>
      <c r="AL148" s="134"/>
      <c r="AM148" s="134"/>
      <c r="AN148" s="136">
        <f>SUM(AG148,AT148)</f>
        <v>0</v>
      </c>
      <c r="AO148" s="134"/>
      <c r="AP148" s="134"/>
      <c r="AQ148" s="137" t="s">
        <v>87</v>
      </c>
      <c r="AR148" s="73"/>
      <c r="AS148" s="138">
        <v>0</v>
      </c>
      <c r="AT148" s="139">
        <f>ROUND(SUM(AV148:AW148),2)</f>
        <v>0</v>
      </c>
      <c r="AU148" s="140">
        <f>'02.C - Vnitřní stavební ú...'!P140</f>
        <v>0</v>
      </c>
      <c r="AV148" s="139">
        <f>'02.C - Vnitřní stavební ú...'!J37</f>
        <v>0</v>
      </c>
      <c r="AW148" s="139">
        <f>'02.C - Vnitřní stavební ú...'!J38</f>
        <v>0</v>
      </c>
      <c r="AX148" s="139">
        <f>'02.C - Vnitřní stavební ú...'!J39</f>
        <v>0</v>
      </c>
      <c r="AY148" s="139">
        <f>'02.C - Vnitřní stavební ú...'!J40</f>
        <v>0</v>
      </c>
      <c r="AZ148" s="139">
        <f>'02.C - Vnitřní stavební ú...'!F37</f>
        <v>0</v>
      </c>
      <c r="BA148" s="139">
        <f>'02.C - Vnitřní stavební ú...'!F38</f>
        <v>0</v>
      </c>
      <c r="BB148" s="139">
        <f>'02.C - Vnitřní stavební ú...'!F39</f>
        <v>0</v>
      </c>
      <c r="BC148" s="139">
        <f>'02.C - Vnitřní stavební ú...'!F40</f>
        <v>0</v>
      </c>
      <c r="BD148" s="141">
        <f>'02.C - Vnitřní stavební ú...'!F41</f>
        <v>0</v>
      </c>
      <c r="BE148" s="4"/>
      <c r="BT148" s="142" t="s">
        <v>104</v>
      </c>
      <c r="BV148" s="142" t="s">
        <v>78</v>
      </c>
      <c r="BW148" s="142" t="s">
        <v>240</v>
      </c>
      <c r="BX148" s="142" t="s">
        <v>236</v>
      </c>
      <c r="CL148" s="142" t="s">
        <v>1</v>
      </c>
    </row>
    <row r="149" s="4" customFormat="1" ht="16.5" customHeight="1">
      <c r="A149" s="133" t="s">
        <v>85</v>
      </c>
      <c r="B149" s="71"/>
      <c r="C149" s="134"/>
      <c r="D149" s="134"/>
      <c r="E149" s="134"/>
      <c r="F149" s="135" t="s">
        <v>241</v>
      </c>
      <c r="G149" s="135"/>
      <c r="H149" s="135"/>
      <c r="I149" s="135"/>
      <c r="J149" s="135"/>
      <c r="K149" s="134"/>
      <c r="L149" s="135" t="s">
        <v>110</v>
      </c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6">
        <f>'03.C - Výměna výplní otvorů '!J34</f>
        <v>0</v>
      </c>
      <c r="AH149" s="134"/>
      <c r="AI149" s="134"/>
      <c r="AJ149" s="134"/>
      <c r="AK149" s="134"/>
      <c r="AL149" s="134"/>
      <c r="AM149" s="134"/>
      <c r="AN149" s="136">
        <f>SUM(AG149,AT149)</f>
        <v>0</v>
      </c>
      <c r="AO149" s="134"/>
      <c r="AP149" s="134"/>
      <c r="AQ149" s="137" t="s">
        <v>87</v>
      </c>
      <c r="AR149" s="73"/>
      <c r="AS149" s="138">
        <v>0</v>
      </c>
      <c r="AT149" s="139">
        <f>ROUND(SUM(AV149:AW149),2)</f>
        <v>0</v>
      </c>
      <c r="AU149" s="140">
        <f>'03.C - Výměna výplní otvorů '!P129</f>
        <v>0</v>
      </c>
      <c r="AV149" s="139">
        <f>'03.C - Výměna výplní otvorů '!J37</f>
        <v>0</v>
      </c>
      <c r="AW149" s="139">
        <f>'03.C - Výměna výplní otvorů '!J38</f>
        <v>0</v>
      </c>
      <c r="AX149" s="139">
        <f>'03.C - Výměna výplní otvorů '!J39</f>
        <v>0</v>
      </c>
      <c r="AY149" s="139">
        <f>'03.C - Výměna výplní otvorů '!J40</f>
        <v>0</v>
      </c>
      <c r="AZ149" s="139">
        <f>'03.C - Výměna výplní otvorů '!F37</f>
        <v>0</v>
      </c>
      <c r="BA149" s="139">
        <f>'03.C - Výměna výplní otvorů '!F38</f>
        <v>0</v>
      </c>
      <c r="BB149" s="139">
        <f>'03.C - Výměna výplní otvorů '!F39</f>
        <v>0</v>
      </c>
      <c r="BC149" s="139">
        <f>'03.C - Výměna výplní otvorů '!F40</f>
        <v>0</v>
      </c>
      <c r="BD149" s="141">
        <f>'03.C - Výměna výplní otvorů '!F41</f>
        <v>0</v>
      </c>
      <c r="BE149" s="4"/>
      <c r="BT149" s="142" t="s">
        <v>104</v>
      </c>
      <c r="BV149" s="142" t="s">
        <v>78</v>
      </c>
      <c r="BW149" s="142" t="s">
        <v>242</v>
      </c>
      <c r="BX149" s="142" t="s">
        <v>236</v>
      </c>
      <c r="CL149" s="142" t="s">
        <v>1</v>
      </c>
    </row>
    <row r="150" s="4" customFormat="1" ht="16.5" customHeight="1">
      <c r="A150" s="133" t="s">
        <v>85</v>
      </c>
      <c r="B150" s="71"/>
      <c r="C150" s="134"/>
      <c r="D150" s="134"/>
      <c r="E150" s="134"/>
      <c r="F150" s="135" t="s">
        <v>243</v>
      </c>
      <c r="G150" s="135"/>
      <c r="H150" s="135"/>
      <c r="I150" s="135"/>
      <c r="J150" s="135"/>
      <c r="K150" s="134"/>
      <c r="L150" s="135" t="s">
        <v>113</v>
      </c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6">
        <f>'04.C - Oprava teras'!J34</f>
        <v>0</v>
      </c>
      <c r="AH150" s="134"/>
      <c r="AI150" s="134"/>
      <c r="AJ150" s="134"/>
      <c r="AK150" s="134"/>
      <c r="AL150" s="134"/>
      <c r="AM150" s="134"/>
      <c r="AN150" s="136">
        <f>SUM(AG150,AT150)</f>
        <v>0</v>
      </c>
      <c r="AO150" s="134"/>
      <c r="AP150" s="134"/>
      <c r="AQ150" s="137" t="s">
        <v>87</v>
      </c>
      <c r="AR150" s="73"/>
      <c r="AS150" s="138">
        <v>0</v>
      </c>
      <c r="AT150" s="139">
        <f>ROUND(SUM(AV150:AW150),2)</f>
        <v>0</v>
      </c>
      <c r="AU150" s="140">
        <f>'04.C - Oprava teras'!P134</f>
        <v>0</v>
      </c>
      <c r="AV150" s="139">
        <f>'04.C - Oprava teras'!J37</f>
        <v>0</v>
      </c>
      <c r="AW150" s="139">
        <f>'04.C - Oprava teras'!J38</f>
        <v>0</v>
      </c>
      <c r="AX150" s="139">
        <f>'04.C - Oprava teras'!J39</f>
        <v>0</v>
      </c>
      <c r="AY150" s="139">
        <f>'04.C - Oprava teras'!J40</f>
        <v>0</v>
      </c>
      <c r="AZ150" s="139">
        <f>'04.C - Oprava teras'!F37</f>
        <v>0</v>
      </c>
      <c r="BA150" s="139">
        <f>'04.C - Oprava teras'!F38</f>
        <v>0</v>
      </c>
      <c r="BB150" s="139">
        <f>'04.C - Oprava teras'!F39</f>
        <v>0</v>
      </c>
      <c r="BC150" s="139">
        <f>'04.C - Oprava teras'!F40</f>
        <v>0</v>
      </c>
      <c r="BD150" s="141">
        <f>'04.C - Oprava teras'!F41</f>
        <v>0</v>
      </c>
      <c r="BE150" s="4"/>
      <c r="BT150" s="142" t="s">
        <v>104</v>
      </c>
      <c r="BV150" s="142" t="s">
        <v>78</v>
      </c>
      <c r="BW150" s="142" t="s">
        <v>244</v>
      </c>
      <c r="BX150" s="142" t="s">
        <v>236</v>
      </c>
      <c r="CL150" s="142" t="s">
        <v>1</v>
      </c>
    </row>
    <row r="151" s="4" customFormat="1" ht="16.5" customHeight="1">
      <c r="A151" s="133" t="s">
        <v>85</v>
      </c>
      <c r="B151" s="71"/>
      <c r="C151" s="134"/>
      <c r="D151" s="134"/>
      <c r="E151" s="134"/>
      <c r="F151" s="135" t="s">
        <v>245</v>
      </c>
      <c r="G151" s="135"/>
      <c r="H151" s="135"/>
      <c r="I151" s="135"/>
      <c r="J151" s="135"/>
      <c r="K151" s="134"/>
      <c r="L151" s="135" t="s">
        <v>116</v>
      </c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6">
        <f>'05.C - Oprava střech'!J34</f>
        <v>0</v>
      </c>
      <c r="AH151" s="134"/>
      <c r="AI151" s="134"/>
      <c r="AJ151" s="134"/>
      <c r="AK151" s="134"/>
      <c r="AL151" s="134"/>
      <c r="AM151" s="134"/>
      <c r="AN151" s="136">
        <f>SUM(AG151,AT151)</f>
        <v>0</v>
      </c>
      <c r="AO151" s="134"/>
      <c r="AP151" s="134"/>
      <c r="AQ151" s="137" t="s">
        <v>87</v>
      </c>
      <c r="AR151" s="73"/>
      <c r="AS151" s="138">
        <v>0</v>
      </c>
      <c r="AT151" s="139">
        <f>ROUND(SUM(AV151:AW151),2)</f>
        <v>0</v>
      </c>
      <c r="AU151" s="140">
        <f>'05.C - Oprava střech'!P126</f>
        <v>0</v>
      </c>
      <c r="AV151" s="139">
        <f>'05.C - Oprava střech'!J37</f>
        <v>0</v>
      </c>
      <c r="AW151" s="139">
        <f>'05.C - Oprava střech'!J38</f>
        <v>0</v>
      </c>
      <c r="AX151" s="139">
        <f>'05.C - Oprava střech'!J39</f>
        <v>0</v>
      </c>
      <c r="AY151" s="139">
        <f>'05.C - Oprava střech'!J40</f>
        <v>0</v>
      </c>
      <c r="AZ151" s="139">
        <f>'05.C - Oprava střech'!F37</f>
        <v>0</v>
      </c>
      <c r="BA151" s="139">
        <f>'05.C - Oprava střech'!F38</f>
        <v>0</v>
      </c>
      <c r="BB151" s="139">
        <f>'05.C - Oprava střech'!F39</f>
        <v>0</v>
      </c>
      <c r="BC151" s="139">
        <f>'05.C - Oprava střech'!F40</f>
        <v>0</v>
      </c>
      <c r="BD151" s="141">
        <f>'05.C - Oprava střech'!F41</f>
        <v>0</v>
      </c>
      <c r="BE151" s="4"/>
      <c r="BT151" s="142" t="s">
        <v>104</v>
      </c>
      <c r="BV151" s="142" t="s">
        <v>78</v>
      </c>
      <c r="BW151" s="142" t="s">
        <v>246</v>
      </c>
      <c r="BX151" s="142" t="s">
        <v>236</v>
      </c>
      <c r="CL151" s="142" t="s">
        <v>1</v>
      </c>
    </row>
    <row r="152" s="4" customFormat="1" ht="16.5" customHeight="1">
      <c r="A152" s="133" t="s">
        <v>85</v>
      </c>
      <c r="B152" s="71"/>
      <c r="C152" s="134"/>
      <c r="D152" s="134"/>
      <c r="E152" s="134"/>
      <c r="F152" s="135" t="s">
        <v>247</v>
      </c>
      <c r="G152" s="135"/>
      <c r="H152" s="135"/>
      <c r="I152" s="135"/>
      <c r="J152" s="135"/>
      <c r="K152" s="134"/>
      <c r="L152" s="135" t="s">
        <v>248</v>
      </c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6">
        <f>'06.C - Oprava soklu VZT z...'!J34</f>
        <v>0</v>
      </c>
      <c r="AH152" s="134"/>
      <c r="AI152" s="134"/>
      <c r="AJ152" s="134"/>
      <c r="AK152" s="134"/>
      <c r="AL152" s="134"/>
      <c r="AM152" s="134"/>
      <c r="AN152" s="136">
        <f>SUM(AG152,AT152)</f>
        <v>0</v>
      </c>
      <c r="AO152" s="134"/>
      <c r="AP152" s="134"/>
      <c r="AQ152" s="137" t="s">
        <v>87</v>
      </c>
      <c r="AR152" s="73"/>
      <c r="AS152" s="138">
        <v>0</v>
      </c>
      <c r="AT152" s="139">
        <f>ROUND(SUM(AV152:AW152),2)</f>
        <v>0</v>
      </c>
      <c r="AU152" s="140">
        <f>'06.C - Oprava soklu VZT z...'!P128</f>
        <v>0</v>
      </c>
      <c r="AV152" s="139">
        <f>'06.C - Oprava soklu VZT z...'!J37</f>
        <v>0</v>
      </c>
      <c r="AW152" s="139">
        <f>'06.C - Oprava soklu VZT z...'!J38</f>
        <v>0</v>
      </c>
      <c r="AX152" s="139">
        <f>'06.C - Oprava soklu VZT z...'!J39</f>
        <v>0</v>
      </c>
      <c r="AY152" s="139">
        <f>'06.C - Oprava soklu VZT z...'!J40</f>
        <v>0</v>
      </c>
      <c r="AZ152" s="139">
        <f>'06.C - Oprava soklu VZT z...'!F37</f>
        <v>0</v>
      </c>
      <c r="BA152" s="139">
        <f>'06.C - Oprava soklu VZT z...'!F38</f>
        <v>0</v>
      </c>
      <c r="BB152" s="139">
        <f>'06.C - Oprava soklu VZT z...'!F39</f>
        <v>0</v>
      </c>
      <c r="BC152" s="139">
        <f>'06.C - Oprava soklu VZT z...'!F40</f>
        <v>0</v>
      </c>
      <c r="BD152" s="141">
        <f>'06.C - Oprava soklu VZT z...'!F41</f>
        <v>0</v>
      </c>
      <c r="BE152" s="4"/>
      <c r="BT152" s="142" t="s">
        <v>104</v>
      </c>
      <c r="BV152" s="142" t="s">
        <v>78</v>
      </c>
      <c r="BW152" s="142" t="s">
        <v>249</v>
      </c>
      <c r="BX152" s="142" t="s">
        <v>236</v>
      </c>
      <c r="CL152" s="142" t="s">
        <v>1</v>
      </c>
    </row>
    <row r="153" s="4" customFormat="1" ht="16.5" customHeight="1">
      <c r="A153" s="4"/>
      <c r="B153" s="71"/>
      <c r="C153" s="134"/>
      <c r="D153" s="134"/>
      <c r="E153" s="135" t="s">
        <v>250</v>
      </c>
      <c r="F153" s="135"/>
      <c r="G153" s="135"/>
      <c r="H153" s="135"/>
      <c r="I153" s="135"/>
      <c r="J153" s="134"/>
      <c r="K153" s="135" t="s">
        <v>251</v>
      </c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43">
        <f>ROUND(SUM(AG154:AG174),2)</f>
        <v>0</v>
      </c>
      <c r="AH153" s="134"/>
      <c r="AI153" s="134"/>
      <c r="AJ153" s="134"/>
      <c r="AK153" s="134"/>
      <c r="AL153" s="134"/>
      <c r="AM153" s="134"/>
      <c r="AN153" s="136">
        <f>SUM(AG153,AT153)</f>
        <v>0</v>
      </c>
      <c r="AO153" s="134"/>
      <c r="AP153" s="134"/>
      <c r="AQ153" s="137" t="s">
        <v>87</v>
      </c>
      <c r="AR153" s="73"/>
      <c r="AS153" s="138">
        <f>ROUND(SUM(AS154:AS174),2)</f>
        <v>0</v>
      </c>
      <c r="AT153" s="139">
        <f>ROUND(SUM(AV153:AW153),2)</f>
        <v>0</v>
      </c>
      <c r="AU153" s="140">
        <f>ROUND(SUM(AU154:AU174),5)</f>
        <v>0</v>
      </c>
      <c r="AV153" s="139">
        <f>ROUND(AZ153*L29,2)</f>
        <v>0</v>
      </c>
      <c r="AW153" s="139">
        <f>ROUND(BA153*L30,2)</f>
        <v>0</v>
      </c>
      <c r="AX153" s="139">
        <f>ROUND(BB153*L29,2)</f>
        <v>0</v>
      </c>
      <c r="AY153" s="139">
        <f>ROUND(BC153*L30,2)</f>
        <v>0</v>
      </c>
      <c r="AZ153" s="139">
        <f>ROUND(SUM(AZ154:AZ174),2)</f>
        <v>0</v>
      </c>
      <c r="BA153" s="139">
        <f>ROUND(SUM(BA154:BA174),2)</f>
        <v>0</v>
      </c>
      <c r="BB153" s="139">
        <f>ROUND(SUM(BB154:BB174),2)</f>
        <v>0</v>
      </c>
      <c r="BC153" s="139">
        <f>ROUND(SUM(BC154:BC174),2)</f>
        <v>0</v>
      </c>
      <c r="BD153" s="141">
        <f>ROUND(SUM(BD154:BD174),2)</f>
        <v>0</v>
      </c>
      <c r="BE153" s="4"/>
      <c r="BS153" s="142" t="s">
        <v>75</v>
      </c>
      <c r="BT153" s="142" t="s">
        <v>88</v>
      </c>
      <c r="BU153" s="142" t="s">
        <v>77</v>
      </c>
      <c r="BV153" s="142" t="s">
        <v>78</v>
      </c>
      <c r="BW153" s="142" t="s">
        <v>252</v>
      </c>
      <c r="BX153" s="142" t="s">
        <v>233</v>
      </c>
      <c r="CL153" s="142" t="s">
        <v>1</v>
      </c>
    </row>
    <row r="154" s="4" customFormat="1" ht="16.5" customHeight="1">
      <c r="A154" s="133" t="s">
        <v>85</v>
      </c>
      <c r="B154" s="71"/>
      <c r="C154" s="134"/>
      <c r="D154" s="134"/>
      <c r="E154" s="134"/>
      <c r="F154" s="135" t="s">
        <v>253</v>
      </c>
      <c r="G154" s="135"/>
      <c r="H154" s="135"/>
      <c r="I154" s="135"/>
      <c r="J154" s="135"/>
      <c r="K154" s="134"/>
      <c r="L154" s="135" t="s">
        <v>254</v>
      </c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6">
        <f>'C01 - Silnoproud demontáže'!J34</f>
        <v>0</v>
      </c>
      <c r="AH154" s="134"/>
      <c r="AI154" s="134"/>
      <c r="AJ154" s="134"/>
      <c r="AK154" s="134"/>
      <c r="AL154" s="134"/>
      <c r="AM154" s="134"/>
      <c r="AN154" s="136">
        <f>SUM(AG154,AT154)</f>
        <v>0</v>
      </c>
      <c r="AO154" s="134"/>
      <c r="AP154" s="134"/>
      <c r="AQ154" s="137" t="s">
        <v>87</v>
      </c>
      <c r="AR154" s="73"/>
      <c r="AS154" s="138">
        <v>0</v>
      </c>
      <c r="AT154" s="139">
        <f>ROUND(SUM(AV154:AW154),2)</f>
        <v>0</v>
      </c>
      <c r="AU154" s="140">
        <f>'C01 - Silnoproud demontáže'!P125</f>
        <v>0</v>
      </c>
      <c r="AV154" s="139">
        <f>'C01 - Silnoproud demontáže'!J37</f>
        <v>0</v>
      </c>
      <c r="AW154" s="139">
        <f>'C01 - Silnoproud demontáže'!J38</f>
        <v>0</v>
      </c>
      <c r="AX154" s="139">
        <f>'C01 - Silnoproud demontáže'!J39</f>
        <v>0</v>
      </c>
      <c r="AY154" s="139">
        <f>'C01 - Silnoproud demontáže'!J40</f>
        <v>0</v>
      </c>
      <c r="AZ154" s="139">
        <f>'C01 - Silnoproud demontáže'!F37</f>
        <v>0</v>
      </c>
      <c r="BA154" s="139">
        <f>'C01 - Silnoproud demontáže'!F38</f>
        <v>0</v>
      </c>
      <c r="BB154" s="139">
        <f>'C01 - Silnoproud demontáže'!F39</f>
        <v>0</v>
      </c>
      <c r="BC154" s="139">
        <f>'C01 - Silnoproud demontáže'!F40</f>
        <v>0</v>
      </c>
      <c r="BD154" s="141">
        <f>'C01 - Silnoproud demontáže'!F41</f>
        <v>0</v>
      </c>
      <c r="BE154" s="4"/>
      <c r="BT154" s="142" t="s">
        <v>104</v>
      </c>
      <c r="BV154" s="142" t="s">
        <v>78</v>
      </c>
      <c r="BW154" s="142" t="s">
        <v>255</v>
      </c>
      <c r="BX154" s="142" t="s">
        <v>252</v>
      </c>
      <c r="CL154" s="142" t="s">
        <v>1</v>
      </c>
    </row>
    <row r="155" s="4" customFormat="1" ht="16.5" customHeight="1">
      <c r="A155" s="133" t="s">
        <v>85</v>
      </c>
      <c r="B155" s="71"/>
      <c r="C155" s="134"/>
      <c r="D155" s="134"/>
      <c r="E155" s="134"/>
      <c r="F155" s="135" t="s">
        <v>256</v>
      </c>
      <c r="G155" s="135"/>
      <c r="H155" s="135"/>
      <c r="I155" s="135"/>
      <c r="J155" s="135"/>
      <c r="K155" s="134"/>
      <c r="L155" s="135" t="s">
        <v>257</v>
      </c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6">
        <f>'C02 - Silnoproud  materiál'!J34</f>
        <v>0</v>
      </c>
      <c r="AH155" s="134"/>
      <c r="AI155" s="134"/>
      <c r="AJ155" s="134"/>
      <c r="AK155" s="134"/>
      <c r="AL155" s="134"/>
      <c r="AM155" s="134"/>
      <c r="AN155" s="136">
        <f>SUM(AG155,AT155)</f>
        <v>0</v>
      </c>
      <c r="AO155" s="134"/>
      <c r="AP155" s="134"/>
      <c r="AQ155" s="137" t="s">
        <v>87</v>
      </c>
      <c r="AR155" s="73"/>
      <c r="AS155" s="138">
        <v>0</v>
      </c>
      <c r="AT155" s="139">
        <f>ROUND(SUM(AV155:AW155),2)</f>
        <v>0</v>
      </c>
      <c r="AU155" s="140">
        <f>'C02 - Silnoproud  materiál'!P126</f>
        <v>0</v>
      </c>
      <c r="AV155" s="139">
        <f>'C02 - Silnoproud  materiál'!J37</f>
        <v>0</v>
      </c>
      <c r="AW155" s="139">
        <f>'C02 - Silnoproud  materiál'!J38</f>
        <v>0</v>
      </c>
      <c r="AX155" s="139">
        <f>'C02 - Silnoproud  materiál'!J39</f>
        <v>0</v>
      </c>
      <c r="AY155" s="139">
        <f>'C02 - Silnoproud  materiál'!J40</f>
        <v>0</v>
      </c>
      <c r="AZ155" s="139">
        <f>'C02 - Silnoproud  materiál'!F37</f>
        <v>0</v>
      </c>
      <c r="BA155" s="139">
        <f>'C02 - Silnoproud  materiál'!F38</f>
        <v>0</v>
      </c>
      <c r="BB155" s="139">
        <f>'C02 - Silnoproud  materiál'!F39</f>
        <v>0</v>
      </c>
      <c r="BC155" s="139">
        <f>'C02 - Silnoproud  materiál'!F40</f>
        <v>0</v>
      </c>
      <c r="BD155" s="141">
        <f>'C02 - Silnoproud  materiál'!F41</f>
        <v>0</v>
      </c>
      <c r="BE155" s="4"/>
      <c r="BT155" s="142" t="s">
        <v>104</v>
      </c>
      <c r="BV155" s="142" t="s">
        <v>78</v>
      </c>
      <c r="BW155" s="142" t="s">
        <v>258</v>
      </c>
      <c r="BX155" s="142" t="s">
        <v>252</v>
      </c>
      <c r="CL155" s="142" t="s">
        <v>1</v>
      </c>
    </row>
    <row r="156" s="4" customFormat="1" ht="16.5" customHeight="1">
      <c r="A156" s="133" t="s">
        <v>85</v>
      </c>
      <c r="B156" s="71"/>
      <c r="C156" s="134"/>
      <c r="D156" s="134"/>
      <c r="E156" s="134"/>
      <c r="F156" s="135" t="s">
        <v>259</v>
      </c>
      <c r="G156" s="135"/>
      <c r="H156" s="135"/>
      <c r="I156" s="135"/>
      <c r="J156" s="135"/>
      <c r="K156" s="134"/>
      <c r="L156" s="135" t="s">
        <v>260</v>
      </c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6">
        <f>'C03 - Silnoproud  montáže'!J34</f>
        <v>0</v>
      </c>
      <c r="AH156" s="134"/>
      <c r="AI156" s="134"/>
      <c r="AJ156" s="134"/>
      <c r="AK156" s="134"/>
      <c r="AL156" s="134"/>
      <c r="AM156" s="134"/>
      <c r="AN156" s="136">
        <f>SUM(AG156,AT156)</f>
        <v>0</v>
      </c>
      <c r="AO156" s="134"/>
      <c r="AP156" s="134"/>
      <c r="AQ156" s="137" t="s">
        <v>87</v>
      </c>
      <c r="AR156" s="73"/>
      <c r="AS156" s="138">
        <v>0</v>
      </c>
      <c r="AT156" s="139">
        <f>ROUND(SUM(AV156:AW156),2)</f>
        <v>0</v>
      </c>
      <c r="AU156" s="140">
        <f>'C03 - Silnoproud  montáže'!P125</f>
        <v>0</v>
      </c>
      <c r="AV156" s="139">
        <f>'C03 - Silnoproud  montáže'!J37</f>
        <v>0</v>
      </c>
      <c r="AW156" s="139">
        <f>'C03 - Silnoproud  montáže'!J38</f>
        <v>0</v>
      </c>
      <c r="AX156" s="139">
        <f>'C03 - Silnoproud  montáže'!J39</f>
        <v>0</v>
      </c>
      <c r="AY156" s="139">
        <f>'C03 - Silnoproud  montáže'!J40</f>
        <v>0</v>
      </c>
      <c r="AZ156" s="139">
        <f>'C03 - Silnoproud  montáže'!F37</f>
        <v>0</v>
      </c>
      <c r="BA156" s="139">
        <f>'C03 - Silnoproud  montáže'!F38</f>
        <v>0</v>
      </c>
      <c r="BB156" s="139">
        <f>'C03 - Silnoproud  montáže'!F39</f>
        <v>0</v>
      </c>
      <c r="BC156" s="139">
        <f>'C03 - Silnoproud  montáže'!F40</f>
        <v>0</v>
      </c>
      <c r="BD156" s="141">
        <f>'C03 - Silnoproud  montáže'!F41</f>
        <v>0</v>
      </c>
      <c r="BE156" s="4"/>
      <c r="BT156" s="142" t="s">
        <v>104</v>
      </c>
      <c r="BV156" s="142" t="s">
        <v>78</v>
      </c>
      <c r="BW156" s="142" t="s">
        <v>261</v>
      </c>
      <c r="BX156" s="142" t="s">
        <v>252</v>
      </c>
      <c r="CL156" s="142" t="s">
        <v>1</v>
      </c>
    </row>
    <row r="157" s="4" customFormat="1" ht="16.5" customHeight="1">
      <c r="A157" s="133" t="s">
        <v>85</v>
      </c>
      <c r="B157" s="71"/>
      <c r="C157" s="134"/>
      <c r="D157" s="134"/>
      <c r="E157" s="134"/>
      <c r="F157" s="135" t="s">
        <v>262</v>
      </c>
      <c r="G157" s="135"/>
      <c r="H157" s="135"/>
      <c r="I157" s="135"/>
      <c r="J157" s="135"/>
      <c r="K157" s="134"/>
      <c r="L157" s="135" t="s">
        <v>263</v>
      </c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6">
        <f>'C04 - Slaboproud demontáže'!J34</f>
        <v>0</v>
      </c>
      <c r="AH157" s="134"/>
      <c r="AI157" s="134"/>
      <c r="AJ157" s="134"/>
      <c r="AK157" s="134"/>
      <c r="AL157" s="134"/>
      <c r="AM157" s="134"/>
      <c r="AN157" s="136">
        <f>SUM(AG157,AT157)</f>
        <v>0</v>
      </c>
      <c r="AO157" s="134"/>
      <c r="AP157" s="134"/>
      <c r="AQ157" s="137" t="s">
        <v>87</v>
      </c>
      <c r="AR157" s="73"/>
      <c r="AS157" s="138">
        <v>0</v>
      </c>
      <c r="AT157" s="139">
        <f>ROUND(SUM(AV157:AW157),2)</f>
        <v>0</v>
      </c>
      <c r="AU157" s="140">
        <f>'C04 - Slaboproud demontáže'!P125</f>
        <v>0</v>
      </c>
      <c r="AV157" s="139">
        <f>'C04 - Slaboproud demontáže'!J37</f>
        <v>0</v>
      </c>
      <c r="AW157" s="139">
        <f>'C04 - Slaboproud demontáže'!J38</f>
        <v>0</v>
      </c>
      <c r="AX157" s="139">
        <f>'C04 - Slaboproud demontáže'!J39</f>
        <v>0</v>
      </c>
      <c r="AY157" s="139">
        <f>'C04 - Slaboproud demontáže'!J40</f>
        <v>0</v>
      </c>
      <c r="AZ157" s="139">
        <f>'C04 - Slaboproud demontáže'!F37</f>
        <v>0</v>
      </c>
      <c r="BA157" s="139">
        <f>'C04 - Slaboproud demontáže'!F38</f>
        <v>0</v>
      </c>
      <c r="BB157" s="139">
        <f>'C04 - Slaboproud demontáže'!F39</f>
        <v>0</v>
      </c>
      <c r="BC157" s="139">
        <f>'C04 - Slaboproud demontáže'!F40</f>
        <v>0</v>
      </c>
      <c r="BD157" s="141">
        <f>'C04 - Slaboproud demontáže'!F41</f>
        <v>0</v>
      </c>
      <c r="BE157" s="4"/>
      <c r="BT157" s="142" t="s">
        <v>104</v>
      </c>
      <c r="BV157" s="142" t="s">
        <v>78</v>
      </c>
      <c r="BW157" s="142" t="s">
        <v>264</v>
      </c>
      <c r="BX157" s="142" t="s">
        <v>252</v>
      </c>
      <c r="CL157" s="142" t="s">
        <v>1</v>
      </c>
    </row>
    <row r="158" s="4" customFormat="1" ht="16.5" customHeight="1">
      <c r="A158" s="133" t="s">
        <v>85</v>
      </c>
      <c r="B158" s="71"/>
      <c r="C158" s="134"/>
      <c r="D158" s="134"/>
      <c r="E158" s="134"/>
      <c r="F158" s="135" t="s">
        <v>265</v>
      </c>
      <c r="G158" s="135"/>
      <c r="H158" s="135"/>
      <c r="I158" s="135"/>
      <c r="J158" s="135"/>
      <c r="K158" s="134"/>
      <c r="L158" s="135" t="s">
        <v>146</v>
      </c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6">
        <f>'C05 - Slaboproud materiál'!J34</f>
        <v>0</v>
      </c>
      <c r="AH158" s="134"/>
      <c r="AI158" s="134"/>
      <c r="AJ158" s="134"/>
      <c r="AK158" s="134"/>
      <c r="AL158" s="134"/>
      <c r="AM158" s="134"/>
      <c r="AN158" s="136">
        <f>SUM(AG158,AT158)</f>
        <v>0</v>
      </c>
      <c r="AO158" s="134"/>
      <c r="AP158" s="134"/>
      <c r="AQ158" s="137" t="s">
        <v>87</v>
      </c>
      <c r="AR158" s="73"/>
      <c r="AS158" s="138">
        <v>0</v>
      </c>
      <c r="AT158" s="139">
        <f>ROUND(SUM(AV158:AW158),2)</f>
        <v>0</v>
      </c>
      <c r="AU158" s="140">
        <f>'C05 - Slaboproud materiál'!P128</f>
        <v>0</v>
      </c>
      <c r="AV158" s="139">
        <f>'C05 - Slaboproud materiál'!J37</f>
        <v>0</v>
      </c>
      <c r="AW158" s="139">
        <f>'C05 - Slaboproud materiál'!J38</f>
        <v>0</v>
      </c>
      <c r="AX158" s="139">
        <f>'C05 - Slaboproud materiál'!J39</f>
        <v>0</v>
      </c>
      <c r="AY158" s="139">
        <f>'C05 - Slaboproud materiál'!J40</f>
        <v>0</v>
      </c>
      <c r="AZ158" s="139">
        <f>'C05 - Slaboproud materiál'!F37</f>
        <v>0</v>
      </c>
      <c r="BA158" s="139">
        <f>'C05 - Slaboproud materiál'!F38</f>
        <v>0</v>
      </c>
      <c r="BB158" s="139">
        <f>'C05 - Slaboproud materiál'!F39</f>
        <v>0</v>
      </c>
      <c r="BC158" s="139">
        <f>'C05 - Slaboproud materiál'!F40</f>
        <v>0</v>
      </c>
      <c r="BD158" s="141">
        <f>'C05 - Slaboproud materiál'!F41</f>
        <v>0</v>
      </c>
      <c r="BE158" s="4"/>
      <c r="BT158" s="142" t="s">
        <v>104</v>
      </c>
      <c r="BV158" s="142" t="s">
        <v>78</v>
      </c>
      <c r="BW158" s="142" t="s">
        <v>266</v>
      </c>
      <c r="BX158" s="142" t="s">
        <v>252</v>
      </c>
      <c r="CL158" s="142" t="s">
        <v>1</v>
      </c>
    </row>
    <row r="159" s="4" customFormat="1" ht="16.5" customHeight="1">
      <c r="A159" s="133" t="s">
        <v>85</v>
      </c>
      <c r="B159" s="71"/>
      <c r="C159" s="134"/>
      <c r="D159" s="134"/>
      <c r="E159" s="134"/>
      <c r="F159" s="135" t="s">
        <v>267</v>
      </c>
      <c r="G159" s="135"/>
      <c r="H159" s="135"/>
      <c r="I159" s="135"/>
      <c r="J159" s="135"/>
      <c r="K159" s="134"/>
      <c r="L159" s="135" t="s">
        <v>149</v>
      </c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6">
        <f>'C06 - Slaboproud montáže'!J34</f>
        <v>0</v>
      </c>
      <c r="AH159" s="134"/>
      <c r="AI159" s="134"/>
      <c r="AJ159" s="134"/>
      <c r="AK159" s="134"/>
      <c r="AL159" s="134"/>
      <c r="AM159" s="134"/>
      <c r="AN159" s="136">
        <f>SUM(AG159,AT159)</f>
        <v>0</v>
      </c>
      <c r="AO159" s="134"/>
      <c r="AP159" s="134"/>
      <c r="AQ159" s="137" t="s">
        <v>87</v>
      </c>
      <c r="AR159" s="73"/>
      <c r="AS159" s="138">
        <v>0</v>
      </c>
      <c r="AT159" s="139">
        <f>ROUND(SUM(AV159:AW159),2)</f>
        <v>0</v>
      </c>
      <c r="AU159" s="140">
        <f>'C06 - Slaboproud montáže'!P127</f>
        <v>0</v>
      </c>
      <c r="AV159" s="139">
        <f>'C06 - Slaboproud montáže'!J37</f>
        <v>0</v>
      </c>
      <c r="AW159" s="139">
        <f>'C06 - Slaboproud montáže'!J38</f>
        <v>0</v>
      </c>
      <c r="AX159" s="139">
        <f>'C06 - Slaboproud montáže'!J39</f>
        <v>0</v>
      </c>
      <c r="AY159" s="139">
        <f>'C06 - Slaboproud montáže'!J40</f>
        <v>0</v>
      </c>
      <c r="AZ159" s="139">
        <f>'C06 - Slaboproud montáže'!F37</f>
        <v>0</v>
      </c>
      <c r="BA159" s="139">
        <f>'C06 - Slaboproud montáže'!F38</f>
        <v>0</v>
      </c>
      <c r="BB159" s="139">
        <f>'C06 - Slaboproud montáže'!F39</f>
        <v>0</v>
      </c>
      <c r="BC159" s="139">
        <f>'C06 - Slaboproud montáže'!F40</f>
        <v>0</v>
      </c>
      <c r="BD159" s="141">
        <f>'C06 - Slaboproud montáže'!F41</f>
        <v>0</v>
      </c>
      <c r="BE159" s="4"/>
      <c r="BT159" s="142" t="s">
        <v>104</v>
      </c>
      <c r="BV159" s="142" t="s">
        <v>78</v>
      </c>
      <c r="BW159" s="142" t="s">
        <v>268</v>
      </c>
      <c r="BX159" s="142" t="s">
        <v>252</v>
      </c>
      <c r="CL159" s="142" t="s">
        <v>1</v>
      </c>
    </row>
    <row r="160" s="4" customFormat="1" ht="16.5" customHeight="1">
      <c r="A160" s="133" t="s">
        <v>85</v>
      </c>
      <c r="B160" s="71"/>
      <c r="C160" s="134"/>
      <c r="D160" s="134"/>
      <c r="E160" s="134"/>
      <c r="F160" s="135" t="s">
        <v>269</v>
      </c>
      <c r="G160" s="135"/>
      <c r="H160" s="135"/>
      <c r="I160" s="135"/>
      <c r="J160" s="135"/>
      <c r="K160" s="134"/>
      <c r="L160" s="135" t="s">
        <v>270</v>
      </c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6">
        <f>'C07 - Rozváděče RE-x_C - ...'!J34</f>
        <v>0</v>
      </c>
      <c r="AH160" s="134"/>
      <c r="AI160" s="134"/>
      <c r="AJ160" s="134"/>
      <c r="AK160" s="134"/>
      <c r="AL160" s="134"/>
      <c r="AM160" s="134"/>
      <c r="AN160" s="136">
        <f>SUM(AG160,AT160)</f>
        <v>0</v>
      </c>
      <c r="AO160" s="134"/>
      <c r="AP160" s="134"/>
      <c r="AQ160" s="137" t="s">
        <v>87</v>
      </c>
      <c r="AR160" s="73"/>
      <c r="AS160" s="138">
        <v>0</v>
      </c>
      <c r="AT160" s="139">
        <f>ROUND(SUM(AV160:AW160),2)</f>
        <v>0</v>
      </c>
      <c r="AU160" s="140">
        <f>'C07 - Rozváděče RE-x_C - ...'!P125</f>
        <v>0</v>
      </c>
      <c r="AV160" s="139">
        <f>'C07 - Rozváděče RE-x_C - ...'!J37</f>
        <v>0</v>
      </c>
      <c r="AW160" s="139">
        <f>'C07 - Rozváděče RE-x_C - ...'!J38</f>
        <v>0</v>
      </c>
      <c r="AX160" s="139">
        <f>'C07 - Rozváděče RE-x_C - ...'!J39</f>
        <v>0</v>
      </c>
      <c r="AY160" s="139">
        <f>'C07 - Rozváděče RE-x_C - ...'!J40</f>
        <v>0</v>
      </c>
      <c r="AZ160" s="139">
        <f>'C07 - Rozváděče RE-x_C - ...'!F37</f>
        <v>0</v>
      </c>
      <c r="BA160" s="139">
        <f>'C07 - Rozváděče RE-x_C - ...'!F38</f>
        <v>0</v>
      </c>
      <c r="BB160" s="139">
        <f>'C07 - Rozváděče RE-x_C - ...'!F39</f>
        <v>0</v>
      </c>
      <c r="BC160" s="139">
        <f>'C07 - Rozváděče RE-x_C - ...'!F40</f>
        <v>0</v>
      </c>
      <c r="BD160" s="141">
        <f>'C07 - Rozváděče RE-x_C - ...'!F41</f>
        <v>0</v>
      </c>
      <c r="BE160" s="4"/>
      <c r="BT160" s="142" t="s">
        <v>104</v>
      </c>
      <c r="BV160" s="142" t="s">
        <v>78</v>
      </c>
      <c r="BW160" s="142" t="s">
        <v>271</v>
      </c>
      <c r="BX160" s="142" t="s">
        <v>252</v>
      </c>
      <c r="CL160" s="142" t="s">
        <v>1</v>
      </c>
    </row>
    <row r="161" s="4" customFormat="1" ht="16.5" customHeight="1">
      <c r="A161" s="133" t="s">
        <v>85</v>
      </c>
      <c r="B161" s="71"/>
      <c r="C161" s="134"/>
      <c r="D161" s="134"/>
      <c r="E161" s="134"/>
      <c r="F161" s="135" t="s">
        <v>272</v>
      </c>
      <c r="G161" s="135"/>
      <c r="H161" s="135"/>
      <c r="I161" s="135"/>
      <c r="J161" s="135"/>
      <c r="K161" s="134"/>
      <c r="L161" s="135" t="s">
        <v>273</v>
      </c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6">
        <f>'C08 - Rozváděče RE-x_C - ...'!J34</f>
        <v>0</v>
      </c>
      <c r="AH161" s="134"/>
      <c r="AI161" s="134"/>
      <c r="AJ161" s="134"/>
      <c r="AK161" s="134"/>
      <c r="AL161" s="134"/>
      <c r="AM161" s="134"/>
      <c r="AN161" s="136">
        <f>SUM(AG161,AT161)</f>
        <v>0</v>
      </c>
      <c r="AO161" s="134"/>
      <c r="AP161" s="134"/>
      <c r="AQ161" s="137" t="s">
        <v>87</v>
      </c>
      <c r="AR161" s="73"/>
      <c r="AS161" s="138">
        <v>0</v>
      </c>
      <c r="AT161" s="139">
        <f>ROUND(SUM(AV161:AW161),2)</f>
        <v>0</v>
      </c>
      <c r="AU161" s="140">
        <f>'C08 - Rozváděče RE-x_C - ...'!P125</f>
        <v>0</v>
      </c>
      <c r="AV161" s="139">
        <f>'C08 - Rozváděče RE-x_C - ...'!J37</f>
        <v>0</v>
      </c>
      <c r="AW161" s="139">
        <f>'C08 - Rozváděče RE-x_C - ...'!J38</f>
        <v>0</v>
      </c>
      <c r="AX161" s="139">
        <f>'C08 - Rozváděče RE-x_C - ...'!J39</f>
        <v>0</v>
      </c>
      <c r="AY161" s="139">
        <f>'C08 - Rozváděče RE-x_C - ...'!J40</f>
        <v>0</v>
      </c>
      <c r="AZ161" s="139">
        <f>'C08 - Rozváděče RE-x_C - ...'!F37</f>
        <v>0</v>
      </c>
      <c r="BA161" s="139">
        <f>'C08 - Rozváděče RE-x_C - ...'!F38</f>
        <v>0</v>
      </c>
      <c r="BB161" s="139">
        <f>'C08 - Rozváděče RE-x_C - ...'!F39</f>
        <v>0</v>
      </c>
      <c r="BC161" s="139">
        <f>'C08 - Rozváděče RE-x_C - ...'!F40</f>
        <v>0</v>
      </c>
      <c r="BD161" s="141">
        <f>'C08 - Rozváděče RE-x_C - ...'!F41</f>
        <v>0</v>
      </c>
      <c r="BE161" s="4"/>
      <c r="BT161" s="142" t="s">
        <v>104</v>
      </c>
      <c r="BV161" s="142" t="s">
        <v>78</v>
      </c>
      <c r="BW161" s="142" t="s">
        <v>274</v>
      </c>
      <c r="BX161" s="142" t="s">
        <v>252</v>
      </c>
      <c r="CL161" s="142" t="s">
        <v>1</v>
      </c>
    </row>
    <row r="162" s="4" customFormat="1" ht="16.5" customHeight="1">
      <c r="A162" s="133" t="s">
        <v>85</v>
      </c>
      <c r="B162" s="71"/>
      <c r="C162" s="134"/>
      <c r="D162" s="134"/>
      <c r="E162" s="134"/>
      <c r="F162" s="135" t="s">
        <v>275</v>
      </c>
      <c r="G162" s="135"/>
      <c r="H162" s="135"/>
      <c r="I162" s="135"/>
      <c r="J162" s="135"/>
      <c r="K162" s="134"/>
      <c r="L162" s="135" t="s">
        <v>276</v>
      </c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6">
        <f>'C09 - Rozváděče RE-x_C - ...'!J34</f>
        <v>0</v>
      </c>
      <c r="AH162" s="134"/>
      <c r="AI162" s="134"/>
      <c r="AJ162" s="134"/>
      <c r="AK162" s="134"/>
      <c r="AL162" s="134"/>
      <c r="AM162" s="134"/>
      <c r="AN162" s="136">
        <f>SUM(AG162,AT162)</f>
        <v>0</v>
      </c>
      <c r="AO162" s="134"/>
      <c r="AP162" s="134"/>
      <c r="AQ162" s="137" t="s">
        <v>87</v>
      </c>
      <c r="AR162" s="73"/>
      <c r="AS162" s="138">
        <v>0</v>
      </c>
      <c r="AT162" s="139">
        <f>ROUND(SUM(AV162:AW162),2)</f>
        <v>0</v>
      </c>
      <c r="AU162" s="140">
        <f>'C09 - Rozváděče RE-x_C - ...'!P125</f>
        <v>0</v>
      </c>
      <c r="AV162" s="139">
        <f>'C09 - Rozváděče RE-x_C - ...'!J37</f>
        <v>0</v>
      </c>
      <c r="AW162" s="139">
        <f>'C09 - Rozváděče RE-x_C - ...'!J38</f>
        <v>0</v>
      </c>
      <c r="AX162" s="139">
        <f>'C09 - Rozváděče RE-x_C - ...'!J39</f>
        <v>0</v>
      </c>
      <c r="AY162" s="139">
        <f>'C09 - Rozváděče RE-x_C - ...'!J40</f>
        <v>0</v>
      </c>
      <c r="AZ162" s="139">
        <f>'C09 - Rozváděče RE-x_C - ...'!F37</f>
        <v>0</v>
      </c>
      <c r="BA162" s="139">
        <f>'C09 - Rozváděče RE-x_C - ...'!F38</f>
        <v>0</v>
      </c>
      <c r="BB162" s="139">
        <f>'C09 - Rozváděče RE-x_C - ...'!F39</f>
        <v>0</v>
      </c>
      <c r="BC162" s="139">
        <f>'C09 - Rozváděče RE-x_C - ...'!F40</f>
        <v>0</v>
      </c>
      <c r="BD162" s="141">
        <f>'C09 - Rozváděče RE-x_C - ...'!F41</f>
        <v>0</v>
      </c>
      <c r="BE162" s="4"/>
      <c r="BT162" s="142" t="s">
        <v>104</v>
      </c>
      <c r="BV162" s="142" t="s">
        <v>78</v>
      </c>
      <c r="BW162" s="142" t="s">
        <v>277</v>
      </c>
      <c r="BX162" s="142" t="s">
        <v>252</v>
      </c>
      <c r="CL162" s="142" t="s">
        <v>1</v>
      </c>
    </row>
    <row r="163" s="4" customFormat="1" ht="16.5" customHeight="1">
      <c r="A163" s="133" t="s">
        <v>85</v>
      </c>
      <c r="B163" s="71"/>
      <c r="C163" s="134"/>
      <c r="D163" s="134"/>
      <c r="E163" s="134"/>
      <c r="F163" s="135" t="s">
        <v>278</v>
      </c>
      <c r="G163" s="135"/>
      <c r="H163" s="135"/>
      <c r="I163" s="135"/>
      <c r="J163" s="135"/>
      <c r="K163" s="134"/>
      <c r="L163" s="135" t="s">
        <v>279</v>
      </c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6">
        <f>'C10 - Rozváděče RSS-x_C -...'!J34</f>
        <v>0</v>
      </c>
      <c r="AH163" s="134"/>
      <c r="AI163" s="134"/>
      <c r="AJ163" s="134"/>
      <c r="AK163" s="134"/>
      <c r="AL163" s="134"/>
      <c r="AM163" s="134"/>
      <c r="AN163" s="136">
        <f>SUM(AG163,AT163)</f>
        <v>0</v>
      </c>
      <c r="AO163" s="134"/>
      <c r="AP163" s="134"/>
      <c r="AQ163" s="137" t="s">
        <v>87</v>
      </c>
      <c r="AR163" s="73"/>
      <c r="AS163" s="138">
        <v>0</v>
      </c>
      <c r="AT163" s="139">
        <f>ROUND(SUM(AV163:AW163),2)</f>
        <v>0</v>
      </c>
      <c r="AU163" s="140">
        <f>'C10 - Rozváděče RSS-x_C -...'!P125</f>
        <v>0</v>
      </c>
      <c r="AV163" s="139">
        <f>'C10 - Rozváděče RSS-x_C -...'!J37</f>
        <v>0</v>
      </c>
      <c r="AW163" s="139">
        <f>'C10 - Rozváděče RSS-x_C -...'!J38</f>
        <v>0</v>
      </c>
      <c r="AX163" s="139">
        <f>'C10 - Rozváděče RSS-x_C -...'!J39</f>
        <v>0</v>
      </c>
      <c r="AY163" s="139">
        <f>'C10 - Rozváděče RSS-x_C -...'!J40</f>
        <v>0</v>
      </c>
      <c r="AZ163" s="139">
        <f>'C10 - Rozváděče RSS-x_C -...'!F37</f>
        <v>0</v>
      </c>
      <c r="BA163" s="139">
        <f>'C10 - Rozváděče RSS-x_C -...'!F38</f>
        <v>0</v>
      </c>
      <c r="BB163" s="139">
        <f>'C10 - Rozváděče RSS-x_C -...'!F39</f>
        <v>0</v>
      </c>
      <c r="BC163" s="139">
        <f>'C10 - Rozváděče RSS-x_C -...'!F40</f>
        <v>0</v>
      </c>
      <c r="BD163" s="141">
        <f>'C10 - Rozváděče RSS-x_C -...'!F41</f>
        <v>0</v>
      </c>
      <c r="BE163" s="4"/>
      <c r="BT163" s="142" t="s">
        <v>104</v>
      </c>
      <c r="BV163" s="142" t="s">
        <v>78</v>
      </c>
      <c r="BW163" s="142" t="s">
        <v>280</v>
      </c>
      <c r="BX163" s="142" t="s">
        <v>252</v>
      </c>
      <c r="CL163" s="142" t="s">
        <v>1</v>
      </c>
    </row>
    <row r="164" s="4" customFormat="1" ht="16.5" customHeight="1">
      <c r="A164" s="133" t="s">
        <v>85</v>
      </c>
      <c r="B164" s="71"/>
      <c r="C164" s="134"/>
      <c r="D164" s="134"/>
      <c r="E164" s="134"/>
      <c r="F164" s="135" t="s">
        <v>281</v>
      </c>
      <c r="G164" s="135"/>
      <c r="H164" s="135"/>
      <c r="I164" s="135"/>
      <c r="J164" s="135"/>
      <c r="K164" s="134"/>
      <c r="L164" s="135" t="s">
        <v>282</v>
      </c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6">
        <f>'C11 - Rozváděče RSS-x_C -...'!J34</f>
        <v>0</v>
      </c>
      <c r="AH164" s="134"/>
      <c r="AI164" s="134"/>
      <c r="AJ164" s="134"/>
      <c r="AK164" s="134"/>
      <c r="AL164" s="134"/>
      <c r="AM164" s="134"/>
      <c r="AN164" s="136">
        <f>SUM(AG164,AT164)</f>
        <v>0</v>
      </c>
      <c r="AO164" s="134"/>
      <c r="AP164" s="134"/>
      <c r="AQ164" s="137" t="s">
        <v>87</v>
      </c>
      <c r="AR164" s="73"/>
      <c r="AS164" s="138">
        <v>0</v>
      </c>
      <c r="AT164" s="139">
        <f>ROUND(SUM(AV164:AW164),2)</f>
        <v>0</v>
      </c>
      <c r="AU164" s="140">
        <f>'C11 - Rozváděče RSS-x_C -...'!P128</f>
        <v>0</v>
      </c>
      <c r="AV164" s="139">
        <f>'C11 - Rozváděče RSS-x_C -...'!J37</f>
        <v>0</v>
      </c>
      <c r="AW164" s="139">
        <f>'C11 - Rozváděče RSS-x_C -...'!J38</f>
        <v>0</v>
      </c>
      <c r="AX164" s="139">
        <f>'C11 - Rozváděče RSS-x_C -...'!J39</f>
        <v>0</v>
      </c>
      <c r="AY164" s="139">
        <f>'C11 - Rozváděče RSS-x_C -...'!J40</f>
        <v>0</v>
      </c>
      <c r="AZ164" s="139">
        <f>'C11 - Rozváděče RSS-x_C -...'!F37</f>
        <v>0</v>
      </c>
      <c r="BA164" s="139">
        <f>'C11 - Rozváděče RSS-x_C -...'!F38</f>
        <v>0</v>
      </c>
      <c r="BB164" s="139">
        <f>'C11 - Rozváděče RSS-x_C -...'!F39</f>
        <v>0</v>
      </c>
      <c r="BC164" s="139">
        <f>'C11 - Rozváděče RSS-x_C -...'!F40</f>
        <v>0</v>
      </c>
      <c r="BD164" s="141">
        <f>'C11 - Rozváděče RSS-x_C -...'!F41</f>
        <v>0</v>
      </c>
      <c r="BE164" s="4"/>
      <c r="BT164" s="142" t="s">
        <v>104</v>
      </c>
      <c r="BV164" s="142" t="s">
        <v>78</v>
      </c>
      <c r="BW164" s="142" t="s">
        <v>283</v>
      </c>
      <c r="BX164" s="142" t="s">
        <v>252</v>
      </c>
      <c r="CL164" s="142" t="s">
        <v>1</v>
      </c>
    </row>
    <row r="165" s="4" customFormat="1" ht="16.5" customHeight="1">
      <c r="A165" s="133" t="s">
        <v>85</v>
      </c>
      <c r="B165" s="71"/>
      <c r="C165" s="134"/>
      <c r="D165" s="134"/>
      <c r="E165" s="134"/>
      <c r="F165" s="135" t="s">
        <v>284</v>
      </c>
      <c r="G165" s="135"/>
      <c r="H165" s="135"/>
      <c r="I165" s="135"/>
      <c r="J165" s="135"/>
      <c r="K165" s="134"/>
      <c r="L165" s="135" t="s">
        <v>285</v>
      </c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6">
        <f>'C12 - Rozváděče RSS-x_C  ...'!J34</f>
        <v>0</v>
      </c>
      <c r="AH165" s="134"/>
      <c r="AI165" s="134"/>
      <c r="AJ165" s="134"/>
      <c r="AK165" s="134"/>
      <c r="AL165" s="134"/>
      <c r="AM165" s="134"/>
      <c r="AN165" s="136">
        <f>SUM(AG165,AT165)</f>
        <v>0</v>
      </c>
      <c r="AO165" s="134"/>
      <c r="AP165" s="134"/>
      <c r="AQ165" s="137" t="s">
        <v>87</v>
      </c>
      <c r="AR165" s="73"/>
      <c r="AS165" s="138">
        <v>0</v>
      </c>
      <c r="AT165" s="139">
        <f>ROUND(SUM(AV165:AW165),2)</f>
        <v>0</v>
      </c>
      <c r="AU165" s="140">
        <f>'C12 - Rozváděče RSS-x_C  ...'!P128</f>
        <v>0</v>
      </c>
      <c r="AV165" s="139">
        <f>'C12 - Rozváděče RSS-x_C  ...'!J37</f>
        <v>0</v>
      </c>
      <c r="AW165" s="139">
        <f>'C12 - Rozváděče RSS-x_C  ...'!J38</f>
        <v>0</v>
      </c>
      <c r="AX165" s="139">
        <f>'C12 - Rozváděče RSS-x_C  ...'!J39</f>
        <v>0</v>
      </c>
      <c r="AY165" s="139">
        <f>'C12 - Rozváděče RSS-x_C  ...'!J40</f>
        <v>0</v>
      </c>
      <c r="AZ165" s="139">
        <f>'C12 - Rozváděče RSS-x_C  ...'!F37</f>
        <v>0</v>
      </c>
      <c r="BA165" s="139">
        <f>'C12 - Rozváděče RSS-x_C  ...'!F38</f>
        <v>0</v>
      </c>
      <c r="BB165" s="139">
        <f>'C12 - Rozváděče RSS-x_C  ...'!F39</f>
        <v>0</v>
      </c>
      <c r="BC165" s="139">
        <f>'C12 - Rozváděče RSS-x_C  ...'!F40</f>
        <v>0</v>
      </c>
      <c r="BD165" s="141">
        <f>'C12 - Rozváděče RSS-x_C  ...'!F41</f>
        <v>0</v>
      </c>
      <c r="BE165" s="4"/>
      <c r="BT165" s="142" t="s">
        <v>104</v>
      </c>
      <c r="BV165" s="142" t="s">
        <v>78</v>
      </c>
      <c r="BW165" s="142" t="s">
        <v>286</v>
      </c>
      <c r="BX165" s="142" t="s">
        <v>252</v>
      </c>
      <c r="CL165" s="142" t="s">
        <v>1</v>
      </c>
    </row>
    <row r="166" s="4" customFormat="1" ht="16.5" customHeight="1">
      <c r="A166" s="133" t="s">
        <v>85</v>
      </c>
      <c r="B166" s="71"/>
      <c r="C166" s="134"/>
      <c r="D166" s="134"/>
      <c r="E166" s="134"/>
      <c r="F166" s="135" t="s">
        <v>287</v>
      </c>
      <c r="G166" s="135"/>
      <c r="H166" s="135"/>
      <c r="I166" s="135"/>
      <c r="J166" s="135"/>
      <c r="K166" s="134"/>
      <c r="L166" s="135" t="s">
        <v>288</v>
      </c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6">
        <f>'C13 - Rozv. RP-S.xx_ C - ...'!J34</f>
        <v>0</v>
      </c>
      <c r="AH166" s="134"/>
      <c r="AI166" s="134"/>
      <c r="AJ166" s="134"/>
      <c r="AK166" s="134"/>
      <c r="AL166" s="134"/>
      <c r="AM166" s="134"/>
      <c r="AN166" s="136">
        <f>SUM(AG166,AT166)</f>
        <v>0</v>
      </c>
      <c r="AO166" s="134"/>
      <c r="AP166" s="134"/>
      <c r="AQ166" s="137" t="s">
        <v>87</v>
      </c>
      <c r="AR166" s="73"/>
      <c r="AS166" s="138">
        <v>0</v>
      </c>
      <c r="AT166" s="139">
        <f>ROUND(SUM(AV166:AW166),2)</f>
        <v>0</v>
      </c>
      <c r="AU166" s="140">
        <f>'C13 - Rozv. RP-S.xx_ C - ...'!P130</f>
        <v>0</v>
      </c>
      <c r="AV166" s="139">
        <f>'C13 - Rozv. RP-S.xx_ C - ...'!J37</f>
        <v>0</v>
      </c>
      <c r="AW166" s="139">
        <f>'C13 - Rozv. RP-S.xx_ C - ...'!J38</f>
        <v>0</v>
      </c>
      <c r="AX166" s="139">
        <f>'C13 - Rozv. RP-S.xx_ C - ...'!J39</f>
        <v>0</v>
      </c>
      <c r="AY166" s="139">
        <f>'C13 - Rozv. RP-S.xx_ C - ...'!J40</f>
        <v>0</v>
      </c>
      <c r="AZ166" s="139">
        <f>'C13 - Rozv. RP-S.xx_ C - ...'!F37</f>
        <v>0</v>
      </c>
      <c r="BA166" s="139">
        <f>'C13 - Rozv. RP-S.xx_ C - ...'!F38</f>
        <v>0</v>
      </c>
      <c r="BB166" s="139">
        <f>'C13 - Rozv. RP-S.xx_ C - ...'!F39</f>
        <v>0</v>
      </c>
      <c r="BC166" s="139">
        <f>'C13 - Rozv. RP-S.xx_ C - ...'!F40</f>
        <v>0</v>
      </c>
      <c r="BD166" s="141">
        <f>'C13 - Rozv. RP-S.xx_ C - ...'!F41</f>
        <v>0</v>
      </c>
      <c r="BE166" s="4"/>
      <c r="BT166" s="142" t="s">
        <v>104</v>
      </c>
      <c r="BV166" s="142" t="s">
        <v>78</v>
      </c>
      <c r="BW166" s="142" t="s">
        <v>289</v>
      </c>
      <c r="BX166" s="142" t="s">
        <v>252</v>
      </c>
      <c r="CL166" s="142" t="s">
        <v>1</v>
      </c>
    </row>
    <row r="167" s="4" customFormat="1" ht="16.5" customHeight="1">
      <c r="A167" s="133" t="s">
        <v>85</v>
      </c>
      <c r="B167" s="71"/>
      <c r="C167" s="134"/>
      <c r="D167" s="134"/>
      <c r="E167" s="134"/>
      <c r="F167" s="135" t="s">
        <v>290</v>
      </c>
      <c r="G167" s="135"/>
      <c r="H167" s="135"/>
      <c r="I167" s="135"/>
      <c r="J167" s="135"/>
      <c r="K167" s="134"/>
      <c r="L167" s="135" t="s">
        <v>291</v>
      </c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6">
        <f>'C14 - Rozv.-RP-S.xx_C-mon...'!J34</f>
        <v>0</v>
      </c>
      <c r="AH167" s="134"/>
      <c r="AI167" s="134"/>
      <c r="AJ167" s="134"/>
      <c r="AK167" s="134"/>
      <c r="AL167" s="134"/>
      <c r="AM167" s="134"/>
      <c r="AN167" s="136">
        <f>SUM(AG167,AT167)</f>
        <v>0</v>
      </c>
      <c r="AO167" s="134"/>
      <c r="AP167" s="134"/>
      <c r="AQ167" s="137" t="s">
        <v>87</v>
      </c>
      <c r="AR167" s="73"/>
      <c r="AS167" s="138">
        <v>0</v>
      </c>
      <c r="AT167" s="139">
        <f>ROUND(SUM(AV167:AW167),2)</f>
        <v>0</v>
      </c>
      <c r="AU167" s="140">
        <f>'C14 - Rozv.-RP-S.xx_C-mon...'!P130</f>
        <v>0</v>
      </c>
      <c r="AV167" s="139">
        <f>'C14 - Rozv.-RP-S.xx_C-mon...'!J37</f>
        <v>0</v>
      </c>
      <c r="AW167" s="139">
        <f>'C14 - Rozv.-RP-S.xx_C-mon...'!J38</f>
        <v>0</v>
      </c>
      <c r="AX167" s="139">
        <f>'C14 - Rozv.-RP-S.xx_C-mon...'!J39</f>
        <v>0</v>
      </c>
      <c r="AY167" s="139">
        <f>'C14 - Rozv.-RP-S.xx_C-mon...'!J40</f>
        <v>0</v>
      </c>
      <c r="AZ167" s="139">
        <f>'C14 - Rozv.-RP-S.xx_C-mon...'!F37</f>
        <v>0</v>
      </c>
      <c r="BA167" s="139">
        <f>'C14 - Rozv.-RP-S.xx_C-mon...'!F38</f>
        <v>0</v>
      </c>
      <c r="BB167" s="139">
        <f>'C14 - Rozv.-RP-S.xx_C-mon...'!F39</f>
        <v>0</v>
      </c>
      <c r="BC167" s="139">
        <f>'C14 - Rozv.-RP-S.xx_C-mon...'!F40</f>
        <v>0</v>
      </c>
      <c r="BD167" s="141">
        <f>'C14 - Rozv.-RP-S.xx_C-mon...'!F41</f>
        <v>0</v>
      </c>
      <c r="BE167" s="4"/>
      <c r="BT167" s="142" t="s">
        <v>104</v>
      </c>
      <c r="BV167" s="142" t="s">
        <v>78</v>
      </c>
      <c r="BW167" s="142" t="s">
        <v>292</v>
      </c>
      <c r="BX167" s="142" t="s">
        <v>252</v>
      </c>
      <c r="CL167" s="142" t="s">
        <v>1</v>
      </c>
    </row>
    <row r="168" s="4" customFormat="1" ht="16.5" customHeight="1">
      <c r="A168" s="133" t="s">
        <v>85</v>
      </c>
      <c r="B168" s="71"/>
      <c r="C168" s="134"/>
      <c r="D168" s="134"/>
      <c r="E168" s="134"/>
      <c r="F168" s="135" t="s">
        <v>293</v>
      </c>
      <c r="G168" s="135"/>
      <c r="H168" s="135"/>
      <c r="I168" s="135"/>
      <c r="J168" s="135"/>
      <c r="K168" s="134"/>
      <c r="L168" s="135" t="s">
        <v>294</v>
      </c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6">
        <f>'C15 -  RB-typ 1-2_C demon...'!J34</f>
        <v>0</v>
      </c>
      <c r="AH168" s="134"/>
      <c r="AI168" s="134"/>
      <c r="AJ168" s="134"/>
      <c r="AK168" s="134"/>
      <c r="AL168" s="134"/>
      <c r="AM168" s="134"/>
      <c r="AN168" s="136">
        <f>SUM(AG168,AT168)</f>
        <v>0</v>
      </c>
      <c r="AO168" s="134"/>
      <c r="AP168" s="134"/>
      <c r="AQ168" s="137" t="s">
        <v>87</v>
      </c>
      <c r="AR168" s="73"/>
      <c r="AS168" s="138">
        <v>0</v>
      </c>
      <c r="AT168" s="139">
        <f>ROUND(SUM(AV168:AW168),2)</f>
        <v>0</v>
      </c>
      <c r="AU168" s="140">
        <f>'C15 -  RB-typ 1-2_C demon...'!P125</f>
        <v>0</v>
      </c>
      <c r="AV168" s="139">
        <f>'C15 -  RB-typ 1-2_C demon...'!J37</f>
        <v>0</v>
      </c>
      <c r="AW168" s="139">
        <f>'C15 -  RB-typ 1-2_C demon...'!J38</f>
        <v>0</v>
      </c>
      <c r="AX168" s="139">
        <f>'C15 -  RB-typ 1-2_C demon...'!J39</f>
        <v>0</v>
      </c>
      <c r="AY168" s="139">
        <f>'C15 -  RB-typ 1-2_C demon...'!J40</f>
        <v>0</v>
      </c>
      <c r="AZ168" s="139">
        <f>'C15 -  RB-typ 1-2_C demon...'!F37</f>
        <v>0</v>
      </c>
      <c r="BA168" s="139">
        <f>'C15 -  RB-typ 1-2_C demon...'!F38</f>
        <v>0</v>
      </c>
      <c r="BB168" s="139">
        <f>'C15 -  RB-typ 1-2_C demon...'!F39</f>
        <v>0</v>
      </c>
      <c r="BC168" s="139">
        <f>'C15 -  RB-typ 1-2_C demon...'!F40</f>
        <v>0</v>
      </c>
      <c r="BD168" s="141">
        <f>'C15 -  RB-typ 1-2_C demon...'!F41</f>
        <v>0</v>
      </c>
      <c r="BE168" s="4"/>
      <c r="BT168" s="142" t="s">
        <v>104</v>
      </c>
      <c r="BV168" s="142" t="s">
        <v>78</v>
      </c>
      <c r="BW168" s="142" t="s">
        <v>295</v>
      </c>
      <c r="BX168" s="142" t="s">
        <v>252</v>
      </c>
      <c r="CL168" s="142" t="s">
        <v>1</v>
      </c>
    </row>
    <row r="169" s="4" customFormat="1" ht="16.5" customHeight="1">
      <c r="A169" s="133" t="s">
        <v>85</v>
      </c>
      <c r="B169" s="71"/>
      <c r="C169" s="134"/>
      <c r="D169" s="134"/>
      <c r="E169" s="134"/>
      <c r="F169" s="135" t="s">
        <v>296</v>
      </c>
      <c r="G169" s="135"/>
      <c r="H169" s="135"/>
      <c r="I169" s="135"/>
      <c r="J169" s="135"/>
      <c r="K169" s="134"/>
      <c r="L169" s="135" t="s">
        <v>297</v>
      </c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6">
        <f>'C16 -  RB-typ 1-2_C materiál'!J34</f>
        <v>0</v>
      </c>
      <c r="AH169" s="134"/>
      <c r="AI169" s="134"/>
      <c r="AJ169" s="134"/>
      <c r="AK169" s="134"/>
      <c r="AL169" s="134"/>
      <c r="AM169" s="134"/>
      <c r="AN169" s="136">
        <f>SUM(AG169,AT169)</f>
        <v>0</v>
      </c>
      <c r="AO169" s="134"/>
      <c r="AP169" s="134"/>
      <c r="AQ169" s="137" t="s">
        <v>87</v>
      </c>
      <c r="AR169" s="73"/>
      <c r="AS169" s="138">
        <v>0</v>
      </c>
      <c r="AT169" s="139">
        <f>ROUND(SUM(AV169:AW169),2)</f>
        <v>0</v>
      </c>
      <c r="AU169" s="140">
        <f>'C16 -  RB-typ 1-2_C materiál'!P127</f>
        <v>0</v>
      </c>
      <c r="AV169" s="139">
        <f>'C16 -  RB-typ 1-2_C materiál'!J37</f>
        <v>0</v>
      </c>
      <c r="AW169" s="139">
        <f>'C16 -  RB-typ 1-2_C materiál'!J38</f>
        <v>0</v>
      </c>
      <c r="AX169" s="139">
        <f>'C16 -  RB-typ 1-2_C materiál'!J39</f>
        <v>0</v>
      </c>
      <c r="AY169" s="139">
        <f>'C16 -  RB-typ 1-2_C materiál'!J40</f>
        <v>0</v>
      </c>
      <c r="AZ169" s="139">
        <f>'C16 -  RB-typ 1-2_C materiál'!F37</f>
        <v>0</v>
      </c>
      <c r="BA169" s="139">
        <f>'C16 -  RB-typ 1-2_C materiál'!F38</f>
        <v>0</v>
      </c>
      <c r="BB169" s="139">
        <f>'C16 -  RB-typ 1-2_C materiál'!F39</f>
        <v>0</v>
      </c>
      <c r="BC169" s="139">
        <f>'C16 -  RB-typ 1-2_C materiál'!F40</f>
        <v>0</v>
      </c>
      <c r="BD169" s="141">
        <f>'C16 -  RB-typ 1-2_C materiál'!F41</f>
        <v>0</v>
      </c>
      <c r="BE169" s="4"/>
      <c r="BT169" s="142" t="s">
        <v>104</v>
      </c>
      <c r="BV169" s="142" t="s">
        <v>78</v>
      </c>
      <c r="BW169" s="142" t="s">
        <v>298</v>
      </c>
      <c r="BX169" s="142" t="s">
        <v>252</v>
      </c>
      <c r="CL169" s="142" t="s">
        <v>1</v>
      </c>
    </row>
    <row r="170" s="4" customFormat="1" ht="16.5" customHeight="1">
      <c r="A170" s="133" t="s">
        <v>85</v>
      </c>
      <c r="B170" s="71"/>
      <c r="C170" s="134"/>
      <c r="D170" s="134"/>
      <c r="E170" s="134"/>
      <c r="F170" s="135" t="s">
        <v>299</v>
      </c>
      <c r="G170" s="135"/>
      <c r="H170" s="135"/>
      <c r="I170" s="135"/>
      <c r="J170" s="135"/>
      <c r="K170" s="134"/>
      <c r="L170" s="135" t="s">
        <v>300</v>
      </c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6">
        <f>'C17 -  RB-typ 1-2_C montáže'!J34</f>
        <v>0</v>
      </c>
      <c r="AH170" s="134"/>
      <c r="AI170" s="134"/>
      <c r="AJ170" s="134"/>
      <c r="AK170" s="134"/>
      <c r="AL170" s="134"/>
      <c r="AM170" s="134"/>
      <c r="AN170" s="136">
        <f>SUM(AG170,AT170)</f>
        <v>0</v>
      </c>
      <c r="AO170" s="134"/>
      <c r="AP170" s="134"/>
      <c r="AQ170" s="137" t="s">
        <v>87</v>
      </c>
      <c r="AR170" s="73"/>
      <c r="AS170" s="138">
        <v>0</v>
      </c>
      <c r="AT170" s="139">
        <f>ROUND(SUM(AV170:AW170),2)</f>
        <v>0</v>
      </c>
      <c r="AU170" s="140">
        <f>'C17 -  RB-typ 1-2_C montáže'!P127</f>
        <v>0</v>
      </c>
      <c r="AV170" s="139">
        <f>'C17 -  RB-typ 1-2_C montáže'!J37</f>
        <v>0</v>
      </c>
      <c r="AW170" s="139">
        <f>'C17 -  RB-typ 1-2_C montáže'!J38</f>
        <v>0</v>
      </c>
      <c r="AX170" s="139">
        <f>'C17 -  RB-typ 1-2_C montáže'!J39</f>
        <v>0</v>
      </c>
      <c r="AY170" s="139">
        <f>'C17 -  RB-typ 1-2_C montáže'!J40</f>
        <v>0</v>
      </c>
      <c r="AZ170" s="139">
        <f>'C17 -  RB-typ 1-2_C montáže'!F37</f>
        <v>0</v>
      </c>
      <c r="BA170" s="139">
        <f>'C17 -  RB-typ 1-2_C montáže'!F38</f>
        <v>0</v>
      </c>
      <c r="BB170" s="139">
        <f>'C17 -  RB-typ 1-2_C montáže'!F39</f>
        <v>0</v>
      </c>
      <c r="BC170" s="139">
        <f>'C17 -  RB-typ 1-2_C montáže'!F40</f>
        <v>0</v>
      </c>
      <c r="BD170" s="141">
        <f>'C17 -  RB-typ 1-2_C montáže'!F41</f>
        <v>0</v>
      </c>
      <c r="BE170" s="4"/>
      <c r="BT170" s="142" t="s">
        <v>104</v>
      </c>
      <c r="BV170" s="142" t="s">
        <v>78</v>
      </c>
      <c r="BW170" s="142" t="s">
        <v>301</v>
      </c>
      <c r="BX170" s="142" t="s">
        <v>252</v>
      </c>
      <c r="CL170" s="142" t="s">
        <v>1</v>
      </c>
    </row>
    <row r="171" s="4" customFormat="1" ht="16.5" customHeight="1">
      <c r="A171" s="133" t="s">
        <v>85</v>
      </c>
      <c r="B171" s="71"/>
      <c r="C171" s="134"/>
      <c r="D171" s="134"/>
      <c r="E171" s="134"/>
      <c r="F171" s="135" t="s">
        <v>302</v>
      </c>
      <c r="G171" s="135"/>
      <c r="H171" s="135"/>
      <c r="I171" s="135"/>
      <c r="J171" s="135"/>
      <c r="K171" s="134"/>
      <c r="L171" s="135" t="s">
        <v>303</v>
      </c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6">
        <f>'C18 - RACK-x_C demontáže'!J34</f>
        <v>0</v>
      </c>
      <c r="AH171" s="134"/>
      <c r="AI171" s="134"/>
      <c r="AJ171" s="134"/>
      <c r="AK171" s="134"/>
      <c r="AL171" s="134"/>
      <c r="AM171" s="134"/>
      <c r="AN171" s="136">
        <f>SUM(AG171,AT171)</f>
        <v>0</v>
      </c>
      <c r="AO171" s="134"/>
      <c r="AP171" s="134"/>
      <c r="AQ171" s="137" t="s">
        <v>87</v>
      </c>
      <c r="AR171" s="73"/>
      <c r="AS171" s="138">
        <v>0</v>
      </c>
      <c r="AT171" s="139">
        <f>ROUND(SUM(AV171:AW171),2)</f>
        <v>0</v>
      </c>
      <c r="AU171" s="140">
        <f>'C18 - RACK-x_C demontáže'!P125</f>
        <v>0</v>
      </c>
      <c r="AV171" s="139">
        <f>'C18 - RACK-x_C demontáže'!J37</f>
        <v>0</v>
      </c>
      <c r="AW171" s="139">
        <f>'C18 - RACK-x_C demontáže'!J38</f>
        <v>0</v>
      </c>
      <c r="AX171" s="139">
        <f>'C18 - RACK-x_C demontáže'!J39</f>
        <v>0</v>
      </c>
      <c r="AY171" s="139">
        <f>'C18 - RACK-x_C demontáže'!J40</f>
        <v>0</v>
      </c>
      <c r="AZ171" s="139">
        <f>'C18 - RACK-x_C demontáže'!F37</f>
        <v>0</v>
      </c>
      <c r="BA171" s="139">
        <f>'C18 - RACK-x_C demontáže'!F38</f>
        <v>0</v>
      </c>
      <c r="BB171" s="139">
        <f>'C18 - RACK-x_C demontáže'!F39</f>
        <v>0</v>
      </c>
      <c r="BC171" s="139">
        <f>'C18 - RACK-x_C demontáže'!F40</f>
        <v>0</v>
      </c>
      <c r="BD171" s="141">
        <f>'C18 - RACK-x_C demontáže'!F41</f>
        <v>0</v>
      </c>
      <c r="BE171" s="4"/>
      <c r="BT171" s="142" t="s">
        <v>104</v>
      </c>
      <c r="BV171" s="142" t="s">
        <v>78</v>
      </c>
      <c r="BW171" s="142" t="s">
        <v>304</v>
      </c>
      <c r="BX171" s="142" t="s">
        <v>252</v>
      </c>
      <c r="CL171" s="142" t="s">
        <v>1</v>
      </c>
    </row>
    <row r="172" s="4" customFormat="1" ht="16.5" customHeight="1">
      <c r="A172" s="133" t="s">
        <v>85</v>
      </c>
      <c r="B172" s="71"/>
      <c r="C172" s="134"/>
      <c r="D172" s="134"/>
      <c r="E172" s="134"/>
      <c r="F172" s="135" t="s">
        <v>305</v>
      </c>
      <c r="G172" s="135"/>
      <c r="H172" s="135"/>
      <c r="I172" s="135"/>
      <c r="J172" s="135"/>
      <c r="K172" s="134"/>
      <c r="L172" s="135" t="s">
        <v>306</v>
      </c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6">
        <f>'C19 - RACK-x_C materiál'!J34</f>
        <v>0</v>
      </c>
      <c r="AH172" s="134"/>
      <c r="AI172" s="134"/>
      <c r="AJ172" s="134"/>
      <c r="AK172" s="134"/>
      <c r="AL172" s="134"/>
      <c r="AM172" s="134"/>
      <c r="AN172" s="136">
        <f>SUM(AG172,AT172)</f>
        <v>0</v>
      </c>
      <c r="AO172" s="134"/>
      <c r="AP172" s="134"/>
      <c r="AQ172" s="137" t="s">
        <v>87</v>
      </c>
      <c r="AR172" s="73"/>
      <c r="AS172" s="138">
        <v>0</v>
      </c>
      <c r="AT172" s="139">
        <f>ROUND(SUM(AV172:AW172),2)</f>
        <v>0</v>
      </c>
      <c r="AU172" s="140">
        <f>'C19 - RACK-x_C materiál'!P130</f>
        <v>0</v>
      </c>
      <c r="AV172" s="139">
        <f>'C19 - RACK-x_C materiál'!J37</f>
        <v>0</v>
      </c>
      <c r="AW172" s="139">
        <f>'C19 - RACK-x_C materiál'!J38</f>
        <v>0</v>
      </c>
      <c r="AX172" s="139">
        <f>'C19 - RACK-x_C materiál'!J39</f>
        <v>0</v>
      </c>
      <c r="AY172" s="139">
        <f>'C19 - RACK-x_C materiál'!J40</f>
        <v>0</v>
      </c>
      <c r="AZ172" s="139">
        <f>'C19 - RACK-x_C materiál'!F37</f>
        <v>0</v>
      </c>
      <c r="BA172" s="139">
        <f>'C19 - RACK-x_C materiál'!F38</f>
        <v>0</v>
      </c>
      <c r="BB172" s="139">
        <f>'C19 - RACK-x_C materiál'!F39</f>
        <v>0</v>
      </c>
      <c r="BC172" s="139">
        <f>'C19 - RACK-x_C materiál'!F40</f>
        <v>0</v>
      </c>
      <c r="BD172" s="141">
        <f>'C19 - RACK-x_C materiál'!F41</f>
        <v>0</v>
      </c>
      <c r="BE172" s="4"/>
      <c r="BT172" s="142" t="s">
        <v>104</v>
      </c>
      <c r="BV172" s="142" t="s">
        <v>78</v>
      </c>
      <c r="BW172" s="142" t="s">
        <v>307</v>
      </c>
      <c r="BX172" s="142" t="s">
        <v>252</v>
      </c>
      <c r="CL172" s="142" t="s">
        <v>1</v>
      </c>
    </row>
    <row r="173" s="4" customFormat="1" ht="16.5" customHeight="1">
      <c r="A173" s="133" t="s">
        <v>85</v>
      </c>
      <c r="B173" s="71"/>
      <c r="C173" s="134"/>
      <c r="D173" s="134"/>
      <c r="E173" s="134"/>
      <c r="F173" s="135" t="s">
        <v>308</v>
      </c>
      <c r="G173" s="135"/>
      <c r="H173" s="135"/>
      <c r="I173" s="135"/>
      <c r="J173" s="135"/>
      <c r="K173" s="134"/>
      <c r="L173" s="135" t="s">
        <v>309</v>
      </c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6">
        <f>'C20 - RACK-x_C montáže'!J34</f>
        <v>0</v>
      </c>
      <c r="AH173" s="134"/>
      <c r="AI173" s="134"/>
      <c r="AJ173" s="134"/>
      <c r="AK173" s="134"/>
      <c r="AL173" s="134"/>
      <c r="AM173" s="134"/>
      <c r="AN173" s="136">
        <f>SUM(AG173,AT173)</f>
        <v>0</v>
      </c>
      <c r="AO173" s="134"/>
      <c r="AP173" s="134"/>
      <c r="AQ173" s="137" t="s">
        <v>87</v>
      </c>
      <c r="AR173" s="73"/>
      <c r="AS173" s="138">
        <v>0</v>
      </c>
      <c r="AT173" s="139">
        <f>ROUND(SUM(AV173:AW173),2)</f>
        <v>0</v>
      </c>
      <c r="AU173" s="140">
        <f>'C20 - RACK-x_C montáže'!P130</f>
        <v>0</v>
      </c>
      <c r="AV173" s="139">
        <f>'C20 - RACK-x_C montáže'!J37</f>
        <v>0</v>
      </c>
      <c r="AW173" s="139">
        <f>'C20 - RACK-x_C montáže'!J38</f>
        <v>0</v>
      </c>
      <c r="AX173" s="139">
        <f>'C20 - RACK-x_C montáže'!J39</f>
        <v>0</v>
      </c>
      <c r="AY173" s="139">
        <f>'C20 - RACK-x_C montáže'!J40</f>
        <v>0</v>
      </c>
      <c r="AZ173" s="139">
        <f>'C20 - RACK-x_C montáže'!F37</f>
        <v>0</v>
      </c>
      <c r="BA173" s="139">
        <f>'C20 - RACK-x_C montáže'!F38</f>
        <v>0</v>
      </c>
      <c r="BB173" s="139">
        <f>'C20 - RACK-x_C montáže'!F39</f>
        <v>0</v>
      </c>
      <c r="BC173" s="139">
        <f>'C20 - RACK-x_C montáže'!F40</f>
        <v>0</v>
      </c>
      <c r="BD173" s="141">
        <f>'C20 - RACK-x_C montáže'!F41</f>
        <v>0</v>
      </c>
      <c r="BE173" s="4"/>
      <c r="BT173" s="142" t="s">
        <v>104</v>
      </c>
      <c r="BV173" s="142" t="s">
        <v>78</v>
      </c>
      <c r="BW173" s="142" t="s">
        <v>310</v>
      </c>
      <c r="BX173" s="142" t="s">
        <v>252</v>
      </c>
      <c r="CL173" s="142" t="s">
        <v>1</v>
      </c>
    </row>
    <row r="174" s="4" customFormat="1" ht="16.5" customHeight="1">
      <c r="A174" s="133" t="s">
        <v>85</v>
      </c>
      <c r="B174" s="71"/>
      <c r="C174" s="134"/>
      <c r="D174" s="134"/>
      <c r="E174" s="134"/>
      <c r="F174" s="135" t="s">
        <v>202</v>
      </c>
      <c r="G174" s="135"/>
      <c r="H174" s="135"/>
      <c r="I174" s="135"/>
      <c r="J174" s="135"/>
      <c r="K174" s="134"/>
      <c r="L174" s="135" t="s">
        <v>203</v>
      </c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6">
        <f>'R - Výchozí revize elektr..._01'!J34</f>
        <v>0</v>
      </c>
      <c r="AH174" s="134"/>
      <c r="AI174" s="134"/>
      <c r="AJ174" s="134"/>
      <c r="AK174" s="134"/>
      <c r="AL174" s="134"/>
      <c r="AM174" s="134"/>
      <c r="AN174" s="136">
        <f>SUM(AG174,AT174)</f>
        <v>0</v>
      </c>
      <c r="AO174" s="134"/>
      <c r="AP174" s="134"/>
      <c r="AQ174" s="137" t="s">
        <v>87</v>
      </c>
      <c r="AR174" s="73"/>
      <c r="AS174" s="138">
        <v>0</v>
      </c>
      <c r="AT174" s="139">
        <f>ROUND(SUM(AV174:AW174),2)</f>
        <v>0</v>
      </c>
      <c r="AU174" s="140">
        <f>'R - Výchozí revize elektr..._01'!P130</f>
        <v>0</v>
      </c>
      <c r="AV174" s="139">
        <f>'R - Výchozí revize elektr..._01'!J37</f>
        <v>0</v>
      </c>
      <c r="AW174" s="139">
        <f>'R - Výchozí revize elektr..._01'!J38</f>
        <v>0</v>
      </c>
      <c r="AX174" s="139">
        <f>'R - Výchozí revize elektr..._01'!J39</f>
        <v>0</v>
      </c>
      <c r="AY174" s="139">
        <f>'R - Výchozí revize elektr..._01'!J40</f>
        <v>0</v>
      </c>
      <c r="AZ174" s="139">
        <f>'R - Výchozí revize elektr..._01'!F37</f>
        <v>0</v>
      </c>
      <c r="BA174" s="139">
        <f>'R - Výchozí revize elektr..._01'!F38</f>
        <v>0</v>
      </c>
      <c r="BB174" s="139">
        <f>'R - Výchozí revize elektr..._01'!F39</f>
        <v>0</v>
      </c>
      <c r="BC174" s="139">
        <f>'R - Výchozí revize elektr..._01'!F40</f>
        <v>0</v>
      </c>
      <c r="BD174" s="141">
        <f>'R - Výchozí revize elektr..._01'!F41</f>
        <v>0</v>
      </c>
      <c r="BE174" s="4"/>
      <c r="BT174" s="142" t="s">
        <v>104</v>
      </c>
      <c r="BV174" s="142" t="s">
        <v>78</v>
      </c>
      <c r="BW174" s="142" t="s">
        <v>311</v>
      </c>
      <c r="BX174" s="142" t="s">
        <v>252</v>
      </c>
      <c r="CL174" s="142" t="s">
        <v>1</v>
      </c>
    </row>
    <row r="175" s="4" customFormat="1" ht="16.5" customHeight="1">
      <c r="A175" s="133" t="s">
        <v>85</v>
      </c>
      <c r="B175" s="71"/>
      <c r="C175" s="134"/>
      <c r="D175" s="134"/>
      <c r="E175" s="135" t="s">
        <v>312</v>
      </c>
      <c r="F175" s="135"/>
      <c r="G175" s="135"/>
      <c r="H175" s="135"/>
      <c r="I175" s="135"/>
      <c r="J175" s="134"/>
      <c r="K175" s="135" t="s">
        <v>206</v>
      </c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6">
        <f>'EPS2 - EPS'!J32</f>
        <v>0</v>
      </c>
      <c r="AH175" s="134"/>
      <c r="AI175" s="134"/>
      <c r="AJ175" s="134"/>
      <c r="AK175" s="134"/>
      <c r="AL175" s="134"/>
      <c r="AM175" s="134"/>
      <c r="AN175" s="136">
        <f>SUM(AG175,AT175)</f>
        <v>0</v>
      </c>
      <c r="AO175" s="134"/>
      <c r="AP175" s="134"/>
      <c r="AQ175" s="137" t="s">
        <v>87</v>
      </c>
      <c r="AR175" s="73"/>
      <c r="AS175" s="138">
        <v>0</v>
      </c>
      <c r="AT175" s="139">
        <f>ROUND(SUM(AV175:AW175),2)</f>
        <v>0</v>
      </c>
      <c r="AU175" s="140">
        <f>'EPS2 - EPS'!P122</f>
        <v>0</v>
      </c>
      <c r="AV175" s="139">
        <f>'EPS2 - EPS'!J35</f>
        <v>0</v>
      </c>
      <c r="AW175" s="139">
        <f>'EPS2 - EPS'!J36</f>
        <v>0</v>
      </c>
      <c r="AX175" s="139">
        <f>'EPS2 - EPS'!J37</f>
        <v>0</v>
      </c>
      <c r="AY175" s="139">
        <f>'EPS2 - EPS'!J38</f>
        <v>0</v>
      </c>
      <c r="AZ175" s="139">
        <f>'EPS2 - EPS'!F35</f>
        <v>0</v>
      </c>
      <c r="BA175" s="139">
        <f>'EPS2 - EPS'!F36</f>
        <v>0</v>
      </c>
      <c r="BB175" s="139">
        <f>'EPS2 - EPS'!F37</f>
        <v>0</v>
      </c>
      <c r="BC175" s="139">
        <f>'EPS2 - EPS'!F38</f>
        <v>0</v>
      </c>
      <c r="BD175" s="141">
        <f>'EPS2 - EPS'!F39</f>
        <v>0</v>
      </c>
      <c r="BE175" s="4"/>
      <c r="BT175" s="142" t="s">
        <v>88</v>
      </c>
      <c r="BV175" s="142" t="s">
        <v>78</v>
      </c>
      <c r="BW175" s="142" t="s">
        <v>313</v>
      </c>
      <c r="BX175" s="142" t="s">
        <v>233</v>
      </c>
      <c r="CL175" s="142" t="s">
        <v>1</v>
      </c>
    </row>
    <row r="176" s="4" customFormat="1" ht="16.5" customHeight="1">
      <c r="A176" s="133" t="s">
        <v>85</v>
      </c>
      <c r="B176" s="71"/>
      <c r="C176" s="134"/>
      <c r="D176" s="134"/>
      <c r="E176" s="135" t="s">
        <v>314</v>
      </c>
      <c r="F176" s="135"/>
      <c r="G176" s="135"/>
      <c r="H176" s="135"/>
      <c r="I176" s="135"/>
      <c r="J176" s="134"/>
      <c r="K176" s="135" t="s">
        <v>315</v>
      </c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6">
        <f>'UT.C - Vytápění objekt C'!J32</f>
        <v>0</v>
      </c>
      <c r="AH176" s="134"/>
      <c r="AI176" s="134"/>
      <c r="AJ176" s="134"/>
      <c r="AK176" s="134"/>
      <c r="AL176" s="134"/>
      <c r="AM176" s="134"/>
      <c r="AN176" s="136">
        <f>SUM(AG176,AT176)</f>
        <v>0</v>
      </c>
      <c r="AO176" s="134"/>
      <c r="AP176" s="134"/>
      <c r="AQ176" s="137" t="s">
        <v>87</v>
      </c>
      <c r="AR176" s="73"/>
      <c r="AS176" s="138">
        <v>0</v>
      </c>
      <c r="AT176" s="139">
        <f>ROUND(SUM(AV176:AW176),2)</f>
        <v>0</v>
      </c>
      <c r="AU176" s="140">
        <f>'UT.C - Vytápění objekt C'!P126</f>
        <v>0</v>
      </c>
      <c r="AV176" s="139">
        <f>'UT.C - Vytápění objekt C'!J35</f>
        <v>0</v>
      </c>
      <c r="AW176" s="139">
        <f>'UT.C - Vytápění objekt C'!J36</f>
        <v>0</v>
      </c>
      <c r="AX176" s="139">
        <f>'UT.C - Vytápění objekt C'!J37</f>
        <v>0</v>
      </c>
      <c r="AY176" s="139">
        <f>'UT.C - Vytápění objekt C'!J38</f>
        <v>0</v>
      </c>
      <c r="AZ176" s="139">
        <f>'UT.C - Vytápění objekt C'!F35</f>
        <v>0</v>
      </c>
      <c r="BA176" s="139">
        <f>'UT.C - Vytápění objekt C'!F36</f>
        <v>0</v>
      </c>
      <c r="BB176" s="139">
        <f>'UT.C - Vytápění objekt C'!F37</f>
        <v>0</v>
      </c>
      <c r="BC176" s="139">
        <f>'UT.C - Vytápění objekt C'!F38</f>
        <v>0</v>
      </c>
      <c r="BD176" s="141">
        <f>'UT.C - Vytápění objekt C'!F39</f>
        <v>0</v>
      </c>
      <c r="BE176" s="4"/>
      <c r="BT176" s="142" t="s">
        <v>88</v>
      </c>
      <c r="BV176" s="142" t="s">
        <v>78</v>
      </c>
      <c r="BW176" s="142" t="s">
        <v>316</v>
      </c>
      <c r="BX176" s="142" t="s">
        <v>233</v>
      </c>
      <c r="CL176" s="142" t="s">
        <v>1</v>
      </c>
    </row>
    <row r="177" s="4" customFormat="1" ht="16.5" customHeight="1">
      <c r="A177" s="133" t="s">
        <v>85</v>
      </c>
      <c r="B177" s="71"/>
      <c r="C177" s="134"/>
      <c r="D177" s="134"/>
      <c r="E177" s="135" t="s">
        <v>317</v>
      </c>
      <c r="F177" s="135"/>
      <c r="G177" s="135"/>
      <c r="H177" s="135"/>
      <c r="I177" s="135"/>
      <c r="J177" s="134"/>
      <c r="K177" s="135" t="s">
        <v>215</v>
      </c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6">
        <f>'VZT.C - Vzduchotechnika'!J32</f>
        <v>0</v>
      </c>
      <c r="AH177" s="134"/>
      <c r="AI177" s="134"/>
      <c r="AJ177" s="134"/>
      <c r="AK177" s="134"/>
      <c r="AL177" s="134"/>
      <c r="AM177" s="134"/>
      <c r="AN177" s="136">
        <f>SUM(AG177,AT177)</f>
        <v>0</v>
      </c>
      <c r="AO177" s="134"/>
      <c r="AP177" s="134"/>
      <c r="AQ177" s="137" t="s">
        <v>87</v>
      </c>
      <c r="AR177" s="73"/>
      <c r="AS177" s="138">
        <v>0</v>
      </c>
      <c r="AT177" s="139">
        <f>ROUND(SUM(AV177:AW177),2)</f>
        <v>0</v>
      </c>
      <c r="AU177" s="140">
        <f>'VZT.C - Vzduchotechnika'!P124</f>
        <v>0</v>
      </c>
      <c r="AV177" s="139">
        <f>'VZT.C - Vzduchotechnika'!J35</f>
        <v>0</v>
      </c>
      <c r="AW177" s="139">
        <f>'VZT.C - Vzduchotechnika'!J36</f>
        <v>0</v>
      </c>
      <c r="AX177" s="139">
        <f>'VZT.C - Vzduchotechnika'!J37</f>
        <v>0</v>
      </c>
      <c r="AY177" s="139">
        <f>'VZT.C - Vzduchotechnika'!J38</f>
        <v>0</v>
      </c>
      <c r="AZ177" s="139">
        <f>'VZT.C - Vzduchotechnika'!F35</f>
        <v>0</v>
      </c>
      <c r="BA177" s="139">
        <f>'VZT.C - Vzduchotechnika'!F36</f>
        <v>0</v>
      </c>
      <c r="BB177" s="139">
        <f>'VZT.C - Vzduchotechnika'!F37</f>
        <v>0</v>
      </c>
      <c r="BC177" s="139">
        <f>'VZT.C - Vzduchotechnika'!F38</f>
        <v>0</v>
      </c>
      <c r="BD177" s="141">
        <f>'VZT.C - Vzduchotechnika'!F39</f>
        <v>0</v>
      </c>
      <c r="BE177" s="4"/>
      <c r="BT177" s="142" t="s">
        <v>88</v>
      </c>
      <c r="BV177" s="142" t="s">
        <v>78</v>
      </c>
      <c r="BW177" s="142" t="s">
        <v>318</v>
      </c>
      <c r="BX177" s="142" t="s">
        <v>233</v>
      </c>
      <c r="CL177" s="142" t="s">
        <v>1</v>
      </c>
    </row>
    <row r="178" s="4" customFormat="1" ht="16.5" customHeight="1">
      <c r="A178" s="133" t="s">
        <v>85</v>
      </c>
      <c r="B178" s="71"/>
      <c r="C178" s="134"/>
      <c r="D178" s="134"/>
      <c r="E178" s="135" t="s">
        <v>319</v>
      </c>
      <c r="F178" s="135"/>
      <c r="G178" s="135"/>
      <c r="H178" s="135"/>
      <c r="I178" s="135"/>
      <c r="J178" s="134"/>
      <c r="K178" s="135" t="s">
        <v>320</v>
      </c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6">
        <f>'ZTI.C - Zdravotechnika - C'!J32</f>
        <v>0</v>
      </c>
      <c r="AH178" s="134"/>
      <c r="AI178" s="134"/>
      <c r="AJ178" s="134"/>
      <c r="AK178" s="134"/>
      <c r="AL178" s="134"/>
      <c r="AM178" s="134"/>
      <c r="AN178" s="136">
        <f>SUM(AG178,AT178)</f>
        <v>0</v>
      </c>
      <c r="AO178" s="134"/>
      <c r="AP178" s="134"/>
      <c r="AQ178" s="137" t="s">
        <v>87</v>
      </c>
      <c r="AR178" s="73"/>
      <c r="AS178" s="138">
        <v>0</v>
      </c>
      <c r="AT178" s="139">
        <f>ROUND(SUM(AV178:AW178),2)</f>
        <v>0</v>
      </c>
      <c r="AU178" s="140">
        <f>'ZTI.C - Zdravotechnika - C'!P132</f>
        <v>0</v>
      </c>
      <c r="AV178" s="139">
        <f>'ZTI.C - Zdravotechnika - C'!J35</f>
        <v>0</v>
      </c>
      <c r="AW178" s="139">
        <f>'ZTI.C - Zdravotechnika - C'!J36</f>
        <v>0</v>
      </c>
      <c r="AX178" s="139">
        <f>'ZTI.C - Zdravotechnika - C'!J37</f>
        <v>0</v>
      </c>
      <c r="AY178" s="139">
        <f>'ZTI.C - Zdravotechnika - C'!J38</f>
        <v>0</v>
      </c>
      <c r="AZ178" s="139">
        <f>'ZTI.C - Zdravotechnika - C'!F35</f>
        <v>0</v>
      </c>
      <c r="BA178" s="139">
        <f>'ZTI.C - Zdravotechnika - C'!F36</f>
        <v>0</v>
      </c>
      <c r="BB178" s="139">
        <f>'ZTI.C - Zdravotechnika - C'!F37</f>
        <v>0</v>
      </c>
      <c r="BC178" s="139">
        <f>'ZTI.C - Zdravotechnika - C'!F38</f>
        <v>0</v>
      </c>
      <c r="BD178" s="141">
        <f>'ZTI.C - Zdravotechnika - C'!F39</f>
        <v>0</v>
      </c>
      <c r="BE178" s="4"/>
      <c r="BT178" s="142" t="s">
        <v>88</v>
      </c>
      <c r="BV178" s="142" t="s">
        <v>78</v>
      </c>
      <c r="BW178" s="142" t="s">
        <v>321</v>
      </c>
      <c r="BX178" s="142" t="s">
        <v>233</v>
      </c>
      <c r="CL178" s="142" t="s">
        <v>1</v>
      </c>
    </row>
    <row r="179" s="4" customFormat="1" ht="16.5" customHeight="1">
      <c r="A179" s="133" t="s">
        <v>85</v>
      </c>
      <c r="B179" s="71"/>
      <c r="C179" s="134"/>
      <c r="D179" s="134"/>
      <c r="E179" s="135" t="s">
        <v>322</v>
      </c>
      <c r="F179" s="135"/>
      <c r="G179" s="135"/>
      <c r="H179" s="135"/>
      <c r="I179" s="135"/>
      <c r="J179" s="134"/>
      <c r="K179" s="135" t="s">
        <v>229</v>
      </c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6">
        <f>'VRN2 - Vedlejší rozpočtov...'!J32</f>
        <v>0</v>
      </c>
      <c r="AH179" s="134"/>
      <c r="AI179" s="134"/>
      <c r="AJ179" s="134"/>
      <c r="AK179" s="134"/>
      <c r="AL179" s="134"/>
      <c r="AM179" s="134"/>
      <c r="AN179" s="136">
        <f>SUM(AG179,AT179)</f>
        <v>0</v>
      </c>
      <c r="AO179" s="134"/>
      <c r="AP179" s="134"/>
      <c r="AQ179" s="137" t="s">
        <v>87</v>
      </c>
      <c r="AR179" s="73"/>
      <c r="AS179" s="144">
        <v>0</v>
      </c>
      <c r="AT179" s="145">
        <f>ROUND(SUM(AV179:AW179),2)</f>
        <v>0</v>
      </c>
      <c r="AU179" s="146">
        <f>'VRN2 - Vedlejší rozpočtov...'!P126</f>
        <v>0</v>
      </c>
      <c r="AV179" s="145">
        <f>'VRN2 - Vedlejší rozpočtov...'!J35</f>
        <v>0</v>
      </c>
      <c r="AW179" s="145">
        <f>'VRN2 - Vedlejší rozpočtov...'!J36</f>
        <v>0</v>
      </c>
      <c r="AX179" s="145">
        <f>'VRN2 - Vedlejší rozpočtov...'!J37</f>
        <v>0</v>
      </c>
      <c r="AY179" s="145">
        <f>'VRN2 - Vedlejší rozpočtov...'!J38</f>
        <v>0</v>
      </c>
      <c r="AZ179" s="145">
        <f>'VRN2 - Vedlejší rozpočtov...'!F35</f>
        <v>0</v>
      </c>
      <c r="BA179" s="145">
        <f>'VRN2 - Vedlejší rozpočtov...'!F36</f>
        <v>0</v>
      </c>
      <c r="BB179" s="145">
        <f>'VRN2 - Vedlejší rozpočtov...'!F37</f>
        <v>0</v>
      </c>
      <c r="BC179" s="145">
        <f>'VRN2 - Vedlejší rozpočtov...'!F38</f>
        <v>0</v>
      </c>
      <c r="BD179" s="147">
        <f>'VRN2 - Vedlejší rozpočtov...'!F39</f>
        <v>0</v>
      </c>
      <c r="BE179" s="4"/>
      <c r="BT179" s="142" t="s">
        <v>88</v>
      </c>
      <c r="BV179" s="142" t="s">
        <v>78</v>
      </c>
      <c r="BW179" s="142" t="s">
        <v>323</v>
      </c>
      <c r="BX179" s="142" t="s">
        <v>233</v>
      </c>
      <c r="CL179" s="142" t="s">
        <v>1</v>
      </c>
    </row>
    <row r="180" s="2" customFormat="1" ht="30" customHeight="1">
      <c r="A180" s="39"/>
      <c r="B180" s="40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F180" s="41"/>
      <c r="AG180" s="41"/>
      <c r="AH180" s="41"/>
      <c r="AI180" s="41"/>
      <c r="AJ180" s="41"/>
      <c r="AK180" s="41"/>
      <c r="AL180" s="41"/>
      <c r="AM180" s="41"/>
      <c r="AN180" s="41"/>
      <c r="AO180" s="41"/>
      <c r="AP180" s="41"/>
      <c r="AQ180" s="41"/>
      <c r="AR180" s="45"/>
      <c r="AS180" s="39"/>
      <c r="AT180" s="39"/>
      <c r="AU180" s="39"/>
      <c r="AV180" s="39"/>
      <c r="AW180" s="39"/>
      <c r="AX180" s="39"/>
      <c r="AY180" s="39"/>
      <c r="AZ180" s="39"/>
      <c r="BA180" s="39"/>
      <c r="BB180" s="39"/>
      <c r="BC180" s="39"/>
      <c r="BD180" s="39"/>
      <c r="BE180" s="39"/>
    </row>
    <row r="181" s="2" customFormat="1" ht="6.96" customHeight="1">
      <c r="A181" s="39"/>
      <c r="B181" s="67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  <c r="AA181" s="68"/>
      <c r="AB181" s="68"/>
      <c r="AC181" s="68"/>
      <c r="AD181" s="68"/>
      <c r="AE181" s="68"/>
      <c r="AF181" s="68"/>
      <c r="AG181" s="68"/>
      <c r="AH181" s="68"/>
      <c r="AI181" s="68"/>
      <c r="AJ181" s="68"/>
      <c r="AK181" s="68"/>
      <c r="AL181" s="68"/>
      <c r="AM181" s="68"/>
      <c r="AN181" s="68"/>
      <c r="AO181" s="68"/>
      <c r="AP181" s="68"/>
      <c r="AQ181" s="68"/>
      <c r="AR181" s="45"/>
      <c r="AS181" s="39"/>
      <c r="AT181" s="39"/>
      <c r="AU181" s="39"/>
      <c r="AV181" s="39"/>
      <c r="AW181" s="39"/>
      <c r="AX181" s="39"/>
      <c r="AY181" s="39"/>
      <c r="AZ181" s="39"/>
      <c r="BA181" s="39"/>
      <c r="BB181" s="39"/>
      <c r="BC181" s="39"/>
      <c r="BD181" s="39"/>
      <c r="BE181" s="39"/>
    </row>
  </sheetData>
  <sheetProtection sheet="1" formatColumns="0" formatRows="0" objects="1" scenarios="1" spinCount="100000" saltValue="Ieb2267Iih2C1IJXw+FXWxm9Ms3gVuEDeTI0qxuGxOv1MbwRt2yTiu81SA4WUphX0FalPt4u5LmdbKPbJ8L1XQ==" hashValue="miLhU/Y76G84SlUE4WcwrrM1lShh9HdhIPz41s3o+ZLyLik8tD3T2k0InnMSuZRYUA/eyT4yMDUrRnbZJsmLsg==" algorithmName="SHA-512" password="CC35"/>
  <mergeCells count="378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N101:AP101"/>
    <mergeCell ref="AG101:AM101"/>
    <mergeCell ref="AG102:AM102"/>
    <mergeCell ref="AN102:AP102"/>
    <mergeCell ref="AN103:AP103"/>
    <mergeCell ref="AG103:AM103"/>
    <mergeCell ref="AN104:AP104"/>
    <mergeCell ref="AG104:AM104"/>
    <mergeCell ref="AN105:AP105"/>
    <mergeCell ref="AG105:AM105"/>
    <mergeCell ref="AG106:AM106"/>
    <mergeCell ref="AN106:AP106"/>
    <mergeCell ref="AN107:AP107"/>
    <mergeCell ref="AG107:AM107"/>
    <mergeCell ref="AG108:AM108"/>
    <mergeCell ref="AN108:AP108"/>
    <mergeCell ref="AG109:AM109"/>
    <mergeCell ref="AN109:AP109"/>
    <mergeCell ref="AG110:AM110"/>
    <mergeCell ref="AN110:AP110"/>
    <mergeCell ref="AN111:AP111"/>
    <mergeCell ref="AG111:AM111"/>
    <mergeCell ref="AN112:AP112"/>
    <mergeCell ref="AG112:AM112"/>
    <mergeCell ref="AN113:AP113"/>
    <mergeCell ref="AG113:AM113"/>
    <mergeCell ref="AN114:AP114"/>
    <mergeCell ref="AG114:AM114"/>
    <mergeCell ref="AN115:AP115"/>
    <mergeCell ref="AG115:AM115"/>
    <mergeCell ref="AN116:AP116"/>
    <mergeCell ref="AG116:AM116"/>
    <mergeCell ref="AN117:AP117"/>
    <mergeCell ref="AG117:AM117"/>
    <mergeCell ref="AG118:AM118"/>
    <mergeCell ref="AN118:AP118"/>
    <mergeCell ref="AG119:AM119"/>
    <mergeCell ref="AN119:AP119"/>
    <mergeCell ref="AN120:AP120"/>
    <mergeCell ref="AG120:AM120"/>
    <mergeCell ref="AN121:AP121"/>
    <mergeCell ref="AG121:AM121"/>
    <mergeCell ref="AN122:AP122"/>
    <mergeCell ref="AG122:AM122"/>
    <mergeCell ref="AN123:AP123"/>
    <mergeCell ref="AG123:AM123"/>
    <mergeCell ref="AN124:AP124"/>
    <mergeCell ref="AG124:AM124"/>
    <mergeCell ref="AN125:AP125"/>
    <mergeCell ref="AG125:AM125"/>
    <mergeCell ref="AN126:AP126"/>
    <mergeCell ref="AG126:AM126"/>
    <mergeCell ref="AG127:AM127"/>
    <mergeCell ref="AN127:AP127"/>
    <mergeCell ref="AN128:AP128"/>
    <mergeCell ref="AG128:AM128"/>
    <mergeCell ref="AG129:AM129"/>
    <mergeCell ref="AN129:AP129"/>
    <mergeCell ref="AG130:AM130"/>
    <mergeCell ref="AN130:AP130"/>
    <mergeCell ref="AG131:AM131"/>
    <mergeCell ref="AN131:AP131"/>
    <mergeCell ref="AN132:AP132"/>
    <mergeCell ref="AG132:AM132"/>
    <mergeCell ref="AN133:AP133"/>
    <mergeCell ref="AG133:AM133"/>
    <mergeCell ref="AN134:AP134"/>
    <mergeCell ref="AG134:AM134"/>
    <mergeCell ref="AN135:AP135"/>
    <mergeCell ref="AG135:AM135"/>
    <mergeCell ref="AN136:AP136"/>
    <mergeCell ref="AG136:AM136"/>
    <mergeCell ref="AN137:AP137"/>
    <mergeCell ref="AG137:AM137"/>
    <mergeCell ref="AN138:AP138"/>
    <mergeCell ref="AG138:AM138"/>
    <mergeCell ref="AG139:AM139"/>
    <mergeCell ref="AN139:AP139"/>
    <mergeCell ref="AG140:AM140"/>
    <mergeCell ref="AN140:AP140"/>
    <mergeCell ref="AG141:AM141"/>
    <mergeCell ref="AN141:AP141"/>
    <mergeCell ref="AN142:AP142"/>
    <mergeCell ref="AG142:AM142"/>
    <mergeCell ref="AN143:AP143"/>
    <mergeCell ref="AG143:AM143"/>
    <mergeCell ref="AN144:AP144"/>
    <mergeCell ref="AG144:AM144"/>
    <mergeCell ref="AG145:AM145"/>
    <mergeCell ref="AN145:AP145"/>
    <mergeCell ref="AN146:AP146"/>
    <mergeCell ref="AG146:AM146"/>
    <mergeCell ref="AG147:AM147"/>
    <mergeCell ref="AN147:AP147"/>
    <mergeCell ref="AN148:AP148"/>
    <mergeCell ref="AG148:AM148"/>
    <mergeCell ref="AN149:AP149"/>
    <mergeCell ref="AG149:AM149"/>
    <mergeCell ref="AG150:AM150"/>
    <mergeCell ref="AN150:AP150"/>
    <mergeCell ref="AN151:AP151"/>
    <mergeCell ref="AG151:AM151"/>
    <mergeCell ref="AN152:AP152"/>
    <mergeCell ref="AG152:AM152"/>
    <mergeCell ref="AN153:AP153"/>
    <mergeCell ref="AG153:AM153"/>
    <mergeCell ref="AN154:AP154"/>
    <mergeCell ref="AG154:AM154"/>
    <mergeCell ref="AN155:AP155"/>
    <mergeCell ref="AG155:AM155"/>
    <mergeCell ref="AN156:AP156"/>
    <mergeCell ref="AG156:AM156"/>
    <mergeCell ref="AN157:AP157"/>
    <mergeCell ref="AG157:AM157"/>
    <mergeCell ref="AG158:AM158"/>
    <mergeCell ref="AN158:AP158"/>
    <mergeCell ref="AG159:AM159"/>
    <mergeCell ref="AN159:AP159"/>
    <mergeCell ref="AN160:AP160"/>
    <mergeCell ref="AG160:AM160"/>
    <mergeCell ref="AN161:AP161"/>
    <mergeCell ref="AG161:AM161"/>
    <mergeCell ref="AN162:AP162"/>
    <mergeCell ref="AG162:AM162"/>
    <mergeCell ref="AN163:AP163"/>
    <mergeCell ref="AG163:AM163"/>
    <mergeCell ref="AN164:AP164"/>
    <mergeCell ref="AG164:AM164"/>
    <mergeCell ref="AN165:AP165"/>
    <mergeCell ref="AG165:AM165"/>
    <mergeCell ref="AN166:AP166"/>
    <mergeCell ref="AG166:AM166"/>
    <mergeCell ref="AG167:AM167"/>
    <mergeCell ref="AN167:AP167"/>
    <mergeCell ref="AN168:AP168"/>
    <mergeCell ref="AG168:AM168"/>
    <mergeCell ref="AN169:AP169"/>
    <mergeCell ref="AG169:AM169"/>
    <mergeCell ref="AN170:AP170"/>
    <mergeCell ref="AG170:AM170"/>
    <mergeCell ref="AN171:AP171"/>
    <mergeCell ref="AG171:AM171"/>
    <mergeCell ref="AG172:AM172"/>
    <mergeCell ref="AN172:AP172"/>
    <mergeCell ref="AN173:AP173"/>
    <mergeCell ref="AG173:AM173"/>
    <mergeCell ref="AN174:AP174"/>
    <mergeCell ref="AG174:AM174"/>
    <mergeCell ref="AN175:AP175"/>
    <mergeCell ref="AG175:AM175"/>
    <mergeCell ref="AN176:AP176"/>
    <mergeCell ref="AG176:AM176"/>
    <mergeCell ref="AN177:AP177"/>
    <mergeCell ref="AG177:AM177"/>
    <mergeCell ref="AN178:AP178"/>
    <mergeCell ref="AG178:AM178"/>
    <mergeCell ref="AN179:AP179"/>
    <mergeCell ref="AG179:AM179"/>
    <mergeCell ref="L85:AO85"/>
    <mergeCell ref="C92:G92"/>
    <mergeCell ref="I92:AF92"/>
    <mergeCell ref="D95:H95"/>
    <mergeCell ref="J95:AF95"/>
    <mergeCell ref="E96:I96"/>
    <mergeCell ref="K96:AF96"/>
    <mergeCell ref="E97:I97"/>
    <mergeCell ref="K97:AF97"/>
    <mergeCell ref="E98:I98"/>
    <mergeCell ref="K98:AF98"/>
    <mergeCell ref="J99:AF99"/>
    <mergeCell ref="D99:H99"/>
    <mergeCell ref="K100:AF100"/>
    <mergeCell ref="E100:I100"/>
    <mergeCell ref="F101:J101"/>
    <mergeCell ref="L101:AF101"/>
    <mergeCell ref="L102:AF102"/>
    <mergeCell ref="F102:J102"/>
    <mergeCell ref="F103:J103"/>
    <mergeCell ref="L103:AF103"/>
    <mergeCell ref="AM87:AN87"/>
    <mergeCell ref="AM89:AP89"/>
    <mergeCell ref="AS89:AT91"/>
    <mergeCell ref="AM90:AP90"/>
    <mergeCell ref="AN92:AP92"/>
    <mergeCell ref="AG92:AM92"/>
    <mergeCell ref="AN95:AP95"/>
    <mergeCell ref="AG95:AM95"/>
    <mergeCell ref="AN96:AP96"/>
    <mergeCell ref="AG96:AM96"/>
    <mergeCell ref="AG97:AM97"/>
    <mergeCell ref="AN97:AP97"/>
    <mergeCell ref="AG98:AM98"/>
    <mergeCell ref="AN98:AP98"/>
    <mergeCell ref="AN99:AP99"/>
    <mergeCell ref="AG99:AM99"/>
    <mergeCell ref="AG100:AM100"/>
    <mergeCell ref="AN100:AP100"/>
    <mergeCell ref="AG94:AM94"/>
    <mergeCell ref="AN94:AP94"/>
    <mergeCell ref="L104:AF104"/>
    <mergeCell ref="L105:AF105"/>
    <mergeCell ref="L106:AF106"/>
    <mergeCell ref="K107:AF107"/>
    <mergeCell ref="L108:AF108"/>
    <mergeCell ref="L109:AF109"/>
    <mergeCell ref="L110:AF110"/>
    <mergeCell ref="K111:AF111"/>
    <mergeCell ref="L112:AF112"/>
    <mergeCell ref="L113:AF113"/>
    <mergeCell ref="L114:AF114"/>
    <mergeCell ref="L115:AF115"/>
    <mergeCell ref="L116:AF116"/>
    <mergeCell ref="L117:AF117"/>
    <mergeCell ref="L118:AF118"/>
    <mergeCell ref="L119:AF119"/>
    <mergeCell ref="L120:AF120"/>
    <mergeCell ref="L121:AF121"/>
    <mergeCell ref="L122:AF122"/>
    <mergeCell ref="L123:AF123"/>
    <mergeCell ref="L124:AF124"/>
    <mergeCell ref="L125:AF125"/>
    <mergeCell ref="L126:AF126"/>
    <mergeCell ref="L127:AF127"/>
    <mergeCell ref="L128:AF128"/>
    <mergeCell ref="L129:AF129"/>
    <mergeCell ref="L130:AF130"/>
    <mergeCell ref="L131:AF131"/>
    <mergeCell ref="L132:AF132"/>
    <mergeCell ref="L133:AF133"/>
    <mergeCell ref="L134:AF134"/>
    <mergeCell ref="F104:J104"/>
    <mergeCell ref="F105:J105"/>
    <mergeCell ref="F106:J106"/>
    <mergeCell ref="E107:I107"/>
    <mergeCell ref="F108:J108"/>
    <mergeCell ref="F109:J109"/>
    <mergeCell ref="F110:J110"/>
    <mergeCell ref="E111:I111"/>
    <mergeCell ref="F112:J112"/>
    <mergeCell ref="F113:J113"/>
    <mergeCell ref="F114:J114"/>
    <mergeCell ref="F115:J115"/>
    <mergeCell ref="F116:J116"/>
    <mergeCell ref="F117:J117"/>
    <mergeCell ref="F118:J118"/>
    <mergeCell ref="F119:J119"/>
    <mergeCell ref="F120:J120"/>
    <mergeCell ref="F121:J121"/>
    <mergeCell ref="F122:J122"/>
    <mergeCell ref="F123:J123"/>
    <mergeCell ref="F124:J124"/>
    <mergeCell ref="F125:J125"/>
    <mergeCell ref="F126:J126"/>
    <mergeCell ref="F127:J127"/>
    <mergeCell ref="F128:J128"/>
    <mergeCell ref="F129:J129"/>
    <mergeCell ref="F130:J130"/>
    <mergeCell ref="F131:J131"/>
    <mergeCell ref="F132:J132"/>
    <mergeCell ref="F133:J133"/>
    <mergeCell ref="F134:J134"/>
    <mergeCell ref="L135:AF135"/>
    <mergeCell ref="K136:AF136"/>
    <mergeCell ref="K137:AF137"/>
    <mergeCell ref="K138:AF138"/>
    <mergeCell ref="K139:AF139"/>
    <mergeCell ref="K140:AF140"/>
    <mergeCell ref="K141:AF141"/>
    <mergeCell ref="K142:AF142"/>
    <mergeCell ref="K143:AF143"/>
    <mergeCell ref="K144:AF144"/>
    <mergeCell ref="J145:AF145"/>
    <mergeCell ref="K146:AF146"/>
    <mergeCell ref="L147:AF147"/>
    <mergeCell ref="L148:AF148"/>
    <mergeCell ref="L149:AF149"/>
    <mergeCell ref="L150:AF150"/>
    <mergeCell ref="L151:AF151"/>
    <mergeCell ref="L152:AF152"/>
    <mergeCell ref="K153:AF153"/>
    <mergeCell ref="L154:AF154"/>
    <mergeCell ref="L155:AF155"/>
    <mergeCell ref="L156:AF156"/>
    <mergeCell ref="L157:AF157"/>
    <mergeCell ref="L158:AF158"/>
    <mergeCell ref="L159:AF159"/>
    <mergeCell ref="L160:AF160"/>
    <mergeCell ref="L161:AF161"/>
    <mergeCell ref="L162:AF162"/>
    <mergeCell ref="L163:AF163"/>
    <mergeCell ref="L164:AF164"/>
    <mergeCell ref="L165:AF165"/>
    <mergeCell ref="L166:AF166"/>
    <mergeCell ref="L167:AF167"/>
    <mergeCell ref="L168:AF168"/>
    <mergeCell ref="L169:AF169"/>
    <mergeCell ref="L170:AF170"/>
    <mergeCell ref="L171:AF171"/>
    <mergeCell ref="L172:AF172"/>
    <mergeCell ref="L173:AF173"/>
    <mergeCell ref="L174:AF174"/>
    <mergeCell ref="K175:AF175"/>
    <mergeCell ref="K176:AF176"/>
    <mergeCell ref="K177:AF177"/>
    <mergeCell ref="K178:AF178"/>
    <mergeCell ref="K179:AF179"/>
    <mergeCell ref="F135:J135"/>
    <mergeCell ref="E136:I136"/>
    <mergeCell ref="E137:I137"/>
    <mergeCell ref="E138:I138"/>
    <mergeCell ref="E139:I139"/>
    <mergeCell ref="E140:I140"/>
    <mergeCell ref="E141:I141"/>
    <mergeCell ref="E142:I142"/>
    <mergeCell ref="E143:I143"/>
    <mergeCell ref="E144:I144"/>
    <mergeCell ref="D145:H145"/>
    <mergeCell ref="E146:I146"/>
    <mergeCell ref="F147:J147"/>
    <mergeCell ref="F148:J148"/>
    <mergeCell ref="F149:J149"/>
    <mergeCell ref="F150:J150"/>
    <mergeCell ref="F151:J151"/>
    <mergeCell ref="F152:J152"/>
    <mergeCell ref="E153:I153"/>
    <mergeCell ref="F154:J154"/>
    <mergeCell ref="F155:J155"/>
    <mergeCell ref="F156:J156"/>
    <mergeCell ref="F157:J157"/>
    <mergeCell ref="F158:J158"/>
    <mergeCell ref="F159:J159"/>
    <mergeCell ref="F160:J160"/>
    <mergeCell ref="F161:J161"/>
    <mergeCell ref="F162:J162"/>
    <mergeCell ref="F163:J163"/>
    <mergeCell ref="F164:J164"/>
    <mergeCell ref="F165:J165"/>
    <mergeCell ref="F166:J166"/>
    <mergeCell ref="F167:J167"/>
    <mergeCell ref="F168:J168"/>
    <mergeCell ref="F169:J169"/>
    <mergeCell ref="F170:J170"/>
    <mergeCell ref="F171:J171"/>
    <mergeCell ref="F172:J172"/>
    <mergeCell ref="F173:J173"/>
    <mergeCell ref="F174:J174"/>
    <mergeCell ref="E175:I175"/>
    <mergeCell ref="E176:I176"/>
    <mergeCell ref="E177:I177"/>
    <mergeCell ref="E178:I178"/>
    <mergeCell ref="E179:I179"/>
  </mergeCells>
  <hyperlinks>
    <hyperlink ref="A96" location="'E0 - Etapizace výstavby'!C2" display="/"/>
    <hyperlink ref="A97" location="'EL.0 - Elektroinstalace '!C2" display="/"/>
    <hyperlink ref="A98" location="'ZTI - Zdravotechnika'!C2" display="/"/>
    <hyperlink ref="A101" location="'01.A - Bourací práce'!C2" display="/"/>
    <hyperlink ref="A102" location="'02.A - Vnitřní stavební ú...'!C2" display="/"/>
    <hyperlink ref="A103" location="'03.A - Výměna výplní otvorů '!C2" display="/"/>
    <hyperlink ref="A104" location="'04.A - Oprava teras'!C2" display="/"/>
    <hyperlink ref="A105" location="'05.A - Oprava střech'!C2" display="/"/>
    <hyperlink ref="A106" location="'06.A - Oprava soklu VZT z...'!C2" display="/"/>
    <hyperlink ref="A108" location="'01.B - Bourací práce'!C2" display="/"/>
    <hyperlink ref="A109" location="'02.B - Vnitřní stavební ú...'!C2" display="/"/>
    <hyperlink ref="A110" location="'03.B - Výměna výplní otvorů '!C2" display="/"/>
    <hyperlink ref="A112" location="'SIL1 - Silnoproud - demon...'!C2" display="/"/>
    <hyperlink ref="A113" location="'SIL.2 - Silnoproud materiál'!C2" display="/"/>
    <hyperlink ref="A114" location="'SIL.3 - Silnoproud - montáže'!C2" display="/"/>
    <hyperlink ref="A115" location="'SLA1 - Slaboproud - demon...'!C2" display="/"/>
    <hyperlink ref="A116" location="'SLA2 - Slaboproud materiál'!C2" display="/"/>
    <hyperlink ref="A117" location="'SLA3 - Slaboproud montáže'!C2" display="/"/>
    <hyperlink ref="A118" location="'Rozv.1 - RACK-x_A demontáže'!C2" display="/"/>
    <hyperlink ref="A119" location="'Rozv.2 - RACK-x_A materiál'!C2" display="/"/>
    <hyperlink ref="A120" location="'Rozv.3 - RACK-x_A montáže'!C2" display="/"/>
    <hyperlink ref="A121" location="'Rozv.4 - RB-typ 1-2_A dem...'!C2" display="/"/>
    <hyperlink ref="A122" location="'Rozv.5 - RB-typ 1-2_A mat...'!C2" display="/"/>
    <hyperlink ref="A123" location="'Rozv.6 - RB-typ 1-2_A mon...'!C2" display="/"/>
    <hyperlink ref="A124" location="'Rozv.7 -  RP-1.01_B demon...'!C2" display="/"/>
    <hyperlink ref="A125" location="'Rozv.8 -  RP-1.01_B materiál'!C2" display="/"/>
    <hyperlink ref="A126" location="'Rozv.9 -  RP-1.01_B montáže'!C2" display="/"/>
    <hyperlink ref="A127" location="'ROZ1 - Rozváděče RE-x_A -...'!C2" display="/"/>
    <hyperlink ref="A128" location="'ROZ2 - Rozváděče RE-x_A -...'!C2" display="/"/>
    <hyperlink ref="A129" location="'ROZ3 - Rozváděče RE-x_A -...'!C2" display="/"/>
    <hyperlink ref="A130" location="'ROZ4 - Rozváděče RSS-x_A ...'!C2" display="/"/>
    <hyperlink ref="A131" location="'ROZ5 - Rozváděče RSS-x_A ...'!C2" display="/"/>
    <hyperlink ref="A132" location="'ROZ6 - Rozváděče RSS-x_A ...'!C2" display="/"/>
    <hyperlink ref="A133" location="'ROZ7 - Rozv.-RP-S.xx_A-mo...'!C2" display="/"/>
    <hyperlink ref="A134" location="'ROZ8 - RP-S.xx_ A - materiál'!C2" display="/"/>
    <hyperlink ref="A135" location="'R - Výchozí revize elektr...'!C2" display="/"/>
    <hyperlink ref="A136" location="'EPS1 - EPS'!C2" display="/"/>
    <hyperlink ref="A137" location="'UT.A - Vytápění objekt A'!C2" display="/"/>
    <hyperlink ref="A138" location="'UT.B - Vytápění objekt B'!C2" display="/"/>
    <hyperlink ref="A139" location="'VZT.A - Vzduchotechnika'!C2" display="/"/>
    <hyperlink ref="A140" location="'VZT.B - Vzduchotechnika'!C2" display="/"/>
    <hyperlink ref="A141" location="'ZTI.A - Zdravotechnika - A'!C2" display="/"/>
    <hyperlink ref="A142" location="'ZTI.B - Zdravotechnika - B'!C2" display="/"/>
    <hyperlink ref="A143" location="'ZP - Zpevněné plochy a ve...'!C2" display="/"/>
    <hyperlink ref="A144" location="'VRN1 - Vedlejší rozpočtov...'!C2" display="/"/>
    <hyperlink ref="A147" location="'01.C - Bourací práce'!C2" display="/"/>
    <hyperlink ref="A148" location="'02.C - Vnitřní stavební ú...'!C2" display="/"/>
    <hyperlink ref="A149" location="'03.C - Výměna výplní otvorů '!C2" display="/"/>
    <hyperlink ref="A150" location="'04.C - Oprava teras'!C2" display="/"/>
    <hyperlink ref="A151" location="'05.C - Oprava střech'!C2" display="/"/>
    <hyperlink ref="A152" location="'06.C - Oprava soklu VZT z...'!C2" display="/"/>
    <hyperlink ref="A154" location="'C01 - Silnoproud demontáže'!C2" display="/"/>
    <hyperlink ref="A155" location="'C02 - Silnoproud  materiál'!C2" display="/"/>
    <hyperlink ref="A156" location="'C03 - Silnoproud  montáže'!C2" display="/"/>
    <hyperlink ref="A157" location="'C04 - Slaboproud demontáže'!C2" display="/"/>
    <hyperlink ref="A158" location="'C05 - Slaboproud materiál'!C2" display="/"/>
    <hyperlink ref="A159" location="'C06 - Slaboproud montáže'!C2" display="/"/>
    <hyperlink ref="A160" location="'C07 - Rozváděče RE-x_C - ...'!C2" display="/"/>
    <hyperlink ref="A161" location="'C08 - Rozváděče RE-x_C - ...'!C2" display="/"/>
    <hyperlink ref="A162" location="'C09 - Rozváděče RE-x_C - ...'!C2" display="/"/>
    <hyperlink ref="A163" location="'C10 - Rozváděče RSS-x_C -...'!C2" display="/"/>
    <hyperlink ref="A164" location="'C11 - Rozváděče RSS-x_C -...'!C2" display="/"/>
    <hyperlink ref="A165" location="'C12 - Rozváděče RSS-x_C  ...'!C2" display="/"/>
    <hyperlink ref="A166" location="'C13 - Rozv. RP-S.xx_ C - ...'!C2" display="/"/>
    <hyperlink ref="A167" location="'C14 - Rozv.-RP-S.xx_C-mon...'!C2" display="/"/>
    <hyperlink ref="A168" location="'C15 -  RB-typ 1-2_C demon...'!C2" display="/"/>
    <hyperlink ref="A169" location="'C16 -  RB-typ 1-2_C materiál'!C2" display="/"/>
    <hyperlink ref="A170" location="'C17 -  RB-typ 1-2_C montáže'!C2" display="/"/>
    <hyperlink ref="A171" location="'C18 - RACK-x_C demontáže'!C2" display="/"/>
    <hyperlink ref="A172" location="'C19 - RACK-x_C materiál'!C2" display="/"/>
    <hyperlink ref="A173" location="'C20 - RACK-x_C montáže'!C2" display="/"/>
    <hyperlink ref="A174" location="'R - Výchozí revize elektr..._01'!C2" display="/"/>
    <hyperlink ref="A175" location="'EPS2 - EPS'!C2" display="/"/>
    <hyperlink ref="A176" location="'UT.C - Vytápění objekt C'!C2" display="/"/>
    <hyperlink ref="A177" location="'VZT.C - Vzduchotechnika'!C2" display="/"/>
    <hyperlink ref="A178" location="'ZTI.C - Zdravotechnika - C'!C2" display="/"/>
    <hyperlink ref="A179" location="'VRN2 - Vedlejší rozpočtov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 s="1" customFormat="1" ht="12" customHeight="1">
      <c r="B8" s="21"/>
      <c r="D8" s="152" t="s">
        <v>325</v>
      </c>
      <c r="L8" s="21"/>
    </row>
    <row r="9" s="2" customFormat="1" ht="16.5" customHeight="1">
      <c r="A9" s="39"/>
      <c r="B9" s="45"/>
      <c r="C9" s="39"/>
      <c r="D9" s="39"/>
      <c r="E9" s="153" t="s">
        <v>326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327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328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6. 8. 2025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ROUND(J133,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ROUND((SUM(BE133:BE222)),  2)</f>
        <v>0</v>
      </c>
      <c r="G35" s="39"/>
      <c r="H35" s="39"/>
      <c r="I35" s="166">
        <v>0.20999999999999999</v>
      </c>
      <c r="J35" s="165">
        <f>ROUND(((SUM(BE133:BE222))*I35),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ROUND((SUM(BF133:BF222)),  2)</f>
        <v>0</v>
      </c>
      <c r="G36" s="39"/>
      <c r="H36" s="39"/>
      <c r="I36" s="166">
        <v>0.12</v>
      </c>
      <c r="J36" s="165">
        <f>ROUND(((SUM(BF133:BF222))*I36),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ROUND((SUM(BG133:BG222)),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ROUND((SUM(BH133:BH222)),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ROUND((SUM(BI133:BI222)),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326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327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E0 - Etapizace výstavby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Ústecká 2855, Česká Lípa </v>
      </c>
      <c r="G91" s="41"/>
      <c r="H91" s="41"/>
      <c r="I91" s="33" t="s">
        <v>22</v>
      </c>
      <c r="J91" s="80" t="str">
        <f>IF(J14="","",J14)</f>
        <v>6. 8. 2025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Č. Lípa, n. T.G.M. 1/1, 47 001 Česká Lípa</v>
      </c>
      <c r="G93" s="41"/>
      <c r="H93" s="41"/>
      <c r="I93" s="33" t="s">
        <v>30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330</v>
      </c>
      <c r="D96" s="187"/>
      <c r="E96" s="187"/>
      <c r="F96" s="187"/>
      <c r="G96" s="187"/>
      <c r="H96" s="187"/>
      <c r="I96" s="187"/>
      <c r="J96" s="188" t="s">
        <v>331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332</v>
      </c>
      <c r="D98" s="41"/>
      <c r="E98" s="41"/>
      <c r="F98" s="41"/>
      <c r="G98" s="41"/>
      <c r="H98" s="41"/>
      <c r="I98" s="41"/>
      <c r="J98" s="111">
        <f>J133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333</v>
      </c>
    </row>
    <row r="99" s="9" customFormat="1" ht="24.96" customHeight="1">
      <c r="A99" s="9"/>
      <c r="B99" s="190"/>
      <c r="C99" s="191"/>
      <c r="D99" s="192" t="s">
        <v>334</v>
      </c>
      <c r="E99" s="193"/>
      <c r="F99" s="193"/>
      <c r="G99" s="193"/>
      <c r="H99" s="193"/>
      <c r="I99" s="193"/>
      <c r="J99" s="194">
        <f>J134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335</v>
      </c>
      <c r="E100" s="198"/>
      <c r="F100" s="198"/>
      <c r="G100" s="198"/>
      <c r="H100" s="198"/>
      <c r="I100" s="198"/>
      <c r="J100" s="199">
        <f>J135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336</v>
      </c>
      <c r="E101" s="198"/>
      <c r="F101" s="198"/>
      <c r="G101" s="198"/>
      <c r="H101" s="198"/>
      <c r="I101" s="198"/>
      <c r="J101" s="199">
        <f>J142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337</v>
      </c>
      <c r="E102" s="198"/>
      <c r="F102" s="198"/>
      <c r="G102" s="198"/>
      <c r="H102" s="198"/>
      <c r="I102" s="198"/>
      <c r="J102" s="199">
        <f>J167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338</v>
      </c>
      <c r="E103" s="198"/>
      <c r="F103" s="198"/>
      <c r="G103" s="198"/>
      <c r="H103" s="198"/>
      <c r="I103" s="198"/>
      <c r="J103" s="199">
        <f>J187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339</v>
      </c>
      <c r="E104" s="198"/>
      <c r="F104" s="198"/>
      <c r="G104" s="198"/>
      <c r="H104" s="198"/>
      <c r="I104" s="198"/>
      <c r="J104" s="199">
        <f>J197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0"/>
      <c r="C105" s="191"/>
      <c r="D105" s="192" t="s">
        <v>340</v>
      </c>
      <c r="E105" s="193"/>
      <c r="F105" s="193"/>
      <c r="G105" s="193"/>
      <c r="H105" s="193"/>
      <c r="I105" s="193"/>
      <c r="J105" s="194">
        <f>J199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6"/>
      <c r="C106" s="134"/>
      <c r="D106" s="197" t="s">
        <v>341</v>
      </c>
      <c r="E106" s="198"/>
      <c r="F106" s="198"/>
      <c r="G106" s="198"/>
      <c r="H106" s="198"/>
      <c r="I106" s="198"/>
      <c r="J106" s="199">
        <f>J200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342</v>
      </c>
      <c r="E107" s="198"/>
      <c r="F107" s="198"/>
      <c r="G107" s="198"/>
      <c r="H107" s="198"/>
      <c r="I107" s="198"/>
      <c r="J107" s="199">
        <f>J207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0"/>
      <c r="C108" s="191"/>
      <c r="D108" s="192" t="s">
        <v>343</v>
      </c>
      <c r="E108" s="193"/>
      <c r="F108" s="193"/>
      <c r="G108" s="193"/>
      <c r="H108" s="193"/>
      <c r="I108" s="193"/>
      <c r="J108" s="194">
        <f>J212</f>
        <v>0</v>
      </c>
      <c r="K108" s="191"/>
      <c r="L108" s="19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90"/>
      <c r="C109" s="191"/>
      <c r="D109" s="192" t="s">
        <v>344</v>
      </c>
      <c r="E109" s="193"/>
      <c r="F109" s="193"/>
      <c r="G109" s="193"/>
      <c r="H109" s="193"/>
      <c r="I109" s="193"/>
      <c r="J109" s="194">
        <f>J217</f>
        <v>0</v>
      </c>
      <c r="K109" s="191"/>
      <c r="L109" s="195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96"/>
      <c r="C110" s="134"/>
      <c r="D110" s="197" t="s">
        <v>345</v>
      </c>
      <c r="E110" s="198"/>
      <c r="F110" s="198"/>
      <c r="G110" s="198"/>
      <c r="H110" s="198"/>
      <c r="I110" s="198"/>
      <c r="J110" s="199">
        <f>J218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346</v>
      </c>
      <c r="E111" s="198"/>
      <c r="F111" s="198"/>
      <c r="G111" s="198"/>
      <c r="H111" s="198"/>
      <c r="I111" s="198"/>
      <c r="J111" s="199">
        <f>J221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67"/>
      <c r="C113" s="68"/>
      <c r="D113" s="68"/>
      <c r="E113" s="68"/>
      <c r="F113" s="68"/>
      <c r="G113" s="68"/>
      <c r="H113" s="68"/>
      <c r="I113" s="68"/>
      <c r="J113" s="68"/>
      <c r="K113" s="68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7" s="2" customFormat="1" ht="6.96" customHeight="1">
      <c r="A117" s="39"/>
      <c r="B117" s="69"/>
      <c r="C117" s="70"/>
      <c r="D117" s="70"/>
      <c r="E117" s="70"/>
      <c r="F117" s="70"/>
      <c r="G117" s="70"/>
      <c r="H117" s="70"/>
      <c r="I117" s="70"/>
      <c r="J117" s="70"/>
      <c r="K117" s="70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4.96" customHeight="1">
      <c r="A118" s="39"/>
      <c r="B118" s="40"/>
      <c r="C118" s="24" t="s">
        <v>347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16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185" t="str">
        <f>E7</f>
        <v>Stavební úpravy Ústecká 2855, Česká Lípa</v>
      </c>
      <c r="F121" s="33"/>
      <c r="G121" s="33"/>
      <c r="H121" s="33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" customFormat="1" ht="12" customHeight="1">
      <c r="B122" s="22"/>
      <c r="C122" s="33" t="s">
        <v>325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="2" customFormat="1" ht="16.5" customHeight="1">
      <c r="A123" s="39"/>
      <c r="B123" s="40"/>
      <c r="C123" s="41"/>
      <c r="D123" s="41"/>
      <c r="E123" s="185" t="s">
        <v>326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327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77" t="str">
        <f>E11</f>
        <v>E0 - Etapizace výstavby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20</v>
      </c>
      <c r="D127" s="41"/>
      <c r="E127" s="41"/>
      <c r="F127" s="28" t="str">
        <f>F14</f>
        <v xml:space="preserve">Ústecká 2855, Česká Lípa </v>
      </c>
      <c r="G127" s="41"/>
      <c r="H127" s="41"/>
      <c r="I127" s="33" t="s">
        <v>22</v>
      </c>
      <c r="J127" s="80" t="str">
        <f>IF(J14="","",J14)</f>
        <v>6. 8. 2025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24</v>
      </c>
      <c r="D129" s="41"/>
      <c r="E129" s="41"/>
      <c r="F129" s="28" t="str">
        <f>E17</f>
        <v>Město Č. Lípa, n. T.G.M. 1/1, 47 001 Česká Lípa</v>
      </c>
      <c r="G129" s="41"/>
      <c r="H129" s="41"/>
      <c r="I129" s="33" t="s">
        <v>30</v>
      </c>
      <c r="J129" s="37" t="str">
        <f>E23</f>
        <v xml:space="preserve"> 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3" t="s">
        <v>28</v>
      </c>
      <c r="D130" s="41"/>
      <c r="E130" s="41"/>
      <c r="F130" s="28" t="str">
        <f>IF(E20="","",E20)</f>
        <v>Vyplň údaj</v>
      </c>
      <c r="G130" s="41"/>
      <c r="H130" s="41"/>
      <c r="I130" s="33" t="s">
        <v>33</v>
      </c>
      <c r="J130" s="37" t="str">
        <f>E26</f>
        <v xml:space="preserve"> 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0.32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11" customFormat="1" ht="29.28" customHeight="1">
      <c r="A132" s="201"/>
      <c r="B132" s="202"/>
      <c r="C132" s="203" t="s">
        <v>348</v>
      </c>
      <c r="D132" s="204" t="s">
        <v>61</v>
      </c>
      <c r="E132" s="204" t="s">
        <v>57</v>
      </c>
      <c r="F132" s="204" t="s">
        <v>58</v>
      </c>
      <c r="G132" s="204" t="s">
        <v>349</v>
      </c>
      <c r="H132" s="204" t="s">
        <v>350</v>
      </c>
      <c r="I132" s="204" t="s">
        <v>351</v>
      </c>
      <c r="J132" s="204" t="s">
        <v>331</v>
      </c>
      <c r="K132" s="205" t="s">
        <v>352</v>
      </c>
      <c r="L132" s="206"/>
      <c r="M132" s="101" t="s">
        <v>1</v>
      </c>
      <c r="N132" s="102" t="s">
        <v>40</v>
      </c>
      <c r="O132" s="102" t="s">
        <v>353</v>
      </c>
      <c r="P132" s="102" t="s">
        <v>354</v>
      </c>
      <c r="Q132" s="102" t="s">
        <v>355</v>
      </c>
      <c r="R132" s="102" t="s">
        <v>356</v>
      </c>
      <c r="S132" s="102" t="s">
        <v>357</v>
      </c>
      <c r="T132" s="103" t="s">
        <v>358</v>
      </c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</row>
    <row r="133" s="2" customFormat="1" ht="22.8" customHeight="1">
      <c r="A133" s="39"/>
      <c r="B133" s="40"/>
      <c r="C133" s="108" t="s">
        <v>359</v>
      </c>
      <c r="D133" s="41"/>
      <c r="E133" s="41"/>
      <c r="F133" s="41"/>
      <c r="G133" s="41"/>
      <c r="H133" s="41"/>
      <c r="I133" s="41"/>
      <c r="J133" s="207">
        <f>BK133</f>
        <v>0</v>
      </c>
      <c r="K133" s="41"/>
      <c r="L133" s="45"/>
      <c r="M133" s="104"/>
      <c r="N133" s="208"/>
      <c r="O133" s="105"/>
      <c r="P133" s="209">
        <f>P134+P199+P212+P217</f>
        <v>0</v>
      </c>
      <c r="Q133" s="105"/>
      <c r="R133" s="209">
        <f>R134+R199+R212+R217</f>
        <v>8.4616367400000012</v>
      </c>
      <c r="S133" s="105"/>
      <c r="T133" s="210">
        <f>T134+T199+T212+T217</f>
        <v>6.0814210000000006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75</v>
      </c>
      <c r="AU133" s="18" t="s">
        <v>333</v>
      </c>
      <c r="BK133" s="211">
        <f>BK134+BK199+BK212+BK217</f>
        <v>0</v>
      </c>
    </row>
    <row r="134" s="12" customFormat="1" ht="25.92" customHeight="1">
      <c r="A134" s="12"/>
      <c r="B134" s="212"/>
      <c r="C134" s="213"/>
      <c r="D134" s="214" t="s">
        <v>75</v>
      </c>
      <c r="E134" s="215" t="s">
        <v>360</v>
      </c>
      <c r="F134" s="215" t="s">
        <v>361</v>
      </c>
      <c r="G134" s="213"/>
      <c r="H134" s="213"/>
      <c r="I134" s="216"/>
      <c r="J134" s="217">
        <f>BK134</f>
        <v>0</v>
      </c>
      <c r="K134" s="213"/>
      <c r="L134" s="218"/>
      <c r="M134" s="219"/>
      <c r="N134" s="220"/>
      <c r="O134" s="220"/>
      <c r="P134" s="221">
        <f>P135+P142+P167+P187+P197</f>
        <v>0</v>
      </c>
      <c r="Q134" s="220"/>
      <c r="R134" s="221">
        <f>R135+R142+R167+R187+R197</f>
        <v>8.2863122400000009</v>
      </c>
      <c r="S134" s="220"/>
      <c r="T134" s="222">
        <f>T135+T142+T167+T187+T197</f>
        <v>5.7044960000000007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83</v>
      </c>
      <c r="AT134" s="224" t="s">
        <v>75</v>
      </c>
      <c r="AU134" s="224" t="s">
        <v>76</v>
      </c>
      <c r="AY134" s="223" t="s">
        <v>362</v>
      </c>
      <c r="BK134" s="225">
        <f>BK135+BK142+BK167+BK187+BK197</f>
        <v>0</v>
      </c>
    </row>
    <row r="135" s="12" customFormat="1" ht="22.8" customHeight="1">
      <c r="A135" s="12"/>
      <c r="B135" s="212"/>
      <c r="C135" s="213"/>
      <c r="D135" s="214" t="s">
        <v>75</v>
      </c>
      <c r="E135" s="226" t="s">
        <v>363</v>
      </c>
      <c r="F135" s="226" t="s">
        <v>364</v>
      </c>
      <c r="G135" s="213"/>
      <c r="H135" s="213"/>
      <c r="I135" s="216"/>
      <c r="J135" s="227">
        <f>BK135</f>
        <v>0</v>
      </c>
      <c r="K135" s="213"/>
      <c r="L135" s="218"/>
      <c r="M135" s="219"/>
      <c r="N135" s="220"/>
      <c r="O135" s="220"/>
      <c r="P135" s="221">
        <f>SUM(P136:P141)</f>
        <v>0</v>
      </c>
      <c r="Q135" s="220"/>
      <c r="R135" s="221">
        <f>SUM(R136:R141)</f>
        <v>3.076371</v>
      </c>
      <c r="S135" s="220"/>
      <c r="T135" s="222">
        <f>SUM(T136:T141)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3" t="s">
        <v>83</v>
      </c>
      <c r="AT135" s="224" t="s">
        <v>75</v>
      </c>
      <c r="AU135" s="224" t="s">
        <v>83</v>
      </c>
      <c r="AY135" s="223" t="s">
        <v>362</v>
      </c>
      <c r="BK135" s="225">
        <f>SUM(BK136:BK141)</f>
        <v>0</v>
      </c>
    </row>
    <row r="136" s="2" customFormat="1" ht="24.15" customHeight="1">
      <c r="A136" s="39"/>
      <c r="B136" s="40"/>
      <c r="C136" s="228" t="s">
        <v>83</v>
      </c>
      <c r="D136" s="228" t="s">
        <v>365</v>
      </c>
      <c r="E136" s="229" t="s">
        <v>366</v>
      </c>
      <c r="F136" s="230" t="s">
        <v>367</v>
      </c>
      <c r="G136" s="231" t="s">
        <v>368</v>
      </c>
      <c r="H136" s="232">
        <v>5.0999999999999996</v>
      </c>
      <c r="I136" s="233"/>
      <c r="J136" s="234">
        <f>ROUND(I136*H136,2)</f>
        <v>0</v>
      </c>
      <c r="K136" s="230" t="s">
        <v>369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0.29160000000000003</v>
      </c>
      <c r="R136" s="237">
        <f>Q136*H136</f>
        <v>1.48716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88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371</v>
      </c>
    </row>
    <row r="137" s="13" customFormat="1">
      <c r="A137" s="13"/>
      <c r="B137" s="241"/>
      <c r="C137" s="242"/>
      <c r="D137" s="243" t="s">
        <v>372</v>
      </c>
      <c r="E137" s="244" t="s">
        <v>1</v>
      </c>
      <c r="F137" s="245" t="s">
        <v>373</v>
      </c>
      <c r="G137" s="242"/>
      <c r="H137" s="246">
        <v>5.0999999999999996</v>
      </c>
      <c r="I137" s="247"/>
      <c r="J137" s="242"/>
      <c r="K137" s="242"/>
      <c r="L137" s="248"/>
      <c r="M137" s="249"/>
      <c r="N137" s="250"/>
      <c r="O137" s="250"/>
      <c r="P137" s="250"/>
      <c r="Q137" s="250"/>
      <c r="R137" s="250"/>
      <c r="S137" s="250"/>
      <c r="T137" s="25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2" t="s">
        <v>372</v>
      </c>
      <c r="AU137" s="252" t="s">
        <v>88</v>
      </c>
      <c r="AV137" s="13" t="s">
        <v>88</v>
      </c>
      <c r="AW137" s="13" t="s">
        <v>32</v>
      </c>
      <c r="AX137" s="13" t="s">
        <v>83</v>
      </c>
      <c r="AY137" s="252" t="s">
        <v>362</v>
      </c>
    </row>
    <row r="138" s="2" customFormat="1" ht="24.15" customHeight="1">
      <c r="A138" s="39"/>
      <c r="B138" s="40"/>
      <c r="C138" s="228" t="s">
        <v>88</v>
      </c>
      <c r="D138" s="228" t="s">
        <v>365</v>
      </c>
      <c r="E138" s="229" t="s">
        <v>374</v>
      </c>
      <c r="F138" s="230" t="s">
        <v>375</v>
      </c>
      <c r="G138" s="231" t="s">
        <v>368</v>
      </c>
      <c r="H138" s="232">
        <v>5.0999999999999996</v>
      </c>
      <c r="I138" s="233"/>
      <c r="J138" s="234">
        <f>ROUND(I138*H138,2)</f>
        <v>0</v>
      </c>
      <c r="K138" s="230" t="s">
        <v>369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0.106</v>
      </c>
      <c r="R138" s="237">
        <f>Q138*H138</f>
        <v>0.54059999999999997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88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376</v>
      </c>
    </row>
    <row r="139" s="2" customFormat="1" ht="24.15" customHeight="1">
      <c r="A139" s="39"/>
      <c r="B139" s="40"/>
      <c r="C139" s="228" t="s">
        <v>104</v>
      </c>
      <c r="D139" s="228" t="s">
        <v>365</v>
      </c>
      <c r="E139" s="229" t="s">
        <v>377</v>
      </c>
      <c r="F139" s="230" t="s">
        <v>378</v>
      </c>
      <c r="G139" s="231" t="s">
        <v>368</v>
      </c>
      <c r="H139" s="232">
        <v>5.0999999999999996</v>
      </c>
      <c r="I139" s="233"/>
      <c r="J139" s="234">
        <f>ROUND(I139*H139,2)</f>
        <v>0</v>
      </c>
      <c r="K139" s="230" t="s">
        <v>369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0.089219999999999994</v>
      </c>
      <c r="R139" s="237">
        <f>Q139*H139</f>
        <v>0.45502199999999993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370</v>
      </c>
      <c r="AT139" s="239" t="s">
        <v>365</v>
      </c>
      <c r="AU139" s="239" t="s">
        <v>88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379</v>
      </c>
    </row>
    <row r="140" s="2" customFormat="1" ht="24.15" customHeight="1">
      <c r="A140" s="39"/>
      <c r="B140" s="40"/>
      <c r="C140" s="253" t="s">
        <v>370</v>
      </c>
      <c r="D140" s="253" t="s">
        <v>380</v>
      </c>
      <c r="E140" s="254" t="s">
        <v>381</v>
      </c>
      <c r="F140" s="255" t="s">
        <v>382</v>
      </c>
      <c r="G140" s="256" t="s">
        <v>368</v>
      </c>
      <c r="H140" s="257">
        <v>5.2530000000000001</v>
      </c>
      <c r="I140" s="258"/>
      <c r="J140" s="259">
        <f>ROUND(I140*H140,2)</f>
        <v>0</v>
      </c>
      <c r="K140" s="255" t="s">
        <v>369</v>
      </c>
      <c r="L140" s="260"/>
      <c r="M140" s="261" t="s">
        <v>1</v>
      </c>
      <c r="N140" s="262" t="s">
        <v>42</v>
      </c>
      <c r="O140" s="92"/>
      <c r="P140" s="237">
        <f>O140*H140</f>
        <v>0</v>
      </c>
      <c r="Q140" s="237">
        <v>0.113</v>
      </c>
      <c r="R140" s="237">
        <f>Q140*H140</f>
        <v>0.59358900000000003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383</v>
      </c>
      <c r="AT140" s="239" t="s">
        <v>380</v>
      </c>
      <c r="AU140" s="239" t="s">
        <v>88</v>
      </c>
      <c r="AY140" s="18" t="s">
        <v>362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370</v>
      </c>
      <c r="BM140" s="239" t="s">
        <v>384</v>
      </c>
    </row>
    <row r="141" s="13" customFormat="1">
      <c r="A141" s="13"/>
      <c r="B141" s="241"/>
      <c r="C141" s="242"/>
      <c r="D141" s="243" t="s">
        <v>372</v>
      </c>
      <c r="E141" s="242"/>
      <c r="F141" s="245" t="s">
        <v>385</v>
      </c>
      <c r="G141" s="242"/>
      <c r="H141" s="246">
        <v>5.2530000000000001</v>
      </c>
      <c r="I141" s="247"/>
      <c r="J141" s="242"/>
      <c r="K141" s="242"/>
      <c r="L141" s="248"/>
      <c r="M141" s="249"/>
      <c r="N141" s="250"/>
      <c r="O141" s="250"/>
      <c r="P141" s="250"/>
      <c r="Q141" s="250"/>
      <c r="R141" s="250"/>
      <c r="S141" s="250"/>
      <c r="T141" s="25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2" t="s">
        <v>372</v>
      </c>
      <c r="AU141" s="252" t="s">
        <v>88</v>
      </c>
      <c r="AV141" s="13" t="s">
        <v>88</v>
      </c>
      <c r="AW141" s="13" t="s">
        <v>4</v>
      </c>
      <c r="AX141" s="13" t="s">
        <v>83</v>
      </c>
      <c r="AY141" s="252" t="s">
        <v>362</v>
      </c>
    </row>
    <row r="142" s="12" customFormat="1" ht="22.8" customHeight="1">
      <c r="A142" s="12"/>
      <c r="B142" s="212"/>
      <c r="C142" s="213"/>
      <c r="D142" s="214" t="s">
        <v>75</v>
      </c>
      <c r="E142" s="226" t="s">
        <v>386</v>
      </c>
      <c r="F142" s="226" t="s">
        <v>387</v>
      </c>
      <c r="G142" s="213"/>
      <c r="H142" s="213"/>
      <c r="I142" s="216"/>
      <c r="J142" s="227">
        <f>BK142</f>
        <v>0</v>
      </c>
      <c r="K142" s="213"/>
      <c r="L142" s="218"/>
      <c r="M142" s="219"/>
      <c r="N142" s="220"/>
      <c r="O142" s="220"/>
      <c r="P142" s="221">
        <f>SUM(P143:P166)</f>
        <v>0</v>
      </c>
      <c r="Q142" s="220"/>
      <c r="R142" s="221">
        <f>SUM(R143:R166)</f>
        <v>3.7752772400000003</v>
      </c>
      <c r="S142" s="220"/>
      <c r="T142" s="222">
        <f>SUM(T143:T166)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3" t="s">
        <v>83</v>
      </c>
      <c r="AT142" s="224" t="s">
        <v>75</v>
      </c>
      <c r="AU142" s="224" t="s">
        <v>83</v>
      </c>
      <c r="AY142" s="223" t="s">
        <v>362</v>
      </c>
      <c r="BK142" s="225">
        <f>SUM(BK143:BK166)</f>
        <v>0</v>
      </c>
    </row>
    <row r="143" s="2" customFormat="1" ht="16.5" customHeight="1">
      <c r="A143" s="39"/>
      <c r="B143" s="40"/>
      <c r="C143" s="228" t="s">
        <v>363</v>
      </c>
      <c r="D143" s="228" t="s">
        <v>365</v>
      </c>
      <c r="E143" s="229" t="s">
        <v>388</v>
      </c>
      <c r="F143" s="230" t="s">
        <v>389</v>
      </c>
      <c r="G143" s="231" t="s">
        <v>368</v>
      </c>
      <c r="H143" s="232">
        <v>1.524</v>
      </c>
      <c r="I143" s="233"/>
      <c r="J143" s="234">
        <f>ROUND(I143*H143,2)</f>
        <v>0</v>
      </c>
      <c r="K143" s="230" t="s">
        <v>369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0.032730000000000002</v>
      </c>
      <c r="R143" s="237">
        <f>Q143*H143</f>
        <v>0.049880520000000005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370</v>
      </c>
      <c r="AT143" s="239" t="s">
        <v>365</v>
      </c>
      <c r="AU143" s="239" t="s">
        <v>88</v>
      </c>
      <c r="AY143" s="18" t="s">
        <v>362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370</v>
      </c>
      <c r="BM143" s="239" t="s">
        <v>390</v>
      </c>
    </row>
    <row r="144" s="13" customFormat="1">
      <c r="A144" s="13"/>
      <c r="B144" s="241"/>
      <c r="C144" s="242"/>
      <c r="D144" s="243" t="s">
        <v>372</v>
      </c>
      <c r="E144" s="244" t="s">
        <v>1</v>
      </c>
      <c r="F144" s="245" t="s">
        <v>391</v>
      </c>
      <c r="G144" s="242"/>
      <c r="H144" s="246">
        <v>1.524</v>
      </c>
      <c r="I144" s="247"/>
      <c r="J144" s="242"/>
      <c r="K144" s="242"/>
      <c r="L144" s="248"/>
      <c r="M144" s="249"/>
      <c r="N144" s="250"/>
      <c r="O144" s="250"/>
      <c r="P144" s="250"/>
      <c r="Q144" s="250"/>
      <c r="R144" s="250"/>
      <c r="S144" s="250"/>
      <c r="T144" s="25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2" t="s">
        <v>372</v>
      </c>
      <c r="AU144" s="252" t="s">
        <v>88</v>
      </c>
      <c r="AV144" s="13" t="s">
        <v>88</v>
      </c>
      <c r="AW144" s="13" t="s">
        <v>32</v>
      </c>
      <c r="AX144" s="13" t="s">
        <v>83</v>
      </c>
      <c r="AY144" s="252" t="s">
        <v>362</v>
      </c>
    </row>
    <row r="145" s="2" customFormat="1" ht="21.75" customHeight="1">
      <c r="A145" s="39"/>
      <c r="B145" s="40"/>
      <c r="C145" s="228" t="s">
        <v>386</v>
      </c>
      <c r="D145" s="228" t="s">
        <v>365</v>
      </c>
      <c r="E145" s="229" t="s">
        <v>392</v>
      </c>
      <c r="F145" s="230" t="s">
        <v>393</v>
      </c>
      <c r="G145" s="231" t="s">
        <v>368</v>
      </c>
      <c r="H145" s="232">
        <v>30.800000000000001</v>
      </c>
      <c r="I145" s="233"/>
      <c r="J145" s="234">
        <f>ROUND(I145*H145,2)</f>
        <v>0</v>
      </c>
      <c r="K145" s="230" t="s">
        <v>369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0.0043800000000000002</v>
      </c>
      <c r="R145" s="237">
        <f>Q145*H145</f>
        <v>0.134904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370</v>
      </c>
      <c r="AT145" s="239" t="s">
        <v>365</v>
      </c>
      <c r="AU145" s="239" t="s">
        <v>88</v>
      </c>
      <c r="AY145" s="18" t="s">
        <v>362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88</v>
      </c>
      <c r="BK145" s="240">
        <f>ROUND(I145*H145,2)</f>
        <v>0</v>
      </c>
      <c r="BL145" s="18" t="s">
        <v>370</v>
      </c>
      <c r="BM145" s="239" t="s">
        <v>394</v>
      </c>
    </row>
    <row r="146" s="13" customFormat="1">
      <c r="A146" s="13"/>
      <c r="B146" s="241"/>
      <c r="C146" s="242"/>
      <c r="D146" s="243" t="s">
        <v>372</v>
      </c>
      <c r="E146" s="244" t="s">
        <v>1</v>
      </c>
      <c r="F146" s="245" t="s">
        <v>395</v>
      </c>
      <c r="G146" s="242"/>
      <c r="H146" s="246">
        <v>30.800000000000001</v>
      </c>
      <c r="I146" s="247"/>
      <c r="J146" s="242"/>
      <c r="K146" s="242"/>
      <c r="L146" s="248"/>
      <c r="M146" s="249"/>
      <c r="N146" s="250"/>
      <c r="O146" s="250"/>
      <c r="P146" s="250"/>
      <c r="Q146" s="250"/>
      <c r="R146" s="250"/>
      <c r="S146" s="250"/>
      <c r="T146" s="25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2" t="s">
        <v>372</v>
      </c>
      <c r="AU146" s="252" t="s">
        <v>88</v>
      </c>
      <c r="AV146" s="13" t="s">
        <v>88</v>
      </c>
      <c r="AW146" s="13" t="s">
        <v>32</v>
      </c>
      <c r="AX146" s="13" t="s">
        <v>76</v>
      </c>
      <c r="AY146" s="252" t="s">
        <v>362</v>
      </c>
    </row>
    <row r="147" s="14" customFormat="1">
      <c r="A147" s="14"/>
      <c r="B147" s="263"/>
      <c r="C147" s="264"/>
      <c r="D147" s="243" t="s">
        <v>372</v>
      </c>
      <c r="E147" s="265" t="s">
        <v>1</v>
      </c>
      <c r="F147" s="266" t="s">
        <v>396</v>
      </c>
      <c r="G147" s="264"/>
      <c r="H147" s="267">
        <v>30.800000000000001</v>
      </c>
      <c r="I147" s="268"/>
      <c r="J147" s="264"/>
      <c r="K147" s="264"/>
      <c r="L147" s="269"/>
      <c r="M147" s="270"/>
      <c r="N147" s="271"/>
      <c r="O147" s="271"/>
      <c r="P147" s="271"/>
      <c r="Q147" s="271"/>
      <c r="R147" s="271"/>
      <c r="S147" s="271"/>
      <c r="T147" s="27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73" t="s">
        <v>372</v>
      </c>
      <c r="AU147" s="273" t="s">
        <v>88</v>
      </c>
      <c r="AV147" s="14" t="s">
        <v>370</v>
      </c>
      <c r="AW147" s="14" t="s">
        <v>32</v>
      </c>
      <c r="AX147" s="14" t="s">
        <v>83</v>
      </c>
      <c r="AY147" s="273" t="s">
        <v>362</v>
      </c>
    </row>
    <row r="148" s="2" customFormat="1" ht="24.15" customHeight="1">
      <c r="A148" s="39"/>
      <c r="B148" s="40"/>
      <c r="C148" s="228" t="s">
        <v>397</v>
      </c>
      <c r="D148" s="228" t="s">
        <v>365</v>
      </c>
      <c r="E148" s="229" t="s">
        <v>398</v>
      </c>
      <c r="F148" s="230" t="s">
        <v>399</v>
      </c>
      <c r="G148" s="231" t="s">
        <v>368</v>
      </c>
      <c r="H148" s="232">
        <v>30.800000000000001</v>
      </c>
      <c r="I148" s="233"/>
      <c r="J148" s="234">
        <f>ROUND(I148*H148,2)</f>
        <v>0</v>
      </c>
      <c r="K148" s="230" t="s">
        <v>369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0.00013999999999999999</v>
      </c>
      <c r="R148" s="237">
        <f>Q148*H148</f>
        <v>0.0043119999999999999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370</v>
      </c>
      <c r="AT148" s="239" t="s">
        <v>365</v>
      </c>
      <c r="AU148" s="239" t="s">
        <v>88</v>
      </c>
      <c r="AY148" s="18" t="s">
        <v>362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370</v>
      </c>
      <c r="BM148" s="239" t="s">
        <v>400</v>
      </c>
    </row>
    <row r="149" s="2" customFormat="1" ht="37.8" customHeight="1">
      <c r="A149" s="39"/>
      <c r="B149" s="40"/>
      <c r="C149" s="228" t="s">
        <v>383</v>
      </c>
      <c r="D149" s="228" t="s">
        <v>365</v>
      </c>
      <c r="E149" s="229" t="s">
        <v>401</v>
      </c>
      <c r="F149" s="230" t="s">
        <v>402</v>
      </c>
      <c r="G149" s="231" t="s">
        <v>403</v>
      </c>
      <c r="H149" s="232">
        <v>6.2999999999999998</v>
      </c>
      <c r="I149" s="233"/>
      <c r="J149" s="234">
        <f>ROUND(I149*H149,2)</f>
        <v>0</v>
      </c>
      <c r="K149" s="230" t="s">
        <v>369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0.0017600000000000001</v>
      </c>
      <c r="R149" s="237">
        <f>Q149*H149</f>
        <v>0.011088000000000001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370</v>
      </c>
      <c r="AT149" s="239" t="s">
        <v>365</v>
      </c>
      <c r="AU149" s="239" t="s">
        <v>88</v>
      </c>
      <c r="AY149" s="18" t="s">
        <v>362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370</v>
      </c>
      <c r="BM149" s="239" t="s">
        <v>404</v>
      </c>
    </row>
    <row r="150" s="13" customFormat="1">
      <c r="A150" s="13"/>
      <c r="B150" s="241"/>
      <c r="C150" s="242"/>
      <c r="D150" s="243" t="s">
        <v>372</v>
      </c>
      <c r="E150" s="244" t="s">
        <v>1</v>
      </c>
      <c r="F150" s="245" t="s">
        <v>405</v>
      </c>
      <c r="G150" s="242"/>
      <c r="H150" s="246">
        <v>6.2999999999999998</v>
      </c>
      <c r="I150" s="247"/>
      <c r="J150" s="242"/>
      <c r="K150" s="242"/>
      <c r="L150" s="248"/>
      <c r="M150" s="249"/>
      <c r="N150" s="250"/>
      <c r="O150" s="250"/>
      <c r="P150" s="250"/>
      <c r="Q150" s="250"/>
      <c r="R150" s="250"/>
      <c r="S150" s="250"/>
      <c r="T150" s="25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2" t="s">
        <v>372</v>
      </c>
      <c r="AU150" s="252" t="s">
        <v>88</v>
      </c>
      <c r="AV150" s="13" t="s">
        <v>88</v>
      </c>
      <c r="AW150" s="13" t="s">
        <v>32</v>
      </c>
      <c r="AX150" s="13" t="s">
        <v>76</v>
      </c>
      <c r="AY150" s="252" t="s">
        <v>362</v>
      </c>
    </row>
    <row r="151" s="14" customFormat="1">
      <c r="A151" s="14"/>
      <c r="B151" s="263"/>
      <c r="C151" s="264"/>
      <c r="D151" s="243" t="s">
        <v>372</v>
      </c>
      <c r="E151" s="265" t="s">
        <v>1</v>
      </c>
      <c r="F151" s="266" t="s">
        <v>396</v>
      </c>
      <c r="G151" s="264"/>
      <c r="H151" s="267">
        <v>6.2999999999999998</v>
      </c>
      <c r="I151" s="268"/>
      <c r="J151" s="264"/>
      <c r="K151" s="264"/>
      <c r="L151" s="269"/>
      <c r="M151" s="270"/>
      <c r="N151" s="271"/>
      <c r="O151" s="271"/>
      <c r="P151" s="271"/>
      <c r="Q151" s="271"/>
      <c r="R151" s="271"/>
      <c r="S151" s="271"/>
      <c r="T151" s="27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73" t="s">
        <v>372</v>
      </c>
      <c r="AU151" s="273" t="s">
        <v>88</v>
      </c>
      <c r="AV151" s="14" t="s">
        <v>370</v>
      </c>
      <c r="AW151" s="14" t="s">
        <v>32</v>
      </c>
      <c r="AX151" s="14" t="s">
        <v>83</v>
      </c>
      <c r="AY151" s="273" t="s">
        <v>362</v>
      </c>
    </row>
    <row r="152" s="2" customFormat="1" ht="24.15" customHeight="1">
      <c r="A152" s="39"/>
      <c r="B152" s="40"/>
      <c r="C152" s="253" t="s">
        <v>406</v>
      </c>
      <c r="D152" s="253" t="s">
        <v>380</v>
      </c>
      <c r="E152" s="254" t="s">
        <v>407</v>
      </c>
      <c r="F152" s="255" t="s">
        <v>408</v>
      </c>
      <c r="G152" s="256" t="s">
        <v>368</v>
      </c>
      <c r="H152" s="257">
        <v>1.3859999999999999</v>
      </c>
      <c r="I152" s="258"/>
      <c r="J152" s="259">
        <f>ROUND(I152*H152,2)</f>
        <v>0</v>
      </c>
      <c r="K152" s="255" t="s">
        <v>369</v>
      </c>
      <c r="L152" s="260"/>
      <c r="M152" s="261" t="s">
        <v>1</v>
      </c>
      <c r="N152" s="262" t="s">
        <v>42</v>
      </c>
      <c r="O152" s="92"/>
      <c r="P152" s="237">
        <f>O152*H152</f>
        <v>0</v>
      </c>
      <c r="Q152" s="237">
        <v>0.0047999999999999996</v>
      </c>
      <c r="R152" s="237">
        <f>Q152*H152</f>
        <v>0.0066527999999999986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383</v>
      </c>
      <c r="AT152" s="239" t="s">
        <v>380</v>
      </c>
      <c r="AU152" s="239" t="s">
        <v>88</v>
      </c>
      <c r="AY152" s="18" t="s">
        <v>362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370</v>
      </c>
      <c r="BM152" s="239" t="s">
        <v>409</v>
      </c>
    </row>
    <row r="153" s="13" customFormat="1">
      <c r="A153" s="13"/>
      <c r="B153" s="241"/>
      <c r="C153" s="242"/>
      <c r="D153" s="243" t="s">
        <v>372</v>
      </c>
      <c r="E153" s="244" t="s">
        <v>1</v>
      </c>
      <c r="F153" s="245" t="s">
        <v>410</v>
      </c>
      <c r="G153" s="242"/>
      <c r="H153" s="246">
        <v>1.3859999999999999</v>
      </c>
      <c r="I153" s="247"/>
      <c r="J153" s="242"/>
      <c r="K153" s="242"/>
      <c r="L153" s="248"/>
      <c r="M153" s="249"/>
      <c r="N153" s="250"/>
      <c r="O153" s="250"/>
      <c r="P153" s="250"/>
      <c r="Q153" s="250"/>
      <c r="R153" s="250"/>
      <c r="S153" s="250"/>
      <c r="T153" s="25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2" t="s">
        <v>372</v>
      </c>
      <c r="AU153" s="252" t="s">
        <v>88</v>
      </c>
      <c r="AV153" s="13" t="s">
        <v>88</v>
      </c>
      <c r="AW153" s="13" t="s">
        <v>32</v>
      </c>
      <c r="AX153" s="13" t="s">
        <v>83</v>
      </c>
      <c r="AY153" s="252" t="s">
        <v>362</v>
      </c>
    </row>
    <row r="154" s="2" customFormat="1" ht="16.5" customHeight="1">
      <c r="A154" s="39"/>
      <c r="B154" s="40"/>
      <c r="C154" s="228" t="s">
        <v>411</v>
      </c>
      <c r="D154" s="228" t="s">
        <v>365</v>
      </c>
      <c r="E154" s="229" t="s">
        <v>412</v>
      </c>
      <c r="F154" s="230" t="s">
        <v>413</v>
      </c>
      <c r="G154" s="231" t="s">
        <v>403</v>
      </c>
      <c r="H154" s="232">
        <v>19.722000000000001</v>
      </c>
      <c r="I154" s="233"/>
      <c r="J154" s="234">
        <f>ROUND(I154*H154,2)</f>
        <v>0</v>
      </c>
      <c r="K154" s="230" t="s">
        <v>369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370</v>
      </c>
      <c r="AT154" s="239" t="s">
        <v>365</v>
      </c>
      <c r="AU154" s="239" t="s">
        <v>88</v>
      </c>
      <c r="AY154" s="18" t="s">
        <v>362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370</v>
      </c>
      <c r="BM154" s="239" t="s">
        <v>414</v>
      </c>
    </row>
    <row r="155" s="13" customFormat="1">
      <c r="A155" s="13"/>
      <c r="B155" s="241"/>
      <c r="C155" s="242"/>
      <c r="D155" s="243" t="s">
        <v>372</v>
      </c>
      <c r="E155" s="244" t="s">
        <v>1</v>
      </c>
      <c r="F155" s="245" t="s">
        <v>415</v>
      </c>
      <c r="G155" s="242"/>
      <c r="H155" s="246">
        <v>19.722000000000001</v>
      </c>
      <c r="I155" s="247"/>
      <c r="J155" s="242"/>
      <c r="K155" s="242"/>
      <c r="L155" s="248"/>
      <c r="M155" s="249"/>
      <c r="N155" s="250"/>
      <c r="O155" s="250"/>
      <c r="P155" s="250"/>
      <c r="Q155" s="250"/>
      <c r="R155" s="250"/>
      <c r="S155" s="250"/>
      <c r="T155" s="25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2" t="s">
        <v>372</v>
      </c>
      <c r="AU155" s="252" t="s">
        <v>88</v>
      </c>
      <c r="AV155" s="13" t="s">
        <v>88</v>
      </c>
      <c r="AW155" s="13" t="s">
        <v>32</v>
      </c>
      <c r="AX155" s="13" t="s">
        <v>83</v>
      </c>
      <c r="AY155" s="252" t="s">
        <v>362</v>
      </c>
    </row>
    <row r="156" s="2" customFormat="1" ht="21.75" customHeight="1">
      <c r="A156" s="39"/>
      <c r="B156" s="40"/>
      <c r="C156" s="253" t="s">
        <v>416</v>
      </c>
      <c r="D156" s="253" t="s">
        <v>380</v>
      </c>
      <c r="E156" s="254" t="s">
        <v>417</v>
      </c>
      <c r="F156" s="255" t="s">
        <v>418</v>
      </c>
      <c r="G156" s="256" t="s">
        <v>403</v>
      </c>
      <c r="H156" s="257">
        <v>14.388</v>
      </c>
      <c r="I156" s="258"/>
      <c r="J156" s="259">
        <f>ROUND(I156*H156,2)</f>
        <v>0</v>
      </c>
      <c r="K156" s="255" t="s">
        <v>369</v>
      </c>
      <c r="L156" s="260"/>
      <c r="M156" s="261" t="s">
        <v>1</v>
      </c>
      <c r="N156" s="262" t="s">
        <v>42</v>
      </c>
      <c r="O156" s="92"/>
      <c r="P156" s="237">
        <f>O156*H156</f>
        <v>0</v>
      </c>
      <c r="Q156" s="237">
        <v>0.00012</v>
      </c>
      <c r="R156" s="237">
        <f>Q156*H156</f>
        <v>0.00172656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383</v>
      </c>
      <c r="AT156" s="239" t="s">
        <v>380</v>
      </c>
      <c r="AU156" s="239" t="s">
        <v>88</v>
      </c>
      <c r="AY156" s="18" t="s">
        <v>362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370</v>
      </c>
      <c r="BM156" s="239" t="s">
        <v>419</v>
      </c>
    </row>
    <row r="157" s="13" customFormat="1">
      <c r="A157" s="13"/>
      <c r="B157" s="241"/>
      <c r="C157" s="242"/>
      <c r="D157" s="243" t="s">
        <v>372</v>
      </c>
      <c r="E157" s="244" t="s">
        <v>1</v>
      </c>
      <c r="F157" s="245" t="s">
        <v>420</v>
      </c>
      <c r="G157" s="242"/>
      <c r="H157" s="246">
        <v>5.0800000000000001</v>
      </c>
      <c r="I157" s="247"/>
      <c r="J157" s="242"/>
      <c r="K157" s="242"/>
      <c r="L157" s="248"/>
      <c r="M157" s="249"/>
      <c r="N157" s="250"/>
      <c r="O157" s="250"/>
      <c r="P157" s="250"/>
      <c r="Q157" s="250"/>
      <c r="R157" s="250"/>
      <c r="S157" s="250"/>
      <c r="T157" s="25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2" t="s">
        <v>372</v>
      </c>
      <c r="AU157" s="252" t="s">
        <v>88</v>
      </c>
      <c r="AV157" s="13" t="s">
        <v>88</v>
      </c>
      <c r="AW157" s="13" t="s">
        <v>32</v>
      </c>
      <c r="AX157" s="13" t="s">
        <v>76</v>
      </c>
      <c r="AY157" s="252" t="s">
        <v>362</v>
      </c>
    </row>
    <row r="158" s="13" customFormat="1">
      <c r="A158" s="13"/>
      <c r="B158" s="241"/>
      <c r="C158" s="242"/>
      <c r="D158" s="243" t="s">
        <v>372</v>
      </c>
      <c r="E158" s="244" t="s">
        <v>1</v>
      </c>
      <c r="F158" s="245" t="s">
        <v>421</v>
      </c>
      <c r="G158" s="242"/>
      <c r="H158" s="246">
        <v>8</v>
      </c>
      <c r="I158" s="247"/>
      <c r="J158" s="242"/>
      <c r="K158" s="242"/>
      <c r="L158" s="248"/>
      <c r="M158" s="249"/>
      <c r="N158" s="250"/>
      <c r="O158" s="250"/>
      <c r="P158" s="250"/>
      <c r="Q158" s="250"/>
      <c r="R158" s="250"/>
      <c r="S158" s="250"/>
      <c r="T158" s="25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2" t="s">
        <v>372</v>
      </c>
      <c r="AU158" s="252" t="s">
        <v>88</v>
      </c>
      <c r="AV158" s="13" t="s">
        <v>88</v>
      </c>
      <c r="AW158" s="13" t="s">
        <v>32</v>
      </c>
      <c r="AX158" s="13" t="s">
        <v>76</v>
      </c>
      <c r="AY158" s="252" t="s">
        <v>362</v>
      </c>
    </row>
    <row r="159" s="14" customFormat="1">
      <c r="A159" s="14"/>
      <c r="B159" s="263"/>
      <c r="C159" s="264"/>
      <c r="D159" s="243" t="s">
        <v>372</v>
      </c>
      <c r="E159" s="265" t="s">
        <v>1</v>
      </c>
      <c r="F159" s="266" t="s">
        <v>396</v>
      </c>
      <c r="G159" s="264"/>
      <c r="H159" s="267">
        <v>13.08</v>
      </c>
      <c r="I159" s="268"/>
      <c r="J159" s="264"/>
      <c r="K159" s="264"/>
      <c r="L159" s="269"/>
      <c r="M159" s="270"/>
      <c r="N159" s="271"/>
      <c r="O159" s="271"/>
      <c r="P159" s="271"/>
      <c r="Q159" s="271"/>
      <c r="R159" s="271"/>
      <c r="S159" s="271"/>
      <c r="T159" s="27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3" t="s">
        <v>372</v>
      </c>
      <c r="AU159" s="273" t="s">
        <v>88</v>
      </c>
      <c r="AV159" s="14" t="s">
        <v>370</v>
      </c>
      <c r="AW159" s="14" t="s">
        <v>32</v>
      </c>
      <c r="AX159" s="14" t="s">
        <v>83</v>
      </c>
      <c r="AY159" s="273" t="s">
        <v>362</v>
      </c>
    </row>
    <row r="160" s="13" customFormat="1">
      <c r="A160" s="13"/>
      <c r="B160" s="241"/>
      <c r="C160" s="242"/>
      <c r="D160" s="243" t="s">
        <v>372</v>
      </c>
      <c r="E160" s="242"/>
      <c r="F160" s="245" t="s">
        <v>422</v>
      </c>
      <c r="G160" s="242"/>
      <c r="H160" s="246">
        <v>14.388</v>
      </c>
      <c r="I160" s="247"/>
      <c r="J160" s="242"/>
      <c r="K160" s="242"/>
      <c r="L160" s="248"/>
      <c r="M160" s="249"/>
      <c r="N160" s="250"/>
      <c r="O160" s="250"/>
      <c r="P160" s="250"/>
      <c r="Q160" s="250"/>
      <c r="R160" s="250"/>
      <c r="S160" s="250"/>
      <c r="T160" s="25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2" t="s">
        <v>372</v>
      </c>
      <c r="AU160" s="252" t="s">
        <v>88</v>
      </c>
      <c r="AV160" s="13" t="s">
        <v>88</v>
      </c>
      <c r="AW160" s="13" t="s">
        <v>4</v>
      </c>
      <c r="AX160" s="13" t="s">
        <v>83</v>
      </c>
      <c r="AY160" s="252" t="s">
        <v>362</v>
      </c>
    </row>
    <row r="161" s="2" customFormat="1" ht="24.15" customHeight="1">
      <c r="A161" s="39"/>
      <c r="B161" s="40"/>
      <c r="C161" s="253" t="s">
        <v>8</v>
      </c>
      <c r="D161" s="253" t="s">
        <v>380</v>
      </c>
      <c r="E161" s="254" t="s">
        <v>423</v>
      </c>
      <c r="F161" s="255" t="s">
        <v>424</v>
      </c>
      <c r="G161" s="256" t="s">
        <v>403</v>
      </c>
      <c r="H161" s="257">
        <v>5.3339999999999996</v>
      </c>
      <c r="I161" s="258"/>
      <c r="J161" s="259">
        <f>ROUND(I161*H161,2)</f>
        <v>0</v>
      </c>
      <c r="K161" s="255" t="s">
        <v>369</v>
      </c>
      <c r="L161" s="260"/>
      <c r="M161" s="261" t="s">
        <v>1</v>
      </c>
      <c r="N161" s="262" t="s">
        <v>42</v>
      </c>
      <c r="O161" s="92"/>
      <c r="P161" s="237">
        <f>O161*H161</f>
        <v>0</v>
      </c>
      <c r="Q161" s="237">
        <v>4.0000000000000003E-05</v>
      </c>
      <c r="R161" s="237">
        <f>Q161*H161</f>
        <v>0.00021336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383</v>
      </c>
      <c r="AT161" s="239" t="s">
        <v>380</v>
      </c>
      <c r="AU161" s="239" t="s">
        <v>88</v>
      </c>
      <c r="AY161" s="18" t="s">
        <v>362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88</v>
      </c>
      <c r="BK161" s="240">
        <f>ROUND(I161*H161,2)</f>
        <v>0</v>
      </c>
      <c r="BL161" s="18" t="s">
        <v>370</v>
      </c>
      <c r="BM161" s="239" t="s">
        <v>425</v>
      </c>
    </row>
    <row r="162" s="13" customFormat="1">
      <c r="A162" s="13"/>
      <c r="B162" s="241"/>
      <c r="C162" s="242"/>
      <c r="D162" s="243" t="s">
        <v>372</v>
      </c>
      <c r="E162" s="244" t="s">
        <v>1</v>
      </c>
      <c r="F162" s="245" t="s">
        <v>420</v>
      </c>
      <c r="G162" s="242"/>
      <c r="H162" s="246">
        <v>5.0800000000000001</v>
      </c>
      <c r="I162" s="247"/>
      <c r="J162" s="242"/>
      <c r="K162" s="242"/>
      <c r="L162" s="248"/>
      <c r="M162" s="249"/>
      <c r="N162" s="250"/>
      <c r="O162" s="250"/>
      <c r="P162" s="250"/>
      <c r="Q162" s="250"/>
      <c r="R162" s="250"/>
      <c r="S162" s="250"/>
      <c r="T162" s="25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2" t="s">
        <v>372</v>
      </c>
      <c r="AU162" s="252" t="s">
        <v>88</v>
      </c>
      <c r="AV162" s="13" t="s">
        <v>88</v>
      </c>
      <c r="AW162" s="13" t="s">
        <v>32</v>
      </c>
      <c r="AX162" s="13" t="s">
        <v>83</v>
      </c>
      <c r="AY162" s="252" t="s">
        <v>362</v>
      </c>
    </row>
    <row r="163" s="13" customFormat="1">
      <c r="A163" s="13"/>
      <c r="B163" s="241"/>
      <c r="C163" s="242"/>
      <c r="D163" s="243" t="s">
        <v>372</v>
      </c>
      <c r="E163" s="242"/>
      <c r="F163" s="245" t="s">
        <v>426</v>
      </c>
      <c r="G163" s="242"/>
      <c r="H163" s="246">
        <v>5.3339999999999996</v>
      </c>
      <c r="I163" s="247"/>
      <c r="J163" s="242"/>
      <c r="K163" s="242"/>
      <c r="L163" s="248"/>
      <c r="M163" s="249"/>
      <c r="N163" s="250"/>
      <c r="O163" s="250"/>
      <c r="P163" s="250"/>
      <c r="Q163" s="250"/>
      <c r="R163" s="250"/>
      <c r="S163" s="250"/>
      <c r="T163" s="25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2" t="s">
        <v>372</v>
      </c>
      <c r="AU163" s="252" t="s">
        <v>88</v>
      </c>
      <c r="AV163" s="13" t="s">
        <v>88</v>
      </c>
      <c r="AW163" s="13" t="s">
        <v>4</v>
      </c>
      <c r="AX163" s="13" t="s">
        <v>83</v>
      </c>
      <c r="AY163" s="252" t="s">
        <v>362</v>
      </c>
    </row>
    <row r="164" s="2" customFormat="1" ht="24.15" customHeight="1">
      <c r="A164" s="39"/>
      <c r="B164" s="40"/>
      <c r="C164" s="228" t="s">
        <v>427</v>
      </c>
      <c r="D164" s="228" t="s">
        <v>365</v>
      </c>
      <c r="E164" s="229" t="s">
        <v>428</v>
      </c>
      <c r="F164" s="230" t="s">
        <v>429</v>
      </c>
      <c r="G164" s="231" t="s">
        <v>368</v>
      </c>
      <c r="H164" s="232">
        <v>30.800000000000001</v>
      </c>
      <c r="I164" s="233"/>
      <c r="J164" s="234">
        <f>ROUND(I164*H164,2)</f>
        <v>0</v>
      </c>
      <c r="K164" s="230" t="s">
        <v>369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0.0028500000000000001</v>
      </c>
      <c r="R164" s="237">
        <f>Q164*H164</f>
        <v>0.087780000000000011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370</v>
      </c>
      <c r="AT164" s="239" t="s">
        <v>365</v>
      </c>
      <c r="AU164" s="239" t="s">
        <v>88</v>
      </c>
      <c r="AY164" s="18" t="s">
        <v>362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88</v>
      </c>
      <c r="BK164" s="240">
        <f>ROUND(I164*H164,2)</f>
        <v>0</v>
      </c>
      <c r="BL164" s="18" t="s">
        <v>370</v>
      </c>
      <c r="BM164" s="239" t="s">
        <v>430</v>
      </c>
    </row>
    <row r="165" s="2" customFormat="1" ht="21.75" customHeight="1">
      <c r="A165" s="39"/>
      <c r="B165" s="40"/>
      <c r="C165" s="228" t="s">
        <v>431</v>
      </c>
      <c r="D165" s="228" t="s">
        <v>365</v>
      </c>
      <c r="E165" s="229" t="s">
        <v>432</v>
      </c>
      <c r="F165" s="230" t="s">
        <v>433</v>
      </c>
      <c r="G165" s="231" t="s">
        <v>368</v>
      </c>
      <c r="H165" s="232">
        <v>7</v>
      </c>
      <c r="I165" s="233"/>
      <c r="J165" s="234">
        <f>ROUND(I165*H165,2)</f>
        <v>0</v>
      </c>
      <c r="K165" s="230" t="s">
        <v>369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0.27560000000000001</v>
      </c>
      <c r="R165" s="237">
        <f>Q165*H165</f>
        <v>1.9292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370</v>
      </c>
      <c r="AT165" s="239" t="s">
        <v>365</v>
      </c>
      <c r="AU165" s="239" t="s">
        <v>88</v>
      </c>
      <c r="AY165" s="18" t="s">
        <v>362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88</v>
      </c>
      <c r="BK165" s="240">
        <f>ROUND(I165*H165,2)</f>
        <v>0</v>
      </c>
      <c r="BL165" s="18" t="s">
        <v>370</v>
      </c>
      <c r="BM165" s="239" t="s">
        <v>434</v>
      </c>
    </row>
    <row r="166" s="2" customFormat="1" ht="24.15" customHeight="1">
      <c r="A166" s="39"/>
      <c r="B166" s="40"/>
      <c r="C166" s="228" t="s">
        <v>435</v>
      </c>
      <c r="D166" s="228" t="s">
        <v>365</v>
      </c>
      <c r="E166" s="229" t="s">
        <v>436</v>
      </c>
      <c r="F166" s="230" t="s">
        <v>437</v>
      </c>
      <c r="G166" s="231" t="s">
        <v>368</v>
      </c>
      <c r="H166" s="232">
        <v>7</v>
      </c>
      <c r="I166" s="233"/>
      <c r="J166" s="234">
        <f>ROUND(I166*H166,2)</f>
        <v>0</v>
      </c>
      <c r="K166" s="230" t="s">
        <v>369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0.22136</v>
      </c>
      <c r="R166" s="237">
        <f>Q166*H166</f>
        <v>1.54952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370</v>
      </c>
      <c r="AT166" s="239" t="s">
        <v>365</v>
      </c>
      <c r="AU166" s="239" t="s">
        <v>88</v>
      </c>
      <c r="AY166" s="18" t="s">
        <v>362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88</v>
      </c>
      <c r="BK166" s="240">
        <f>ROUND(I166*H166,2)</f>
        <v>0</v>
      </c>
      <c r="BL166" s="18" t="s">
        <v>370</v>
      </c>
      <c r="BM166" s="239" t="s">
        <v>438</v>
      </c>
    </row>
    <row r="167" s="12" customFormat="1" ht="22.8" customHeight="1">
      <c r="A167" s="12"/>
      <c r="B167" s="212"/>
      <c r="C167" s="213"/>
      <c r="D167" s="214" t="s">
        <v>75</v>
      </c>
      <c r="E167" s="226" t="s">
        <v>406</v>
      </c>
      <c r="F167" s="226" t="s">
        <v>439</v>
      </c>
      <c r="G167" s="213"/>
      <c r="H167" s="213"/>
      <c r="I167" s="216"/>
      <c r="J167" s="227">
        <f>BK167</f>
        <v>0</v>
      </c>
      <c r="K167" s="213"/>
      <c r="L167" s="218"/>
      <c r="M167" s="219"/>
      <c r="N167" s="220"/>
      <c r="O167" s="220"/>
      <c r="P167" s="221">
        <f>SUM(P168:P186)</f>
        <v>0</v>
      </c>
      <c r="Q167" s="220"/>
      <c r="R167" s="221">
        <f>SUM(R168:R186)</f>
        <v>1.4346639999999999</v>
      </c>
      <c r="S167" s="220"/>
      <c r="T167" s="222">
        <f>SUM(T168:T186)</f>
        <v>5.7044960000000007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3" t="s">
        <v>83</v>
      </c>
      <c r="AT167" s="224" t="s">
        <v>75</v>
      </c>
      <c r="AU167" s="224" t="s">
        <v>83</v>
      </c>
      <c r="AY167" s="223" t="s">
        <v>362</v>
      </c>
      <c r="BK167" s="225">
        <f>SUM(BK168:BK186)</f>
        <v>0</v>
      </c>
    </row>
    <row r="168" s="2" customFormat="1" ht="33" customHeight="1">
      <c r="A168" s="39"/>
      <c r="B168" s="40"/>
      <c r="C168" s="228" t="s">
        <v>440</v>
      </c>
      <c r="D168" s="228" t="s">
        <v>365</v>
      </c>
      <c r="E168" s="229" t="s">
        <v>441</v>
      </c>
      <c r="F168" s="230" t="s">
        <v>442</v>
      </c>
      <c r="G168" s="231" t="s">
        <v>403</v>
      </c>
      <c r="H168" s="232">
        <v>7.7000000000000002</v>
      </c>
      <c r="I168" s="233"/>
      <c r="J168" s="234">
        <f>ROUND(I168*H168,2)</f>
        <v>0</v>
      </c>
      <c r="K168" s="230" t="s">
        <v>369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0.14041999999999999</v>
      </c>
      <c r="R168" s="237">
        <f>Q168*H168</f>
        <v>1.081234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370</v>
      </c>
      <c r="AT168" s="239" t="s">
        <v>365</v>
      </c>
      <c r="AU168" s="239" t="s">
        <v>88</v>
      </c>
      <c r="AY168" s="18" t="s">
        <v>362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88</v>
      </c>
      <c r="BK168" s="240">
        <f>ROUND(I168*H168,2)</f>
        <v>0</v>
      </c>
      <c r="BL168" s="18" t="s">
        <v>370</v>
      </c>
      <c r="BM168" s="239" t="s">
        <v>443</v>
      </c>
    </row>
    <row r="169" s="13" customFormat="1">
      <c r="A169" s="13"/>
      <c r="B169" s="241"/>
      <c r="C169" s="242"/>
      <c r="D169" s="243" t="s">
        <v>372</v>
      </c>
      <c r="E169" s="244" t="s">
        <v>1</v>
      </c>
      <c r="F169" s="245" t="s">
        <v>444</v>
      </c>
      <c r="G169" s="242"/>
      <c r="H169" s="246">
        <v>7.7000000000000002</v>
      </c>
      <c r="I169" s="247"/>
      <c r="J169" s="242"/>
      <c r="K169" s="242"/>
      <c r="L169" s="248"/>
      <c r="M169" s="249"/>
      <c r="N169" s="250"/>
      <c r="O169" s="250"/>
      <c r="P169" s="250"/>
      <c r="Q169" s="250"/>
      <c r="R169" s="250"/>
      <c r="S169" s="250"/>
      <c r="T169" s="25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2" t="s">
        <v>372</v>
      </c>
      <c r="AU169" s="252" t="s">
        <v>88</v>
      </c>
      <c r="AV169" s="13" t="s">
        <v>88</v>
      </c>
      <c r="AW169" s="13" t="s">
        <v>32</v>
      </c>
      <c r="AX169" s="13" t="s">
        <v>83</v>
      </c>
      <c r="AY169" s="252" t="s">
        <v>362</v>
      </c>
    </row>
    <row r="170" s="2" customFormat="1" ht="16.5" customHeight="1">
      <c r="A170" s="39"/>
      <c r="B170" s="40"/>
      <c r="C170" s="253" t="s">
        <v>445</v>
      </c>
      <c r="D170" s="253" t="s">
        <v>380</v>
      </c>
      <c r="E170" s="254" t="s">
        <v>446</v>
      </c>
      <c r="F170" s="255" t="s">
        <v>447</v>
      </c>
      <c r="G170" s="256" t="s">
        <v>403</v>
      </c>
      <c r="H170" s="257">
        <v>7.8540000000000001</v>
      </c>
      <c r="I170" s="258"/>
      <c r="J170" s="259">
        <f>ROUND(I170*H170,2)</f>
        <v>0</v>
      </c>
      <c r="K170" s="255" t="s">
        <v>369</v>
      </c>
      <c r="L170" s="260"/>
      <c r="M170" s="261" t="s">
        <v>1</v>
      </c>
      <c r="N170" s="262" t="s">
        <v>42</v>
      </c>
      <c r="O170" s="92"/>
      <c r="P170" s="237">
        <f>O170*H170</f>
        <v>0</v>
      </c>
      <c r="Q170" s="237">
        <v>0.044999999999999998</v>
      </c>
      <c r="R170" s="237">
        <f>Q170*H170</f>
        <v>0.35342999999999997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383</v>
      </c>
      <c r="AT170" s="239" t="s">
        <v>380</v>
      </c>
      <c r="AU170" s="239" t="s">
        <v>88</v>
      </c>
      <c r="AY170" s="18" t="s">
        <v>362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88</v>
      </c>
      <c r="BK170" s="240">
        <f>ROUND(I170*H170,2)</f>
        <v>0</v>
      </c>
      <c r="BL170" s="18" t="s">
        <v>370</v>
      </c>
      <c r="BM170" s="239" t="s">
        <v>448</v>
      </c>
    </row>
    <row r="171" s="13" customFormat="1">
      <c r="A171" s="13"/>
      <c r="B171" s="241"/>
      <c r="C171" s="242"/>
      <c r="D171" s="243" t="s">
        <v>372</v>
      </c>
      <c r="E171" s="242"/>
      <c r="F171" s="245" t="s">
        <v>449</v>
      </c>
      <c r="G171" s="242"/>
      <c r="H171" s="246">
        <v>7.8540000000000001</v>
      </c>
      <c r="I171" s="247"/>
      <c r="J171" s="242"/>
      <c r="K171" s="242"/>
      <c r="L171" s="248"/>
      <c r="M171" s="249"/>
      <c r="N171" s="250"/>
      <c r="O171" s="250"/>
      <c r="P171" s="250"/>
      <c r="Q171" s="250"/>
      <c r="R171" s="250"/>
      <c r="S171" s="250"/>
      <c r="T171" s="25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2" t="s">
        <v>372</v>
      </c>
      <c r="AU171" s="252" t="s">
        <v>88</v>
      </c>
      <c r="AV171" s="13" t="s">
        <v>88</v>
      </c>
      <c r="AW171" s="13" t="s">
        <v>4</v>
      </c>
      <c r="AX171" s="13" t="s">
        <v>83</v>
      </c>
      <c r="AY171" s="252" t="s">
        <v>362</v>
      </c>
    </row>
    <row r="172" s="2" customFormat="1" ht="24.15" customHeight="1">
      <c r="A172" s="39"/>
      <c r="B172" s="40"/>
      <c r="C172" s="228" t="s">
        <v>450</v>
      </c>
      <c r="D172" s="228" t="s">
        <v>365</v>
      </c>
      <c r="E172" s="229" t="s">
        <v>451</v>
      </c>
      <c r="F172" s="230" t="s">
        <v>452</v>
      </c>
      <c r="G172" s="231" t="s">
        <v>368</v>
      </c>
      <c r="H172" s="232">
        <v>1.0800000000000001</v>
      </c>
      <c r="I172" s="233"/>
      <c r="J172" s="234">
        <f>ROUND(I172*H172,2)</f>
        <v>0</v>
      </c>
      <c r="K172" s="230" t="s">
        <v>369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0.014999999999999999</v>
      </c>
      <c r="T172" s="238">
        <f>S172*H172</f>
        <v>0.016199999999999999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370</v>
      </c>
      <c r="AT172" s="239" t="s">
        <v>365</v>
      </c>
      <c r="AU172" s="239" t="s">
        <v>88</v>
      </c>
      <c r="AY172" s="18" t="s">
        <v>362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88</v>
      </c>
      <c r="BK172" s="240">
        <f>ROUND(I172*H172,2)</f>
        <v>0</v>
      </c>
      <c r="BL172" s="18" t="s">
        <v>370</v>
      </c>
      <c r="BM172" s="239" t="s">
        <v>453</v>
      </c>
    </row>
    <row r="173" s="15" customFormat="1">
      <c r="A173" s="15"/>
      <c r="B173" s="274"/>
      <c r="C173" s="275"/>
      <c r="D173" s="243" t="s">
        <v>372</v>
      </c>
      <c r="E173" s="276" t="s">
        <v>1</v>
      </c>
      <c r="F173" s="277" t="s">
        <v>454</v>
      </c>
      <c r="G173" s="275"/>
      <c r="H173" s="276" t="s">
        <v>1</v>
      </c>
      <c r="I173" s="278"/>
      <c r="J173" s="275"/>
      <c r="K173" s="275"/>
      <c r="L173" s="279"/>
      <c r="M173" s="280"/>
      <c r="N173" s="281"/>
      <c r="O173" s="281"/>
      <c r="P173" s="281"/>
      <c r="Q173" s="281"/>
      <c r="R173" s="281"/>
      <c r="S173" s="281"/>
      <c r="T173" s="282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83" t="s">
        <v>372</v>
      </c>
      <c r="AU173" s="283" t="s">
        <v>88</v>
      </c>
      <c r="AV173" s="15" t="s">
        <v>83</v>
      </c>
      <c r="AW173" s="15" t="s">
        <v>32</v>
      </c>
      <c r="AX173" s="15" t="s">
        <v>76</v>
      </c>
      <c r="AY173" s="283" t="s">
        <v>362</v>
      </c>
    </row>
    <row r="174" s="13" customFormat="1">
      <c r="A174" s="13"/>
      <c r="B174" s="241"/>
      <c r="C174" s="242"/>
      <c r="D174" s="243" t="s">
        <v>372</v>
      </c>
      <c r="E174" s="244" t="s">
        <v>1</v>
      </c>
      <c r="F174" s="245" t="s">
        <v>455</v>
      </c>
      <c r="G174" s="242"/>
      <c r="H174" s="246">
        <v>1.0800000000000001</v>
      </c>
      <c r="I174" s="247"/>
      <c r="J174" s="242"/>
      <c r="K174" s="242"/>
      <c r="L174" s="248"/>
      <c r="M174" s="249"/>
      <c r="N174" s="250"/>
      <c r="O174" s="250"/>
      <c r="P174" s="250"/>
      <c r="Q174" s="250"/>
      <c r="R174" s="250"/>
      <c r="S174" s="250"/>
      <c r="T174" s="25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2" t="s">
        <v>372</v>
      </c>
      <c r="AU174" s="252" t="s">
        <v>88</v>
      </c>
      <c r="AV174" s="13" t="s">
        <v>88</v>
      </c>
      <c r="AW174" s="13" t="s">
        <v>32</v>
      </c>
      <c r="AX174" s="13" t="s">
        <v>76</v>
      </c>
      <c r="AY174" s="252" t="s">
        <v>362</v>
      </c>
    </row>
    <row r="175" s="14" customFormat="1">
      <c r="A175" s="14"/>
      <c r="B175" s="263"/>
      <c r="C175" s="264"/>
      <c r="D175" s="243" t="s">
        <v>372</v>
      </c>
      <c r="E175" s="265" t="s">
        <v>1</v>
      </c>
      <c r="F175" s="266" t="s">
        <v>396</v>
      </c>
      <c r="G175" s="264"/>
      <c r="H175" s="267">
        <v>1.0800000000000001</v>
      </c>
      <c r="I175" s="268"/>
      <c r="J175" s="264"/>
      <c r="K175" s="264"/>
      <c r="L175" s="269"/>
      <c r="M175" s="270"/>
      <c r="N175" s="271"/>
      <c r="O175" s="271"/>
      <c r="P175" s="271"/>
      <c r="Q175" s="271"/>
      <c r="R175" s="271"/>
      <c r="S175" s="271"/>
      <c r="T175" s="27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3" t="s">
        <v>372</v>
      </c>
      <c r="AU175" s="273" t="s">
        <v>88</v>
      </c>
      <c r="AV175" s="14" t="s">
        <v>370</v>
      </c>
      <c r="AW175" s="14" t="s">
        <v>32</v>
      </c>
      <c r="AX175" s="14" t="s">
        <v>83</v>
      </c>
      <c r="AY175" s="273" t="s">
        <v>362</v>
      </c>
    </row>
    <row r="176" s="2" customFormat="1" ht="24.15" customHeight="1">
      <c r="A176" s="39"/>
      <c r="B176" s="40"/>
      <c r="C176" s="228" t="s">
        <v>456</v>
      </c>
      <c r="D176" s="228" t="s">
        <v>365</v>
      </c>
      <c r="E176" s="229" t="s">
        <v>457</v>
      </c>
      <c r="F176" s="230" t="s">
        <v>458</v>
      </c>
      <c r="G176" s="231" t="s">
        <v>368</v>
      </c>
      <c r="H176" s="232">
        <v>1.1439999999999999</v>
      </c>
      <c r="I176" s="233"/>
      <c r="J176" s="234">
        <f>ROUND(I176*H176,2)</f>
        <v>0</v>
      </c>
      <c r="K176" s="230" t="s">
        <v>369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0.058999999999999997</v>
      </c>
      <c r="T176" s="238">
        <f>S176*H176</f>
        <v>0.067495999999999987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370</v>
      </c>
      <c r="AT176" s="239" t="s">
        <v>365</v>
      </c>
      <c r="AU176" s="239" t="s">
        <v>88</v>
      </c>
      <c r="AY176" s="18" t="s">
        <v>362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88</v>
      </c>
      <c r="BK176" s="240">
        <f>ROUND(I176*H176,2)</f>
        <v>0</v>
      </c>
      <c r="BL176" s="18" t="s">
        <v>370</v>
      </c>
      <c r="BM176" s="239" t="s">
        <v>459</v>
      </c>
    </row>
    <row r="177" s="13" customFormat="1">
      <c r="A177" s="13"/>
      <c r="B177" s="241"/>
      <c r="C177" s="242"/>
      <c r="D177" s="243" t="s">
        <v>372</v>
      </c>
      <c r="E177" s="244" t="s">
        <v>1</v>
      </c>
      <c r="F177" s="245" t="s">
        <v>460</v>
      </c>
      <c r="G177" s="242"/>
      <c r="H177" s="246">
        <v>1.1439999999999999</v>
      </c>
      <c r="I177" s="247"/>
      <c r="J177" s="242"/>
      <c r="K177" s="242"/>
      <c r="L177" s="248"/>
      <c r="M177" s="249"/>
      <c r="N177" s="250"/>
      <c r="O177" s="250"/>
      <c r="P177" s="250"/>
      <c r="Q177" s="250"/>
      <c r="R177" s="250"/>
      <c r="S177" s="250"/>
      <c r="T177" s="25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2" t="s">
        <v>372</v>
      </c>
      <c r="AU177" s="252" t="s">
        <v>88</v>
      </c>
      <c r="AV177" s="13" t="s">
        <v>88</v>
      </c>
      <c r="AW177" s="13" t="s">
        <v>32</v>
      </c>
      <c r="AX177" s="13" t="s">
        <v>76</v>
      </c>
      <c r="AY177" s="252" t="s">
        <v>362</v>
      </c>
    </row>
    <row r="178" s="14" customFormat="1">
      <c r="A178" s="14"/>
      <c r="B178" s="263"/>
      <c r="C178" s="264"/>
      <c r="D178" s="243" t="s">
        <v>372</v>
      </c>
      <c r="E178" s="265" t="s">
        <v>1</v>
      </c>
      <c r="F178" s="266" t="s">
        <v>396</v>
      </c>
      <c r="G178" s="264"/>
      <c r="H178" s="267">
        <v>1.1439999999999999</v>
      </c>
      <c r="I178" s="268"/>
      <c r="J178" s="264"/>
      <c r="K178" s="264"/>
      <c r="L178" s="269"/>
      <c r="M178" s="270"/>
      <c r="N178" s="271"/>
      <c r="O178" s="271"/>
      <c r="P178" s="271"/>
      <c r="Q178" s="271"/>
      <c r="R178" s="271"/>
      <c r="S178" s="271"/>
      <c r="T178" s="27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73" t="s">
        <v>372</v>
      </c>
      <c r="AU178" s="273" t="s">
        <v>88</v>
      </c>
      <c r="AV178" s="14" t="s">
        <v>370</v>
      </c>
      <c r="AW178" s="14" t="s">
        <v>32</v>
      </c>
      <c r="AX178" s="14" t="s">
        <v>83</v>
      </c>
      <c r="AY178" s="273" t="s">
        <v>362</v>
      </c>
    </row>
    <row r="179" s="2" customFormat="1" ht="24.15" customHeight="1">
      <c r="A179" s="39"/>
      <c r="B179" s="40"/>
      <c r="C179" s="228" t="s">
        <v>461</v>
      </c>
      <c r="D179" s="228" t="s">
        <v>365</v>
      </c>
      <c r="E179" s="229" t="s">
        <v>462</v>
      </c>
      <c r="F179" s="230" t="s">
        <v>463</v>
      </c>
      <c r="G179" s="231" t="s">
        <v>464</v>
      </c>
      <c r="H179" s="232">
        <v>0.34200000000000003</v>
      </c>
      <c r="I179" s="233"/>
      <c r="J179" s="234">
        <f>ROUND(I179*H179,2)</f>
        <v>0</v>
      </c>
      <c r="K179" s="230" t="s">
        <v>369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2.3999999999999999</v>
      </c>
      <c r="T179" s="238">
        <f>S179*H179</f>
        <v>0.82080000000000009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370</v>
      </c>
      <c r="AT179" s="239" t="s">
        <v>365</v>
      </c>
      <c r="AU179" s="239" t="s">
        <v>88</v>
      </c>
      <c r="AY179" s="18" t="s">
        <v>362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88</v>
      </c>
      <c r="BK179" s="240">
        <f>ROUND(I179*H179,2)</f>
        <v>0</v>
      </c>
      <c r="BL179" s="18" t="s">
        <v>370</v>
      </c>
      <c r="BM179" s="239" t="s">
        <v>465</v>
      </c>
    </row>
    <row r="180" s="15" customFormat="1">
      <c r="A180" s="15"/>
      <c r="B180" s="274"/>
      <c r="C180" s="275"/>
      <c r="D180" s="243" t="s">
        <v>372</v>
      </c>
      <c r="E180" s="276" t="s">
        <v>1</v>
      </c>
      <c r="F180" s="277" t="s">
        <v>466</v>
      </c>
      <c r="G180" s="275"/>
      <c r="H180" s="276" t="s">
        <v>1</v>
      </c>
      <c r="I180" s="278"/>
      <c r="J180" s="275"/>
      <c r="K180" s="275"/>
      <c r="L180" s="279"/>
      <c r="M180" s="280"/>
      <c r="N180" s="281"/>
      <c r="O180" s="281"/>
      <c r="P180" s="281"/>
      <c r="Q180" s="281"/>
      <c r="R180" s="281"/>
      <c r="S180" s="281"/>
      <c r="T180" s="282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83" t="s">
        <v>372</v>
      </c>
      <c r="AU180" s="283" t="s">
        <v>88</v>
      </c>
      <c r="AV180" s="15" t="s">
        <v>83</v>
      </c>
      <c r="AW180" s="15" t="s">
        <v>32</v>
      </c>
      <c r="AX180" s="15" t="s">
        <v>76</v>
      </c>
      <c r="AY180" s="283" t="s">
        <v>362</v>
      </c>
    </row>
    <row r="181" s="13" customFormat="1">
      <c r="A181" s="13"/>
      <c r="B181" s="241"/>
      <c r="C181" s="242"/>
      <c r="D181" s="243" t="s">
        <v>372</v>
      </c>
      <c r="E181" s="244" t="s">
        <v>1</v>
      </c>
      <c r="F181" s="245" t="s">
        <v>467</v>
      </c>
      <c r="G181" s="242"/>
      <c r="H181" s="246">
        <v>0.34200000000000003</v>
      </c>
      <c r="I181" s="247"/>
      <c r="J181" s="242"/>
      <c r="K181" s="242"/>
      <c r="L181" s="248"/>
      <c r="M181" s="249"/>
      <c r="N181" s="250"/>
      <c r="O181" s="250"/>
      <c r="P181" s="250"/>
      <c r="Q181" s="250"/>
      <c r="R181" s="250"/>
      <c r="S181" s="250"/>
      <c r="T181" s="25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2" t="s">
        <v>372</v>
      </c>
      <c r="AU181" s="252" t="s">
        <v>88</v>
      </c>
      <c r="AV181" s="13" t="s">
        <v>88</v>
      </c>
      <c r="AW181" s="13" t="s">
        <v>32</v>
      </c>
      <c r="AX181" s="13" t="s">
        <v>76</v>
      </c>
      <c r="AY181" s="252" t="s">
        <v>362</v>
      </c>
    </row>
    <row r="182" s="14" customFormat="1">
      <c r="A182" s="14"/>
      <c r="B182" s="263"/>
      <c r="C182" s="264"/>
      <c r="D182" s="243" t="s">
        <v>372</v>
      </c>
      <c r="E182" s="265" t="s">
        <v>1</v>
      </c>
      <c r="F182" s="266" t="s">
        <v>396</v>
      </c>
      <c r="G182" s="264"/>
      <c r="H182" s="267">
        <v>0.34200000000000003</v>
      </c>
      <c r="I182" s="268"/>
      <c r="J182" s="264"/>
      <c r="K182" s="264"/>
      <c r="L182" s="269"/>
      <c r="M182" s="270"/>
      <c r="N182" s="271"/>
      <c r="O182" s="271"/>
      <c r="P182" s="271"/>
      <c r="Q182" s="271"/>
      <c r="R182" s="271"/>
      <c r="S182" s="271"/>
      <c r="T182" s="27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73" t="s">
        <v>372</v>
      </c>
      <c r="AU182" s="273" t="s">
        <v>88</v>
      </c>
      <c r="AV182" s="14" t="s">
        <v>370</v>
      </c>
      <c r="AW182" s="14" t="s">
        <v>32</v>
      </c>
      <c r="AX182" s="14" t="s">
        <v>83</v>
      </c>
      <c r="AY182" s="273" t="s">
        <v>362</v>
      </c>
    </row>
    <row r="183" s="2" customFormat="1" ht="16.5" customHeight="1">
      <c r="A183" s="39"/>
      <c r="B183" s="40"/>
      <c r="C183" s="228" t="s">
        <v>7</v>
      </c>
      <c r="D183" s="228" t="s">
        <v>365</v>
      </c>
      <c r="E183" s="229" t="s">
        <v>468</v>
      </c>
      <c r="F183" s="230" t="s">
        <v>469</v>
      </c>
      <c r="G183" s="231" t="s">
        <v>470</v>
      </c>
      <c r="H183" s="232">
        <v>1</v>
      </c>
      <c r="I183" s="233"/>
      <c r="J183" s="234">
        <f>ROUND(I183*H183,2)</f>
        <v>0</v>
      </c>
      <c r="K183" s="230" t="s">
        <v>471</v>
      </c>
      <c r="L183" s="45"/>
      <c r="M183" s="235" t="s">
        <v>1</v>
      </c>
      <c r="N183" s="236" t="s">
        <v>42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2.3999999999999999</v>
      </c>
      <c r="T183" s="238">
        <f>S183*H183</f>
        <v>2.3999999999999999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370</v>
      </c>
      <c r="AT183" s="239" t="s">
        <v>365</v>
      </c>
      <c r="AU183" s="239" t="s">
        <v>88</v>
      </c>
      <c r="AY183" s="18" t="s">
        <v>362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88</v>
      </c>
      <c r="BK183" s="240">
        <f>ROUND(I183*H183,2)</f>
        <v>0</v>
      </c>
      <c r="BL183" s="18" t="s">
        <v>370</v>
      </c>
      <c r="BM183" s="239" t="s">
        <v>472</v>
      </c>
    </row>
    <row r="184" s="13" customFormat="1">
      <c r="A184" s="13"/>
      <c r="B184" s="241"/>
      <c r="C184" s="242"/>
      <c r="D184" s="243" t="s">
        <v>372</v>
      </c>
      <c r="E184" s="244" t="s">
        <v>1</v>
      </c>
      <c r="F184" s="245" t="s">
        <v>83</v>
      </c>
      <c r="G184" s="242"/>
      <c r="H184" s="246">
        <v>1</v>
      </c>
      <c r="I184" s="247"/>
      <c r="J184" s="242"/>
      <c r="K184" s="242"/>
      <c r="L184" s="248"/>
      <c r="M184" s="249"/>
      <c r="N184" s="250"/>
      <c r="O184" s="250"/>
      <c r="P184" s="250"/>
      <c r="Q184" s="250"/>
      <c r="R184" s="250"/>
      <c r="S184" s="250"/>
      <c r="T184" s="25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2" t="s">
        <v>372</v>
      </c>
      <c r="AU184" s="252" t="s">
        <v>88</v>
      </c>
      <c r="AV184" s="13" t="s">
        <v>88</v>
      </c>
      <c r="AW184" s="13" t="s">
        <v>32</v>
      </c>
      <c r="AX184" s="13" t="s">
        <v>83</v>
      </c>
      <c r="AY184" s="252" t="s">
        <v>362</v>
      </c>
    </row>
    <row r="185" s="2" customFormat="1" ht="16.5" customHeight="1">
      <c r="A185" s="39"/>
      <c r="B185" s="40"/>
      <c r="C185" s="228" t="s">
        <v>473</v>
      </c>
      <c r="D185" s="228" t="s">
        <v>365</v>
      </c>
      <c r="E185" s="229" t="s">
        <v>474</v>
      </c>
      <c r="F185" s="230" t="s">
        <v>475</v>
      </c>
      <c r="G185" s="231" t="s">
        <v>470</v>
      </c>
      <c r="H185" s="232">
        <v>1</v>
      </c>
      <c r="I185" s="233"/>
      <c r="J185" s="234">
        <f>ROUND(I185*H185,2)</f>
        <v>0</v>
      </c>
      <c r="K185" s="230" t="s">
        <v>471</v>
      </c>
      <c r="L185" s="45"/>
      <c r="M185" s="235" t="s">
        <v>1</v>
      </c>
      <c r="N185" s="236" t="s">
        <v>42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2.3999999999999999</v>
      </c>
      <c r="T185" s="238">
        <f>S185*H185</f>
        <v>2.3999999999999999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370</v>
      </c>
      <c r="AT185" s="239" t="s">
        <v>365</v>
      </c>
      <c r="AU185" s="239" t="s">
        <v>88</v>
      </c>
      <c r="AY185" s="18" t="s">
        <v>362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88</v>
      </c>
      <c r="BK185" s="240">
        <f>ROUND(I185*H185,2)</f>
        <v>0</v>
      </c>
      <c r="BL185" s="18" t="s">
        <v>370</v>
      </c>
      <c r="BM185" s="239" t="s">
        <v>476</v>
      </c>
    </row>
    <row r="186" s="13" customFormat="1">
      <c r="A186" s="13"/>
      <c r="B186" s="241"/>
      <c r="C186" s="242"/>
      <c r="D186" s="243" t="s">
        <v>372</v>
      </c>
      <c r="E186" s="244" t="s">
        <v>1</v>
      </c>
      <c r="F186" s="245" t="s">
        <v>83</v>
      </c>
      <c r="G186" s="242"/>
      <c r="H186" s="246">
        <v>1</v>
      </c>
      <c r="I186" s="247"/>
      <c r="J186" s="242"/>
      <c r="K186" s="242"/>
      <c r="L186" s="248"/>
      <c r="M186" s="249"/>
      <c r="N186" s="250"/>
      <c r="O186" s="250"/>
      <c r="P186" s="250"/>
      <c r="Q186" s="250"/>
      <c r="R186" s="250"/>
      <c r="S186" s="250"/>
      <c r="T186" s="25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2" t="s">
        <v>372</v>
      </c>
      <c r="AU186" s="252" t="s">
        <v>88</v>
      </c>
      <c r="AV186" s="13" t="s">
        <v>88</v>
      </c>
      <c r="AW186" s="13" t="s">
        <v>32</v>
      </c>
      <c r="AX186" s="13" t="s">
        <v>83</v>
      </c>
      <c r="AY186" s="252" t="s">
        <v>362</v>
      </c>
    </row>
    <row r="187" s="12" customFormat="1" ht="22.8" customHeight="1">
      <c r="A187" s="12"/>
      <c r="B187" s="212"/>
      <c r="C187" s="213"/>
      <c r="D187" s="214" t="s">
        <v>75</v>
      </c>
      <c r="E187" s="226" t="s">
        <v>477</v>
      </c>
      <c r="F187" s="226" t="s">
        <v>478</v>
      </c>
      <c r="G187" s="213"/>
      <c r="H187" s="213"/>
      <c r="I187" s="216"/>
      <c r="J187" s="227">
        <f>BK187</f>
        <v>0</v>
      </c>
      <c r="K187" s="213"/>
      <c r="L187" s="218"/>
      <c r="M187" s="219"/>
      <c r="N187" s="220"/>
      <c r="O187" s="220"/>
      <c r="P187" s="221">
        <f>SUM(P188:P196)</f>
        <v>0</v>
      </c>
      <c r="Q187" s="220"/>
      <c r="R187" s="221">
        <f>SUM(R188:R196)</f>
        <v>0</v>
      </c>
      <c r="S187" s="220"/>
      <c r="T187" s="222">
        <f>SUM(T188:T196)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3" t="s">
        <v>83</v>
      </c>
      <c r="AT187" s="224" t="s">
        <v>75</v>
      </c>
      <c r="AU187" s="224" t="s">
        <v>83</v>
      </c>
      <c r="AY187" s="223" t="s">
        <v>362</v>
      </c>
      <c r="BK187" s="225">
        <f>SUM(BK188:BK196)</f>
        <v>0</v>
      </c>
    </row>
    <row r="188" s="2" customFormat="1" ht="16.5" customHeight="1">
      <c r="A188" s="39"/>
      <c r="B188" s="40"/>
      <c r="C188" s="228" t="s">
        <v>479</v>
      </c>
      <c r="D188" s="228" t="s">
        <v>365</v>
      </c>
      <c r="E188" s="229" t="s">
        <v>480</v>
      </c>
      <c r="F188" s="230" t="s">
        <v>481</v>
      </c>
      <c r="G188" s="231" t="s">
        <v>482</v>
      </c>
      <c r="H188" s="232">
        <v>6.0810000000000004</v>
      </c>
      <c r="I188" s="233"/>
      <c r="J188" s="234">
        <f>ROUND(I188*H188,2)</f>
        <v>0</v>
      </c>
      <c r="K188" s="230" t="s">
        <v>369</v>
      </c>
      <c r="L188" s="45"/>
      <c r="M188" s="235" t="s">
        <v>1</v>
      </c>
      <c r="N188" s="236" t="s">
        <v>42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370</v>
      </c>
      <c r="AT188" s="239" t="s">
        <v>365</v>
      </c>
      <c r="AU188" s="239" t="s">
        <v>88</v>
      </c>
      <c r="AY188" s="18" t="s">
        <v>362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88</v>
      </c>
      <c r="BK188" s="240">
        <f>ROUND(I188*H188,2)</f>
        <v>0</v>
      </c>
      <c r="BL188" s="18" t="s">
        <v>370</v>
      </c>
      <c r="BM188" s="239" t="s">
        <v>483</v>
      </c>
    </row>
    <row r="189" s="2" customFormat="1" ht="24.15" customHeight="1">
      <c r="A189" s="39"/>
      <c r="B189" s="40"/>
      <c r="C189" s="228" t="s">
        <v>484</v>
      </c>
      <c r="D189" s="228" t="s">
        <v>365</v>
      </c>
      <c r="E189" s="229" t="s">
        <v>485</v>
      </c>
      <c r="F189" s="230" t="s">
        <v>486</v>
      </c>
      <c r="G189" s="231" t="s">
        <v>482</v>
      </c>
      <c r="H189" s="232">
        <v>6.0810000000000004</v>
      </c>
      <c r="I189" s="233"/>
      <c r="J189" s="234">
        <f>ROUND(I189*H189,2)</f>
        <v>0</v>
      </c>
      <c r="K189" s="230" t="s">
        <v>369</v>
      </c>
      <c r="L189" s="45"/>
      <c r="M189" s="235" t="s">
        <v>1</v>
      </c>
      <c r="N189" s="236" t="s">
        <v>42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370</v>
      </c>
      <c r="AT189" s="239" t="s">
        <v>365</v>
      </c>
      <c r="AU189" s="239" t="s">
        <v>88</v>
      </c>
      <c r="AY189" s="18" t="s">
        <v>362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88</v>
      </c>
      <c r="BK189" s="240">
        <f>ROUND(I189*H189,2)</f>
        <v>0</v>
      </c>
      <c r="BL189" s="18" t="s">
        <v>370</v>
      </c>
      <c r="BM189" s="239" t="s">
        <v>487</v>
      </c>
    </row>
    <row r="190" s="2" customFormat="1" ht="24.15" customHeight="1">
      <c r="A190" s="39"/>
      <c r="B190" s="40"/>
      <c r="C190" s="228" t="s">
        <v>488</v>
      </c>
      <c r="D190" s="228" t="s">
        <v>365</v>
      </c>
      <c r="E190" s="229" t="s">
        <v>489</v>
      </c>
      <c r="F190" s="230" t="s">
        <v>490</v>
      </c>
      <c r="G190" s="231" t="s">
        <v>482</v>
      </c>
      <c r="H190" s="232">
        <v>6.0810000000000004</v>
      </c>
      <c r="I190" s="233"/>
      <c r="J190" s="234">
        <f>ROUND(I190*H190,2)</f>
        <v>0</v>
      </c>
      <c r="K190" s="230" t="s">
        <v>369</v>
      </c>
      <c r="L190" s="45"/>
      <c r="M190" s="235" t="s">
        <v>1</v>
      </c>
      <c r="N190" s="236" t="s">
        <v>42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370</v>
      </c>
      <c r="AT190" s="239" t="s">
        <v>365</v>
      </c>
      <c r="AU190" s="239" t="s">
        <v>88</v>
      </c>
      <c r="AY190" s="18" t="s">
        <v>362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88</v>
      </c>
      <c r="BK190" s="240">
        <f>ROUND(I190*H190,2)</f>
        <v>0</v>
      </c>
      <c r="BL190" s="18" t="s">
        <v>370</v>
      </c>
      <c r="BM190" s="239" t="s">
        <v>491</v>
      </c>
    </row>
    <row r="191" s="2" customFormat="1" ht="24.15" customHeight="1">
      <c r="A191" s="39"/>
      <c r="B191" s="40"/>
      <c r="C191" s="228" t="s">
        <v>492</v>
      </c>
      <c r="D191" s="228" t="s">
        <v>365</v>
      </c>
      <c r="E191" s="229" t="s">
        <v>493</v>
      </c>
      <c r="F191" s="230" t="s">
        <v>494</v>
      </c>
      <c r="G191" s="231" t="s">
        <v>482</v>
      </c>
      <c r="H191" s="232">
        <v>60.810000000000002</v>
      </c>
      <c r="I191" s="233"/>
      <c r="J191" s="234">
        <f>ROUND(I191*H191,2)</f>
        <v>0</v>
      </c>
      <c r="K191" s="230" t="s">
        <v>369</v>
      </c>
      <c r="L191" s="45"/>
      <c r="M191" s="235" t="s">
        <v>1</v>
      </c>
      <c r="N191" s="236" t="s">
        <v>42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370</v>
      </c>
      <c r="AT191" s="239" t="s">
        <v>365</v>
      </c>
      <c r="AU191" s="239" t="s">
        <v>88</v>
      </c>
      <c r="AY191" s="18" t="s">
        <v>362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88</v>
      </c>
      <c r="BK191" s="240">
        <f>ROUND(I191*H191,2)</f>
        <v>0</v>
      </c>
      <c r="BL191" s="18" t="s">
        <v>370</v>
      </c>
      <c r="BM191" s="239" t="s">
        <v>495</v>
      </c>
    </row>
    <row r="192" s="13" customFormat="1">
      <c r="A192" s="13"/>
      <c r="B192" s="241"/>
      <c r="C192" s="242"/>
      <c r="D192" s="243" t="s">
        <v>372</v>
      </c>
      <c r="E192" s="242"/>
      <c r="F192" s="245" t="s">
        <v>496</v>
      </c>
      <c r="G192" s="242"/>
      <c r="H192" s="246">
        <v>60.810000000000002</v>
      </c>
      <c r="I192" s="247"/>
      <c r="J192" s="242"/>
      <c r="K192" s="242"/>
      <c r="L192" s="248"/>
      <c r="M192" s="249"/>
      <c r="N192" s="250"/>
      <c r="O192" s="250"/>
      <c r="P192" s="250"/>
      <c r="Q192" s="250"/>
      <c r="R192" s="250"/>
      <c r="S192" s="250"/>
      <c r="T192" s="25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2" t="s">
        <v>372</v>
      </c>
      <c r="AU192" s="252" t="s">
        <v>88</v>
      </c>
      <c r="AV192" s="13" t="s">
        <v>88</v>
      </c>
      <c r="AW192" s="13" t="s">
        <v>4</v>
      </c>
      <c r="AX192" s="13" t="s">
        <v>83</v>
      </c>
      <c r="AY192" s="252" t="s">
        <v>362</v>
      </c>
    </row>
    <row r="193" s="2" customFormat="1" ht="33" customHeight="1">
      <c r="A193" s="39"/>
      <c r="B193" s="40"/>
      <c r="C193" s="228" t="s">
        <v>497</v>
      </c>
      <c r="D193" s="228" t="s">
        <v>365</v>
      </c>
      <c r="E193" s="229" t="s">
        <v>498</v>
      </c>
      <c r="F193" s="230" t="s">
        <v>499</v>
      </c>
      <c r="G193" s="231" t="s">
        <v>482</v>
      </c>
      <c r="H193" s="232">
        <v>1.8240000000000001</v>
      </c>
      <c r="I193" s="233"/>
      <c r="J193" s="234">
        <f>ROUND(I193*H193,2)</f>
        <v>0</v>
      </c>
      <c r="K193" s="230" t="s">
        <v>369</v>
      </c>
      <c r="L193" s="45"/>
      <c r="M193" s="235" t="s">
        <v>1</v>
      </c>
      <c r="N193" s="236" t="s">
        <v>42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370</v>
      </c>
      <c r="AT193" s="239" t="s">
        <v>365</v>
      </c>
      <c r="AU193" s="239" t="s">
        <v>88</v>
      </c>
      <c r="AY193" s="18" t="s">
        <v>362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88</v>
      </c>
      <c r="BK193" s="240">
        <f>ROUND(I193*H193,2)</f>
        <v>0</v>
      </c>
      <c r="BL193" s="18" t="s">
        <v>370</v>
      </c>
      <c r="BM193" s="239" t="s">
        <v>500</v>
      </c>
    </row>
    <row r="194" s="13" customFormat="1">
      <c r="A194" s="13"/>
      <c r="B194" s="241"/>
      <c r="C194" s="242"/>
      <c r="D194" s="243" t="s">
        <v>372</v>
      </c>
      <c r="E194" s="242"/>
      <c r="F194" s="245" t="s">
        <v>501</v>
      </c>
      <c r="G194" s="242"/>
      <c r="H194" s="246">
        <v>1.8240000000000001</v>
      </c>
      <c r="I194" s="247"/>
      <c r="J194" s="242"/>
      <c r="K194" s="242"/>
      <c r="L194" s="248"/>
      <c r="M194" s="249"/>
      <c r="N194" s="250"/>
      <c r="O194" s="250"/>
      <c r="P194" s="250"/>
      <c r="Q194" s="250"/>
      <c r="R194" s="250"/>
      <c r="S194" s="250"/>
      <c r="T194" s="25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2" t="s">
        <v>372</v>
      </c>
      <c r="AU194" s="252" t="s">
        <v>88</v>
      </c>
      <c r="AV194" s="13" t="s">
        <v>88</v>
      </c>
      <c r="AW194" s="13" t="s">
        <v>4</v>
      </c>
      <c r="AX194" s="13" t="s">
        <v>83</v>
      </c>
      <c r="AY194" s="252" t="s">
        <v>362</v>
      </c>
    </row>
    <row r="195" s="2" customFormat="1" ht="44.25" customHeight="1">
      <c r="A195" s="39"/>
      <c r="B195" s="40"/>
      <c r="C195" s="228" t="s">
        <v>502</v>
      </c>
      <c r="D195" s="228" t="s">
        <v>365</v>
      </c>
      <c r="E195" s="229" t="s">
        <v>503</v>
      </c>
      <c r="F195" s="230" t="s">
        <v>504</v>
      </c>
      <c r="G195" s="231" t="s">
        <v>482</v>
      </c>
      <c r="H195" s="232">
        <v>4.2569999999999997</v>
      </c>
      <c r="I195" s="233"/>
      <c r="J195" s="234">
        <f>ROUND(I195*H195,2)</f>
        <v>0</v>
      </c>
      <c r="K195" s="230" t="s">
        <v>369</v>
      </c>
      <c r="L195" s="45"/>
      <c r="M195" s="235" t="s">
        <v>1</v>
      </c>
      <c r="N195" s="236" t="s">
        <v>42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370</v>
      </c>
      <c r="AT195" s="239" t="s">
        <v>365</v>
      </c>
      <c r="AU195" s="239" t="s">
        <v>88</v>
      </c>
      <c r="AY195" s="18" t="s">
        <v>362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88</v>
      </c>
      <c r="BK195" s="240">
        <f>ROUND(I195*H195,2)</f>
        <v>0</v>
      </c>
      <c r="BL195" s="18" t="s">
        <v>370</v>
      </c>
      <c r="BM195" s="239" t="s">
        <v>505</v>
      </c>
    </row>
    <row r="196" s="13" customFormat="1">
      <c r="A196" s="13"/>
      <c r="B196" s="241"/>
      <c r="C196" s="242"/>
      <c r="D196" s="243" t="s">
        <v>372</v>
      </c>
      <c r="E196" s="242"/>
      <c r="F196" s="245" t="s">
        <v>506</v>
      </c>
      <c r="G196" s="242"/>
      <c r="H196" s="246">
        <v>4.2569999999999997</v>
      </c>
      <c r="I196" s="247"/>
      <c r="J196" s="242"/>
      <c r="K196" s="242"/>
      <c r="L196" s="248"/>
      <c r="M196" s="249"/>
      <c r="N196" s="250"/>
      <c r="O196" s="250"/>
      <c r="P196" s="250"/>
      <c r="Q196" s="250"/>
      <c r="R196" s="250"/>
      <c r="S196" s="250"/>
      <c r="T196" s="25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2" t="s">
        <v>372</v>
      </c>
      <c r="AU196" s="252" t="s">
        <v>88</v>
      </c>
      <c r="AV196" s="13" t="s">
        <v>88</v>
      </c>
      <c r="AW196" s="13" t="s">
        <v>4</v>
      </c>
      <c r="AX196" s="13" t="s">
        <v>83</v>
      </c>
      <c r="AY196" s="252" t="s">
        <v>362</v>
      </c>
    </row>
    <row r="197" s="12" customFormat="1" ht="22.8" customHeight="1">
      <c r="A197" s="12"/>
      <c r="B197" s="212"/>
      <c r="C197" s="213"/>
      <c r="D197" s="214" t="s">
        <v>75</v>
      </c>
      <c r="E197" s="226" t="s">
        <v>507</v>
      </c>
      <c r="F197" s="226" t="s">
        <v>508</v>
      </c>
      <c r="G197" s="213"/>
      <c r="H197" s="213"/>
      <c r="I197" s="216"/>
      <c r="J197" s="227">
        <f>BK197</f>
        <v>0</v>
      </c>
      <c r="K197" s="213"/>
      <c r="L197" s="218"/>
      <c r="M197" s="219"/>
      <c r="N197" s="220"/>
      <c r="O197" s="220"/>
      <c r="P197" s="221">
        <f>P198</f>
        <v>0</v>
      </c>
      <c r="Q197" s="220"/>
      <c r="R197" s="221">
        <f>R198</f>
        <v>0</v>
      </c>
      <c r="S197" s="220"/>
      <c r="T197" s="222">
        <f>T198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3" t="s">
        <v>83</v>
      </c>
      <c r="AT197" s="224" t="s">
        <v>75</v>
      </c>
      <c r="AU197" s="224" t="s">
        <v>83</v>
      </c>
      <c r="AY197" s="223" t="s">
        <v>362</v>
      </c>
      <c r="BK197" s="225">
        <f>BK198</f>
        <v>0</v>
      </c>
    </row>
    <row r="198" s="2" customFormat="1" ht="21.75" customHeight="1">
      <c r="A198" s="39"/>
      <c r="B198" s="40"/>
      <c r="C198" s="228" t="s">
        <v>509</v>
      </c>
      <c r="D198" s="228" t="s">
        <v>365</v>
      </c>
      <c r="E198" s="229" t="s">
        <v>510</v>
      </c>
      <c r="F198" s="230" t="s">
        <v>511</v>
      </c>
      <c r="G198" s="231" t="s">
        <v>482</v>
      </c>
      <c r="H198" s="232">
        <v>8.2859999999999996</v>
      </c>
      <c r="I198" s="233"/>
      <c r="J198" s="234">
        <f>ROUND(I198*H198,2)</f>
        <v>0</v>
      </c>
      <c r="K198" s="230" t="s">
        <v>369</v>
      </c>
      <c r="L198" s="45"/>
      <c r="M198" s="235" t="s">
        <v>1</v>
      </c>
      <c r="N198" s="236" t="s">
        <v>42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370</v>
      </c>
      <c r="AT198" s="239" t="s">
        <v>365</v>
      </c>
      <c r="AU198" s="239" t="s">
        <v>88</v>
      </c>
      <c r="AY198" s="18" t="s">
        <v>362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88</v>
      </c>
      <c r="BK198" s="240">
        <f>ROUND(I198*H198,2)</f>
        <v>0</v>
      </c>
      <c r="BL198" s="18" t="s">
        <v>370</v>
      </c>
      <c r="BM198" s="239" t="s">
        <v>512</v>
      </c>
    </row>
    <row r="199" s="12" customFormat="1" ht="25.92" customHeight="1">
      <c r="A199" s="12"/>
      <c r="B199" s="212"/>
      <c r="C199" s="213"/>
      <c r="D199" s="214" t="s">
        <v>75</v>
      </c>
      <c r="E199" s="215" t="s">
        <v>513</v>
      </c>
      <c r="F199" s="215" t="s">
        <v>514</v>
      </c>
      <c r="G199" s="213"/>
      <c r="H199" s="213"/>
      <c r="I199" s="216"/>
      <c r="J199" s="217">
        <f>BK199</f>
        <v>0</v>
      </c>
      <c r="K199" s="213"/>
      <c r="L199" s="218"/>
      <c r="M199" s="219"/>
      <c r="N199" s="220"/>
      <c r="O199" s="220"/>
      <c r="P199" s="221">
        <f>P200+P207</f>
        <v>0</v>
      </c>
      <c r="Q199" s="220"/>
      <c r="R199" s="221">
        <f>R200+R207</f>
        <v>0.17532449999999999</v>
      </c>
      <c r="S199" s="220"/>
      <c r="T199" s="222">
        <f>T200+T207</f>
        <v>0.37692500000000001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3" t="s">
        <v>88</v>
      </c>
      <c r="AT199" s="224" t="s">
        <v>75</v>
      </c>
      <c r="AU199" s="224" t="s">
        <v>76</v>
      </c>
      <c r="AY199" s="223" t="s">
        <v>362</v>
      </c>
      <c r="BK199" s="225">
        <f>BK200+BK207</f>
        <v>0</v>
      </c>
    </row>
    <row r="200" s="12" customFormat="1" ht="22.8" customHeight="1">
      <c r="A200" s="12"/>
      <c r="B200" s="212"/>
      <c r="C200" s="213"/>
      <c r="D200" s="214" t="s">
        <v>75</v>
      </c>
      <c r="E200" s="226" t="s">
        <v>515</v>
      </c>
      <c r="F200" s="226" t="s">
        <v>516</v>
      </c>
      <c r="G200" s="213"/>
      <c r="H200" s="213"/>
      <c r="I200" s="216"/>
      <c r="J200" s="227">
        <f>BK200</f>
        <v>0</v>
      </c>
      <c r="K200" s="213"/>
      <c r="L200" s="218"/>
      <c r="M200" s="219"/>
      <c r="N200" s="220"/>
      <c r="O200" s="220"/>
      <c r="P200" s="221">
        <f>SUM(P201:P206)</f>
        <v>0</v>
      </c>
      <c r="Q200" s="220"/>
      <c r="R200" s="221">
        <f>SUM(R201:R206)</f>
        <v>0.17532449999999999</v>
      </c>
      <c r="S200" s="220"/>
      <c r="T200" s="222">
        <f>SUM(T201:T206)</f>
        <v>0.236925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3" t="s">
        <v>88</v>
      </c>
      <c r="AT200" s="224" t="s">
        <v>75</v>
      </c>
      <c r="AU200" s="224" t="s">
        <v>83</v>
      </c>
      <c r="AY200" s="223" t="s">
        <v>362</v>
      </c>
      <c r="BK200" s="225">
        <f>SUM(BK201:BK206)</f>
        <v>0</v>
      </c>
    </row>
    <row r="201" s="2" customFormat="1" ht="24.15" customHeight="1">
      <c r="A201" s="39"/>
      <c r="B201" s="40"/>
      <c r="C201" s="228" t="s">
        <v>517</v>
      </c>
      <c r="D201" s="228" t="s">
        <v>365</v>
      </c>
      <c r="E201" s="229" t="s">
        <v>518</v>
      </c>
      <c r="F201" s="230" t="s">
        <v>519</v>
      </c>
      <c r="G201" s="231" t="s">
        <v>368</v>
      </c>
      <c r="H201" s="232">
        <v>6.0750000000000002</v>
      </c>
      <c r="I201" s="233"/>
      <c r="J201" s="234">
        <f>ROUND(I201*H201,2)</f>
        <v>0</v>
      </c>
      <c r="K201" s="230" t="s">
        <v>369</v>
      </c>
      <c r="L201" s="45"/>
      <c r="M201" s="235" t="s">
        <v>1</v>
      </c>
      <c r="N201" s="236" t="s">
        <v>42</v>
      </c>
      <c r="O201" s="92"/>
      <c r="P201" s="237">
        <f>O201*H201</f>
        <v>0</v>
      </c>
      <c r="Q201" s="237">
        <v>0.028660000000000001</v>
      </c>
      <c r="R201" s="237">
        <f>Q201*H201</f>
        <v>0.1741095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440</v>
      </c>
      <c r="AT201" s="239" t="s">
        <v>365</v>
      </c>
      <c r="AU201" s="239" t="s">
        <v>88</v>
      </c>
      <c r="AY201" s="18" t="s">
        <v>362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88</v>
      </c>
      <c r="BK201" s="240">
        <f>ROUND(I201*H201,2)</f>
        <v>0</v>
      </c>
      <c r="BL201" s="18" t="s">
        <v>440</v>
      </c>
      <c r="BM201" s="239" t="s">
        <v>520</v>
      </c>
    </row>
    <row r="202" s="13" customFormat="1">
      <c r="A202" s="13"/>
      <c r="B202" s="241"/>
      <c r="C202" s="242"/>
      <c r="D202" s="243" t="s">
        <v>372</v>
      </c>
      <c r="E202" s="244" t="s">
        <v>1</v>
      </c>
      <c r="F202" s="245" t="s">
        <v>521</v>
      </c>
      <c r="G202" s="242"/>
      <c r="H202" s="246">
        <v>6.0750000000000002</v>
      </c>
      <c r="I202" s="247"/>
      <c r="J202" s="242"/>
      <c r="K202" s="242"/>
      <c r="L202" s="248"/>
      <c r="M202" s="249"/>
      <c r="N202" s="250"/>
      <c r="O202" s="250"/>
      <c r="P202" s="250"/>
      <c r="Q202" s="250"/>
      <c r="R202" s="250"/>
      <c r="S202" s="250"/>
      <c r="T202" s="25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2" t="s">
        <v>372</v>
      </c>
      <c r="AU202" s="252" t="s">
        <v>88</v>
      </c>
      <c r="AV202" s="13" t="s">
        <v>88</v>
      </c>
      <c r="AW202" s="13" t="s">
        <v>32</v>
      </c>
      <c r="AX202" s="13" t="s">
        <v>76</v>
      </c>
      <c r="AY202" s="252" t="s">
        <v>362</v>
      </c>
    </row>
    <row r="203" s="14" customFormat="1">
      <c r="A203" s="14"/>
      <c r="B203" s="263"/>
      <c r="C203" s="264"/>
      <c r="D203" s="243" t="s">
        <v>372</v>
      </c>
      <c r="E203" s="265" t="s">
        <v>1</v>
      </c>
      <c r="F203" s="266" t="s">
        <v>396</v>
      </c>
      <c r="G203" s="264"/>
      <c r="H203" s="267">
        <v>6.0750000000000002</v>
      </c>
      <c r="I203" s="268"/>
      <c r="J203" s="264"/>
      <c r="K203" s="264"/>
      <c r="L203" s="269"/>
      <c r="M203" s="270"/>
      <c r="N203" s="271"/>
      <c r="O203" s="271"/>
      <c r="P203" s="271"/>
      <c r="Q203" s="271"/>
      <c r="R203" s="271"/>
      <c r="S203" s="271"/>
      <c r="T203" s="27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73" t="s">
        <v>372</v>
      </c>
      <c r="AU203" s="273" t="s">
        <v>88</v>
      </c>
      <c r="AV203" s="14" t="s">
        <v>370</v>
      </c>
      <c r="AW203" s="14" t="s">
        <v>32</v>
      </c>
      <c r="AX203" s="14" t="s">
        <v>83</v>
      </c>
      <c r="AY203" s="273" t="s">
        <v>362</v>
      </c>
    </row>
    <row r="204" s="2" customFormat="1" ht="21.75" customHeight="1">
      <c r="A204" s="39"/>
      <c r="B204" s="40"/>
      <c r="C204" s="228" t="s">
        <v>522</v>
      </c>
      <c r="D204" s="228" t="s">
        <v>365</v>
      </c>
      <c r="E204" s="229" t="s">
        <v>523</v>
      </c>
      <c r="F204" s="230" t="s">
        <v>524</v>
      </c>
      <c r="G204" s="231" t="s">
        <v>368</v>
      </c>
      <c r="H204" s="232">
        <v>6.0750000000000002</v>
      </c>
      <c r="I204" s="233"/>
      <c r="J204" s="234">
        <f>ROUND(I204*H204,2)</f>
        <v>0</v>
      </c>
      <c r="K204" s="230" t="s">
        <v>369</v>
      </c>
      <c r="L204" s="45"/>
      <c r="M204" s="235" t="s">
        <v>1</v>
      </c>
      <c r="N204" s="236" t="s">
        <v>42</v>
      </c>
      <c r="O204" s="92"/>
      <c r="P204" s="237">
        <f>O204*H204</f>
        <v>0</v>
      </c>
      <c r="Q204" s="237">
        <v>0.00020000000000000001</v>
      </c>
      <c r="R204" s="237">
        <f>Q204*H204</f>
        <v>0.0012150000000000002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440</v>
      </c>
      <c r="AT204" s="239" t="s">
        <v>365</v>
      </c>
      <c r="AU204" s="239" t="s">
        <v>88</v>
      </c>
      <c r="AY204" s="18" t="s">
        <v>362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88</v>
      </c>
      <c r="BK204" s="240">
        <f>ROUND(I204*H204,2)</f>
        <v>0</v>
      </c>
      <c r="BL204" s="18" t="s">
        <v>440</v>
      </c>
      <c r="BM204" s="239" t="s">
        <v>525</v>
      </c>
    </row>
    <row r="205" s="2" customFormat="1" ht="24.15" customHeight="1">
      <c r="A205" s="39"/>
      <c r="B205" s="40"/>
      <c r="C205" s="228" t="s">
        <v>526</v>
      </c>
      <c r="D205" s="228" t="s">
        <v>365</v>
      </c>
      <c r="E205" s="229" t="s">
        <v>527</v>
      </c>
      <c r="F205" s="230" t="s">
        <v>528</v>
      </c>
      <c r="G205" s="231" t="s">
        <v>368</v>
      </c>
      <c r="H205" s="232">
        <v>6.0750000000000002</v>
      </c>
      <c r="I205" s="233"/>
      <c r="J205" s="234">
        <f>ROUND(I205*H205,2)</f>
        <v>0</v>
      </c>
      <c r="K205" s="230" t="s">
        <v>369</v>
      </c>
      <c r="L205" s="45"/>
      <c r="M205" s="235" t="s">
        <v>1</v>
      </c>
      <c r="N205" s="236" t="s">
        <v>42</v>
      </c>
      <c r="O205" s="92"/>
      <c r="P205" s="237">
        <f>O205*H205</f>
        <v>0</v>
      </c>
      <c r="Q205" s="237">
        <v>0</v>
      </c>
      <c r="R205" s="237">
        <f>Q205*H205</f>
        <v>0</v>
      </c>
      <c r="S205" s="237">
        <v>0.039</v>
      </c>
      <c r="T205" s="238">
        <f>S205*H205</f>
        <v>0.236925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440</v>
      </c>
      <c r="AT205" s="239" t="s">
        <v>365</v>
      </c>
      <c r="AU205" s="239" t="s">
        <v>88</v>
      </c>
      <c r="AY205" s="18" t="s">
        <v>362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88</v>
      </c>
      <c r="BK205" s="240">
        <f>ROUND(I205*H205,2)</f>
        <v>0</v>
      </c>
      <c r="BL205" s="18" t="s">
        <v>440</v>
      </c>
      <c r="BM205" s="239" t="s">
        <v>529</v>
      </c>
    </row>
    <row r="206" s="2" customFormat="1" ht="24.15" customHeight="1">
      <c r="A206" s="39"/>
      <c r="B206" s="40"/>
      <c r="C206" s="228" t="s">
        <v>530</v>
      </c>
      <c r="D206" s="228" t="s">
        <v>365</v>
      </c>
      <c r="E206" s="229" t="s">
        <v>531</v>
      </c>
      <c r="F206" s="230" t="s">
        <v>532</v>
      </c>
      <c r="G206" s="231" t="s">
        <v>482</v>
      </c>
      <c r="H206" s="232">
        <v>0.17499999999999999</v>
      </c>
      <c r="I206" s="233"/>
      <c r="J206" s="234">
        <f>ROUND(I206*H206,2)</f>
        <v>0</v>
      </c>
      <c r="K206" s="230" t="s">
        <v>369</v>
      </c>
      <c r="L206" s="45"/>
      <c r="M206" s="235" t="s">
        <v>1</v>
      </c>
      <c r="N206" s="236" t="s">
        <v>42</v>
      </c>
      <c r="O206" s="92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440</v>
      </c>
      <c r="AT206" s="239" t="s">
        <v>365</v>
      </c>
      <c r="AU206" s="239" t="s">
        <v>88</v>
      </c>
      <c r="AY206" s="18" t="s">
        <v>362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88</v>
      </c>
      <c r="BK206" s="240">
        <f>ROUND(I206*H206,2)</f>
        <v>0</v>
      </c>
      <c r="BL206" s="18" t="s">
        <v>440</v>
      </c>
      <c r="BM206" s="239" t="s">
        <v>533</v>
      </c>
    </row>
    <row r="207" s="12" customFormat="1" ht="22.8" customHeight="1">
      <c r="A207" s="12"/>
      <c r="B207" s="212"/>
      <c r="C207" s="213"/>
      <c r="D207" s="214" t="s">
        <v>75</v>
      </c>
      <c r="E207" s="226" t="s">
        <v>534</v>
      </c>
      <c r="F207" s="226" t="s">
        <v>535</v>
      </c>
      <c r="G207" s="213"/>
      <c r="H207" s="213"/>
      <c r="I207" s="216"/>
      <c r="J207" s="227">
        <f>BK207</f>
        <v>0</v>
      </c>
      <c r="K207" s="213"/>
      <c r="L207" s="218"/>
      <c r="M207" s="219"/>
      <c r="N207" s="220"/>
      <c r="O207" s="220"/>
      <c r="P207" s="221">
        <f>SUM(P208:P211)</f>
        <v>0</v>
      </c>
      <c r="Q207" s="220"/>
      <c r="R207" s="221">
        <f>SUM(R208:R211)</f>
        <v>0</v>
      </c>
      <c r="S207" s="220"/>
      <c r="T207" s="222">
        <f>SUM(T208:T211)</f>
        <v>0.14000000000000001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3" t="s">
        <v>88</v>
      </c>
      <c r="AT207" s="224" t="s">
        <v>75</v>
      </c>
      <c r="AU207" s="224" t="s">
        <v>83</v>
      </c>
      <c r="AY207" s="223" t="s">
        <v>362</v>
      </c>
      <c r="BK207" s="225">
        <f>SUM(BK208:BK211)</f>
        <v>0</v>
      </c>
    </row>
    <row r="208" s="2" customFormat="1" ht="24.15" customHeight="1">
      <c r="A208" s="39"/>
      <c r="B208" s="40"/>
      <c r="C208" s="228" t="s">
        <v>536</v>
      </c>
      <c r="D208" s="228" t="s">
        <v>365</v>
      </c>
      <c r="E208" s="229" t="s">
        <v>537</v>
      </c>
      <c r="F208" s="230" t="s">
        <v>538</v>
      </c>
      <c r="G208" s="231" t="s">
        <v>470</v>
      </c>
      <c r="H208" s="232">
        <v>2</v>
      </c>
      <c r="I208" s="233"/>
      <c r="J208" s="234">
        <f>ROUND(I208*H208,2)</f>
        <v>0</v>
      </c>
      <c r="K208" s="230" t="s">
        <v>369</v>
      </c>
      <c r="L208" s="45"/>
      <c r="M208" s="235" t="s">
        <v>1</v>
      </c>
      <c r="N208" s="236" t="s">
        <v>42</v>
      </c>
      <c r="O208" s="92"/>
      <c r="P208" s="237">
        <f>O208*H208</f>
        <v>0</v>
      </c>
      <c r="Q208" s="237">
        <v>0</v>
      </c>
      <c r="R208" s="237">
        <f>Q208*H208</f>
        <v>0</v>
      </c>
      <c r="S208" s="237">
        <v>0.028000000000000001</v>
      </c>
      <c r="T208" s="238">
        <f>S208*H208</f>
        <v>0.056000000000000001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440</v>
      </c>
      <c r="AT208" s="239" t="s">
        <v>365</v>
      </c>
      <c r="AU208" s="239" t="s">
        <v>88</v>
      </c>
      <c r="AY208" s="18" t="s">
        <v>362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88</v>
      </c>
      <c r="BK208" s="240">
        <f>ROUND(I208*H208,2)</f>
        <v>0</v>
      </c>
      <c r="BL208" s="18" t="s">
        <v>440</v>
      </c>
      <c r="BM208" s="239" t="s">
        <v>539</v>
      </c>
    </row>
    <row r="209" s="2" customFormat="1" ht="24.15" customHeight="1">
      <c r="A209" s="39"/>
      <c r="B209" s="40"/>
      <c r="C209" s="228" t="s">
        <v>540</v>
      </c>
      <c r="D209" s="228" t="s">
        <v>365</v>
      </c>
      <c r="E209" s="229" t="s">
        <v>541</v>
      </c>
      <c r="F209" s="230" t="s">
        <v>542</v>
      </c>
      <c r="G209" s="231" t="s">
        <v>470</v>
      </c>
      <c r="H209" s="232">
        <v>1</v>
      </c>
      <c r="I209" s="233"/>
      <c r="J209" s="234">
        <f>ROUND(I209*H209,2)</f>
        <v>0</v>
      </c>
      <c r="K209" s="230" t="s">
        <v>471</v>
      </c>
      <c r="L209" s="45"/>
      <c r="M209" s="235" t="s">
        <v>1</v>
      </c>
      <c r="N209" s="236" t="s">
        <v>42</v>
      </c>
      <c r="O209" s="92"/>
      <c r="P209" s="237">
        <f>O209*H209</f>
        <v>0</v>
      </c>
      <c r="Q209" s="237">
        <v>0</v>
      </c>
      <c r="R209" s="237">
        <f>Q209*H209</f>
        <v>0</v>
      </c>
      <c r="S209" s="237">
        <v>0.028000000000000001</v>
      </c>
      <c r="T209" s="238">
        <f>S209*H209</f>
        <v>0.028000000000000001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440</v>
      </c>
      <c r="AT209" s="239" t="s">
        <v>365</v>
      </c>
      <c r="AU209" s="239" t="s">
        <v>88</v>
      </c>
      <c r="AY209" s="18" t="s">
        <v>362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88</v>
      </c>
      <c r="BK209" s="240">
        <f>ROUND(I209*H209,2)</f>
        <v>0</v>
      </c>
      <c r="BL209" s="18" t="s">
        <v>440</v>
      </c>
      <c r="BM209" s="239" t="s">
        <v>543</v>
      </c>
    </row>
    <row r="210" s="2" customFormat="1" ht="24.15" customHeight="1">
      <c r="A210" s="39"/>
      <c r="B210" s="40"/>
      <c r="C210" s="228" t="s">
        <v>544</v>
      </c>
      <c r="D210" s="228" t="s">
        <v>365</v>
      </c>
      <c r="E210" s="229" t="s">
        <v>545</v>
      </c>
      <c r="F210" s="230" t="s">
        <v>546</v>
      </c>
      <c r="G210" s="231" t="s">
        <v>470</v>
      </c>
      <c r="H210" s="232">
        <v>1</v>
      </c>
      <c r="I210" s="233"/>
      <c r="J210" s="234">
        <f>ROUND(I210*H210,2)</f>
        <v>0</v>
      </c>
      <c r="K210" s="230" t="s">
        <v>471</v>
      </c>
      <c r="L210" s="45"/>
      <c r="M210" s="235" t="s">
        <v>1</v>
      </c>
      <c r="N210" s="236" t="s">
        <v>42</v>
      </c>
      <c r="O210" s="92"/>
      <c r="P210" s="237">
        <f>O210*H210</f>
        <v>0</v>
      </c>
      <c r="Q210" s="237">
        <v>0</v>
      </c>
      <c r="R210" s="237">
        <f>Q210*H210</f>
        <v>0</v>
      </c>
      <c r="S210" s="237">
        <v>0.028000000000000001</v>
      </c>
      <c r="T210" s="238">
        <f>S210*H210</f>
        <v>0.028000000000000001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440</v>
      </c>
      <c r="AT210" s="239" t="s">
        <v>365</v>
      </c>
      <c r="AU210" s="239" t="s">
        <v>88</v>
      </c>
      <c r="AY210" s="18" t="s">
        <v>362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88</v>
      </c>
      <c r="BK210" s="240">
        <f>ROUND(I210*H210,2)</f>
        <v>0</v>
      </c>
      <c r="BL210" s="18" t="s">
        <v>440</v>
      </c>
      <c r="BM210" s="239" t="s">
        <v>547</v>
      </c>
    </row>
    <row r="211" s="2" customFormat="1" ht="24.15" customHeight="1">
      <c r="A211" s="39"/>
      <c r="B211" s="40"/>
      <c r="C211" s="228" t="s">
        <v>548</v>
      </c>
      <c r="D211" s="228" t="s">
        <v>365</v>
      </c>
      <c r="E211" s="229" t="s">
        <v>549</v>
      </c>
      <c r="F211" s="230" t="s">
        <v>550</v>
      </c>
      <c r="G211" s="231" t="s">
        <v>470</v>
      </c>
      <c r="H211" s="232">
        <v>1</v>
      </c>
      <c r="I211" s="233"/>
      <c r="J211" s="234">
        <f>ROUND(I211*H211,2)</f>
        <v>0</v>
      </c>
      <c r="K211" s="230" t="s">
        <v>471</v>
      </c>
      <c r="L211" s="45"/>
      <c r="M211" s="235" t="s">
        <v>1</v>
      </c>
      <c r="N211" s="236" t="s">
        <v>42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0.028000000000000001</v>
      </c>
      <c r="T211" s="238">
        <f>S211*H211</f>
        <v>0.028000000000000001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440</v>
      </c>
      <c r="AT211" s="239" t="s">
        <v>365</v>
      </c>
      <c r="AU211" s="239" t="s">
        <v>88</v>
      </c>
      <c r="AY211" s="18" t="s">
        <v>362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88</v>
      </c>
      <c r="BK211" s="240">
        <f>ROUND(I211*H211,2)</f>
        <v>0</v>
      </c>
      <c r="BL211" s="18" t="s">
        <v>440</v>
      </c>
      <c r="BM211" s="239" t="s">
        <v>551</v>
      </c>
    </row>
    <row r="212" s="12" customFormat="1" ht="25.92" customHeight="1">
      <c r="A212" s="12"/>
      <c r="B212" s="212"/>
      <c r="C212" s="213"/>
      <c r="D212" s="214" t="s">
        <v>75</v>
      </c>
      <c r="E212" s="215" t="s">
        <v>552</v>
      </c>
      <c r="F212" s="215" t="s">
        <v>553</v>
      </c>
      <c r="G212" s="213"/>
      <c r="H212" s="213"/>
      <c r="I212" s="216"/>
      <c r="J212" s="217">
        <f>BK212</f>
        <v>0</v>
      </c>
      <c r="K212" s="213"/>
      <c r="L212" s="218"/>
      <c r="M212" s="219"/>
      <c r="N212" s="220"/>
      <c r="O212" s="220"/>
      <c r="P212" s="221">
        <f>SUM(P213:P216)</f>
        <v>0</v>
      </c>
      <c r="Q212" s="220"/>
      <c r="R212" s="221">
        <f>SUM(R213:R216)</f>
        <v>0</v>
      </c>
      <c r="S212" s="220"/>
      <c r="T212" s="222">
        <f>SUM(T213:T216)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23" t="s">
        <v>370</v>
      </c>
      <c r="AT212" s="224" t="s">
        <v>75</v>
      </c>
      <c r="AU212" s="224" t="s">
        <v>76</v>
      </c>
      <c r="AY212" s="223" t="s">
        <v>362</v>
      </c>
      <c r="BK212" s="225">
        <f>SUM(BK213:BK216)</f>
        <v>0</v>
      </c>
    </row>
    <row r="213" s="2" customFormat="1" ht="21.75" customHeight="1">
      <c r="A213" s="39"/>
      <c r="B213" s="40"/>
      <c r="C213" s="228" t="s">
        <v>554</v>
      </c>
      <c r="D213" s="228" t="s">
        <v>365</v>
      </c>
      <c r="E213" s="229" t="s">
        <v>555</v>
      </c>
      <c r="F213" s="230" t="s">
        <v>556</v>
      </c>
      <c r="G213" s="231" t="s">
        <v>557</v>
      </c>
      <c r="H213" s="232">
        <v>5</v>
      </c>
      <c r="I213" s="233"/>
      <c r="J213" s="234">
        <f>ROUND(I213*H213,2)</f>
        <v>0</v>
      </c>
      <c r="K213" s="230" t="s">
        <v>369</v>
      </c>
      <c r="L213" s="45"/>
      <c r="M213" s="235" t="s">
        <v>1</v>
      </c>
      <c r="N213" s="236" t="s">
        <v>42</v>
      </c>
      <c r="O213" s="92"/>
      <c r="P213" s="237">
        <f>O213*H213</f>
        <v>0</v>
      </c>
      <c r="Q213" s="237">
        <v>0</v>
      </c>
      <c r="R213" s="237">
        <f>Q213*H213</f>
        <v>0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558</v>
      </c>
      <c r="AT213" s="239" t="s">
        <v>365</v>
      </c>
      <c r="AU213" s="239" t="s">
        <v>83</v>
      </c>
      <c r="AY213" s="18" t="s">
        <v>362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88</v>
      </c>
      <c r="BK213" s="240">
        <f>ROUND(I213*H213,2)</f>
        <v>0</v>
      </c>
      <c r="BL213" s="18" t="s">
        <v>558</v>
      </c>
      <c r="BM213" s="239" t="s">
        <v>559</v>
      </c>
    </row>
    <row r="214" s="15" customFormat="1">
      <c r="A214" s="15"/>
      <c r="B214" s="274"/>
      <c r="C214" s="275"/>
      <c r="D214" s="243" t="s">
        <v>372</v>
      </c>
      <c r="E214" s="276" t="s">
        <v>1</v>
      </c>
      <c r="F214" s="277" t="s">
        <v>560</v>
      </c>
      <c r="G214" s="275"/>
      <c r="H214" s="276" t="s">
        <v>1</v>
      </c>
      <c r="I214" s="278"/>
      <c r="J214" s="275"/>
      <c r="K214" s="275"/>
      <c r="L214" s="279"/>
      <c r="M214" s="280"/>
      <c r="N214" s="281"/>
      <c r="O214" s="281"/>
      <c r="P214" s="281"/>
      <c r="Q214" s="281"/>
      <c r="R214" s="281"/>
      <c r="S214" s="281"/>
      <c r="T214" s="282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83" t="s">
        <v>372</v>
      </c>
      <c r="AU214" s="283" t="s">
        <v>83</v>
      </c>
      <c r="AV214" s="15" t="s">
        <v>83</v>
      </c>
      <c r="AW214" s="15" t="s">
        <v>32</v>
      </c>
      <c r="AX214" s="15" t="s">
        <v>76</v>
      </c>
      <c r="AY214" s="283" t="s">
        <v>362</v>
      </c>
    </row>
    <row r="215" s="13" customFormat="1">
      <c r="A215" s="13"/>
      <c r="B215" s="241"/>
      <c r="C215" s="242"/>
      <c r="D215" s="243" t="s">
        <v>372</v>
      </c>
      <c r="E215" s="244" t="s">
        <v>1</v>
      </c>
      <c r="F215" s="245" t="s">
        <v>363</v>
      </c>
      <c r="G215" s="242"/>
      <c r="H215" s="246">
        <v>5</v>
      </c>
      <c r="I215" s="247"/>
      <c r="J215" s="242"/>
      <c r="K215" s="242"/>
      <c r="L215" s="248"/>
      <c r="M215" s="249"/>
      <c r="N215" s="250"/>
      <c r="O215" s="250"/>
      <c r="P215" s="250"/>
      <c r="Q215" s="250"/>
      <c r="R215" s="250"/>
      <c r="S215" s="250"/>
      <c r="T215" s="25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2" t="s">
        <v>372</v>
      </c>
      <c r="AU215" s="252" t="s">
        <v>83</v>
      </c>
      <c r="AV215" s="13" t="s">
        <v>88</v>
      </c>
      <c r="AW215" s="13" t="s">
        <v>32</v>
      </c>
      <c r="AX215" s="13" t="s">
        <v>76</v>
      </c>
      <c r="AY215" s="252" t="s">
        <v>362</v>
      </c>
    </row>
    <row r="216" s="14" customFormat="1">
      <c r="A216" s="14"/>
      <c r="B216" s="263"/>
      <c r="C216" s="264"/>
      <c r="D216" s="243" t="s">
        <v>372</v>
      </c>
      <c r="E216" s="265" t="s">
        <v>1</v>
      </c>
      <c r="F216" s="266" t="s">
        <v>396</v>
      </c>
      <c r="G216" s="264"/>
      <c r="H216" s="267">
        <v>5</v>
      </c>
      <c r="I216" s="268"/>
      <c r="J216" s="264"/>
      <c r="K216" s="264"/>
      <c r="L216" s="269"/>
      <c r="M216" s="270"/>
      <c r="N216" s="271"/>
      <c r="O216" s="271"/>
      <c r="P216" s="271"/>
      <c r="Q216" s="271"/>
      <c r="R216" s="271"/>
      <c r="S216" s="271"/>
      <c r="T216" s="27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73" t="s">
        <v>372</v>
      </c>
      <c r="AU216" s="273" t="s">
        <v>83</v>
      </c>
      <c r="AV216" s="14" t="s">
        <v>370</v>
      </c>
      <c r="AW216" s="14" t="s">
        <v>32</v>
      </c>
      <c r="AX216" s="14" t="s">
        <v>83</v>
      </c>
      <c r="AY216" s="273" t="s">
        <v>362</v>
      </c>
    </row>
    <row r="217" s="12" customFormat="1" ht="25.92" customHeight="1">
      <c r="A217" s="12"/>
      <c r="B217" s="212"/>
      <c r="C217" s="213"/>
      <c r="D217" s="214" t="s">
        <v>75</v>
      </c>
      <c r="E217" s="215" t="s">
        <v>561</v>
      </c>
      <c r="F217" s="215" t="s">
        <v>229</v>
      </c>
      <c r="G217" s="213"/>
      <c r="H217" s="213"/>
      <c r="I217" s="216"/>
      <c r="J217" s="217">
        <f>BK217</f>
        <v>0</v>
      </c>
      <c r="K217" s="213"/>
      <c r="L217" s="218"/>
      <c r="M217" s="219"/>
      <c r="N217" s="220"/>
      <c r="O217" s="220"/>
      <c r="P217" s="221">
        <f>P218+P221</f>
        <v>0</v>
      </c>
      <c r="Q217" s="220"/>
      <c r="R217" s="221">
        <f>R218+R221</f>
        <v>0</v>
      </c>
      <c r="S217" s="220"/>
      <c r="T217" s="222">
        <f>T218+T221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23" t="s">
        <v>363</v>
      </c>
      <c r="AT217" s="224" t="s">
        <v>75</v>
      </c>
      <c r="AU217" s="224" t="s">
        <v>76</v>
      </c>
      <c r="AY217" s="223" t="s">
        <v>362</v>
      </c>
      <c r="BK217" s="225">
        <f>BK218+BK221</f>
        <v>0</v>
      </c>
    </row>
    <row r="218" s="12" customFormat="1" ht="22.8" customHeight="1">
      <c r="A218" s="12"/>
      <c r="B218" s="212"/>
      <c r="C218" s="213"/>
      <c r="D218" s="214" t="s">
        <v>75</v>
      </c>
      <c r="E218" s="226" t="s">
        <v>562</v>
      </c>
      <c r="F218" s="226" t="s">
        <v>563</v>
      </c>
      <c r="G218" s="213"/>
      <c r="H218" s="213"/>
      <c r="I218" s="216"/>
      <c r="J218" s="227">
        <f>BK218</f>
        <v>0</v>
      </c>
      <c r="K218" s="213"/>
      <c r="L218" s="218"/>
      <c r="M218" s="219"/>
      <c r="N218" s="220"/>
      <c r="O218" s="220"/>
      <c r="P218" s="221">
        <f>SUM(P219:P220)</f>
        <v>0</v>
      </c>
      <c r="Q218" s="220"/>
      <c r="R218" s="221">
        <f>SUM(R219:R220)</f>
        <v>0</v>
      </c>
      <c r="S218" s="220"/>
      <c r="T218" s="222">
        <f>SUM(T219:T220)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23" t="s">
        <v>363</v>
      </c>
      <c r="AT218" s="224" t="s">
        <v>75</v>
      </c>
      <c r="AU218" s="224" t="s">
        <v>83</v>
      </c>
      <c r="AY218" s="223" t="s">
        <v>362</v>
      </c>
      <c r="BK218" s="225">
        <f>SUM(BK219:BK220)</f>
        <v>0</v>
      </c>
    </row>
    <row r="219" s="2" customFormat="1" ht="16.5" customHeight="1">
      <c r="A219" s="39"/>
      <c r="B219" s="40"/>
      <c r="C219" s="228" t="s">
        <v>564</v>
      </c>
      <c r="D219" s="228" t="s">
        <v>365</v>
      </c>
      <c r="E219" s="229" t="s">
        <v>565</v>
      </c>
      <c r="F219" s="230" t="s">
        <v>566</v>
      </c>
      <c r="G219" s="231" t="s">
        <v>567</v>
      </c>
      <c r="H219" s="232">
        <v>1</v>
      </c>
      <c r="I219" s="233"/>
      <c r="J219" s="234">
        <f>ROUND(I219*H219,2)</f>
        <v>0</v>
      </c>
      <c r="K219" s="230" t="s">
        <v>369</v>
      </c>
      <c r="L219" s="45"/>
      <c r="M219" s="235" t="s">
        <v>1</v>
      </c>
      <c r="N219" s="236" t="s">
        <v>42</v>
      </c>
      <c r="O219" s="92"/>
      <c r="P219" s="237">
        <f>O219*H219</f>
        <v>0</v>
      </c>
      <c r="Q219" s="237">
        <v>0</v>
      </c>
      <c r="R219" s="237">
        <f>Q219*H219</f>
        <v>0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568</v>
      </c>
      <c r="AT219" s="239" t="s">
        <v>365</v>
      </c>
      <c r="AU219" s="239" t="s">
        <v>88</v>
      </c>
      <c r="AY219" s="18" t="s">
        <v>362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88</v>
      </c>
      <c r="BK219" s="240">
        <f>ROUND(I219*H219,2)</f>
        <v>0</v>
      </c>
      <c r="BL219" s="18" t="s">
        <v>568</v>
      </c>
      <c r="BM219" s="239" t="s">
        <v>569</v>
      </c>
    </row>
    <row r="220" s="2" customFormat="1">
      <c r="A220" s="39"/>
      <c r="B220" s="40"/>
      <c r="C220" s="41"/>
      <c r="D220" s="243" t="s">
        <v>570</v>
      </c>
      <c r="E220" s="41"/>
      <c r="F220" s="284" t="s">
        <v>571</v>
      </c>
      <c r="G220" s="41"/>
      <c r="H220" s="41"/>
      <c r="I220" s="285"/>
      <c r="J220" s="41"/>
      <c r="K220" s="41"/>
      <c r="L220" s="45"/>
      <c r="M220" s="286"/>
      <c r="N220" s="287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570</v>
      </c>
      <c r="AU220" s="18" t="s">
        <v>88</v>
      </c>
    </row>
    <row r="221" s="12" customFormat="1" ht="22.8" customHeight="1">
      <c r="A221" s="12"/>
      <c r="B221" s="212"/>
      <c r="C221" s="213"/>
      <c r="D221" s="214" t="s">
        <v>75</v>
      </c>
      <c r="E221" s="226" t="s">
        <v>572</v>
      </c>
      <c r="F221" s="226" t="s">
        <v>573</v>
      </c>
      <c r="G221" s="213"/>
      <c r="H221" s="213"/>
      <c r="I221" s="216"/>
      <c r="J221" s="227">
        <f>BK221</f>
        <v>0</v>
      </c>
      <c r="K221" s="213"/>
      <c r="L221" s="218"/>
      <c r="M221" s="219"/>
      <c r="N221" s="220"/>
      <c r="O221" s="220"/>
      <c r="P221" s="221">
        <f>P222</f>
        <v>0</v>
      </c>
      <c r="Q221" s="220"/>
      <c r="R221" s="221">
        <f>R222</f>
        <v>0</v>
      </c>
      <c r="S221" s="220"/>
      <c r="T221" s="222">
        <f>T222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23" t="s">
        <v>363</v>
      </c>
      <c r="AT221" s="224" t="s">
        <v>75</v>
      </c>
      <c r="AU221" s="224" t="s">
        <v>83</v>
      </c>
      <c r="AY221" s="223" t="s">
        <v>362</v>
      </c>
      <c r="BK221" s="225">
        <f>BK222</f>
        <v>0</v>
      </c>
    </row>
    <row r="222" s="2" customFormat="1" ht="24.15" customHeight="1">
      <c r="A222" s="39"/>
      <c r="B222" s="40"/>
      <c r="C222" s="228" t="s">
        <v>574</v>
      </c>
      <c r="D222" s="228" t="s">
        <v>365</v>
      </c>
      <c r="E222" s="229" t="s">
        <v>575</v>
      </c>
      <c r="F222" s="230" t="s">
        <v>576</v>
      </c>
      <c r="G222" s="231" t="s">
        <v>567</v>
      </c>
      <c r="H222" s="232">
        <v>1</v>
      </c>
      <c r="I222" s="233"/>
      <c r="J222" s="234">
        <f>ROUND(I222*H222,2)</f>
        <v>0</v>
      </c>
      <c r="K222" s="230" t="s">
        <v>471</v>
      </c>
      <c r="L222" s="45"/>
      <c r="M222" s="288" t="s">
        <v>1</v>
      </c>
      <c r="N222" s="289" t="s">
        <v>42</v>
      </c>
      <c r="O222" s="290"/>
      <c r="P222" s="291">
        <f>O222*H222</f>
        <v>0</v>
      </c>
      <c r="Q222" s="291">
        <v>0</v>
      </c>
      <c r="R222" s="291">
        <f>Q222*H222</f>
        <v>0</v>
      </c>
      <c r="S222" s="291">
        <v>0</v>
      </c>
      <c r="T222" s="292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568</v>
      </c>
      <c r="AT222" s="239" t="s">
        <v>365</v>
      </c>
      <c r="AU222" s="239" t="s">
        <v>88</v>
      </c>
      <c r="AY222" s="18" t="s">
        <v>362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88</v>
      </c>
      <c r="BK222" s="240">
        <f>ROUND(I222*H222,2)</f>
        <v>0</v>
      </c>
      <c r="BL222" s="18" t="s">
        <v>568</v>
      </c>
      <c r="BM222" s="239" t="s">
        <v>577</v>
      </c>
    </row>
    <row r="223" s="2" customFormat="1" ht="6.96" customHeight="1">
      <c r="A223" s="39"/>
      <c r="B223" s="67"/>
      <c r="C223" s="68"/>
      <c r="D223" s="68"/>
      <c r="E223" s="68"/>
      <c r="F223" s="68"/>
      <c r="G223" s="68"/>
      <c r="H223" s="68"/>
      <c r="I223" s="68"/>
      <c r="J223" s="68"/>
      <c r="K223" s="68"/>
      <c r="L223" s="45"/>
      <c r="M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</row>
  </sheetData>
  <sheetProtection sheet="1" autoFilter="0" formatColumns="0" formatRows="0" objects="1" scenarios="1" spinCount="100000" saltValue="0trnpBZhyT744c0U1zsotGnCY11UI2/AOrl2HL+NpVzWZHGAXuuowMwHrmPqp3rN4IYww2QT/u/It2OmQtsojA==" hashValue="M9ofjtMN30WdiGCvIRLyTgmDc4C1Z7bqFm8Gyuiy5FPAL1jZ8Qx5Tv3RUFF3FaRCBjAwAHd4BXn+Ya4aVNaLYw==" algorithmName="SHA-512" password="CC35"/>
  <autoFilter ref="C132:K22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1:H121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 s="1" customFormat="1" ht="12" customHeight="1">
      <c r="B8" s="21"/>
      <c r="D8" s="152" t="s">
        <v>325</v>
      </c>
      <c r="L8" s="21"/>
    </row>
    <row r="9" s="2" customFormat="1" ht="16.5" customHeight="1">
      <c r="A9" s="39"/>
      <c r="B9" s="45"/>
      <c r="C9" s="39"/>
      <c r="D9" s="39"/>
      <c r="E9" s="153" t="s">
        <v>326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327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578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6. 8. 2025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ROUND((SUM(BE123:BE137)),  2)</f>
        <v>0</v>
      </c>
      <c r="G35" s="39"/>
      <c r="H35" s="39"/>
      <c r="I35" s="166">
        <v>0.20999999999999999</v>
      </c>
      <c r="J35" s="165">
        <f>ROUND(((SUM(BE123:BE137))*I35),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ROUND((SUM(BF123:BF137)),  2)</f>
        <v>0</v>
      </c>
      <c r="G36" s="39"/>
      <c r="H36" s="39"/>
      <c r="I36" s="166">
        <v>0.12</v>
      </c>
      <c r="J36" s="165">
        <f>ROUND(((SUM(BF123:BF137))*I36),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ROUND((SUM(BG123:BG137)),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ROUND((SUM(BH123:BH137)),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ROUND((SUM(BI123:BI137)),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326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327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 xml:space="preserve">EL.0 - Elektroinstalace 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Ústecká 2855, Česká Lípa </v>
      </c>
      <c r="G91" s="41"/>
      <c r="H91" s="41"/>
      <c r="I91" s="33" t="s">
        <v>22</v>
      </c>
      <c r="J91" s="80" t="str">
        <f>IF(J14="","",J14)</f>
        <v>6. 8. 2025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Č. Lípa, n. T.G.M. 1/1, 47 001 Česká Lípa</v>
      </c>
      <c r="G93" s="41"/>
      <c r="H93" s="41"/>
      <c r="I93" s="33" t="s">
        <v>30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330</v>
      </c>
      <c r="D96" s="187"/>
      <c r="E96" s="187"/>
      <c r="F96" s="187"/>
      <c r="G96" s="187"/>
      <c r="H96" s="187"/>
      <c r="I96" s="187"/>
      <c r="J96" s="188" t="s">
        <v>331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332</v>
      </c>
      <c r="D98" s="41"/>
      <c r="E98" s="41"/>
      <c r="F98" s="41"/>
      <c r="G98" s="41"/>
      <c r="H98" s="41"/>
      <c r="I98" s="41"/>
      <c r="J98" s="111">
        <f>J123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333</v>
      </c>
    </row>
    <row r="99" s="9" customFormat="1" ht="24.96" customHeight="1">
      <c r="A99" s="9"/>
      <c r="B99" s="190"/>
      <c r="C99" s="191"/>
      <c r="D99" s="192" t="s">
        <v>340</v>
      </c>
      <c r="E99" s="193"/>
      <c r="F99" s="193"/>
      <c r="G99" s="193"/>
      <c r="H99" s="193"/>
      <c r="I99" s="193"/>
      <c r="J99" s="194">
        <f>J124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579</v>
      </c>
      <c r="E100" s="198"/>
      <c r="F100" s="198"/>
      <c r="G100" s="198"/>
      <c r="H100" s="198"/>
      <c r="I100" s="198"/>
      <c r="J100" s="199">
        <f>J125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6"/>
      <c r="C101" s="134"/>
      <c r="D101" s="197" t="s">
        <v>580</v>
      </c>
      <c r="E101" s="198"/>
      <c r="F101" s="198"/>
      <c r="G101" s="198"/>
      <c r="H101" s="198"/>
      <c r="I101" s="198"/>
      <c r="J101" s="199">
        <f>J131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347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Stavební úpravy Ústecká 2855, Česká Lípa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325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2" customFormat="1" ht="16.5" customHeight="1">
      <c r="A113" s="39"/>
      <c r="B113" s="40"/>
      <c r="C113" s="41"/>
      <c r="D113" s="41"/>
      <c r="E113" s="185" t="s">
        <v>326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327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E11</f>
        <v xml:space="preserve">EL.0 - Elektroinstalace 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F14</f>
        <v xml:space="preserve">Ústecká 2855, Česká Lípa </v>
      </c>
      <c r="G117" s="41"/>
      <c r="H117" s="41"/>
      <c r="I117" s="33" t="s">
        <v>22</v>
      </c>
      <c r="J117" s="80" t="str">
        <f>IF(J14="","",J14)</f>
        <v>6. 8. 2025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24</v>
      </c>
      <c r="D119" s="41"/>
      <c r="E119" s="41"/>
      <c r="F119" s="28" t="str">
        <f>E17</f>
        <v>Město Č. Lípa, n. T.G.M. 1/1, 47 001 Česká Lípa</v>
      </c>
      <c r="G119" s="41"/>
      <c r="H119" s="41"/>
      <c r="I119" s="33" t="s">
        <v>30</v>
      </c>
      <c r="J119" s="37" t="str">
        <f>E23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28</v>
      </c>
      <c r="D120" s="41"/>
      <c r="E120" s="41"/>
      <c r="F120" s="28" t="str">
        <f>IF(E20="","",E20)</f>
        <v>Vyplň údaj</v>
      </c>
      <c r="G120" s="41"/>
      <c r="H120" s="41"/>
      <c r="I120" s="33" t="s">
        <v>33</v>
      </c>
      <c r="J120" s="37" t="str">
        <f>E26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01"/>
      <c r="B122" s="202"/>
      <c r="C122" s="203" t="s">
        <v>348</v>
      </c>
      <c r="D122" s="204" t="s">
        <v>61</v>
      </c>
      <c r="E122" s="204" t="s">
        <v>57</v>
      </c>
      <c r="F122" s="204" t="s">
        <v>58</v>
      </c>
      <c r="G122" s="204" t="s">
        <v>349</v>
      </c>
      <c r="H122" s="204" t="s">
        <v>350</v>
      </c>
      <c r="I122" s="204" t="s">
        <v>351</v>
      </c>
      <c r="J122" s="204" t="s">
        <v>331</v>
      </c>
      <c r="K122" s="205" t="s">
        <v>352</v>
      </c>
      <c r="L122" s="206"/>
      <c r="M122" s="101" t="s">
        <v>1</v>
      </c>
      <c r="N122" s="102" t="s">
        <v>40</v>
      </c>
      <c r="O122" s="102" t="s">
        <v>353</v>
      </c>
      <c r="P122" s="102" t="s">
        <v>354</v>
      </c>
      <c r="Q122" s="102" t="s">
        <v>355</v>
      </c>
      <c r="R122" s="102" t="s">
        <v>356</v>
      </c>
      <c r="S122" s="102" t="s">
        <v>357</v>
      </c>
      <c r="T122" s="103" t="s">
        <v>358</v>
      </c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</row>
    <row r="123" s="2" customFormat="1" ht="22.8" customHeight="1">
      <c r="A123" s="39"/>
      <c r="B123" s="40"/>
      <c r="C123" s="108" t="s">
        <v>359</v>
      </c>
      <c r="D123" s="41"/>
      <c r="E123" s="41"/>
      <c r="F123" s="41"/>
      <c r="G123" s="41"/>
      <c r="H123" s="41"/>
      <c r="I123" s="41"/>
      <c r="J123" s="207">
        <f>BK123</f>
        <v>0</v>
      </c>
      <c r="K123" s="41"/>
      <c r="L123" s="45"/>
      <c r="M123" s="104"/>
      <c r="N123" s="208"/>
      <c r="O123" s="105"/>
      <c r="P123" s="209">
        <f>P124</f>
        <v>0</v>
      </c>
      <c r="Q123" s="105"/>
      <c r="R123" s="209">
        <f>R124</f>
        <v>0.034500000000000003</v>
      </c>
      <c r="S123" s="105"/>
      <c r="T123" s="210">
        <f>T124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75</v>
      </c>
      <c r="AU123" s="18" t="s">
        <v>333</v>
      </c>
      <c r="BK123" s="211">
        <f>BK124</f>
        <v>0</v>
      </c>
    </row>
    <row r="124" s="12" customFormat="1" ht="25.92" customHeight="1">
      <c r="A124" s="12"/>
      <c r="B124" s="212"/>
      <c r="C124" s="213"/>
      <c r="D124" s="214" t="s">
        <v>75</v>
      </c>
      <c r="E124" s="215" t="s">
        <v>513</v>
      </c>
      <c r="F124" s="215" t="s">
        <v>514</v>
      </c>
      <c r="G124" s="213"/>
      <c r="H124" s="213"/>
      <c r="I124" s="216"/>
      <c r="J124" s="217">
        <f>BK124</f>
        <v>0</v>
      </c>
      <c r="K124" s="213"/>
      <c r="L124" s="218"/>
      <c r="M124" s="219"/>
      <c r="N124" s="220"/>
      <c r="O124" s="220"/>
      <c r="P124" s="221">
        <f>P125</f>
        <v>0</v>
      </c>
      <c r="Q124" s="220"/>
      <c r="R124" s="221">
        <f>R125</f>
        <v>0.034500000000000003</v>
      </c>
      <c r="S124" s="220"/>
      <c r="T124" s="222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88</v>
      </c>
      <c r="AT124" s="224" t="s">
        <v>75</v>
      </c>
      <c r="AU124" s="224" t="s">
        <v>76</v>
      </c>
      <c r="AY124" s="223" t="s">
        <v>362</v>
      </c>
      <c r="BK124" s="225">
        <f>BK125</f>
        <v>0</v>
      </c>
    </row>
    <row r="125" s="12" customFormat="1" ht="22.8" customHeight="1">
      <c r="A125" s="12"/>
      <c r="B125" s="212"/>
      <c r="C125" s="213"/>
      <c r="D125" s="214" t="s">
        <v>75</v>
      </c>
      <c r="E125" s="226" t="s">
        <v>581</v>
      </c>
      <c r="F125" s="226" t="s">
        <v>582</v>
      </c>
      <c r="G125" s="213"/>
      <c r="H125" s="213"/>
      <c r="I125" s="216"/>
      <c r="J125" s="227">
        <f>BK125</f>
        <v>0</v>
      </c>
      <c r="K125" s="213"/>
      <c r="L125" s="218"/>
      <c r="M125" s="219"/>
      <c r="N125" s="220"/>
      <c r="O125" s="220"/>
      <c r="P125" s="221">
        <f>P126+SUM(P127:P131)</f>
        <v>0</v>
      </c>
      <c r="Q125" s="220"/>
      <c r="R125" s="221">
        <f>R126+SUM(R127:R131)</f>
        <v>0.034500000000000003</v>
      </c>
      <c r="S125" s="220"/>
      <c r="T125" s="222">
        <f>T126+SUM(T127:T131)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3" t="s">
        <v>88</v>
      </c>
      <c r="AT125" s="224" t="s">
        <v>75</v>
      </c>
      <c r="AU125" s="224" t="s">
        <v>83</v>
      </c>
      <c r="AY125" s="223" t="s">
        <v>362</v>
      </c>
      <c r="BK125" s="225">
        <f>BK126+SUM(BK127:BK131)</f>
        <v>0</v>
      </c>
    </row>
    <row r="126" s="2" customFormat="1" ht="44.25" customHeight="1">
      <c r="A126" s="39"/>
      <c r="B126" s="40"/>
      <c r="C126" s="253" t="s">
        <v>83</v>
      </c>
      <c r="D126" s="253" t="s">
        <v>380</v>
      </c>
      <c r="E126" s="254" t="s">
        <v>583</v>
      </c>
      <c r="F126" s="255" t="s">
        <v>584</v>
      </c>
      <c r="G126" s="256" t="s">
        <v>403</v>
      </c>
      <c r="H126" s="257">
        <v>75</v>
      </c>
      <c r="I126" s="258"/>
      <c r="J126" s="259">
        <f>ROUND(I126*H126,2)</f>
        <v>0</v>
      </c>
      <c r="K126" s="255" t="s">
        <v>369</v>
      </c>
      <c r="L126" s="260"/>
      <c r="M126" s="261" t="s">
        <v>1</v>
      </c>
      <c r="N126" s="262" t="s">
        <v>42</v>
      </c>
      <c r="O126" s="92"/>
      <c r="P126" s="237">
        <f>O126*H126</f>
        <v>0</v>
      </c>
      <c r="Q126" s="237">
        <v>0.00046000000000000001</v>
      </c>
      <c r="R126" s="237">
        <f>Q126*H126</f>
        <v>0.034500000000000003</v>
      </c>
      <c r="S126" s="237">
        <v>0</v>
      </c>
      <c r="T126" s="238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9" t="s">
        <v>526</v>
      </c>
      <c r="AT126" s="239" t="s">
        <v>380</v>
      </c>
      <c r="AU126" s="239" t="s">
        <v>88</v>
      </c>
      <c r="AY126" s="18" t="s">
        <v>362</v>
      </c>
      <c r="BE126" s="240">
        <f>IF(N126="základní",J126,0)</f>
        <v>0</v>
      </c>
      <c r="BF126" s="240">
        <f>IF(N126="snížená",J126,0)</f>
        <v>0</v>
      </c>
      <c r="BG126" s="240">
        <f>IF(N126="zákl. přenesená",J126,0)</f>
        <v>0</v>
      </c>
      <c r="BH126" s="240">
        <f>IF(N126="sníž. přenesená",J126,0)</f>
        <v>0</v>
      </c>
      <c r="BI126" s="240">
        <f>IF(N126="nulová",J126,0)</f>
        <v>0</v>
      </c>
      <c r="BJ126" s="18" t="s">
        <v>88</v>
      </c>
      <c r="BK126" s="240">
        <f>ROUND(I126*H126,2)</f>
        <v>0</v>
      </c>
      <c r="BL126" s="18" t="s">
        <v>440</v>
      </c>
      <c r="BM126" s="239" t="s">
        <v>585</v>
      </c>
    </row>
    <row r="127" s="2" customFormat="1" ht="49.05" customHeight="1">
      <c r="A127" s="39"/>
      <c r="B127" s="40"/>
      <c r="C127" s="253" t="s">
        <v>88</v>
      </c>
      <c r="D127" s="253" t="s">
        <v>380</v>
      </c>
      <c r="E127" s="254" t="s">
        <v>586</v>
      </c>
      <c r="F127" s="255" t="s">
        <v>587</v>
      </c>
      <c r="G127" s="256" t="s">
        <v>403</v>
      </c>
      <c r="H127" s="257">
        <v>75</v>
      </c>
      <c r="I127" s="258"/>
      <c r="J127" s="259">
        <f>ROUND(I127*H127,2)</f>
        <v>0</v>
      </c>
      <c r="K127" s="255" t="s">
        <v>471</v>
      </c>
      <c r="L127" s="260"/>
      <c r="M127" s="261" t="s">
        <v>1</v>
      </c>
      <c r="N127" s="262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526</v>
      </c>
      <c r="AT127" s="239" t="s">
        <v>380</v>
      </c>
      <c r="AU127" s="239" t="s">
        <v>88</v>
      </c>
      <c r="AY127" s="18" t="s">
        <v>362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88</v>
      </c>
      <c r="BK127" s="240">
        <f>ROUND(I127*H127,2)</f>
        <v>0</v>
      </c>
      <c r="BL127" s="18" t="s">
        <v>440</v>
      </c>
      <c r="BM127" s="239" t="s">
        <v>588</v>
      </c>
    </row>
    <row r="128" s="2" customFormat="1" ht="16.5" customHeight="1">
      <c r="A128" s="39"/>
      <c r="B128" s="40"/>
      <c r="C128" s="253" t="s">
        <v>104</v>
      </c>
      <c r="D128" s="253" t="s">
        <v>380</v>
      </c>
      <c r="E128" s="254" t="s">
        <v>589</v>
      </c>
      <c r="F128" s="255" t="s">
        <v>590</v>
      </c>
      <c r="G128" s="256" t="s">
        <v>591</v>
      </c>
      <c r="H128" s="257">
        <v>1</v>
      </c>
      <c r="I128" s="258"/>
      <c r="J128" s="259">
        <f>ROUND(I128*H128,2)</f>
        <v>0</v>
      </c>
      <c r="K128" s="255" t="s">
        <v>471</v>
      </c>
      <c r="L128" s="260"/>
      <c r="M128" s="261" t="s">
        <v>1</v>
      </c>
      <c r="N128" s="262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526</v>
      </c>
      <c r="AT128" s="239" t="s">
        <v>380</v>
      </c>
      <c r="AU128" s="239" t="s">
        <v>88</v>
      </c>
      <c r="AY128" s="18" t="s">
        <v>362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440</v>
      </c>
      <c r="BM128" s="239" t="s">
        <v>592</v>
      </c>
    </row>
    <row r="129" s="2" customFormat="1" ht="24.15" customHeight="1">
      <c r="A129" s="39"/>
      <c r="B129" s="40"/>
      <c r="C129" s="228" t="s">
        <v>370</v>
      </c>
      <c r="D129" s="228" t="s">
        <v>365</v>
      </c>
      <c r="E129" s="229" t="s">
        <v>593</v>
      </c>
      <c r="F129" s="230" t="s">
        <v>594</v>
      </c>
      <c r="G129" s="231" t="s">
        <v>403</v>
      </c>
      <c r="H129" s="232">
        <v>75</v>
      </c>
      <c r="I129" s="233"/>
      <c r="J129" s="234">
        <f>ROUND(I129*H129,2)</f>
        <v>0</v>
      </c>
      <c r="K129" s="230" t="s">
        <v>369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440</v>
      </c>
      <c r="AT129" s="239" t="s">
        <v>365</v>
      </c>
      <c r="AU129" s="239" t="s">
        <v>88</v>
      </c>
      <c r="AY129" s="18" t="s">
        <v>362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440</v>
      </c>
      <c r="BM129" s="239" t="s">
        <v>595</v>
      </c>
    </row>
    <row r="130" s="2" customFormat="1" ht="24.15" customHeight="1">
      <c r="A130" s="39"/>
      <c r="B130" s="40"/>
      <c r="C130" s="228" t="s">
        <v>363</v>
      </c>
      <c r="D130" s="228" t="s">
        <v>365</v>
      </c>
      <c r="E130" s="229" t="s">
        <v>596</v>
      </c>
      <c r="F130" s="230" t="s">
        <v>597</v>
      </c>
      <c r="G130" s="231" t="s">
        <v>403</v>
      </c>
      <c r="H130" s="232">
        <v>75</v>
      </c>
      <c r="I130" s="233"/>
      <c r="J130" s="234">
        <f>ROUND(I130*H130,2)</f>
        <v>0</v>
      </c>
      <c r="K130" s="230" t="s">
        <v>369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440</v>
      </c>
      <c r="AT130" s="239" t="s">
        <v>365</v>
      </c>
      <c r="AU130" s="239" t="s">
        <v>88</v>
      </c>
      <c r="AY130" s="18" t="s">
        <v>362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440</v>
      </c>
      <c r="BM130" s="239" t="s">
        <v>598</v>
      </c>
    </row>
    <row r="131" s="12" customFormat="1" ht="20.88" customHeight="1">
      <c r="A131" s="12"/>
      <c r="B131" s="212"/>
      <c r="C131" s="213"/>
      <c r="D131" s="214" t="s">
        <v>75</v>
      </c>
      <c r="E131" s="226" t="s">
        <v>599</v>
      </c>
      <c r="F131" s="226" t="s">
        <v>600</v>
      </c>
      <c r="G131" s="213"/>
      <c r="H131" s="213"/>
      <c r="I131" s="216"/>
      <c r="J131" s="227">
        <f>BK131</f>
        <v>0</v>
      </c>
      <c r="K131" s="213"/>
      <c r="L131" s="218"/>
      <c r="M131" s="219"/>
      <c r="N131" s="220"/>
      <c r="O131" s="220"/>
      <c r="P131" s="221">
        <f>SUM(P132:P137)</f>
        <v>0</v>
      </c>
      <c r="Q131" s="220"/>
      <c r="R131" s="221">
        <f>SUM(R132:R137)</f>
        <v>0</v>
      </c>
      <c r="S131" s="220"/>
      <c r="T131" s="222">
        <f>SUM(T132:T137)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88</v>
      </c>
      <c r="AT131" s="224" t="s">
        <v>75</v>
      </c>
      <c r="AU131" s="224" t="s">
        <v>88</v>
      </c>
      <c r="AY131" s="223" t="s">
        <v>362</v>
      </c>
      <c r="BK131" s="225">
        <f>SUM(BK132:BK137)</f>
        <v>0</v>
      </c>
    </row>
    <row r="132" s="2" customFormat="1" ht="24.15" customHeight="1">
      <c r="A132" s="39"/>
      <c r="B132" s="40"/>
      <c r="C132" s="253" t="s">
        <v>386</v>
      </c>
      <c r="D132" s="253" t="s">
        <v>380</v>
      </c>
      <c r="E132" s="254" t="s">
        <v>601</v>
      </c>
      <c r="F132" s="255" t="s">
        <v>602</v>
      </c>
      <c r="G132" s="256" t="s">
        <v>603</v>
      </c>
      <c r="H132" s="257">
        <v>1</v>
      </c>
      <c r="I132" s="258"/>
      <c r="J132" s="259">
        <f>ROUND(I132*H132,2)</f>
        <v>0</v>
      </c>
      <c r="K132" s="255" t="s">
        <v>471</v>
      </c>
      <c r="L132" s="260"/>
      <c r="M132" s="261" t="s">
        <v>1</v>
      </c>
      <c r="N132" s="262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526</v>
      </c>
      <c r="AT132" s="239" t="s">
        <v>380</v>
      </c>
      <c r="AU132" s="239" t="s">
        <v>104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440</v>
      </c>
      <c r="BM132" s="239" t="s">
        <v>604</v>
      </c>
    </row>
    <row r="133" s="2" customFormat="1" ht="24.15" customHeight="1">
      <c r="A133" s="39"/>
      <c r="B133" s="40"/>
      <c r="C133" s="253" t="s">
        <v>397</v>
      </c>
      <c r="D133" s="253" t="s">
        <v>380</v>
      </c>
      <c r="E133" s="254" t="s">
        <v>605</v>
      </c>
      <c r="F133" s="255" t="s">
        <v>606</v>
      </c>
      <c r="G133" s="256" t="s">
        <v>603</v>
      </c>
      <c r="H133" s="257">
        <v>1</v>
      </c>
      <c r="I133" s="258"/>
      <c r="J133" s="259">
        <f>ROUND(I133*H133,2)</f>
        <v>0</v>
      </c>
      <c r="K133" s="255" t="s">
        <v>471</v>
      </c>
      <c r="L133" s="260"/>
      <c r="M133" s="261" t="s">
        <v>1</v>
      </c>
      <c r="N133" s="262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526</v>
      </c>
      <c r="AT133" s="239" t="s">
        <v>380</v>
      </c>
      <c r="AU133" s="239" t="s">
        <v>104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440</v>
      </c>
      <c r="BM133" s="239" t="s">
        <v>607</v>
      </c>
    </row>
    <row r="134" s="2" customFormat="1" ht="37.8" customHeight="1">
      <c r="A134" s="39"/>
      <c r="B134" s="40"/>
      <c r="C134" s="253" t="s">
        <v>383</v>
      </c>
      <c r="D134" s="253" t="s">
        <v>380</v>
      </c>
      <c r="E134" s="254" t="s">
        <v>608</v>
      </c>
      <c r="F134" s="255" t="s">
        <v>609</v>
      </c>
      <c r="G134" s="256" t="s">
        <v>603</v>
      </c>
      <c r="H134" s="257">
        <v>1</v>
      </c>
      <c r="I134" s="258"/>
      <c r="J134" s="259">
        <f>ROUND(I134*H134,2)</f>
        <v>0</v>
      </c>
      <c r="K134" s="255" t="s">
        <v>471</v>
      </c>
      <c r="L134" s="260"/>
      <c r="M134" s="261" t="s">
        <v>1</v>
      </c>
      <c r="N134" s="262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526</v>
      </c>
      <c r="AT134" s="239" t="s">
        <v>380</v>
      </c>
      <c r="AU134" s="239" t="s">
        <v>104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440</v>
      </c>
      <c r="BM134" s="239" t="s">
        <v>610</v>
      </c>
    </row>
    <row r="135" s="2" customFormat="1" ht="16.5" customHeight="1">
      <c r="A135" s="39"/>
      <c r="B135" s="40"/>
      <c r="C135" s="253" t="s">
        <v>406</v>
      </c>
      <c r="D135" s="253" t="s">
        <v>380</v>
      </c>
      <c r="E135" s="254" t="s">
        <v>611</v>
      </c>
      <c r="F135" s="255" t="s">
        <v>612</v>
      </c>
      <c r="G135" s="256" t="s">
        <v>603</v>
      </c>
      <c r="H135" s="257">
        <v>1</v>
      </c>
      <c r="I135" s="258"/>
      <c r="J135" s="259">
        <f>ROUND(I135*H135,2)</f>
        <v>0</v>
      </c>
      <c r="K135" s="255" t="s">
        <v>471</v>
      </c>
      <c r="L135" s="260"/>
      <c r="M135" s="261" t="s">
        <v>1</v>
      </c>
      <c r="N135" s="262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526</v>
      </c>
      <c r="AT135" s="239" t="s">
        <v>380</v>
      </c>
      <c r="AU135" s="239" t="s">
        <v>104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440</v>
      </c>
      <c r="BM135" s="239" t="s">
        <v>613</v>
      </c>
    </row>
    <row r="136" s="2" customFormat="1" ht="24.15" customHeight="1">
      <c r="A136" s="39"/>
      <c r="B136" s="40"/>
      <c r="C136" s="228" t="s">
        <v>411</v>
      </c>
      <c r="D136" s="228" t="s">
        <v>365</v>
      </c>
      <c r="E136" s="229" t="s">
        <v>614</v>
      </c>
      <c r="F136" s="230" t="s">
        <v>615</v>
      </c>
      <c r="G136" s="231" t="s">
        <v>603</v>
      </c>
      <c r="H136" s="232">
        <v>1</v>
      </c>
      <c r="I136" s="233"/>
      <c r="J136" s="234">
        <f>ROUND(I136*H136,2)</f>
        <v>0</v>
      </c>
      <c r="K136" s="230" t="s">
        <v>369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440</v>
      </c>
      <c r="AT136" s="239" t="s">
        <v>365</v>
      </c>
      <c r="AU136" s="239" t="s">
        <v>104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440</v>
      </c>
      <c r="BM136" s="239" t="s">
        <v>616</v>
      </c>
    </row>
    <row r="137" s="2" customFormat="1" ht="24.15" customHeight="1">
      <c r="A137" s="39"/>
      <c r="B137" s="40"/>
      <c r="C137" s="228" t="s">
        <v>416</v>
      </c>
      <c r="D137" s="228" t="s">
        <v>365</v>
      </c>
      <c r="E137" s="229" t="s">
        <v>617</v>
      </c>
      <c r="F137" s="230" t="s">
        <v>618</v>
      </c>
      <c r="G137" s="231" t="s">
        <v>603</v>
      </c>
      <c r="H137" s="232">
        <v>2</v>
      </c>
      <c r="I137" s="233"/>
      <c r="J137" s="234">
        <f>ROUND(I137*H137,2)</f>
        <v>0</v>
      </c>
      <c r="K137" s="230" t="s">
        <v>369</v>
      </c>
      <c r="L137" s="45"/>
      <c r="M137" s="288" t="s">
        <v>1</v>
      </c>
      <c r="N137" s="289" t="s">
        <v>42</v>
      </c>
      <c r="O137" s="290"/>
      <c r="P137" s="291">
        <f>O137*H137</f>
        <v>0</v>
      </c>
      <c r="Q137" s="291">
        <v>0</v>
      </c>
      <c r="R137" s="291">
        <f>Q137*H137</f>
        <v>0</v>
      </c>
      <c r="S137" s="291">
        <v>0</v>
      </c>
      <c r="T137" s="292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440</v>
      </c>
      <c r="AT137" s="239" t="s">
        <v>365</v>
      </c>
      <c r="AU137" s="239" t="s">
        <v>104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440</v>
      </c>
      <c r="BM137" s="239" t="s">
        <v>619</v>
      </c>
    </row>
    <row r="138" s="2" customFormat="1" ht="6.96" customHeight="1">
      <c r="A138" s="39"/>
      <c r="B138" s="67"/>
      <c r="C138" s="68"/>
      <c r="D138" s="68"/>
      <c r="E138" s="68"/>
      <c r="F138" s="68"/>
      <c r="G138" s="68"/>
      <c r="H138" s="68"/>
      <c r="I138" s="68"/>
      <c r="J138" s="68"/>
      <c r="K138" s="68"/>
      <c r="L138" s="45"/>
      <c r="M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</sheetData>
  <sheetProtection sheet="1" autoFilter="0" formatColumns="0" formatRows="0" objects="1" scenarios="1" spinCount="100000" saltValue="zi3+WoY260Xv4AeU/sDbkNiIO0mcSdrWROm8wnGNyq5Xcnt+x4yWPOZbDOedLmYY9E/xrpPkaJpjIc5YWT5HeQ==" hashValue="/Fb3f2PfHYCWIozsp4DWDq4tPz09hkY2x67tdbhgboRJsL0i0SWWesUlW8MmBMfsxiMBd8V81iyNlinEiP8K7A==" algorithmName="SHA-512" password="CC35"/>
  <autoFilter ref="C122:K13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 s="1" customFormat="1" ht="12" customHeight="1">
      <c r="B8" s="21"/>
      <c r="D8" s="152" t="s">
        <v>325</v>
      </c>
      <c r="L8" s="21"/>
    </row>
    <row r="9" s="2" customFormat="1" ht="16.5" customHeight="1">
      <c r="A9" s="39"/>
      <c r="B9" s="45"/>
      <c r="C9" s="39"/>
      <c r="D9" s="39"/>
      <c r="E9" s="153" t="s">
        <v>326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327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620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6. 8. 2025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ROUND((SUM(BE123:BE135)),  2)</f>
        <v>0</v>
      </c>
      <c r="G35" s="39"/>
      <c r="H35" s="39"/>
      <c r="I35" s="166">
        <v>0.20999999999999999</v>
      </c>
      <c r="J35" s="165">
        <f>ROUND(((SUM(BE123:BE135))*I35),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ROUND((SUM(BF123:BF135)),  2)</f>
        <v>0</v>
      </c>
      <c r="G36" s="39"/>
      <c r="H36" s="39"/>
      <c r="I36" s="166">
        <v>0.12</v>
      </c>
      <c r="J36" s="165">
        <f>ROUND(((SUM(BF123:BF135))*I36),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ROUND((SUM(BG123:BG135)),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ROUND((SUM(BH123:BH135)),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ROUND((SUM(BI123:BI135)),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326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327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ZTI - Zdravotechnika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Ústecká 2855, Česká Lípa </v>
      </c>
      <c r="G91" s="41"/>
      <c r="H91" s="41"/>
      <c r="I91" s="33" t="s">
        <v>22</v>
      </c>
      <c r="J91" s="80" t="str">
        <f>IF(J14="","",J14)</f>
        <v>6. 8. 2025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Č. Lípa, n. T.G.M. 1/1, 47 001 Česká Lípa</v>
      </c>
      <c r="G93" s="41"/>
      <c r="H93" s="41"/>
      <c r="I93" s="33" t="s">
        <v>30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330</v>
      </c>
      <c r="D96" s="187"/>
      <c r="E96" s="187"/>
      <c r="F96" s="187"/>
      <c r="G96" s="187"/>
      <c r="H96" s="187"/>
      <c r="I96" s="187"/>
      <c r="J96" s="188" t="s">
        <v>331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332</v>
      </c>
      <c r="D98" s="41"/>
      <c r="E98" s="41"/>
      <c r="F98" s="41"/>
      <c r="G98" s="41"/>
      <c r="H98" s="41"/>
      <c r="I98" s="41"/>
      <c r="J98" s="111">
        <f>J123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333</v>
      </c>
    </row>
    <row r="99" s="9" customFormat="1" ht="24.96" customHeight="1">
      <c r="A99" s="9"/>
      <c r="B99" s="190"/>
      <c r="C99" s="191"/>
      <c r="D99" s="192" t="s">
        <v>340</v>
      </c>
      <c r="E99" s="193"/>
      <c r="F99" s="193"/>
      <c r="G99" s="193"/>
      <c r="H99" s="193"/>
      <c r="I99" s="193"/>
      <c r="J99" s="194">
        <f>J124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621</v>
      </c>
      <c r="E100" s="198"/>
      <c r="F100" s="198"/>
      <c r="G100" s="198"/>
      <c r="H100" s="198"/>
      <c r="I100" s="198"/>
      <c r="J100" s="199">
        <f>J125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0"/>
      <c r="C101" s="191"/>
      <c r="D101" s="192" t="s">
        <v>343</v>
      </c>
      <c r="E101" s="193"/>
      <c r="F101" s="193"/>
      <c r="G101" s="193"/>
      <c r="H101" s="193"/>
      <c r="I101" s="193"/>
      <c r="J101" s="194">
        <f>J129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347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Stavební úpravy Ústecká 2855, Česká Lípa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325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2" customFormat="1" ht="16.5" customHeight="1">
      <c r="A113" s="39"/>
      <c r="B113" s="40"/>
      <c r="C113" s="41"/>
      <c r="D113" s="41"/>
      <c r="E113" s="185" t="s">
        <v>326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327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E11</f>
        <v>ZTI - Zdravotechnika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F14</f>
        <v xml:space="preserve">Ústecká 2855, Česká Lípa </v>
      </c>
      <c r="G117" s="41"/>
      <c r="H117" s="41"/>
      <c r="I117" s="33" t="s">
        <v>22</v>
      </c>
      <c r="J117" s="80" t="str">
        <f>IF(J14="","",J14)</f>
        <v>6. 8. 2025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24</v>
      </c>
      <c r="D119" s="41"/>
      <c r="E119" s="41"/>
      <c r="F119" s="28" t="str">
        <f>E17</f>
        <v>Město Č. Lípa, n. T.G.M. 1/1, 47 001 Česká Lípa</v>
      </c>
      <c r="G119" s="41"/>
      <c r="H119" s="41"/>
      <c r="I119" s="33" t="s">
        <v>30</v>
      </c>
      <c r="J119" s="37" t="str">
        <f>E23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28</v>
      </c>
      <c r="D120" s="41"/>
      <c r="E120" s="41"/>
      <c r="F120" s="28" t="str">
        <f>IF(E20="","",E20)</f>
        <v>Vyplň údaj</v>
      </c>
      <c r="G120" s="41"/>
      <c r="H120" s="41"/>
      <c r="I120" s="33" t="s">
        <v>33</v>
      </c>
      <c r="J120" s="37" t="str">
        <f>E26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01"/>
      <c r="B122" s="202"/>
      <c r="C122" s="203" t="s">
        <v>348</v>
      </c>
      <c r="D122" s="204" t="s">
        <v>61</v>
      </c>
      <c r="E122" s="204" t="s">
        <v>57</v>
      </c>
      <c r="F122" s="204" t="s">
        <v>58</v>
      </c>
      <c r="G122" s="204" t="s">
        <v>349</v>
      </c>
      <c r="H122" s="204" t="s">
        <v>350</v>
      </c>
      <c r="I122" s="204" t="s">
        <v>351</v>
      </c>
      <c r="J122" s="204" t="s">
        <v>331</v>
      </c>
      <c r="K122" s="205" t="s">
        <v>352</v>
      </c>
      <c r="L122" s="206"/>
      <c r="M122" s="101" t="s">
        <v>1</v>
      </c>
      <c r="N122" s="102" t="s">
        <v>40</v>
      </c>
      <c r="O122" s="102" t="s">
        <v>353</v>
      </c>
      <c r="P122" s="102" t="s">
        <v>354</v>
      </c>
      <c r="Q122" s="102" t="s">
        <v>355</v>
      </c>
      <c r="R122" s="102" t="s">
        <v>356</v>
      </c>
      <c r="S122" s="102" t="s">
        <v>357</v>
      </c>
      <c r="T122" s="103" t="s">
        <v>358</v>
      </c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</row>
    <row r="123" s="2" customFormat="1" ht="22.8" customHeight="1">
      <c r="A123" s="39"/>
      <c r="B123" s="40"/>
      <c r="C123" s="108" t="s">
        <v>359</v>
      </c>
      <c r="D123" s="41"/>
      <c r="E123" s="41"/>
      <c r="F123" s="41"/>
      <c r="G123" s="41"/>
      <c r="H123" s="41"/>
      <c r="I123" s="41"/>
      <c r="J123" s="207">
        <f>BK123</f>
        <v>0</v>
      </c>
      <c r="K123" s="41"/>
      <c r="L123" s="45"/>
      <c r="M123" s="104"/>
      <c r="N123" s="208"/>
      <c r="O123" s="105"/>
      <c r="P123" s="209">
        <f>P124+P129</f>
        <v>0</v>
      </c>
      <c r="Q123" s="105"/>
      <c r="R123" s="209">
        <f>R124+R129</f>
        <v>0.00030000000000000003</v>
      </c>
      <c r="S123" s="105"/>
      <c r="T123" s="210">
        <f>T124+T129</f>
        <v>0.0172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75</v>
      </c>
      <c r="AU123" s="18" t="s">
        <v>333</v>
      </c>
      <c r="BK123" s="211">
        <f>BK124+BK129</f>
        <v>0</v>
      </c>
    </row>
    <row r="124" s="12" customFormat="1" ht="25.92" customHeight="1">
      <c r="A124" s="12"/>
      <c r="B124" s="212"/>
      <c r="C124" s="213"/>
      <c r="D124" s="214" t="s">
        <v>75</v>
      </c>
      <c r="E124" s="215" t="s">
        <v>513</v>
      </c>
      <c r="F124" s="215" t="s">
        <v>514</v>
      </c>
      <c r="G124" s="213"/>
      <c r="H124" s="213"/>
      <c r="I124" s="216"/>
      <c r="J124" s="217">
        <f>BK124</f>
        <v>0</v>
      </c>
      <c r="K124" s="213"/>
      <c r="L124" s="218"/>
      <c r="M124" s="219"/>
      <c r="N124" s="220"/>
      <c r="O124" s="220"/>
      <c r="P124" s="221">
        <f>P125</f>
        <v>0</v>
      </c>
      <c r="Q124" s="220"/>
      <c r="R124" s="221">
        <f>R125</f>
        <v>0.00030000000000000003</v>
      </c>
      <c r="S124" s="220"/>
      <c r="T124" s="222">
        <f>T125</f>
        <v>0.0172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88</v>
      </c>
      <c r="AT124" s="224" t="s">
        <v>75</v>
      </c>
      <c r="AU124" s="224" t="s">
        <v>76</v>
      </c>
      <c r="AY124" s="223" t="s">
        <v>362</v>
      </c>
      <c r="BK124" s="225">
        <f>BK125</f>
        <v>0</v>
      </c>
    </row>
    <row r="125" s="12" customFormat="1" ht="22.8" customHeight="1">
      <c r="A125" s="12"/>
      <c r="B125" s="212"/>
      <c r="C125" s="213"/>
      <c r="D125" s="214" t="s">
        <v>75</v>
      </c>
      <c r="E125" s="226" t="s">
        <v>622</v>
      </c>
      <c r="F125" s="226" t="s">
        <v>623</v>
      </c>
      <c r="G125" s="213"/>
      <c r="H125" s="213"/>
      <c r="I125" s="216"/>
      <c r="J125" s="227">
        <f>BK125</f>
        <v>0</v>
      </c>
      <c r="K125" s="213"/>
      <c r="L125" s="218"/>
      <c r="M125" s="219"/>
      <c r="N125" s="220"/>
      <c r="O125" s="220"/>
      <c r="P125" s="221">
        <f>SUM(P126:P128)</f>
        <v>0</v>
      </c>
      <c r="Q125" s="220"/>
      <c r="R125" s="221">
        <f>SUM(R126:R128)</f>
        <v>0.00030000000000000003</v>
      </c>
      <c r="S125" s="220"/>
      <c r="T125" s="222">
        <f>SUM(T126:T128)</f>
        <v>0.0172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3" t="s">
        <v>88</v>
      </c>
      <c r="AT125" s="224" t="s">
        <v>75</v>
      </c>
      <c r="AU125" s="224" t="s">
        <v>83</v>
      </c>
      <c r="AY125" s="223" t="s">
        <v>362</v>
      </c>
      <c r="BK125" s="225">
        <f>SUM(BK126:BK128)</f>
        <v>0</v>
      </c>
    </row>
    <row r="126" s="2" customFormat="1" ht="24.15" customHeight="1">
      <c r="A126" s="39"/>
      <c r="B126" s="40"/>
      <c r="C126" s="228" t="s">
        <v>83</v>
      </c>
      <c r="D126" s="228" t="s">
        <v>365</v>
      </c>
      <c r="E126" s="229" t="s">
        <v>624</v>
      </c>
      <c r="F126" s="230" t="s">
        <v>625</v>
      </c>
      <c r="G126" s="231" t="s">
        <v>470</v>
      </c>
      <c r="H126" s="232">
        <v>10</v>
      </c>
      <c r="I126" s="233"/>
      <c r="J126" s="234">
        <f>ROUND(I126*H126,2)</f>
        <v>0</v>
      </c>
      <c r="K126" s="230" t="s">
        <v>1</v>
      </c>
      <c r="L126" s="45"/>
      <c r="M126" s="235" t="s">
        <v>1</v>
      </c>
      <c r="N126" s="236" t="s">
        <v>42</v>
      </c>
      <c r="O126" s="92"/>
      <c r="P126" s="237">
        <f>O126*H126</f>
        <v>0</v>
      </c>
      <c r="Q126" s="237">
        <v>3.0000000000000001E-05</v>
      </c>
      <c r="R126" s="237">
        <f>Q126*H126</f>
        <v>0.00030000000000000003</v>
      </c>
      <c r="S126" s="237">
        <v>0.00172</v>
      </c>
      <c r="T126" s="238">
        <f>S126*H126</f>
        <v>0.0172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9" t="s">
        <v>440</v>
      </c>
      <c r="AT126" s="239" t="s">
        <v>365</v>
      </c>
      <c r="AU126" s="239" t="s">
        <v>88</v>
      </c>
      <c r="AY126" s="18" t="s">
        <v>362</v>
      </c>
      <c r="BE126" s="240">
        <f>IF(N126="základní",J126,0)</f>
        <v>0</v>
      </c>
      <c r="BF126" s="240">
        <f>IF(N126="snížená",J126,0)</f>
        <v>0</v>
      </c>
      <c r="BG126" s="240">
        <f>IF(N126="zákl. přenesená",J126,0)</f>
        <v>0</v>
      </c>
      <c r="BH126" s="240">
        <f>IF(N126="sníž. přenesená",J126,0)</f>
        <v>0</v>
      </c>
      <c r="BI126" s="240">
        <f>IF(N126="nulová",J126,0)</f>
        <v>0</v>
      </c>
      <c r="BJ126" s="18" t="s">
        <v>88</v>
      </c>
      <c r="BK126" s="240">
        <f>ROUND(I126*H126,2)</f>
        <v>0</v>
      </c>
      <c r="BL126" s="18" t="s">
        <v>440</v>
      </c>
      <c r="BM126" s="239" t="s">
        <v>88</v>
      </c>
    </row>
    <row r="127" s="13" customFormat="1">
      <c r="A127" s="13"/>
      <c r="B127" s="241"/>
      <c r="C127" s="242"/>
      <c r="D127" s="243" t="s">
        <v>372</v>
      </c>
      <c r="E127" s="244" t="s">
        <v>1</v>
      </c>
      <c r="F127" s="245" t="s">
        <v>626</v>
      </c>
      <c r="G127" s="242"/>
      <c r="H127" s="246">
        <v>10</v>
      </c>
      <c r="I127" s="247"/>
      <c r="J127" s="242"/>
      <c r="K127" s="242"/>
      <c r="L127" s="248"/>
      <c r="M127" s="249"/>
      <c r="N127" s="250"/>
      <c r="O127" s="250"/>
      <c r="P127" s="250"/>
      <c r="Q127" s="250"/>
      <c r="R127" s="250"/>
      <c r="S127" s="250"/>
      <c r="T127" s="251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2" t="s">
        <v>372</v>
      </c>
      <c r="AU127" s="252" t="s">
        <v>88</v>
      </c>
      <c r="AV127" s="13" t="s">
        <v>88</v>
      </c>
      <c r="AW127" s="13" t="s">
        <v>32</v>
      </c>
      <c r="AX127" s="13" t="s">
        <v>76</v>
      </c>
      <c r="AY127" s="252" t="s">
        <v>362</v>
      </c>
    </row>
    <row r="128" s="14" customFormat="1">
      <c r="A128" s="14"/>
      <c r="B128" s="263"/>
      <c r="C128" s="264"/>
      <c r="D128" s="243" t="s">
        <v>372</v>
      </c>
      <c r="E128" s="265" t="s">
        <v>1</v>
      </c>
      <c r="F128" s="266" t="s">
        <v>396</v>
      </c>
      <c r="G128" s="264"/>
      <c r="H128" s="267">
        <v>10</v>
      </c>
      <c r="I128" s="268"/>
      <c r="J128" s="264"/>
      <c r="K128" s="264"/>
      <c r="L128" s="269"/>
      <c r="M128" s="270"/>
      <c r="N128" s="271"/>
      <c r="O128" s="271"/>
      <c r="P128" s="271"/>
      <c r="Q128" s="271"/>
      <c r="R128" s="271"/>
      <c r="S128" s="271"/>
      <c r="T128" s="27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73" t="s">
        <v>372</v>
      </c>
      <c r="AU128" s="273" t="s">
        <v>88</v>
      </c>
      <c r="AV128" s="14" t="s">
        <v>370</v>
      </c>
      <c r="AW128" s="14" t="s">
        <v>32</v>
      </c>
      <c r="AX128" s="14" t="s">
        <v>83</v>
      </c>
      <c r="AY128" s="273" t="s">
        <v>362</v>
      </c>
    </row>
    <row r="129" s="12" customFormat="1" ht="25.92" customHeight="1">
      <c r="A129" s="12"/>
      <c r="B129" s="212"/>
      <c r="C129" s="213"/>
      <c r="D129" s="214" t="s">
        <v>75</v>
      </c>
      <c r="E129" s="215" t="s">
        <v>552</v>
      </c>
      <c r="F129" s="215" t="s">
        <v>553</v>
      </c>
      <c r="G129" s="213"/>
      <c r="H129" s="213"/>
      <c r="I129" s="216"/>
      <c r="J129" s="217">
        <f>BK129</f>
        <v>0</v>
      </c>
      <c r="K129" s="213"/>
      <c r="L129" s="218"/>
      <c r="M129" s="219"/>
      <c r="N129" s="220"/>
      <c r="O129" s="220"/>
      <c r="P129" s="221">
        <f>SUM(P130:P135)</f>
        <v>0</v>
      </c>
      <c r="Q129" s="220"/>
      <c r="R129" s="221">
        <f>SUM(R130:R135)</f>
        <v>0</v>
      </c>
      <c r="S129" s="220"/>
      <c r="T129" s="222">
        <f>SUM(T130:T135)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370</v>
      </c>
      <c r="AT129" s="224" t="s">
        <v>75</v>
      </c>
      <c r="AU129" s="224" t="s">
        <v>76</v>
      </c>
      <c r="AY129" s="223" t="s">
        <v>362</v>
      </c>
      <c r="BK129" s="225">
        <f>SUM(BK130:BK135)</f>
        <v>0</v>
      </c>
    </row>
    <row r="130" s="2" customFormat="1" ht="21.75" customHeight="1">
      <c r="A130" s="39"/>
      <c r="B130" s="40"/>
      <c r="C130" s="228" t="s">
        <v>88</v>
      </c>
      <c r="D130" s="228" t="s">
        <v>365</v>
      </c>
      <c r="E130" s="229" t="s">
        <v>555</v>
      </c>
      <c r="F130" s="230" t="s">
        <v>556</v>
      </c>
      <c r="G130" s="231" t="s">
        <v>557</v>
      </c>
      <c r="H130" s="232">
        <v>20</v>
      </c>
      <c r="I130" s="233"/>
      <c r="J130" s="234">
        <f>ROUND(I130*H130,2)</f>
        <v>0</v>
      </c>
      <c r="K130" s="230" t="s">
        <v>369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627</v>
      </c>
      <c r="AT130" s="239" t="s">
        <v>365</v>
      </c>
      <c r="AU130" s="239" t="s">
        <v>83</v>
      </c>
      <c r="AY130" s="18" t="s">
        <v>362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627</v>
      </c>
      <c r="BM130" s="239" t="s">
        <v>370</v>
      </c>
    </row>
    <row r="131" s="13" customFormat="1">
      <c r="A131" s="13"/>
      <c r="B131" s="241"/>
      <c r="C131" s="242"/>
      <c r="D131" s="243" t="s">
        <v>372</v>
      </c>
      <c r="E131" s="244" t="s">
        <v>1</v>
      </c>
      <c r="F131" s="245" t="s">
        <v>628</v>
      </c>
      <c r="G131" s="242"/>
      <c r="H131" s="246">
        <v>20</v>
      </c>
      <c r="I131" s="247"/>
      <c r="J131" s="242"/>
      <c r="K131" s="242"/>
      <c r="L131" s="248"/>
      <c r="M131" s="249"/>
      <c r="N131" s="250"/>
      <c r="O131" s="250"/>
      <c r="P131" s="250"/>
      <c r="Q131" s="250"/>
      <c r="R131" s="250"/>
      <c r="S131" s="250"/>
      <c r="T131" s="25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2" t="s">
        <v>372</v>
      </c>
      <c r="AU131" s="252" t="s">
        <v>83</v>
      </c>
      <c r="AV131" s="13" t="s">
        <v>88</v>
      </c>
      <c r="AW131" s="13" t="s">
        <v>32</v>
      </c>
      <c r="AX131" s="13" t="s">
        <v>76</v>
      </c>
      <c r="AY131" s="252" t="s">
        <v>362</v>
      </c>
    </row>
    <row r="132" s="14" customFormat="1">
      <c r="A132" s="14"/>
      <c r="B132" s="263"/>
      <c r="C132" s="264"/>
      <c r="D132" s="243" t="s">
        <v>372</v>
      </c>
      <c r="E132" s="265" t="s">
        <v>1</v>
      </c>
      <c r="F132" s="266" t="s">
        <v>396</v>
      </c>
      <c r="G132" s="264"/>
      <c r="H132" s="267">
        <v>20</v>
      </c>
      <c r="I132" s="268"/>
      <c r="J132" s="264"/>
      <c r="K132" s="264"/>
      <c r="L132" s="269"/>
      <c r="M132" s="270"/>
      <c r="N132" s="271"/>
      <c r="O132" s="271"/>
      <c r="P132" s="271"/>
      <c r="Q132" s="271"/>
      <c r="R132" s="271"/>
      <c r="S132" s="271"/>
      <c r="T132" s="27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73" t="s">
        <v>372</v>
      </c>
      <c r="AU132" s="273" t="s">
        <v>83</v>
      </c>
      <c r="AV132" s="14" t="s">
        <v>370</v>
      </c>
      <c r="AW132" s="14" t="s">
        <v>32</v>
      </c>
      <c r="AX132" s="14" t="s">
        <v>83</v>
      </c>
      <c r="AY132" s="273" t="s">
        <v>362</v>
      </c>
    </row>
    <row r="133" s="2" customFormat="1" ht="16.5" customHeight="1">
      <c r="A133" s="39"/>
      <c r="B133" s="40"/>
      <c r="C133" s="228" t="s">
        <v>104</v>
      </c>
      <c r="D133" s="228" t="s">
        <v>365</v>
      </c>
      <c r="E133" s="229" t="s">
        <v>629</v>
      </c>
      <c r="F133" s="230" t="s">
        <v>630</v>
      </c>
      <c r="G133" s="231" t="s">
        <v>557</v>
      </c>
      <c r="H133" s="232">
        <v>20</v>
      </c>
      <c r="I133" s="233"/>
      <c r="J133" s="234">
        <f>ROUND(I133*H133,2)</f>
        <v>0</v>
      </c>
      <c r="K133" s="230" t="s">
        <v>369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627</v>
      </c>
      <c r="AT133" s="239" t="s">
        <v>365</v>
      </c>
      <c r="AU133" s="239" t="s">
        <v>83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627</v>
      </c>
      <c r="BM133" s="239" t="s">
        <v>386</v>
      </c>
    </row>
    <row r="134" s="13" customFormat="1">
      <c r="A134" s="13"/>
      <c r="B134" s="241"/>
      <c r="C134" s="242"/>
      <c r="D134" s="243" t="s">
        <v>372</v>
      </c>
      <c r="E134" s="244" t="s">
        <v>1</v>
      </c>
      <c r="F134" s="245" t="s">
        <v>631</v>
      </c>
      <c r="G134" s="242"/>
      <c r="H134" s="246">
        <v>20</v>
      </c>
      <c r="I134" s="247"/>
      <c r="J134" s="242"/>
      <c r="K134" s="242"/>
      <c r="L134" s="248"/>
      <c r="M134" s="249"/>
      <c r="N134" s="250"/>
      <c r="O134" s="250"/>
      <c r="P134" s="250"/>
      <c r="Q134" s="250"/>
      <c r="R134" s="250"/>
      <c r="S134" s="250"/>
      <c r="T134" s="25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2" t="s">
        <v>372</v>
      </c>
      <c r="AU134" s="252" t="s">
        <v>83</v>
      </c>
      <c r="AV134" s="13" t="s">
        <v>88</v>
      </c>
      <c r="AW134" s="13" t="s">
        <v>32</v>
      </c>
      <c r="AX134" s="13" t="s">
        <v>76</v>
      </c>
      <c r="AY134" s="252" t="s">
        <v>362</v>
      </c>
    </row>
    <row r="135" s="14" customFormat="1">
      <c r="A135" s="14"/>
      <c r="B135" s="263"/>
      <c r="C135" s="264"/>
      <c r="D135" s="243" t="s">
        <v>372</v>
      </c>
      <c r="E135" s="265" t="s">
        <v>1</v>
      </c>
      <c r="F135" s="266" t="s">
        <v>396</v>
      </c>
      <c r="G135" s="264"/>
      <c r="H135" s="267">
        <v>20</v>
      </c>
      <c r="I135" s="268"/>
      <c r="J135" s="264"/>
      <c r="K135" s="264"/>
      <c r="L135" s="269"/>
      <c r="M135" s="293"/>
      <c r="N135" s="294"/>
      <c r="O135" s="294"/>
      <c r="P135" s="294"/>
      <c r="Q135" s="294"/>
      <c r="R135" s="294"/>
      <c r="S135" s="294"/>
      <c r="T135" s="29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73" t="s">
        <v>372</v>
      </c>
      <c r="AU135" s="273" t="s">
        <v>83</v>
      </c>
      <c r="AV135" s="14" t="s">
        <v>370</v>
      </c>
      <c r="AW135" s="14" t="s">
        <v>32</v>
      </c>
      <c r="AX135" s="14" t="s">
        <v>83</v>
      </c>
      <c r="AY135" s="273" t="s">
        <v>362</v>
      </c>
    </row>
    <row r="136" s="2" customFormat="1" ht="6.96" customHeight="1">
      <c r="A136" s="39"/>
      <c r="B136" s="67"/>
      <c r="C136" s="68"/>
      <c r="D136" s="68"/>
      <c r="E136" s="68"/>
      <c r="F136" s="68"/>
      <c r="G136" s="68"/>
      <c r="H136" s="68"/>
      <c r="I136" s="68"/>
      <c r="J136" s="68"/>
      <c r="K136" s="68"/>
      <c r="L136" s="45"/>
      <c r="M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</sheetData>
  <sheetProtection sheet="1" autoFilter="0" formatColumns="0" formatRows="0" objects="1" scenarios="1" spinCount="100000" saltValue="TsCkd7L5CMHhZe9o66SMuOw1N1bx1sKrJVaURwfPE464Hldsgslq4401BQTuSzIIdBI0uD2uAiCzewdB7udhcg==" hashValue="ddcxYYUp+DOnqEK1F/MST6uN/kaIdZQV9vX+bQ88I/zFbGj8dFO/dZU6oXe65qI5LEM/e/PINdJPHkVs52MPdw==" algorithmName="SHA-512" password="CC35"/>
  <autoFilter ref="C122:K13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632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633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635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ROUND(J131,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ROUND((SUM(BE131:BE283)),  2)</f>
        <v>0</v>
      </c>
      <c r="G37" s="39"/>
      <c r="H37" s="39"/>
      <c r="I37" s="166">
        <v>0.20999999999999999</v>
      </c>
      <c r="J37" s="165">
        <f>ROUND(((SUM(BE131:BE283))*I37),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ROUND((SUM(BF131:BF283)),  2)</f>
        <v>0</v>
      </c>
      <c r="G38" s="39"/>
      <c r="H38" s="39"/>
      <c r="I38" s="166">
        <v>0.12</v>
      </c>
      <c r="J38" s="165">
        <f>ROUND(((SUM(BF131:BF283))*I38),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ROUND((SUM(BG131:BG283)),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ROUND((SUM(BH131:BH283)),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ROUND((SUM(BI131:BI283)),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632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633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01.A - Bourací práce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J131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334</v>
      </c>
      <c r="E101" s="193"/>
      <c r="F101" s="193"/>
      <c r="G101" s="193"/>
      <c r="H101" s="193"/>
      <c r="I101" s="193"/>
      <c r="J101" s="194">
        <f>J132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337</v>
      </c>
      <c r="E102" s="198"/>
      <c r="F102" s="198"/>
      <c r="G102" s="198"/>
      <c r="H102" s="198"/>
      <c r="I102" s="198"/>
      <c r="J102" s="199">
        <f>J133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338</v>
      </c>
      <c r="E103" s="198"/>
      <c r="F103" s="198"/>
      <c r="G103" s="198"/>
      <c r="H103" s="198"/>
      <c r="I103" s="198"/>
      <c r="J103" s="199">
        <f>J243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0"/>
      <c r="C104" s="191"/>
      <c r="D104" s="192" t="s">
        <v>340</v>
      </c>
      <c r="E104" s="193"/>
      <c r="F104" s="193"/>
      <c r="G104" s="193"/>
      <c r="H104" s="193"/>
      <c r="I104" s="193"/>
      <c r="J104" s="194">
        <f>J257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6"/>
      <c r="C105" s="134"/>
      <c r="D105" s="197" t="s">
        <v>341</v>
      </c>
      <c r="E105" s="198"/>
      <c r="F105" s="198"/>
      <c r="G105" s="198"/>
      <c r="H105" s="198"/>
      <c r="I105" s="198"/>
      <c r="J105" s="199">
        <f>J258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636</v>
      </c>
      <c r="E106" s="198"/>
      <c r="F106" s="198"/>
      <c r="G106" s="198"/>
      <c r="H106" s="198"/>
      <c r="I106" s="198"/>
      <c r="J106" s="199">
        <f>J264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0"/>
      <c r="C107" s="191"/>
      <c r="D107" s="192" t="s">
        <v>343</v>
      </c>
      <c r="E107" s="193"/>
      <c r="F107" s="193"/>
      <c r="G107" s="193"/>
      <c r="H107" s="193"/>
      <c r="I107" s="193"/>
      <c r="J107" s="194">
        <f>J279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347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85" t="str">
        <f>E7</f>
        <v>Stavební úpravy Ústecká 2855, Česká Lípa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325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1" customFormat="1" ht="16.5" customHeight="1">
      <c r="B119" s="22"/>
      <c r="C119" s="23"/>
      <c r="D119" s="23"/>
      <c r="E119" s="185" t="s">
        <v>632</v>
      </c>
      <c r="F119" s="23"/>
      <c r="G119" s="23"/>
      <c r="H119" s="23"/>
      <c r="I119" s="23"/>
      <c r="J119" s="23"/>
      <c r="K119" s="23"/>
      <c r="L119" s="21"/>
    </row>
    <row r="120" s="1" customFormat="1" ht="12" customHeight="1">
      <c r="B120" s="22"/>
      <c r="C120" s="33" t="s">
        <v>327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2" customFormat="1" ht="16.5" customHeight="1">
      <c r="A121" s="39"/>
      <c r="B121" s="40"/>
      <c r="C121" s="41"/>
      <c r="D121" s="41"/>
      <c r="E121" s="296" t="s">
        <v>633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634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77" t="str">
        <f>E13</f>
        <v>01.A - Bourací práce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20</v>
      </c>
      <c r="D125" s="41"/>
      <c r="E125" s="41"/>
      <c r="F125" s="28" t="str">
        <f>F16</f>
        <v xml:space="preserve">Ústecká 2855, Česká Lípa </v>
      </c>
      <c r="G125" s="41"/>
      <c r="H125" s="41"/>
      <c r="I125" s="33" t="s">
        <v>22</v>
      </c>
      <c r="J125" s="80" t="str">
        <f>IF(J16="","",J16)</f>
        <v>6. 8. 2025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24</v>
      </c>
      <c r="D127" s="41"/>
      <c r="E127" s="41"/>
      <c r="F127" s="28" t="str">
        <f>E19</f>
        <v>Město Č. Lípa, n. T.G.M. 1/1, 47 001 Česká Lípa</v>
      </c>
      <c r="G127" s="41"/>
      <c r="H127" s="41"/>
      <c r="I127" s="33" t="s">
        <v>30</v>
      </c>
      <c r="J127" s="37" t="str">
        <f>E25</f>
        <v xml:space="preserve"> 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28</v>
      </c>
      <c r="D128" s="41"/>
      <c r="E128" s="41"/>
      <c r="F128" s="28" t="str">
        <f>IF(E22="","",E22)</f>
        <v>Vyplň údaj</v>
      </c>
      <c r="G128" s="41"/>
      <c r="H128" s="41"/>
      <c r="I128" s="33" t="s">
        <v>33</v>
      </c>
      <c r="J128" s="37" t="str">
        <f>E28</f>
        <v xml:space="preserve"> 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1" customFormat="1" ht="29.28" customHeight="1">
      <c r="A130" s="201"/>
      <c r="B130" s="202"/>
      <c r="C130" s="203" t="s">
        <v>348</v>
      </c>
      <c r="D130" s="204" t="s">
        <v>61</v>
      </c>
      <c r="E130" s="204" t="s">
        <v>57</v>
      </c>
      <c r="F130" s="204" t="s">
        <v>58</v>
      </c>
      <c r="G130" s="204" t="s">
        <v>349</v>
      </c>
      <c r="H130" s="204" t="s">
        <v>350</v>
      </c>
      <c r="I130" s="204" t="s">
        <v>351</v>
      </c>
      <c r="J130" s="204" t="s">
        <v>331</v>
      </c>
      <c r="K130" s="205" t="s">
        <v>352</v>
      </c>
      <c r="L130" s="206"/>
      <c r="M130" s="101" t="s">
        <v>1</v>
      </c>
      <c r="N130" s="102" t="s">
        <v>40</v>
      </c>
      <c r="O130" s="102" t="s">
        <v>353</v>
      </c>
      <c r="P130" s="102" t="s">
        <v>354</v>
      </c>
      <c r="Q130" s="102" t="s">
        <v>355</v>
      </c>
      <c r="R130" s="102" t="s">
        <v>356</v>
      </c>
      <c r="S130" s="102" t="s">
        <v>357</v>
      </c>
      <c r="T130" s="103" t="s">
        <v>358</v>
      </c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</row>
    <row r="131" s="2" customFormat="1" ht="22.8" customHeight="1">
      <c r="A131" s="39"/>
      <c r="B131" s="40"/>
      <c r="C131" s="108" t="s">
        <v>359</v>
      </c>
      <c r="D131" s="41"/>
      <c r="E131" s="41"/>
      <c r="F131" s="41"/>
      <c r="G131" s="41"/>
      <c r="H131" s="41"/>
      <c r="I131" s="41"/>
      <c r="J131" s="207">
        <f>BK131</f>
        <v>0</v>
      </c>
      <c r="K131" s="41"/>
      <c r="L131" s="45"/>
      <c r="M131" s="104"/>
      <c r="N131" s="208"/>
      <c r="O131" s="105"/>
      <c r="P131" s="209">
        <f>P132+P257+P279</f>
        <v>0</v>
      </c>
      <c r="Q131" s="105"/>
      <c r="R131" s="209">
        <f>R132+R257+R279</f>
        <v>0.012544000000000001</v>
      </c>
      <c r="S131" s="105"/>
      <c r="T131" s="210">
        <f>T132+T257+T279</f>
        <v>254.92945199999997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75</v>
      </c>
      <c r="AU131" s="18" t="s">
        <v>333</v>
      </c>
      <c r="BK131" s="211">
        <f>BK132+BK257+BK279</f>
        <v>0</v>
      </c>
    </row>
    <row r="132" s="12" customFormat="1" ht="25.92" customHeight="1">
      <c r="A132" s="12"/>
      <c r="B132" s="212"/>
      <c r="C132" s="213"/>
      <c r="D132" s="214" t="s">
        <v>75</v>
      </c>
      <c r="E132" s="215" t="s">
        <v>360</v>
      </c>
      <c r="F132" s="215" t="s">
        <v>361</v>
      </c>
      <c r="G132" s="213"/>
      <c r="H132" s="213"/>
      <c r="I132" s="216"/>
      <c r="J132" s="217">
        <f>BK132</f>
        <v>0</v>
      </c>
      <c r="K132" s="213"/>
      <c r="L132" s="218"/>
      <c r="M132" s="219"/>
      <c r="N132" s="220"/>
      <c r="O132" s="220"/>
      <c r="P132" s="221">
        <f>P133+P243</f>
        <v>0</v>
      </c>
      <c r="Q132" s="220"/>
      <c r="R132" s="221">
        <f>R133+R243</f>
        <v>0.012544000000000001</v>
      </c>
      <c r="S132" s="220"/>
      <c r="T132" s="222">
        <f>T133+T243</f>
        <v>180.08303699999999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83</v>
      </c>
      <c r="AT132" s="224" t="s">
        <v>75</v>
      </c>
      <c r="AU132" s="224" t="s">
        <v>76</v>
      </c>
      <c r="AY132" s="223" t="s">
        <v>362</v>
      </c>
      <c r="BK132" s="225">
        <f>BK133+BK243</f>
        <v>0</v>
      </c>
    </row>
    <row r="133" s="12" customFormat="1" ht="22.8" customHeight="1">
      <c r="A133" s="12"/>
      <c r="B133" s="212"/>
      <c r="C133" s="213"/>
      <c r="D133" s="214" t="s">
        <v>75</v>
      </c>
      <c r="E133" s="226" t="s">
        <v>406</v>
      </c>
      <c r="F133" s="226" t="s">
        <v>439</v>
      </c>
      <c r="G133" s="213"/>
      <c r="H133" s="213"/>
      <c r="I133" s="216"/>
      <c r="J133" s="227">
        <f>BK133</f>
        <v>0</v>
      </c>
      <c r="K133" s="213"/>
      <c r="L133" s="218"/>
      <c r="M133" s="219"/>
      <c r="N133" s="220"/>
      <c r="O133" s="220"/>
      <c r="P133" s="221">
        <f>SUM(P134:P242)</f>
        <v>0</v>
      </c>
      <c r="Q133" s="220"/>
      <c r="R133" s="221">
        <f>SUM(R134:R242)</f>
        <v>0.012544000000000001</v>
      </c>
      <c r="S133" s="220"/>
      <c r="T133" s="222">
        <f>SUM(T134:T242)</f>
        <v>180.08303699999999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3" t="s">
        <v>83</v>
      </c>
      <c r="AT133" s="224" t="s">
        <v>75</v>
      </c>
      <c r="AU133" s="224" t="s">
        <v>83</v>
      </c>
      <c r="AY133" s="223" t="s">
        <v>362</v>
      </c>
      <c r="BK133" s="225">
        <f>SUM(BK134:BK242)</f>
        <v>0</v>
      </c>
    </row>
    <row r="134" s="2" customFormat="1" ht="24.15" customHeight="1">
      <c r="A134" s="39"/>
      <c r="B134" s="40"/>
      <c r="C134" s="228" t="s">
        <v>83</v>
      </c>
      <c r="D134" s="228" t="s">
        <v>365</v>
      </c>
      <c r="E134" s="229" t="s">
        <v>637</v>
      </c>
      <c r="F134" s="230" t="s">
        <v>638</v>
      </c>
      <c r="G134" s="231" t="s">
        <v>368</v>
      </c>
      <c r="H134" s="232">
        <v>156.75</v>
      </c>
      <c r="I134" s="233"/>
      <c r="J134" s="234">
        <f>ROUND(I134*H134,2)</f>
        <v>0</v>
      </c>
      <c r="K134" s="230" t="s">
        <v>369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0.308</v>
      </c>
      <c r="T134" s="238">
        <f>S134*H134</f>
        <v>48.278999999999996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88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639</v>
      </c>
    </row>
    <row r="135" s="15" customFormat="1">
      <c r="A135" s="15"/>
      <c r="B135" s="274"/>
      <c r="C135" s="275"/>
      <c r="D135" s="243" t="s">
        <v>372</v>
      </c>
      <c r="E135" s="276" t="s">
        <v>1</v>
      </c>
      <c r="F135" s="277" t="s">
        <v>640</v>
      </c>
      <c r="G135" s="275"/>
      <c r="H135" s="276" t="s">
        <v>1</v>
      </c>
      <c r="I135" s="278"/>
      <c r="J135" s="275"/>
      <c r="K135" s="275"/>
      <c r="L135" s="279"/>
      <c r="M135" s="280"/>
      <c r="N135" s="281"/>
      <c r="O135" s="281"/>
      <c r="P135" s="281"/>
      <c r="Q135" s="281"/>
      <c r="R135" s="281"/>
      <c r="S135" s="281"/>
      <c r="T135" s="282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83" t="s">
        <v>372</v>
      </c>
      <c r="AU135" s="283" t="s">
        <v>88</v>
      </c>
      <c r="AV135" s="15" t="s">
        <v>83</v>
      </c>
      <c r="AW135" s="15" t="s">
        <v>32</v>
      </c>
      <c r="AX135" s="15" t="s">
        <v>76</v>
      </c>
      <c r="AY135" s="283" t="s">
        <v>362</v>
      </c>
    </row>
    <row r="136" s="15" customFormat="1">
      <c r="A136" s="15"/>
      <c r="B136" s="274"/>
      <c r="C136" s="275"/>
      <c r="D136" s="243" t="s">
        <v>372</v>
      </c>
      <c r="E136" s="276" t="s">
        <v>1</v>
      </c>
      <c r="F136" s="277" t="s">
        <v>641</v>
      </c>
      <c r="G136" s="275"/>
      <c r="H136" s="276" t="s">
        <v>1</v>
      </c>
      <c r="I136" s="278"/>
      <c r="J136" s="275"/>
      <c r="K136" s="275"/>
      <c r="L136" s="279"/>
      <c r="M136" s="280"/>
      <c r="N136" s="281"/>
      <c r="O136" s="281"/>
      <c r="P136" s="281"/>
      <c r="Q136" s="281"/>
      <c r="R136" s="281"/>
      <c r="S136" s="281"/>
      <c r="T136" s="282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83" t="s">
        <v>372</v>
      </c>
      <c r="AU136" s="283" t="s">
        <v>88</v>
      </c>
      <c r="AV136" s="15" t="s">
        <v>83</v>
      </c>
      <c r="AW136" s="15" t="s">
        <v>32</v>
      </c>
      <c r="AX136" s="15" t="s">
        <v>76</v>
      </c>
      <c r="AY136" s="283" t="s">
        <v>362</v>
      </c>
    </row>
    <row r="137" s="15" customFormat="1">
      <c r="A137" s="15"/>
      <c r="B137" s="274"/>
      <c r="C137" s="275"/>
      <c r="D137" s="243" t="s">
        <v>372</v>
      </c>
      <c r="E137" s="276" t="s">
        <v>1</v>
      </c>
      <c r="F137" s="277" t="s">
        <v>642</v>
      </c>
      <c r="G137" s="275"/>
      <c r="H137" s="276" t="s">
        <v>1</v>
      </c>
      <c r="I137" s="278"/>
      <c r="J137" s="275"/>
      <c r="K137" s="275"/>
      <c r="L137" s="279"/>
      <c r="M137" s="280"/>
      <c r="N137" s="281"/>
      <c r="O137" s="281"/>
      <c r="P137" s="281"/>
      <c r="Q137" s="281"/>
      <c r="R137" s="281"/>
      <c r="S137" s="281"/>
      <c r="T137" s="282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83" t="s">
        <v>372</v>
      </c>
      <c r="AU137" s="283" t="s">
        <v>88</v>
      </c>
      <c r="AV137" s="15" t="s">
        <v>83</v>
      </c>
      <c r="AW137" s="15" t="s">
        <v>32</v>
      </c>
      <c r="AX137" s="15" t="s">
        <v>76</v>
      </c>
      <c r="AY137" s="283" t="s">
        <v>362</v>
      </c>
    </row>
    <row r="138" s="15" customFormat="1">
      <c r="A138" s="15"/>
      <c r="B138" s="274"/>
      <c r="C138" s="275"/>
      <c r="D138" s="243" t="s">
        <v>372</v>
      </c>
      <c r="E138" s="276" t="s">
        <v>1</v>
      </c>
      <c r="F138" s="277" t="s">
        <v>643</v>
      </c>
      <c r="G138" s="275"/>
      <c r="H138" s="276" t="s">
        <v>1</v>
      </c>
      <c r="I138" s="278"/>
      <c r="J138" s="275"/>
      <c r="K138" s="275"/>
      <c r="L138" s="279"/>
      <c r="M138" s="280"/>
      <c r="N138" s="281"/>
      <c r="O138" s="281"/>
      <c r="P138" s="281"/>
      <c r="Q138" s="281"/>
      <c r="R138" s="281"/>
      <c r="S138" s="281"/>
      <c r="T138" s="282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83" t="s">
        <v>372</v>
      </c>
      <c r="AU138" s="283" t="s">
        <v>88</v>
      </c>
      <c r="AV138" s="15" t="s">
        <v>83</v>
      </c>
      <c r="AW138" s="15" t="s">
        <v>32</v>
      </c>
      <c r="AX138" s="15" t="s">
        <v>76</v>
      </c>
      <c r="AY138" s="283" t="s">
        <v>362</v>
      </c>
    </row>
    <row r="139" s="13" customFormat="1">
      <c r="A139" s="13"/>
      <c r="B139" s="241"/>
      <c r="C139" s="242"/>
      <c r="D139" s="243" t="s">
        <v>372</v>
      </c>
      <c r="E139" s="244" t="s">
        <v>1</v>
      </c>
      <c r="F139" s="245" t="s">
        <v>644</v>
      </c>
      <c r="G139" s="242"/>
      <c r="H139" s="246">
        <v>12.593</v>
      </c>
      <c r="I139" s="247"/>
      <c r="J139" s="242"/>
      <c r="K139" s="242"/>
      <c r="L139" s="248"/>
      <c r="M139" s="249"/>
      <c r="N139" s="250"/>
      <c r="O139" s="250"/>
      <c r="P139" s="250"/>
      <c r="Q139" s="250"/>
      <c r="R139" s="250"/>
      <c r="S139" s="250"/>
      <c r="T139" s="25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2" t="s">
        <v>372</v>
      </c>
      <c r="AU139" s="252" t="s">
        <v>88</v>
      </c>
      <c r="AV139" s="13" t="s">
        <v>88</v>
      </c>
      <c r="AW139" s="13" t="s">
        <v>32</v>
      </c>
      <c r="AX139" s="13" t="s">
        <v>76</v>
      </c>
      <c r="AY139" s="252" t="s">
        <v>362</v>
      </c>
    </row>
    <row r="140" s="13" customFormat="1">
      <c r="A140" s="13"/>
      <c r="B140" s="241"/>
      <c r="C140" s="242"/>
      <c r="D140" s="243" t="s">
        <v>372</v>
      </c>
      <c r="E140" s="244" t="s">
        <v>1</v>
      </c>
      <c r="F140" s="245" t="s">
        <v>645</v>
      </c>
      <c r="G140" s="242"/>
      <c r="H140" s="246">
        <v>3.915</v>
      </c>
      <c r="I140" s="247"/>
      <c r="J140" s="242"/>
      <c r="K140" s="242"/>
      <c r="L140" s="248"/>
      <c r="M140" s="249"/>
      <c r="N140" s="250"/>
      <c r="O140" s="250"/>
      <c r="P140" s="250"/>
      <c r="Q140" s="250"/>
      <c r="R140" s="250"/>
      <c r="S140" s="250"/>
      <c r="T140" s="25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2" t="s">
        <v>372</v>
      </c>
      <c r="AU140" s="252" t="s">
        <v>88</v>
      </c>
      <c r="AV140" s="13" t="s">
        <v>88</v>
      </c>
      <c r="AW140" s="13" t="s">
        <v>32</v>
      </c>
      <c r="AX140" s="13" t="s">
        <v>76</v>
      </c>
      <c r="AY140" s="252" t="s">
        <v>362</v>
      </c>
    </row>
    <row r="141" s="15" customFormat="1">
      <c r="A141" s="15"/>
      <c r="B141" s="274"/>
      <c r="C141" s="275"/>
      <c r="D141" s="243" t="s">
        <v>372</v>
      </c>
      <c r="E141" s="276" t="s">
        <v>1</v>
      </c>
      <c r="F141" s="277" t="s">
        <v>646</v>
      </c>
      <c r="G141" s="275"/>
      <c r="H141" s="276" t="s">
        <v>1</v>
      </c>
      <c r="I141" s="278"/>
      <c r="J141" s="275"/>
      <c r="K141" s="275"/>
      <c r="L141" s="279"/>
      <c r="M141" s="280"/>
      <c r="N141" s="281"/>
      <c r="O141" s="281"/>
      <c r="P141" s="281"/>
      <c r="Q141" s="281"/>
      <c r="R141" s="281"/>
      <c r="S141" s="281"/>
      <c r="T141" s="282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83" t="s">
        <v>372</v>
      </c>
      <c r="AU141" s="283" t="s">
        <v>88</v>
      </c>
      <c r="AV141" s="15" t="s">
        <v>83</v>
      </c>
      <c r="AW141" s="15" t="s">
        <v>32</v>
      </c>
      <c r="AX141" s="15" t="s">
        <v>76</v>
      </c>
      <c r="AY141" s="283" t="s">
        <v>362</v>
      </c>
    </row>
    <row r="142" s="13" customFormat="1">
      <c r="A142" s="13"/>
      <c r="B142" s="241"/>
      <c r="C142" s="242"/>
      <c r="D142" s="243" t="s">
        <v>372</v>
      </c>
      <c r="E142" s="244" t="s">
        <v>1</v>
      </c>
      <c r="F142" s="245" t="s">
        <v>647</v>
      </c>
      <c r="G142" s="242"/>
      <c r="H142" s="246">
        <v>15.720000000000001</v>
      </c>
      <c r="I142" s="247"/>
      <c r="J142" s="242"/>
      <c r="K142" s="242"/>
      <c r="L142" s="248"/>
      <c r="M142" s="249"/>
      <c r="N142" s="250"/>
      <c r="O142" s="250"/>
      <c r="P142" s="250"/>
      <c r="Q142" s="250"/>
      <c r="R142" s="250"/>
      <c r="S142" s="250"/>
      <c r="T142" s="25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2" t="s">
        <v>372</v>
      </c>
      <c r="AU142" s="252" t="s">
        <v>88</v>
      </c>
      <c r="AV142" s="13" t="s">
        <v>88</v>
      </c>
      <c r="AW142" s="13" t="s">
        <v>32</v>
      </c>
      <c r="AX142" s="13" t="s">
        <v>76</v>
      </c>
      <c r="AY142" s="252" t="s">
        <v>362</v>
      </c>
    </row>
    <row r="143" s="15" customFormat="1">
      <c r="A143" s="15"/>
      <c r="B143" s="274"/>
      <c r="C143" s="275"/>
      <c r="D143" s="243" t="s">
        <v>372</v>
      </c>
      <c r="E143" s="276" t="s">
        <v>1</v>
      </c>
      <c r="F143" s="277" t="s">
        <v>648</v>
      </c>
      <c r="G143" s="275"/>
      <c r="H143" s="276" t="s">
        <v>1</v>
      </c>
      <c r="I143" s="278"/>
      <c r="J143" s="275"/>
      <c r="K143" s="275"/>
      <c r="L143" s="279"/>
      <c r="M143" s="280"/>
      <c r="N143" s="281"/>
      <c r="O143" s="281"/>
      <c r="P143" s="281"/>
      <c r="Q143" s="281"/>
      <c r="R143" s="281"/>
      <c r="S143" s="281"/>
      <c r="T143" s="282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83" t="s">
        <v>372</v>
      </c>
      <c r="AU143" s="283" t="s">
        <v>88</v>
      </c>
      <c r="AV143" s="15" t="s">
        <v>83</v>
      </c>
      <c r="AW143" s="15" t="s">
        <v>32</v>
      </c>
      <c r="AX143" s="15" t="s">
        <v>76</v>
      </c>
      <c r="AY143" s="283" t="s">
        <v>362</v>
      </c>
    </row>
    <row r="144" s="15" customFormat="1">
      <c r="A144" s="15"/>
      <c r="B144" s="274"/>
      <c r="C144" s="275"/>
      <c r="D144" s="243" t="s">
        <v>372</v>
      </c>
      <c r="E144" s="276" t="s">
        <v>1</v>
      </c>
      <c r="F144" s="277" t="s">
        <v>643</v>
      </c>
      <c r="G144" s="275"/>
      <c r="H144" s="276" t="s">
        <v>1</v>
      </c>
      <c r="I144" s="278"/>
      <c r="J144" s="275"/>
      <c r="K144" s="275"/>
      <c r="L144" s="279"/>
      <c r="M144" s="280"/>
      <c r="N144" s="281"/>
      <c r="O144" s="281"/>
      <c r="P144" s="281"/>
      <c r="Q144" s="281"/>
      <c r="R144" s="281"/>
      <c r="S144" s="281"/>
      <c r="T144" s="282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83" t="s">
        <v>372</v>
      </c>
      <c r="AU144" s="283" t="s">
        <v>88</v>
      </c>
      <c r="AV144" s="15" t="s">
        <v>83</v>
      </c>
      <c r="AW144" s="15" t="s">
        <v>32</v>
      </c>
      <c r="AX144" s="15" t="s">
        <v>76</v>
      </c>
      <c r="AY144" s="283" t="s">
        <v>362</v>
      </c>
    </row>
    <row r="145" s="13" customFormat="1">
      <c r="A145" s="13"/>
      <c r="B145" s="241"/>
      <c r="C145" s="242"/>
      <c r="D145" s="243" t="s">
        <v>372</v>
      </c>
      <c r="E145" s="244" t="s">
        <v>1</v>
      </c>
      <c r="F145" s="245" t="s">
        <v>649</v>
      </c>
      <c r="G145" s="242"/>
      <c r="H145" s="246">
        <v>18.27</v>
      </c>
      <c r="I145" s="247"/>
      <c r="J145" s="242"/>
      <c r="K145" s="242"/>
      <c r="L145" s="248"/>
      <c r="M145" s="249"/>
      <c r="N145" s="250"/>
      <c r="O145" s="250"/>
      <c r="P145" s="250"/>
      <c r="Q145" s="250"/>
      <c r="R145" s="250"/>
      <c r="S145" s="250"/>
      <c r="T145" s="25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2" t="s">
        <v>372</v>
      </c>
      <c r="AU145" s="252" t="s">
        <v>88</v>
      </c>
      <c r="AV145" s="13" t="s">
        <v>88</v>
      </c>
      <c r="AW145" s="13" t="s">
        <v>32</v>
      </c>
      <c r="AX145" s="13" t="s">
        <v>76</v>
      </c>
      <c r="AY145" s="252" t="s">
        <v>362</v>
      </c>
    </row>
    <row r="146" s="13" customFormat="1">
      <c r="A146" s="13"/>
      <c r="B146" s="241"/>
      <c r="C146" s="242"/>
      <c r="D146" s="243" t="s">
        <v>372</v>
      </c>
      <c r="E146" s="244" t="s">
        <v>1</v>
      </c>
      <c r="F146" s="245" t="s">
        <v>650</v>
      </c>
      <c r="G146" s="242"/>
      <c r="H146" s="246">
        <v>20.879999999999999</v>
      </c>
      <c r="I146" s="247"/>
      <c r="J146" s="242"/>
      <c r="K146" s="242"/>
      <c r="L146" s="248"/>
      <c r="M146" s="249"/>
      <c r="N146" s="250"/>
      <c r="O146" s="250"/>
      <c r="P146" s="250"/>
      <c r="Q146" s="250"/>
      <c r="R146" s="250"/>
      <c r="S146" s="250"/>
      <c r="T146" s="25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2" t="s">
        <v>372</v>
      </c>
      <c r="AU146" s="252" t="s">
        <v>88</v>
      </c>
      <c r="AV146" s="13" t="s">
        <v>88</v>
      </c>
      <c r="AW146" s="13" t="s">
        <v>32</v>
      </c>
      <c r="AX146" s="13" t="s">
        <v>76</v>
      </c>
      <c r="AY146" s="252" t="s">
        <v>362</v>
      </c>
    </row>
    <row r="147" s="15" customFormat="1">
      <c r="A147" s="15"/>
      <c r="B147" s="274"/>
      <c r="C147" s="275"/>
      <c r="D147" s="243" t="s">
        <v>372</v>
      </c>
      <c r="E147" s="276" t="s">
        <v>1</v>
      </c>
      <c r="F147" s="277" t="s">
        <v>646</v>
      </c>
      <c r="G147" s="275"/>
      <c r="H147" s="276" t="s">
        <v>1</v>
      </c>
      <c r="I147" s="278"/>
      <c r="J147" s="275"/>
      <c r="K147" s="275"/>
      <c r="L147" s="279"/>
      <c r="M147" s="280"/>
      <c r="N147" s="281"/>
      <c r="O147" s="281"/>
      <c r="P147" s="281"/>
      <c r="Q147" s="281"/>
      <c r="R147" s="281"/>
      <c r="S147" s="281"/>
      <c r="T147" s="282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83" t="s">
        <v>372</v>
      </c>
      <c r="AU147" s="283" t="s">
        <v>88</v>
      </c>
      <c r="AV147" s="15" t="s">
        <v>83</v>
      </c>
      <c r="AW147" s="15" t="s">
        <v>32</v>
      </c>
      <c r="AX147" s="15" t="s">
        <v>76</v>
      </c>
      <c r="AY147" s="283" t="s">
        <v>362</v>
      </c>
    </row>
    <row r="148" s="13" customFormat="1">
      <c r="A148" s="13"/>
      <c r="B148" s="241"/>
      <c r="C148" s="242"/>
      <c r="D148" s="243" t="s">
        <v>372</v>
      </c>
      <c r="E148" s="244" t="s">
        <v>1</v>
      </c>
      <c r="F148" s="245" t="s">
        <v>651</v>
      </c>
      <c r="G148" s="242"/>
      <c r="H148" s="246">
        <v>80.171999999999997</v>
      </c>
      <c r="I148" s="247"/>
      <c r="J148" s="242"/>
      <c r="K148" s="242"/>
      <c r="L148" s="248"/>
      <c r="M148" s="249"/>
      <c r="N148" s="250"/>
      <c r="O148" s="250"/>
      <c r="P148" s="250"/>
      <c r="Q148" s="250"/>
      <c r="R148" s="250"/>
      <c r="S148" s="250"/>
      <c r="T148" s="25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2" t="s">
        <v>372</v>
      </c>
      <c r="AU148" s="252" t="s">
        <v>88</v>
      </c>
      <c r="AV148" s="13" t="s">
        <v>88</v>
      </c>
      <c r="AW148" s="13" t="s">
        <v>32</v>
      </c>
      <c r="AX148" s="13" t="s">
        <v>76</v>
      </c>
      <c r="AY148" s="252" t="s">
        <v>362</v>
      </c>
    </row>
    <row r="149" s="15" customFormat="1">
      <c r="A149" s="15"/>
      <c r="B149" s="274"/>
      <c r="C149" s="275"/>
      <c r="D149" s="243" t="s">
        <v>372</v>
      </c>
      <c r="E149" s="276" t="s">
        <v>1</v>
      </c>
      <c r="F149" s="277" t="s">
        <v>652</v>
      </c>
      <c r="G149" s="275"/>
      <c r="H149" s="276" t="s">
        <v>1</v>
      </c>
      <c r="I149" s="278"/>
      <c r="J149" s="275"/>
      <c r="K149" s="275"/>
      <c r="L149" s="279"/>
      <c r="M149" s="280"/>
      <c r="N149" s="281"/>
      <c r="O149" s="281"/>
      <c r="P149" s="281"/>
      <c r="Q149" s="281"/>
      <c r="R149" s="281"/>
      <c r="S149" s="281"/>
      <c r="T149" s="282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83" t="s">
        <v>372</v>
      </c>
      <c r="AU149" s="283" t="s">
        <v>88</v>
      </c>
      <c r="AV149" s="15" t="s">
        <v>83</v>
      </c>
      <c r="AW149" s="15" t="s">
        <v>32</v>
      </c>
      <c r="AX149" s="15" t="s">
        <v>76</v>
      </c>
      <c r="AY149" s="283" t="s">
        <v>362</v>
      </c>
    </row>
    <row r="150" s="13" customFormat="1">
      <c r="A150" s="13"/>
      <c r="B150" s="241"/>
      <c r="C150" s="242"/>
      <c r="D150" s="243" t="s">
        <v>372</v>
      </c>
      <c r="E150" s="244" t="s">
        <v>1</v>
      </c>
      <c r="F150" s="245" t="s">
        <v>653</v>
      </c>
      <c r="G150" s="242"/>
      <c r="H150" s="246">
        <v>5.2000000000000002</v>
      </c>
      <c r="I150" s="247"/>
      <c r="J150" s="242"/>
      <c r="K150" s="242"/>
      <c r="L150" s="248"/>
      <c r="M150" s="249"/>
      <c r="N150" s="250"/>
      <c r="O150" s="250"/>
      <c r="P150" s="250"/>
      <c r="Q150" s="250"/>
      <c r="R150" s="250"/>
      <c r="S150" s="250"/>
      <c r="T150" s="25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2" t="s">
        <v>372</v>
      </c>
      <c r="AU150" s="252" t="s">
        <v>88</v>
      </c>
      <c r="AV150" s="13" t="s">
        <v>88</v>
      </c>
      <c r="AW150" s="13" t="s">
        <v>32</v>
      </c>
      <c r="AX150" s="13" t="s">
        <v>76</v>
      </c>
      <c r="AY150" s="252" t="s">
        <v>362</v>
      </c>
    </row>
    <row r="151" s="14" customFormat="1">
      <c r="A151" s="14"/>
      <c r="B151" s="263"/>
      <c r="C151" s="264"/>
      <c r="D151" s="243" t="s">
        <v>372</v>
      </c>
      <c r="E151" s="265" t="s">
        <v>1</v>
      </c>
      <c r="F151" s="266" t="s">
        <v>396</v>
      </c>
      <c r="G151" s="264"/>
      <c r="H151" s="267">
        <v>156.75</v>
      </c>
      <c r="I151" s="268"/>
      <c r="J151" s="264"/>
      <c r="K151" s="264"/>
      <c r="L151" s="269"/>
      <c r="M151" s="270"/>
      <c r="N151" s="271"/>
      <c r="O151" s="271"/>
      <c r="P151" s="271"/>
      <c r="Q151" s="271"/>
      <c r="R151" s="271"/>
      <c r="S151" s="271"/>
      <c r="T151" s="27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73" t="s">
        <v>372</v>
      </c>
      <c r="AU151" s="273" t="s">
        <v>88</v>
      </c>
      <c r="AV151" s="14" t="s">
        <v>370</v>
      </c>
      <c r="AW151" s="14" t="s">
        <v>32</v>
      </c>
      <c r="AX151" s="14" t="s">
        <v>83</v>
      </c>
      <c r="AY151" s="273" t="s">
        <v>362</v>
      </c>
    </row>
    <row r="152" s="2" customFormat="1" ht="24.15" customHeight="1">
      <c r="A152" s="39"/>
      <c r="B152" s="40"/>
      <c r="C152" s="228" t="s">
        <v>88</v>
      </c>
      <c r="D152" s="228" t="s">
        <v>365</v>
      </c>
      <c r="E152" s="229" t="s">
        <v>654</v>
      </c>
      <c r="F152" s="230" t="s">
        <v>655</v>
      </c>
      <c r="G152" s="231" t="s">
        <v>368</v>
      </c>
      <c r="H152" s="232">
        <v>186</v>
      </c>
      <c r="I152" s="233"/>
      <c r="J152" s="234">
        <f>ROUND(I152*H152,2)</f>
        <v>0</v>
      </c>
      <c r="K152" s="230" t="s">
        <v>369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0.035000000000000003</v>
      </c>
      <c r="T152" s="238">
        <f>S152*H152</f>
        <v>6.5100000000000007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370</v>
      </c>
      <c r="AT152" s="239" t="s">
        <v>365</v>
      </c>
      <c r="AU152" s="239" t="s">
        <v>88</v>
      </c>
      <c r="AY152" s="18" t="s">
        <v>362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370</v>
      </c>
      <c r="BM152" s="239" t="s">
        <v>656</v>
      </c>
    </row>
    <row r="153" s="2" customFormat="1">
      <c r="A153" s="39"/>
      <c r="B153" s="40"/>
      <c r="C153" s="41"/>
      <c r="D153" s="243" t="s">
        <v>570</v>
      </c>
      <c r="E153" s="41"/>
      <c r="F153" s="284" t="s">
        <v>657</v>
      </c>
      <c r="G153" s="41"/>
      <c r="H153" s="41"/>
      <c r="I153" s="285"/>
      <c r="J153" s="41"/>
      <c r="K153" s="41"/>
      <c r="L153" s="45"/>
      <c r="M153" s="286"/>
      <c r="N153" s="287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570</v>
      </c>
      <c r="AU153" s="18" t="s">
        <v>88</v>
      </c>
    </row>
    <row r="154" s="15" customFormat="1">
      <c r="A154" s="15"/>
      <c r="B154" s="274"/>
      <c r="C154" s="275"/>
      <c r="D154" s="243" t="s">
        <v>372</v>
      </c>
      <c r="E154" s="276" t="s">
        <v>1</v>
      </c>
      <c r="F154" s="277" t="s">
        <v>642</v>
      </c>
      <c r="G154" s="275"/>
      <c r="H154" s="276" t="s">
        <v>1</v>
      </c>
      <c r="I154" s="278"/>
      <c r="J154" s="275"/>
      <c r="K154" s="275"/>
      <c r="L154" s="279"/>
      <c r="M154" s="280"/>
      <c r="N154" s="281"/>
      <c r="O154" s="281"/>
      <c r="P154" s="281"/>
      <c r="Q154" s="281"/>
      <c r="R154" s="281"/>
      <c r="S154" s="281"/>
      <c r="T154" s="282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83" t="s">
        <v>372</v>
      </c>
      <c r="AU154" s="283" t="s">
        <v>88</v>
      </c>
      <c r="AV154" s="15" t="s">
        <v>83</v>
      </c>
      <c r="AW154" s="15" t="s">
        <v>32</v>
      </c>
      <c r="AX154" s="15" t="s">
        <v>76</v>
      </c>
      <c r="AY154" s="283" t="s">
        <v>362</v>
      </c>
    </row>
    <row r="155" s="15" customFormat="1">
      <c r="A155" s="15"/>
      <c r="B155" s="274"/>
      <c r="C155" s="275"/>
      <c r="D155" s="243" t="s">
        <v>372</v>
      </c>
      <c r="E155" s="276" t="s">
        <v>1</v>
      </c>
      <c r="F155" s="277" t="s">
        <v>658</v>
      </c>
      <c r="G155" s="275"/>
      <c r="H155" s="276" t="s">
        <v>1</v>
      </c>
      <c r="I155" s="278"/>
      <c r="J155" s="275"/>
      <c r="K155" s="275"/>
      <c r="L155" s="279"/>
      <c r="M155" s="280"/>
      <c r="N155" s="281"/>
      <c r="O155" s="281"/>
      <c r="P155" s="281"/>
      <c r="Q155" s="281"/>
      <c r="R155" s="281"/>
      <c r="S155" s="281"/>
      <c r="T155" s="282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83" t="s">
        <v>372</v>
      </c>
      <c r="AU155" s="283" t="s">
        <v>88</v>
      </c>
      <c r="AV155" s="15" t="s">
        <v>83</v>
      </c>
      <c r="AW155" s="15" t="s">
        <v>32</v>
      </c>
      <c r="AX155" s="15" t="s">
        <v>76</v>
      </c>
      <c r="AY155" s="283" t="s">
        <v>362</v>
      </c>
    </row>
    <row r="156" s="13" customFormat="1">
      <c r="A156" s="13"/>
      <c r="B156" s="241"/>
      <c r="C156" s="242"/>
      <c r="D156" s="243" t="s">
        <v>372</v>
      </c>
      <c r="E156" s="244" t="s">
        <v>1</v>
      </c>
      <c r="F156" s="245" t="s">
        <v>659</v>
      </c>
      <c r="G156" s="242"/>
      <c r="H156" s="246">
        <v>186</v>
      </c>
      <c r="I156" s="247"/>
      <c r="J156" s="242"/>
      <c r="K156" s="242"/>
      <c r="L156" s="248"/>
      <c r="M156" s="249"/>
      <c r="N156" s="250"/>
      <c r="O156" s="250"/>
      <c r="P156" s="250"/>
      <c r="Q156" s="250"/>
      <c r="R156" s="250"/>
      <c r="S156" s="250"/>
      <c r="T156" s="25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2" t="s">
        <v>372</v>
      </c>
      <c r="AU156" s="252" t="s">
        <v>88</v>
      </c>
      <c r="AV156" s="13" t="s">
        <v>88</v>
      </c>
      <c r="AW156" s="13" t="s">
        <v>32</v>
      </c>
      <c r="AX156" s="13" t="s">
        <v>76</v>
      </c>
      <c r="AY156" s="252" t="s">
        <v>362</v>
      </c>
    </row>
    <row r="157" s="14" customFormat="1">
      <c r="A157" s="14"/>
      <c r="B157" s="263"/>
      <c r="C157" s="264"/>
      <c r="D157" s="243" t="s">
        <v>372</v>
      </c>
      <c r="E157" s="265" t="s">
        <v>1</v>
      </c>
      <c r="F157" s="266" t="s">
        <v>396</v>
      </c>
      <c r="G157" s="264"/>
      <c r="H157" s="267">
        <v>186</v>
      </c>
      <c r="I157" s="268"/>
      <c r="J157" s="264"/>
      <c r="K157" s="264"/>
      <c r="L157" s="269"/>
      <c r="M157" s="270"/>
      <c r="N157" s="271"/>
      <c r="O157" s="271"/>
      <c r="P157" s="271"/>
      <c r="Q157" s="271"/>
      <c r="R157" s="271"/>
      <c r="S157" s="271"/>
      <c r="T157" s="27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73" t="s">
        <v>372</v>
      </c>
      <c r="AU157" s="273" t="s">
        <v>88</v>
      </c>
      <c r="AV157" s="14" t="s">
        <v>370</v>
      </c>
      <c r="AW157" s="14" t="s">
        <v>32</v>
      </c>
      <c r="AX157" s="14" t="s">
        <v>83</v>
      </c>
      <c r="AY157" s="273" t="s">
        <v>362</v>
      </c>
    </row>
    <row r="158" s="2" customFormat="1" ht="24.15" customHeight="1">
      <c r="A158" s="39"/>
      <c r="B158" s="40"/>
      <c r="C158" s="228" t="s">
        <v>104</v>
      </c>
      <c r="D158" s="228" t="s">
        <v>365</v>
      </c>
      <c r="E158" s="229" t="s">
        <v>660</v>
      </c>
      <c r="F158" s="230" t="s">
        <v>661</v>
      </c>
      <c r="G158" s="231" t="s">
        <v>368</v>
      </c>
      <c r="H158" s="232">
        <v>200.761</v>
      </c>
      <c r="I158" s="233"/>
      <c r="J158" s="234">
        <f>ROUND(I158*H158,2)</f>
        <v>0</v>
      </c>
      <c r="K158" s="230" t="s">
        <v>369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0.012999999999999999</v>
      </c>
      <c r="T158" s="238">
        <f>S158*H158</f>
        <v>2.609893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370</v>
      </c>
      <c r="AT158" s="239" t="s">
        <v>365</v>
      </c>
      <c r="AU158" s="239" t="s">
        <v>88</v>
      </c>
      <c r="AY158" s="18" t="s">
        <v>362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88</v>
      </c>
      <c r="BK158" s="240">
        <f>ROUND(I158*H158,2)</f>
        <v>0</v>
      </c>
      <c r="BL158" s="18" t="s">
        <v>370</v>
      </c>
      <c r="BM158" s="239" t="s">
        <v>662</v>
      </c>
    </row>
    <row r="159" s="15" customFormat="1">
      <c r="A159" s="15"/>
      <c r="B159" s="274"/>
      <c r="C159" s="275"/>
      <c r="D159" s="243" t="s">
        <v>372</v>
      </c>
      <c r="E159" s="276" t="s">
        <v>1</v>
      </c>
      <c r="F159" s="277" t="s">
        <v>663</v>
      </c>
      <c r="G159" s="275"/>
      <c r="H159" s="276" t="s">
        <v>1</v>
      </c>
      <c r="I159" s="278"/>
      <c r="J159" s="275"/>
      <c r="K159" s="275"/>
      <c r="L159" s="279"/>
      <c r="M159" s="280"/>
      <c r="N159" s="281"/>
      <c r="O159" s="281"/>
      <c r="P159" s="281"/>
      <c r="Q159" s="281"/>
      <c r="R159" s="281"/>
      <c r="S159" s="281"/>
      <c r="T159" s="282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3" t="s">
        <v>372</v>
      </c>
      <c r="AU159" s="283" t="s">
        <v>88</v>
      </c>
      <c r="AV159" s="15" t="s">
        <v>83</v>
      </c>
      <c r="AW159" s="15" t="s">
        <v>32</v>
      </c>
      <c r="AX159" s="15" t="s">
        <v>76</v>
      </c>
      <c r="AY159" s="283" t="s">
        <v>362</v>
      </c>
    </row>
    <row r="160" s="15" customFormat="1">
      <c r="A160" s="15"/>
      <c r="B160" s="274"/>
      <c r="C160" s="275"/>
      <c r="D160" s="243" t="s">
        <v>372</v>
      </c>
      <c r="E160" s="276" t="s">
        <v>1</v>
      </c>
      <c r="F160" s="277" t="s">
        <v>664</v>
      </c>
      <c r="G160" s="275"/>
      <c r="H160" s="276" t="s">
        <v>1</v>
      </c>
      <c r="I160" s="278"/>
      <c r="J160" s="275"/>
      <c r="K160" s="275"/>
      <c r="L160" s="279"/>
      <c r="M160" s="280"/>
      <c r="N160" s="281"/>
      <c r="O160" s="281"/>
      <c r="P160" s="281"/>
      <c r="Q160" s="281"/>
      <c r="R160" s="281"/>
      <c r="S160" s="281"/>
      <c r="T160" s="282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83" t="s">
        <v>372</v>
      </c>
      <c r="AU160" s="283" t="s">
        <v>88</v>
      </c>
      <c r="AV160" s="15" t="s">
        <v>83</v>
      </c>
      <c r="AW160" s="15" t="s">
        <v>32</v>
      </c>
      <c r="AX160" s="15" t="s">
        <v>76</v>
      </c>
      <c r="AY160" s="283" t="s">
        <v>362</v>
      </c>
    </row>
    <row r="161" s="13" customFormat="1">
      <c r="A161" s="13"/>
      <c r="B161" s="241"/>
      <c r="C161" s="242"/>
      <c r="D161" s="243" t="s">
        <v>372</v>
      </c>
      <c r="E161" s="244" t="s">
        <v>1</v>
      </c>
      <c r="F161" s="245" t="s">
        <v>665</v>
      </c>
      <c r="G161" s="242"/>
      <c r="H161" s="246">
        <v>200.761</v>
      </c>
      <c r="I161" s="247"/>
      <c r="J161" s="242"/>
      <c r="K161" s="242"/>
      <c r="L161" s="248"/>
      <c r="M161" s="249"/>
      <c r="N161" s="250"/>
      <c r="O161" s="250"/>
      <c r="P161" s="250"/>
      <c r="Q161" s="250"/>
      <c r="R161" s="250"/>
      <c r="S161" s="250"/>
      <c r="T161" s="25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2" t="s">
        <v>372</v>
      </c>
      <c r="AU161" s="252" t="s">
        <v>88</v>
      </c>
      <c r="AV161" s="13" t="s">
        <v>88</v>
      </c>
      <c r="AW161" s="13" t="s">
        <v>32</v>
      </c>
      <c r="AX161" s="13" t="s">
        <v>76</v>
      </c>
      <c r="AY161" s="252" t="s">
        <v>362</v>
      </c>
    </row>
    <row r="162" s="14" customFormat="1">
      <c r="A162" s="14"/>
      <c r="B162" s="263"/>
      <c r="C162" s="264"/>
      <c r="D162" s="243" t="s">
        <v>372</v>
      </c>
      <c r="E162" s="265" t="s">
        <v>1</v>
      </c>
      <c r="F162" s="266" t="s">
        <v>396</v>
      </c>
      <c r="G162" s="264"/>
      <c r="H162" s="267">
        <v>200.761</v>
      </c>
      <c r="I162" s="268"/>
      <c r="J162" s="264"/>
      <c r="K162" s="264"/>
      <c r="L162" s="269"/>
      <c r="M162" s="270"/>
      <c r="N162" s="271"/>
      <c r="O162" s="271"/>
      <c r="P162" s="271"/>
      <c r="Q162" s="271"/>
      <c r="R162" s="271"/>
      <c r="S162" s="271"/>
      <c r="T162" s="27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3" t="s">
        <v>372</v>
      </c>
      <c r="AU162" s="273" t="s">
        <v>88</v>
      </c>
      <c r="AV162" s="14" t="s">
        <v>370</v>
      </c>
      <c r="AW162" s="14" t="s">
        <v>32</v>
      </c>
      <c r="AX162" s="14" t="s">
        <v>83</v>
      </c>
      <c r="AY162" s="273" t="s">
        <v>362</v>
      </c>
    </row>
    <row r="163" s="2" customFormat="1" ht="24.15" customHeight="1">
      <c r="A163" s="39"/>
      <c r="B163" s="40"/>
      <c r="C163" s="228" t="s">
        <v>370</v>
      </c>
      <c r="D163" s="228" t="s">
        <v>365</v>
      </c>
      <c r="E163" s="229" t="s">
        <v>451</v>
      </c>
      <c r="F163" s="230" t="s">
        <v>452</v>
      </c>
      <c r="G163" s="231" t="s">
        <v>368</v>
      </c>
      <c r="H163" s="232">
        <v>4.5</v>
      </c>
      <c r="I163" s="233"/>
      <c r="J163" s="234">
        <f>ROUND(I163*H163,2)</f>
        <v>0</v>
      </c>
      <c r="K163" s="230" t="s">
        <v>369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0.014999999999999999</v>
      </c>
      <c r="T163" s="238">
        <f>S163*H163</f>
        <v>0.067500000000000004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370</v>
      </c>
      <c r="AT163" s="239" t="s">
        <v>365</v>
      </c>
      <c r="AU163" s="239" t="s">
        <v>88</v>
      </c>
      <c r="AY163" s="18" t="s">
        <v>362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88</v>
      </c>
      <c r="BK163" s="240">
        <f>ROUND(I163*H163,2)</f>
        <v>0</v>
      </c>
      <c r="BL163" s="18" t="s">
        <v>370</v>
      </c>
      <c r="BM163" s="239" t="s">
        <v>666</v>
      </c>
    </row>
    <row r="164" s="15" customFormat="1">
      <c r="A164" s="15"/>
      <c r="B164" s="274"/>
      <c r="C164" s="275"/>
      <c r="D164" s="243" t="s">
        <v>372</v>
      </c>
      <c r="E164" s="276" t="s">
        <v>1</v>
      </c>
      <c r="F164" s="277" t="s">
        <v>643</v>
      </c>
      <c r="G164" s="275"/>
      <c r="H164" s="276" t="s">
        <v>1</v>
      </c>
      <c r="I164" s="278"/>
      <c r="J164" s="275"/>
      <c r="K164" s="275"/>
      <c r="L164" s="279"/>
      <c r="M164" s="280"/>
      <c r="N164" s="281"/>
      <c r="O164" s="281"/>
      <c r="P164" s="281"/>
      <c r="Q164" s="281"/>
      <c r="R164" s="281"/>
      <c r="S164" s="281"/>
      <c r="T164" s="282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83" t="s">
        <v>372</v>
      </c>
      <c r="AU164" s="283" t="s">
        <v>88</v>
      </c>
      <c r="AV164" s="15" t="s">
        <v>83</v>
      </c>
      <c r="AW164" s="15" t="s">
        <v>32</v>
      </c>
      <c r="AX164" s="15" t="s">
        <v>76</v>
      </c>
      <c r="AY164" s="283" t="s">
        <v>362</v>
      </c>
    </row>
    <row r="165" s="13" customFormat="1">
      <c r="A165" s="13"/>
      <c r="B165" s="241"/>
      <c r="C165" s="242"/>
      <c r="D165" s="243" t="s">
        <v>372</v>
      </c>
      <c r="E165" s="244" t="s">
        <v>1</v>
      </c>
      <c r="F165" s="245" t="s">
        <v>667</v>
      </c>
      <c r="G165" s="242"/>
      <c r="H165" s="246">
        <v>4.5</v>
      </c>
      <c r="I165" s="247"/>
      <c r="J165" s="242"/>
      <c r="K165" s="242"/>
      <c r="L165" s="248"/>
      <c r="M165" s="249"/>
      <c r="N165" s="250"/>
      <c r="O165" s="250"/>
      <c r="P165" s="250"/>
      <c r="Q165" s="250"/>
      <c r="R165" s="250"/>
      <c r="S165" s="250"/>
      <c r="T165" s="25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2" t="s">
        <v>372</v>
      </c>
      <c r="AU165" s="252" t="s">
        <v>88</v>
      </c>
      <c r="AV165" s="13" t="s">
        <v>88</v>
      </c>
      <c r="AW165" s="13" t="s">
        <v>32</v>
      </c>
      <c r="AX165" s="13" t="s">
        <v>76</v>
      </c>
      <c r="AY165" s="252" t="s">
        <v>362</v>
      </c>
    </row>
    <row r="166" s="14" customFormat="1">
      <c r="A166" s="14"/>
      <c r="B166" s="263"/>
      <c r="C166" s="264"/>
      <c r="D166" s="243" t="s">
        <v>372</v>
      </c>
      <c r="E166" s="265" t="s">
        <v>1</v>
      </c>
      <c r="F166" s="266" t="s">
        <v>396</v>
      </c>
      <c r="G166" s="264"/>
      <c r="H166" s="267">
        <v>4.5</v>
      </c>
      <c r="I166" s="268"/>
      <c r="J166" s="264"/>
      <c r="K166" s="264"/>
      <c r="L166" s="269"/>
      <c r="M166" s="270"/>
      <c r="N166" s="271"/>
      <c r="O166" s="271"/>
      <c r="P166" s="271"/>
      <c r="Q166" s="271"/>
      <c r="R166" s="271"/>
      <c r="S166" s="271"/>
      <c r="T166" s="27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3" t="s">
        <v>372</v>
      </c>
      <c r="AU166" s="273" t="s">
        <v>88</v>
      </c>
      <c r="AV166" s="14" t="s">
        <v>370</v>
      </c>
      <c r="AW166" s="14" t="s">
        <v>32</v>
      </c>
      <c r="AX166" s="14" t="s">
        <v>83</v>
      </c>
      <c r="AY166" s="273" t="s">
        <v>362</v>
      </c>
    </row>
    <row r="167" s="2" customFormat="1" ht="24.15" customHeight="1">
      <c r="A167" s="39"/>
      <c r="B167" s="40"/>
      <c r="C167" s="228" t="s">
        <v>363</v>
      </c>
      <c r="D167" s="228" t="s">
        <v>365</v>
      </c>
      <c r="E167" s="229" t="s">
        <v>668</v>
      </c>
      <c r="F167" s="230" t="s">
        <v>669</v>
      </c>
      <c r="G167" s="231" t="s">
        <v>368</v>
      </c>
      <c r="H167" s="232">
        <v>21.600000000000001</v>
      </c>
      <c r="I167" s="233"/>
      <c r="J167" s="234">
        <f>ROUND(I167*H167,2)</f>
        <v>0</v>
      </c>
      <c r="K167" s="230" t="s">
        <v>369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0.062</v>
      </c>
      <c r="T167" s="238">
        <f>S167*H167</f>
        <v>1.3392000000000002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370</v>
      </c>
      <c r="AT167" s="239" t="s">
        <v>365</v>
      </c>
      <c r="AU167" s="239" t="s">
        <v>88</v>
      </c>
      <c r="AY167" s="18" t="s">
        <v>362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88</v>
      </c>
      <c r="BK167" s="240">
        <f>ROUND(I167*H167,2)</f>
        <v>0</v>
      </c>
      <c r="BL167" s="18" t="s">
        <v>370</v>
      </c>
      <c r="BM167" s="239" t="s">
        <v>670</v>
      </c>
    </row>
    <row r="168" s="13" customFormat="1">
      <c r="A168" s="13"/>
      <c r="B168" s="241"/>
      <c r="C168" s="242"/>
      <c r="D168" s="243" t="s">
        <v>372</v>
      </c>
      <c r="E168" s="244" t="s">
        <v>1</v>
      </c>
      <c r="F168" s="245" t="s">
        <v>671</v>
      </c>
      <c r="G168" s="242"/>
      <c r="H168" s="246">
        <v>16.800000000000001</v>
      </c>
      <c r="I168" s="247"/>
      <c r="J168" s="242"/>
      <c r="K168" s="242"/>
      <c r="L168" s="248"/>
      <c r="M168" s="249"/>
      <c r="N168" s="250"/>
      <c r="O168" s="250"/>
      <c r="P168" s="250"/>
      <c r="Q168" s="250"/>
      <c r="R168" s="250"/>
      <c r="S168" s="250"/>
      <c r="T168" s="25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2" t="s">
        <v>372</v>
      </c>
      <c r="AU168" s="252" t="s">
        <v>88</v>
      </c>
      <c r="AV168" s="13" t="s">
        <v>88</v>
      </c>
      <c r="AW168" s="13" t="s">
        <v>32</v>
      </c>
      <c r="AX168" s="13" t="s">
        <v>76</v>
      </c>
      <c r="AY168" s="252" t="s">
        <v>362</v>
      </c>
    </row>
    <row r="169" s="13" customFormat="1">
      <c r="A169" s="13"/>
      <c r="B169" s="241"/>
      <c r="C169" s="242"/>
      <c r="D169" s="243" t="s">
        <v>372</v>
      </c>
      <c r="E169" s="244" t="s">
        <v>1</v>
      </c>
      <c r="F169" s="245" t="s">
        <v>672</v>
      </c>
      <c r="G169" s="242"/>
      <c r="H169" s="246">
        <v>4.7999999999999998</v>
      </c>
      <c r="I169" s="247"/>
      <c r="J169" s="242"/>
      <c r="K169" s="242"/>
      <c r="L169" s="248"/>
      <c r="M169" s="249"/>
      <c r="N169" s="250"/>
      <c r="O169" s="250"/>
      <c r="P169" s="250"/>
      <c r="Q169" s="250"/>
      <c r="R169" s="250"/>
      <c r="S169" s="250"/>
      <c r="T169" s="25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2" t="s">
        <v>372</v>
      </c>
      <c r="AU169" s="252" t="s">
        <v>88</v>
      </c>
      <c r="AV169" s="13" t="s">
        <v>88</v>
      </c>
      <c r="AW169" s="13" t="s">
        <v>32</v>
      </c>
      <c r="AX169" s="13" t="s">
        <v>76</v>
      </c>
      <c r="AY169" s="252" t="s">
        <v>362</v>
      </c>
    </row>
    <row r="170" s="14" customFormat="1">
      <c r="A170" s="14"/>
      <c r="B170" s="263"/>
      <c r="C170" s="264"/>
      <c r="D170" s="243" t="s">
        <v>372</v>
      </c>
      <c r="E170" s="265" t="s">
        <v>1</v>
      </c>
      <c r="F170" s="266" t="s">
        <v>396</v>
      </c>
      <c r="G170" s="264"/>
      <c r="H170" s="267">
        <v>21.600000000000001</v>
      </c>
      <c r="I170" s="268"/>
      <c r="J170" s="264"/>
      <c r="K170" s="264"/>
      <c r="L170" s="269"/>
      <c r="M170" s="270"/>
      <c r="N170" s="271"/>
      <c r="O170" s="271"/>
      <c r="P170" s="271"/>
      <c r="Q170" s="271"/>
      <c r="R170" s="271"/>
      <c r="S170" s="271"/>
      <c r="T170" s="27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73" t="s">
        <v>372</v>
      </c>
      <c r="AU170" s="273" t="s">
        <v>88</v>
      </c>
      <c r="AV170" s="14" t="s">
        <v>370</v>
      </c>
      <c r="AW170" s="14" t="s">
        <v>32</v>
      </c>
      <c r="AX170" s="14" t="s">
        <v>83</v>
      </c>
      <c r="AY170" s="273" t="s">
        <v>362</v>
      </c>
    </row>
    <row r="171" s="2" customFormat="1" ht="21.75" customHeight="1">
      <c r="A171" s="39"/>
      <c r="B171" s="40"/>
      <c r="C171" s="228" t="s">
        <v>386</v>
      </c>
      <c r="D171" s="228" t="s">
        <v>365</v>
      </c>
      <c r="E171" s="229" t="s">
        <v>673</v>
      </c>
      <c r="F171" s="230" t="s">
        <v>674</v>
      </c>
      <c r="G171" s="231" t="s">
        <v>368</v>
      </c>
      <c r="H171" s="232">
        <v>421.80000000000001</v>
      </c>
      <c r="I171" s="233"/>
      <c r="J171" s="234">
        <f>ROUND(I171*H171,2)</f>
        <v>0</v>
      </c>
      <c r="K171" s="230" t="s">
        <v>369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0.075999999999999998</v>
      </c>
      <c r="T171" s="238">
        <f>S171*H171</f>
        <v>32.056800000000003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370</v>
      </c>
      <c r="AT171" s="239" t="s">
        <v>365</v>
      </c>
      <c r="AU171" s="239" t="s">
        <v>88</v>
      </c>
      <c r="AY171" s="18" t="s">
        <v>362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88</v>
      </c>
      <c r="BK171" s="240">
        <f>ROUND(I171*H171,2)</f>
        <v>0</v>
      </c>
      <c r="BL171" s="18" t="s">
        <v>370</v>
      </c>
      <c r="BM171" s="239" t="s">
        <v>675</v>
      </c>
    </row>
    <row r="172" s="15" customFormat="1">
      <c r="A172" s="15"/>
      <c r="B172" s="274"/>
      <c r="C172" s="275"/>
      <c r="D172" s="243" t="s">
        <v>372</v>
      </c>
      <c r="E172" s="276" t="s">
        <v>1</v>
      </c>
      <c r="F172" s="277" t="s">
        <v>676</v>
      </c>
      <c r="G172" s="275"/>
      <c r="H172" s="276" t="s">
        <v>1</v>
      </c>
      <c r="I172" s="278"/>
      <c r="J172" s="275"/>
      <c r="K172" s="275"/>
      <c r="L172" s="279"/>
      <c r="M172" s="280"/>
      <c r="N172" s="281"/>
      <c r="O172" s="281"/>
      <c r="P172" s="281"/>
      <c r="Q172" s="281"/>
      <c r="R172" s="281"/>
      <c r="S172" s="281"/>
      <c r="T172" s="282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83" t="s">
        <v>372</v>
      </c>
      <c r="AU172" s="283" t="s">
        <v>88</v>
      </c>
      <c r="AV172" s="15" t="s">
        <v>83</v>
      </c>
      <c r="AW172" s="15" t="s">
        <v>32</v>
      </c>
      <c r="AX172" s="15" t="s">
        <v>76</v>
      </c>
      <c r="AY172" s="283" t="s">
        <v>362</v>
      </c>
    </row>
    <row r="173" s="15" customFormat="1">
      <c r="A173" s="15"/>
      <c r="B173" s="274"/>
      <c r="C173" s="275"/>
      <c r="D173" s="243" t="s">
        <v>372</v>
      </c>
      <c r="E173" s="276" t="s">
        <v>1</v>
      </c>
      <c r="F173" s="277" t="s">
        <v>677</v>
      </c>
      <c r="G173" s="275"/>
      <c r="H173" s="276" t="s">
        <v>1</v>
      </c>
      <c r="I173" s="278"/>
      <c r="J173" s="275"/>
      <c r="K173" s="275"/>
      <c r="L173" s="279"/>
      <c r="M173" s="280"/>
      <c r="N173" s="281"/>
      <c r="O173" s="281"/>
      <c r="P173" s="281"/>
      <c r="Q173" s="281"/>
      <c r="R173" s="281"/>
      <c r="S173" s="281"/>
      <c r="T173" s="282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83" t="s">
        <v>372</v>
      </c>
      <c r="AU173" s="283" t="s">
        <v>88</v>
      </c>
      <c r="AV173" s="15" t="s">
        <v>83</v>
      </c>
      <c r="AW173" s="15" t="s">
        <v>32</v>
      </c>
      <c r="AX173" s="15" t="s">
        <v>76</v>
      </c>
      <c r="AY173" s="283" t="s">
        <v>362</v>
      </c>
    </row>
    <row r="174" s="13" customFormat="1">
      <c r="A174" s="13"/>
      <c r="B174" s="241"/>
      <c r="C174" s="242"/>
      <c r="D174" s="243" t="s">
        <v>372</v>
      </c>
      <c r="E174" s="244" t="s">
        <v>1</v>
      </c>
      <c r="F174" s="245" t="s">
        <v>678</v>
      </c>
      <c r="G174" s="242"/>
      <c r="H174" s="246">
        <v>35.200000000000003</v>
      </c>
      <c r="I174" s="247"/>
      <c r="J174" s="242"/>
      <c r="K174" s="242"/>
      <c r="L174" s="248"/>
      <c r="M174" s="249"/>
      <c r="N174" s="250"/>
      <c r="O174" s="250"/>
      <c r="P174" s="250"/>
      <c r="Q174" s="250"/>
      <c r="R174" s="250"/>
      <c r="S174" s="250"/>
      <c r="T174" s="25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2" t="s">
        <v>372</v>
      </c>
      <c r="AU174" s="252" t="s">
        <v>88</v>
      </c>
      <c r="AV174" s="13" t="s">
        <v>88</v>
      </c>
      <c r="AW174" s="13" t="s">
        <v>32</v>
      </c>
      <c r="AX174" s="13" t="s">
        <v>76</v>
      </c>
      <c r="AY174" s="252" t="s">
        <v>362</v>
      </c>
    </row>
    <row r="175" s="13" customFormat="1">
      <c r="A175" s="13"/>
      <c r="B175" s="241"/>
      <c r="C175" s="242"/>
      <c r="D175" s="243" t="s">
        <v>372</v>
      </c>
      <c r="E175" s="244" t="s">
        <v>1</v>
      </c>
      <c r="F175" s="245" t="s">
        <v>679</v>
      </c>
      <c r="G175" s="242"/>
      <c r="H175" s="246">
        <v>11.199999999999999</v>
      </c>
      <c r="I175" s="247"/>
      <c r="J175" s="242"/>
      <c r="K175" s="242"/>
      <c r="L175" s="248"/>
      <c r="M175" s="249"/>
      <c r="N175" s="250"/>
      <c r="O175" s="250"/>
      <c r="P175" s="250"/>
      <c r="Q175" s="250"/>
      <c r="R175" s="250"/>
      <c r="S175" s="250"/>
      <c r="T175" s="25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2" t="s">
        <v>372</v>
      </c>
      <c r="AU175" s="252" t="s">
        <v>88</v>
      </c>
      <c r="AV175" s="13" t="s">
        <v>88</v>
      </c>
      <c r="AW175" s="13" t="s">
        <v>32</v>
      </c>
      <c r="AX175" s="13" t="s">
        <v>76</v>
      </c>
      <c r="AY175" s="252" t="s">
        <v>362</v>
      </c>
    </row>
    <row r="176" s="13" customFormat="1">
      <c r="A176" s="13"/>
      <c r="B176" s="241"/>
      <c r="C176" s="242"/>
      <c r="D176" s="243" t="s">
        <v>372</v>
      </c>
      <c r="E176" s="244" t="s">
        <v>1</v>
      </c>
      <c r="F176" s="245" t="s">
        <v>680</v>
      </c>
      <c r="G176" s="242"/>
      <c r="H176" s="246">
        <v>22.800000000000001</v>
      </c>
      <c r="I176" s="247"/>
      <c r="J176" s="242"/>
      <c r="K176" s="242"/>
      <c r="L176" s="248"/>
      <c r="M176" s="249"/>
      <c r="N176" s="250"/>
      <c r="O176" s="250"/>
      <c r="P176" s="250"/>
      <c r="Q176" s="250"/>
      <c r="R176" s="250"/>
      <c r="S176" s="250"/>
      <c r="T176" s="25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2" t="s">
        <v>372</v>
      </c>
      <c r="AU176" s="252" t="s">
        <v>88</v>
      </c>
      <c r="AV176" s="13" t="s">
        <v>88</v>
      </c>
      <c r="AW176" s="13" t="s">
        <v>32</v>
      </c>
      <c r="AX176" s="13" t="s">
        <v>76</v>
      </c>
      <c r="AY176" s="252" t="s">
        <v>362</v>
      </c>
    </row>
    <row r="177" s="15" customFormat="1">
      <c r="A177" s="15"/>
      <c r="B177" s="274"/>
      <c r="C177" s="275"/>
      <c r="D177" s="243" t="s">
        <v>372</v>
      </c>
      <c r="E177" s="276" t="s">
        <v>1</v>
      </c>
      <c r="F177" s="277" t="s">
        <v>658</v>
      </c>
      <c r="G177" s="275"/>
      <c r="H177" s="276" t="s">
        <v>1</v>
      </c>
      <c r="I177" s="278"/>
      <c r="J177" s="275"/>
      <c r="K177" s="275"/>
      <c r="L177" s="279"/>
      <c r="M177" s="280"/>
      <c r="N177" s="281"/>
      <c r="O177" s="281"/>
      <c r="P177" s="281"/>
      <c r="Q177" s="281"/>
      <c r="R177" s="281"/>
      <c r="S177" s="281"/>
      <c r="T177" s="282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83" t="s">
        <v>372</v>
      </c>
      <c r="AU177" s="283" t="s">
        <v>88</v>
      </c>
      <c r="AV177" s="15" t="s">
        <v>83</v>
      </c>
      <c r="AW177" s="15" t="s">
        <v>32</v>
      </c>
      <c r="AX177" s="15" t="s">
        <v>76</v>
      </c>
      <c r="AY177" s="283" t="s">
        <v>362</v>
      </c>
    </row>
    <row r="178" s="13" customFormat="1">
      <c r="A178" s="13"/>
      <c r="B178" s="241"/>
      <c r="C178" s="242"/>
      <c r="D178" s="243" t="s">
        <v>372</v>
      </c>
      <c r="E178" s="244" t="s">
        <v>1</v>
      </c>
      <c r="F178" s="245" t="s">
        <v>681</v>
      </c>
      <c r="G178" s="242"/>
      <c r="H178" s="246">
        <v>32</v>
      </c>
      <c r="I178" s="247"/>
      <c r="J178" s="242"/>
      <c r="K178" s="242"/>
      <c r="L178" s="248"/>
      <c r="M178" s="249"/>
      <c r="N178" s="250"/>
      <c r="O178" s="250"/>
      <c r="P178" s="250"/>
      <c r="Q178" s="250"/>
      <c r="R178" s="250"/>
      <c r="S178" s="250"/>
      <c r="T178" s="25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2" t="s">
        <v>372</v>
      </c>
      <c r="AU178" s="252" t="s">
        <v>88</v>
      </c>
      <c r="AV178" s="13" t="s">
        <v>88</v>
      </c>
      <c r="AW178" s="13" t="s">
        <v>32</v>
      </c>
      <c r="AX178" s="13" t="s">
        <v>76</v>
      </c>
      <c r="AY178" s="252" t="s">
        <v>362</v>
      </c>
    </row>
    <row r="179" s="13" customFormat="1">
      <c r="A179" s="13"/>
      <c r="B179" s="241"/>
      <c r="C179" s="242"/>
      <c r="D179" s="243" t="s">
        <v>372</v>
      </c>
      <c r="E179" s="244" t="s">
        <v>1</v>
      </c>
      <c r="F179" s="245" t="s">
        <v>682</v>
      </c>
      <c r="G179" s="242"/>
      <c r="H179" s="246">
        <v>23.800000000000001</v>
      </c>
      <c r="I179" s="247"/>
      <c r="J179" s="242"/>
      <c r="K179" s="242"/>
      <c r="L179" s="248"/>
      <c r="M179" s="249"/>
      <c r="N179" s="250"/>
      <c r="O179" s="250"/>
      <c r="P179" s="250"/>
      <c r="Q179" s="250"/>
      <c r="R179" s="250"/>
      <c r="S179" s="250"/>
      <c r="T179" s="25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2" t="s">
        <v>372</v>
      </c>
      <c r="AU179" s="252" t="s">
        <v>88</v>
      </c>
      <c r="AV179" s="13" t="s">
        <v>88</v>
      </c>
      <c r="AW179" s="13" t="s">
        <v>32</v>
      </c>
      <c r="AX179" s="13" t="s">
        <v>76</v>
      </c>
      <c r="AY179" s="252" t="s">
        <v>362</v>
      </c>
    </row>
    <row r="180" s="13" customFormat="1">
      <c r="A180" s="13"/>
      <c r="B180" s="241"/>
      <c r="C180" s="242"/>
      <c r="D180" s="243" t="s">
        <v>372</v>
      </c>
      <c r="E180" s="244" t="s">
        <v>1</v>
      </c>
      <c r="F180" s="245" t="s">
        <v>683</v>
      </c>
      <c r="G180" s="242"/>
      <c r="H180" s="246">
        <v>43.200000000000003</v>
      </c>
      <c r="I180" s="247"/>
      <c r="J180" s="242"/>
      <c r="K180" s="242"/>
      <c r="L180" s="248"/>
      <c r="M180" s="249"/>
      <c r="N180" s="250"/>
      <c r="O180" s="250"/>
      <c r="P180" s="250"/>
      <c r="Q180" s="250"/>
      <c r="R180" s="250"/>
      <c r="S180" s="250"/>
      <c r="T180" s="25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2" t="s">
        <v>372</v>
      </c>
      <c r="AU180" s="252" t="s">
        <v>88</v>
      </c>
      <c r="AV180" s="13" t="s">
        <v>88</v>
      </c>
      <c r="AW180" s="13" t="s">
        <v>32</v>
      </c>
      <c r="AX180" s="13" t="s">
        <v>76</v>
      </c>
      <c r="AY180" s="252" t="s">
        <v>362</v>
      </c>
    </row>
    <row r="181" s="15" customFormat="1">
      <c r="A181" s="15"/>
      <c r="B181" s="274"/>
      <c r="C181" s="275"/>
      <c r="D181" s="243" t="s">
        <v>372</v>
      </c>
      <c r="E181" s="276" t="s">
        <v>1</v>
      </c>
      <c r="F181" s="277" t="s">
        <v>684</v>
      </c>
      <c r="G181" s="275"/>
      <c r="H181" s="276" t="s">
        <v>1</v>
      </c>
      <c r="I181" s="278"/>
      <c r="J181" s="275"/>
      <c r="K181" s="275"/>
      <c r="L181" s="279"/>
      <c r="M181" s="280"/>
      <c r="N181" s="281"/>
      <c r="O181" s="281"/>
      <c r="P181" s="281"/>
      <c r="Q181" s="281"/>
      <c r="R181" s="281"/>
      <c r="S181" s="281"/>
      <c r="T181" s="282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83" t="s">
        <v>372</v>
      </c>
      <c r="AU181" s="283" t="s">
        <v>88</v>
      </c>
      <c r="AV181" s="15" t="s">
        <v>83</v>
      </c>
      <c r="AW181" s="15" t="s">
        <v>32</v>
      </c>
      <c r="AX181" s="15" t="s">
        <v>76</v>
      </c>
      <c r="AY181" s="283" t="s">
        <v>362</v>
      </c>
    </row>
    <row r="182" s="13" customFormat="1">
      <c r="A182" s="13"/>
      <c r="B182" s="241"/>
      <c r="C182" s="242"/>
      <c r="D182" s="243" t="s">
        <v>372</v>
      </c>
      <c r="E182" s="244" t="s">
        <v>1</v>
      </c>
      <c r="F182" s="245" t="s">
        <v>685</v>
      </c>
      <c r="G182" s="242"/>
      <c r="H182" s="246">
        <v>27.199999999999999</v>
      </c>
      <c r="I182" s="247"/>
      <c r="J182" s="242"/>
      <c r="K182" s="242"/>
      <c r="L182" s="248"/>
      <c r="M182" s="249"/>
      <c r="N182" s="250"/>
      <c r="O182" s="250"/>
      <c r="P182" s="250"/>
      <c r="Q182" s="250"/>
      <c r="R182" s="250"/>
      <c r="S182" s="250"/>
      <c r="T182" s="25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2" t="s">
        <v>372</v>
      </c>
      <c r="AU182" s="252" t="s">
        <v>88</v>
      </c>
      <c r="AV182" s="13" t="s">
        <v>88</v>
      </c>
      <c r="AW182" s="13" t="s">
        <v>32</v>
      </c>
      <c r="AX182" s="13" t="s">
        <v>76</v>
      </c>
      <c r="AY182" s="252" t="s">
        <v>362</v>
      </c>
    </row>
    <row r="183" s="13" customFormat="1">
      <c r="A183" s="13"/>
      <c r="B183" s="241"/>
      <c r="C183" s="242"/>
      <c r="D183" s="243" t="s">
        <v>372</v>
      </c>
      <c r="E183" s="244" t="s">
        <v>1</v>
      </c>
      <c r="F183" s="245" t="s">
        <v>686</v>
      </c>
      <c r="G183" s="242"/>
      <c r="H183" s="246">
        <v>22.399999999999999</v>
      </c>
      <c r="I183" s="247"/>
      <c r="J183" s="242"/>
      <c r="K183" s="242"/>
      <c r="L183" s="248"/>
      <c r="M183" s="249"/>
      <c r="N183" s="250"/>
      <c r="O183" s="250"/>
      <c r="P183" s="250"/>
      <c r="Q183" s="250"/>
      <c r="R183" s="250"/>
      <c r="S183" s="250"/>
      <c r="T183" s="25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2" t="s">
        <v>372</v>
      </c>
      <c r="AU183" s="252" t="s">
        <v>88</v>
      </c>
      <c r="AV183" s="13" t="s">
        <v>88</v>
      </c>
      <c r="AW183" s="13" t="s">
        <v>32</v>
      </c>
      <c r="AX183" s="13" t="s">
        <v>76</v>
      </c>
      <c r="AY183" s="252" t="s">
        <v>362</v>
      </c>
    </row>
    <row r="184" s="13" customFormat="1">
      <c r="A184" s="13"/>
      <c r="B184" s="241"/>
      <c r="C184" s="242"/>
      <c r="D184" s="243" t="s">
        <v>372</v>
      </c>
      <c r="E184" s="244" t="s">
        <v>1</v>
      </c>
      <c r="F184" s="245" t="s">
        <v>687</v>
      </c>
      <c r="G184" s="242"/>
      <c r="H184" s="246">
        <v>38.399999999999999</v>
      </c>
      <c r="I184" s="247"/>
      <c r="J184" s="242"/>
      <c r="K184" s="242"/>
      <c r="L184" s="248"/>
      <c r="M184" s="249"/>
      <c r="N184" s="250"/>
      <c r="O184" s="250"/>
      <c r="P184" s="250"/>
      <c r="Q184" s="250"/>
      <c r="R184" s="250"/>
      <c r="S184" s="250"/>
      <c r="T184" s="25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2" t="s">
        <v>372</v>
      </c>
      <c r="AU184" s="252" t="s">
        <v>88</v>
      </c>
      <c r="AV184" s="13" t="s">
        <v>88</v>
      </c>
      <c r="AW184" s="13" t="s">
        <v>32</v>
      </c>
      <c r="AX184" s="13" t="s">
        <v>76</v>
      </c>
      <c r="AY184" s="252" t="s">
        <v>362</v>
      </c>
    </row>
    <row r="185" s="15" customFormat="1">
      <c r="A185" s="15"/>
      <c r="B185" s="274"/>
      <c r="C185" s="275"/>
      <c r="D185" s="243" t="s">
        <v>372</v>
      </c>
      <c r="E185" s="276" t="s">
        <v>1</v>
      </c>
      <c r="F185" s="277" t="s">
        <v>688</v>
      </c>
      <c r="G185" s="275"/>
      <c r="H185" s="276" t="s">
        <v>1</v>
      </c>
      <c r="I185" s="278"/>
      <c r="J185" s="275"/>
      <c r="K185" s="275"/>
      <c r="L185" s="279"/>
      <c r="M185" s="280"/>
      <c r="N185" s="281"/>
      <c r="O185" s="281"/>
      <c r="P185" s="281"/>
      <c r="Q185" s="281"/>
      <c r="R185" s="281"/>
      <c r="S185" s="281"/>
      <c r="T185" s="282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83" t="s">
        <v>372</v>
      </c>
      <c r="AU185" s="283" t="s">
        <v>88</v>
      </c>
      <c r="AV185" s="15" t="s">
        <v>83</v>
      </c>
      <c r="AW185" s="15" t="s">
        <v>32</v>
      </c>
      <c r="AX185" s="15" t="s">
        <v>76</v>
      </c>
      <c r="AY185" s="283" t="s">
        <v>362</v>
      </c>
    </row>
    <row r="186" s="13" customFormat="1">
      <c r="A186" s="13"/>
      <c r="B186" s="241"/>
      <c r="C186" s="242"/>
      <c r="D186" s="243" t="s">
        <v>372</v>
      </c>
      <c r="E186" s="244" t="s">
        <v>1</v>
      </c>
      <c r="F186" s="245" t="s">
        <v>685</v>
      </c>
      <c r="G186" s="242"/>
      <c r="H186" s="246">
        <v>27.199999999999999</v>
      </c>
      <c r="I186" s="247"/>
      <c r="J186" s="242"/>
      <c r="K186" s="242"/>
      <c r="L186" s="248"/>
      <c r="M186" s="249"/>
      <c r="N186" s="250"/>
      <c r="O186" s="250"/>
      <c r="P186" s="250"/>
      <c r="Q186" s="250"/>
      <c r="R186" s="250"/>
      <c r="S186" s="250"/>
      <c r="T186" s="25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2" t="s">
        <v>372</v>
      </c>
      <c r="AU186" s="252" t="s">
        <v>88</v>
      </c>
      <c r="AV186" s="13" t="s">
        <v>88</v>
      </c>
      <c r="AW186" s="13" t="s">
        <v>32</v>
      </c>
      <c r="AX186" s="13" t="s">
        <v>76</v>
      </c>
      <c r="AY186" s="252" t="s">
        <v>362</v>
      </c>
    </row>
    <row r="187" s="13" customFormat="1">
      <c r="A187" s="13"/>
      <c r="B187" s="241"/>
      <c r="C187" s="242"/>
      <c r="D187" s="243" t="s">
        <v>372</v>
      </c>
      <c r="E187" s="244" t="s">
        <v>1</v>
      </c>
      <c r="F187" s="245" t="s">
        <v>689</v>
      </c>
      <c r="G187" s="242"/>
      <c r="H187" s="246">
        <v>19.600000000000001</v>
      </c>
      <c r="I187" s="247"/>
      <c r="J187" s="242"/>
      <c r="K187" s="242"/>
      <c r="L187" s="248"/>
      <c r="M187" s="249"/>
      <c r="N187" s="250"/>
      <c r="O187" s="250"/>
      <c r="P187" s="250"/>
      <c r="Q187" s="250"/>
      <c r="R187" s="250"/>
      <c r="S187" s="250"/>
      <c r="T187" s="25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2" t="s">
        <v>372</v>
      </c>
      <c r="AU187" s="252" t="s">
        <v>88</v>
      </c>
      <c r="AV187" s="13" t="s">
        <v>88</v>
      </c>
      <c r="AW187" s="13" t="s">
        <v>32</v>
      </c>
      <c r="AX187" s="13" t="s">
        <v>76</v>
      </c>
      <c r="AY187" s="252" t="s">
        <v>362</v>
      </c>
    </row>
    <row r="188" s="13" customFormat="1">
      <c r="A188" s="13"/>
      <c r="B188" s="241"/>
      <c r="C188" s="242"/>
      <c r="D188" s="243" t="s">
        <v>372</v>
      </c>
      <c r="E188" s="244" t="s">
        <v>1</v>
      </c>
      <c r="F188" s="245" t="s">
        <v>690</v>
      </c>
      <c r="G188" s="242"/>
      <c r="H188" s="246">
        <v>36</v>
      </c>
      <c r="I188" s="247"/>
      <c r="J188" s="242"/>
      <c r="K188" s="242"/>
      <c r="L188" s="248"/>
      <c r="M188" s="249"/>
      <c r="N188" s="250"/>
      <c r="O188" s="250"/>
      <c r="P188" s="250"/>
      <c r="Q188" s="250"/>
      <c r="R188" s="250"/>
      <c r="S188" s="250"/>
      <c r="T188" s="25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2" t="s">
        <v>372</v>
      </c>
      <c r="AU188" s="252" t="s">
        <v>88</v>
      </c>
      <c r="AV188" s="13" t="s">
        <v>88</v>
      </c>
      <c r="AW188" s="13" t="s">
        <v>32</v>
      </c>
      <c r="AX188" s="13" t="s">
        <v>76</v>
      </c>
      <c r="AY188" s="252" t="s">
        <v>362</v>
      </c>
    </row>
    <row r="189" s="15" customFormat="1">
      <c r="A189" s="15"/>
      <c r="B189" s="274"/>
      <c r="C189" s="275"/>
      <c r="D189" s="243" t="s">
        <v>372</v>
      </c>
      <c r="E189" s="276" t="s">
        <v>1</v>
      </c>
      <c r="F189" s="277" t="s">
        <v>688</v>
      </c>
      <c r="G189" s="275"/>
      <c r="H189" s="276" t="s">
        <v>1</v>
      </c>
      <c r="I189" s="278"/>
      <c r="J189" s="275"/>
      <c r="K189" s="275"/>
      <c r="L189" s="279"/>
      <c r="M189" s="280"/>
      <c r="N189" s="281"/>
      <c r="O189" s="281"/>
      <c r="P189" s="281"/>
      <c r="Q189" s="281"/>
      <c r="R189" s="281"/>
      <c r="S189" s="281"/>
      <c r="T189" s="282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83" t="s">
        <v>372</v>
      </c>
      <c r="AU189" s="283" t="s">
        <v>88</v>
      </c>
      <c r="AV189" s="15" t="s">
        <v>83</v>
      </c>
      <c r="AW189" s="15" t="s">
        <v>32</v>
      </c>
      <c r="AX189" s="15" t="s">
        <v>76</v>
      </c>
      <c r="AY189" s="283" t="s">
        <v>362</v>
      </c>
    </row>
    <row r="190" s="13" customFormat="1">
      <c r="A190" s="13"/>
      <c r="B190" s="241"/>
      <c r="C190" s="242"/>
      <c r="D190" s="243" t="s">
        <v>372</v>
      </c>
      <c r="E190" s="244" t="s">
        <v>1</v>
      </c>
      <c r="F190" s="245" t="s">
        <v>685</v>
      </c>
      <c r="G190" s="242"/>
      <c r="H190" s="246">
        <v>27.199999999999999</v>
      </c>
      <c r="I190" s="247"/>
      <c r="J190" s="242"/>
      <c r="K190" s="242"/>
      <c r="L190" s="248"/>
      <c r="M190" s="249"/>
      <c r="N190" s="250"/>
      <c r="O190" s="250"/>
      <c r="P190" s="250"/>
      <c r="Q190" s="250"/>
      <c r="R190" s="250"/>
      <c r="S190" s="250"/>
      <c r="T190" s="25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2" t="s">
        <v>372</v>
      </c>
      <c r="AU190" s="252" t="s">
        <v>88</v>
      </c>
      <c r="AV190" s="13" t="s">
        <v>88</v>
      </c>
      <c r="AW190" s="13" t="s">
        <v>32</v>
      </c>
      <c r="AX190" s="13" t="s">
        <v>76</v>
      </c>
      <c r="AY190" s="252" t="s">
        <v>362</v>
      </c>
    </row>
    <row r="191" s="13" customFormat="1">
      <c r="A191" s="13"/>
      <c r="B191" s="241"/>
      <c r="C191" s="242"/>
      <c r="D191" s="243" t="s">
        <v>372</v>
      </c>
      <c r="E191" s="244" t="s">
        <v>1</v>
      </c>
      <c r="F191" s="245" t="s">
        <v>689</v>
      </c>
      <c r="G191" s="242"/>
      <c r="H191" s="246">
        <v>19.600000000000001</v>
      </c>
      <c r="I191" s="247"/>
      <c r="J191" s="242"/>
      <c r="K191" s="242"/>
      <c r="L191" s="248"/>
      <c r="M191" s="249"/>
      <c r="N191" s="250"/>
      <c r="O191" s="250"/>
      <c r="P191" s="250"/>
      <c r="Q191" s="250"/>
      <c r="R191" s="250"/>
      <c r="S191" s="250"/>
      <c r="T191" s="25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2" t="s">
        <v>372</v>
      </c>
      <c r="AU191" s="252" t="s">
        <v>88</v>
      </c>
      <c r="AV191" s="13" t="s">
        <v>88</v>
      </c>
      <c r="AW191" s="13" t="s">
        <v>32</v>
      </c>
      <c r="AX191" s="13" t="s">
        <v>76</v>
      </c>
      <c r="AY191" s="252" t="s">
        <v>362</v>
      </c>
    </row>
    <row r="192" s="13" customFormat="1">
      <c r="A192" s="13"/>
      <c r="B192" s="241"/>
      <c r="C192" s="242"/>
      <c r="D192" s="243" t="s">
        <v>372</v>
      </c>
      <c r="E192" s="244" t="s">
        <v>1</v>
      </c>
      <c r="F192" s="245" t="s">
        <v>690</v>
      </c>
      <c r="G192" s="242"/>
      <c r="H192" s="246">
        <v>36</v>
      </c>
      <c r="I192" s="247"/>
      <c r="J192" s="242"/>
      <c r="K192" s="242"/>
      <c r="L192" s="248"/>
      <c r="M192" s="249"/>
      <c r="N192" s="250"/>
      <c r="O192" s="250"/>
      <c r="P192" s="250"/>
      <c r="Q192" s="250"/>
      <c r="R192" s="250"/>
      <c r="S192" s="250"/>
      <c r="T192" s="25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2" t="s">
        <v>372</v>
      </c>
      <c r="AU192" s="252" t="s">
        <v>88</v>
      </c>
      <c r="AV192" s="13" t="s">
        <v>88</v>
      </c>
      <c r="AW192" s="13" t="s">
        <v>32</v>
      </c>
      <c r="AX192" s="13" t="s">
        <v>76</v>
      </c>
      <c r="AY192" s="252" t="s">
        <v>362</v>
      </c>
    </row>
    <row r="193" s="14" customFormat="1">
      <c r="A193" s="14"/>
      <c r="B193" s="263"/>
      <c r="C193" s="264"/>
      <c r="D193" s="243" t="s">
        <v>372</v>
      </c>
      <c r="E193" s="265" t="s">
        <v>1</v>
      </c>
      <c r="F193" s="266" t="s">
        <v>396</v>
      </c>
      <c r="G193" s="264"/>
      <c r="H193" s="267">
        <v>421.80000000000001</v>
      </c>
      <c r="I193" s="268"/>
      <c r="J193" s="264"/>
      <c r="K193" s="264"/>
      <c r="L193" s="269"/>
      <c r="M193" s="270"/>
      <c r="N193" s="271"/>
      <c r="O193" s="271"/>
      <c r="P193" s="271"/>
      <c r="Q193" s="271"/>
      <c r="R193" s="271"/>
      <c r="S193" s="271"/>
      <c r="T193" s="27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73" t="s">
        <v>372</v>
      </c>
      <c r="AU193" s="273" t="s">
        <v>88</v>
      </c>
      <c r="AV193" s="14" t="s">
        <v>370</v>
      </c>
      <c r="AW193" s="14" t="s">
        <v>32</v>
      </c>
      <c r="AX193" s="14" t="s">
        <v>83</v>
      </c>
      <c r="AY193" s="273" t="s">
        <v>362</v>
      </c>
    </row>
    <row r="194" s="2" customFormat="1" ht="21.75" customHeight="1">
      <c r="A194" s="39"/>
      <c r="B194" s="40"/>
      <c r="C194" s="228" t="s">
        <v>397</v>
      </c>
      <c r="D194" s="228" t="s">
        <v>365</v>
      </c>
      <c r="E194" s="229" t="s">
        <v>691</v>
      </c>
      <c r="F194" s="230" t="s">
        <v>692</v>
      </c>
      <c r="G194" s="231" t="s">
        <v>368</v>
      </c>
      <c r="H194" s="232">
        <v>46.799999999999997</v>
      </c>
      <c r="I194" s="233"/>
      <c r="J194" s="234">
        <f>ROUND(I194*H194,2)</f>
        <v>0</v>
      </c>
      <c r="K194" s="230" t="s">
        <v>369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0.063</v>
      </c>
      <c r="T194" s="238">
        <f>S194*H194</f>
        <v>2.9483999999999999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370</v>
      </c>
      <c r="AT194" s="239" t="s">
        <v>365</v>
      </c>
      <c r="AU194" s="239" t="s">
        <v>88</v>
      </c>
      <c r="AY194" s="18" t="s">
        <v>362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88</v>
      </c>
      <c r="BK194" s="240">
        <f>ROUND(I194*H194,2)</f>
        <v>0</v>
      </c>
      <c r="BL194" s="18" t="s">
        <v>370</v>
      </c>
      <c r="BM194" s="239" t="s">
        <v>693</v>
      </c>
    </row>
    <row r="195" s="15" customFormat="1">
      <c r="A195" s="15"/>
      <c r="B195" s="274"/>
      <c r="C195" s="275"/>
      <c r="D195" s="243" t="s">
        <v>372</v>
      </c>
      <c r="E195" s="276" t="s">
        <v>1</v>
      </c>
      <c r="F195" s="277" t="s">
        <v>642</v>
      </c>
      <c r="G195" s="275"/>
      <c r="H195" s="276" t="s">
        <v>1</v>
      </c>
      <c r="I195" s="278"/>
      <c r="J195" s="275"/>
      <c r="K195" s="275"/>
      <c r="L195" s="279"/>
      <c r="M195" s="280"/>
      <c r="N195" s="281"/>
      <c r="O195" s="281"/>
      <c r="P195" s="281"/>
      <c r="Q195" s="281"/>
      <c r="R195" s="281"/>
      <c r="S195" s="281"/>
      <c r="T195" s="282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83" t="s">
        <v>372</v>
      </c>
      <c r="AU195" s="283" t="s">
        <v>88</v>
      </c>
      <c r="AV195" s="15" t="s">
        <v>83</v>
      </c>
      <c r="AW195" s="15" t="s">
        <v>32</v>
      </c>
      <c r="AX195" s="15" t="s">
        <v>76</v>
      </c>
      <c r="AY195" s="283" t="s">
        <v>362</v>
      </c>
    </row>
    <row r="196" s="15" customFormat="1">
      <c r="A196" s="15"/>
      <c r="B196" s="274"/>
      <c r="C196" s="275"/>
      <c r="D196" s="243" t="s">
        <v>372</v>
      </c>
      <c r="E196" s="276" t="s">
        <v>1</v>
      </c>
      <c r="F196" s="277" t="s">
        <v>694</v>
      </c>
      <c r="G196" s="275"/>
      <c r="H196" s="276" t="s">
        <v>1</v>
      </c>
      <c r="I196" s="278"/>
      <c r="J196" s="275"/>
      <c r="K196" s="275"/>
      <c r="L196" s="279"/>
      <c r="M196" s="280"/>
      <c r="N196" s="281"/>
      <c r="O196" s="281"/>
      <c r="P196" s="281"/>
      <c r="Q196" s="281"/>
      <c r="R196" s="281"/>
      <c r="S196" s="281"/>
      <c r="T196" s="282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83" t="s">
        <v>372</v>
      </c>
      <c r="AU196" s="283" t="s">
        <v>88</v>
      </c>
      <c r="AV196" s="15" t="s">
        <v>83</v>
      </c>
      <c r="AW196" s="15" t="s">
        <v>32</v>
      </c>
      <c r="AX196" s="15" t="s">
        <v>76</v>
      </c>
      <c r="AY196" s="283" t="s">
        <v>362</v>
      </c>
    </row>
    <row r="197" s="13" customFormat="1">
      <c r="A197" s="13"/>
      <c r="B197" s="241"/>
      <c r="C197" s="242"/>
      <c r="D197" s="243" t="s">
        <v>372</v>
      </c>
      <c r="E197" s="244" t="s">
        <v>1</v>
      </c>
      <c r="F197" s="245" t="s">
        <v>695</v>
      </c>
      <c r="G197" s="242"/>
      <c r="H197" s="246">
        <v>13</v>
      </c>
      <c r="I197" s="247"/>
      <c r="J197" s="242"/>
      <c r="K197" s="242"/>
      <c r="L197" s="248"/>
      <c r="M197" s="249"/>
      <c r="N197" s="250"/>
      <c r="O197" s="250"/>
      <c r="P197" s="250"/>
      <c r="Q197" s="250"/>
      <c r="R197" s="250"/>
      <c r="S197" s="250"/>
      <c r="T197" s="25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2" t="s">
        <v>372</v>
      </c>
      <c r="AU197" s="252" t="s">
        <v>88</v>
      </c>
      <c r="AV197" s="13" t="s">
        <v>88</v>
      </c>
      <c r="AW197" s="13" t="s">
        <v>32</v>
      </c>
      <c r="AX197" s="13" t="s">
        <v>76</v>
      </c>
      <c r="AY197" s="252" t="s">
        <v>362</v>
      </c>
    </row>
    <row r="198" s="15" customFormat="1">
      <c r="A198" s="15"/>
      <c r="B198" s="274"/>
      <c r="C198" s="275"/>
      <c r="D198" s="243" t="s">
        <v>372</v>
      </c>
      <c r="E198" s="276" t="s">
        <v>1</v>
      </c>
      <c r="F198" s="277" t="s">
        <v>696</v>
      </c>
      <c r="G198" s="275"/>
      <c r="H198" s="276" t="s">
        <v>1</v>
      </c>
      <c r="I198" s="278"/>
      <c r="J198" s="275"/>
      <c r="K198" s="275"/>
      <c r="L198" s="279"/>
      <c r="M198" s="280"/>
      <c r="N198" s="281"/>
      <c r="O198" s="281"/>
      <c r="P198" s="281"/>
      <c r="Q198" s="281"/>
      <c r="R198" s="281"/>
      <c r="S198" s="281"/>
      <c r="T198" s="282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83" t="s">
        <v>372</v>
      </c>
      <c r="AU198" s="283" t="s">
        <v>88</v>
      </c>
      <c r="AV198" s="15" t="s">
        <v>83</v>
      </c>
      <c r="AW198" s="15" t="s">
        <v>32</v>
      </c>
      <c r="AX198" s="15" t="s">
        <v>76</v>
      </c>
      <c r="AY198" s="283" t="s">
        <v>362</v>
      </c>
    </row>
    <row r="199" s="13" customFormat="1">
      <c r="A199" s="13"/>
      <c r="B199" s="241"/>
      <c r="C199" s="242"/>
      <c r="D199" s="243" t="s">
        <v>372</v>
      </c>
      <c r="E199" s="244" t="s">
        <v>1</v>
      </c>
      <c r="F199" s="245" t="s">
        <v>697</v>
      </c>
      <c r="G199" s="242"/>
      <c r="H199" s="246">
        <v>10.4</v>
      </c>
      <c r="I199" s="247"/>
      <c r="J199" s="242"/>
      <c r="K199" s="242"/>
      <c r="L199" s="248"/>
      <c r="M199" s="249"/>
      <c r="N199" s="250"/>
      <c r="O199" s="250"/>
      <c r="P199" s="250"/>
      <c r="Q199" s="250"/>
      <c r="R199" s="250"/>
      <c r="S199" s="250"/>
      <c r="T199" s="25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2" t="s">
        <v>372</v>
      </c>
      <c r="AU199" s="252" t="s">
        <v>88</v>
      </c>
      <c r="AV199" s="13" t="s">
        <v>88</v>
      </c>
      <c r="AW199" s="13" t="s">
        <v>32</v>
      </c>
      <c r="AX199" s="13" t="s">
        <v>76</v>
      </c>
      <c r="AY199" s="252" t="s">
        <v>362</v>
      </c>
    </row>
    <row r="200" s="13" customFormat="1">
      <c r="A200" s="13"/>
      <c r="B200" s="241"/>
      <c r="C200" s="242"/>
      <c r="D200" s="243" t="s">
        <v>372</v>
      </c>
      <c r="E200" s="244" t="s">
        <v>1</v>
      </c>
      <c r="F200" s="245" t="s">
        <v>698</v>
      </c>
      <c r="G200" s="242"/>
      <c r="H200" s="246">
        <v>23.399999999999999</v>
      </c>
      <c r="I200" s="247"/>
      <c r="J200" s="242"/>
      <c r="K200" s="242"/>
      <c r="L200" s="248"/>
      <c r="M200" s="249"/>
      <c r="N200" s="250"/>
      <c r="O200" s="250"/>
      <c r="P200" s="250"/>
      <c r="Q200" s="250"/>
      <c r="R200" s="250"/>
      <c r="S200" s="250"/>
      <c r="T200" s="25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2" t="s">
        <v>372</v>
      </c>
      <c r="AU200" s="252" t="s">
        <v>88</v>
      </c>
      <c r="AV200" s="13" t="s">
        <v>88</v>
      </c>
      <c r="AW200" s="13" t="s">
        <v>32</v>
      </c>
      <c r="AX200" s="13" t="s">
        <v>76</v>
      </c>
      <c r="AY200" s="252" t="s">
        <v>362</v>
      </c>
    </row>
    <row r="201" s="14" customFormat="1">
      <c r="A201" s="14"/>
      <c r="B201" s="263"/>
      <c r="C201" s="264"/>
      <c r="D201" s="243" t="s">
        <v>372</v>
      </c>
      <c r="E201" s="265" t="s">
        <v>1</v>
      </c>
      <c r="F201" s="266" t="s">
        <v>396</v>
      </c>
      <c r="G201" s="264"/>
      <c r="H201" s="267">
        <v>46.799999999999997</v>
      </c>
      <c r="I201" s="268"/>
      <c r="J201" s="264"/>
      <c r="K201" s="264"/>
      <c r="L201" s="269"/>
      <c r="M201" s="270"/>
      <c r="N201" s="271"/>
      <c r="O201" s="271"/>
      <c r="P201" s="271"/>
      <c r="Q201" s="271"/>
      <c r="R201" s="271"/>
      <c r="S201" s="271"/>
      <c r="T201" s="27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73" t="s">
        <v>372</v>
      </c>
      <c r="AU201" s="273" t="s">
        <v>88</v>
      </c>
      <c r="AV201" s="14" t="s">
        <v>370</v>
      </c>
      <c r="AW201" s="14" t="s">
        <v>32</v>
      </c>
      <c r="AX201" s="14" t="s">
        <v>83</v>
      </c>
      <c r="AY201" s="273" t="s">
        <v>362</v>
      </c>
    </row>
    <row r="202" s="2" customFormat="1" ht="24.15" customHeight="1">
      <c r="A202" s="39"/>
      <c r="B202" s="40"/>
      <c r="C202" s="228" t="s">
        <v>383</v>
      </c>
      <c r="D202" s="228" t="s">
        <v>365</v>
      </c>
      <c r="E202" s="229" t="s">
        <v>699</v>
      </c>
      <c r="F202" s="230" t="s">
        <v>700</v>
      </c>
      <c r="G202" s="231" t="s">
        <v>368</v>
      </c>
      <c r="H202" s="232">
        <v>60.130000000000003</v>
      </c>
      <c r="I202" s="233"/>
      <c r="J202" s="234">
        <f>ROUND(I202*H202,2)</f>
        <v>0</v>
      </c>
      <c r="K202" s="230" t="s">
        <v>369</v>
      </c>
      <c r="L202" s="45"/>
      <c r="M202" s="235" t="s">
        <v>1</v>
      </c>
      <c r="N202" s="236" t="s">
        <v>42</v>
      </c>
      <c r="O202" s="92"/>
      <c r="P202" s="237">
        <f>O202*H202</f>
        <v>0</v>
      </c>
      <c r="Q202" s="237">
        <v>0</v>
      </c>
      <c r="R202" s="237">
        <f>Q202*H202</f>
        <v>0</v>
      </c>
      <c r="S202" s="237">
        <v>0.36499999999999999</v>
      </c>
      <c r="T202" s="238">
        <f>S202*H202</f>
        <v>21.94745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370</v>
      </c>
      <c r="AT202" s="239" t="s">
        <v>365</v>
      </c>
      <c r="AU202" s="239" t="s">
        <v>88</v>
      </c>
      <c r="AY202" s="18" t="s">
        <v>362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88</v>
      </c>
      <c r="BK202" s="240">
        <f>ROUND(I202*H202,2)</f>
        <v>0</v>
      </c>
      <c r="BL202" s="18" t="s">
        <v>370</v>
      </c>
      <c r="BM202" s="239" t="s">
        <v>701</v>
      </c>
    </row>
    <row r="203" s="15" customFormat="1">
      <c r="A203" s="15"/>
      <c r="B203" s="274"/>
      <c r="C203" s="275"/>
      <c r="D203" s="243" t="s">
        <v>372</v>
      </c>
      <c r="E203" s="276" t="s">
        <v>1</v>
      </c>
      <c r="F203" s="277" t="s">
        <v>702</v>
      </c>
      <c r="G203" s="275"/>
      <c r="H203" s="276" t="s">
        <v>1</v>
      </c>
      <c r="I203" s="278"/>
      <c r="J203" s="275"/>
      <c r="K203" s="275"/>
      <c r="L203" s="279"/>
      <c r="M203" s="280"/>
      <c r="N203" s="281"/>
      <c r="O203" s="281"/>
      <c r="P203" s="281"/>
      <c r="Q203" s="281"/>
      <c r="R203" s="281"/>
      <c r="S203" s="281"/>
      <c r="T203" s="282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83" t="s">
        <v>372</v>
      </c>
      <c r="AU203" s="283" t="s">
        <v>88</v>
      </c>
      <c r="AV203" s="15" t="s">
        <v>83</v>
      </c>
      <c r="AW203" s="15" t="s">
        <v>32</v>
      </c>
      <c r="AX203" s="15" t="s">
        <v>76</v>
      </c>
      <c r="AY203" s="283" t="s">
        <v>362</v>
      </c>
    </row>
    <row r="204" s="15" customFormat="1">
      <c r="A204" s="15"/>
      <c r="B204" s="274"/>
      <c r="C204" s="275"/>
      <c r="D204" s="243" t="s">
        <v>372</v>
      </c>
      <c r="E204" s="276" t="s">
        <v>1</v>
      </c>
      <c r="F204" s="277" t="s">
        <v>703</v>
      </c>
      <c r="G204" s="275"/>
      <c r="H204" s="276" t="s">
        <v>1</v>
      </c>
      <c r="I204" s="278"/>
      <c r="J204" s="275"/>
      <c r="K204" s="275"/>
      <c r="L204" s="279"/>
      <c r="M204" s="280"/>
      <c r="N204" s="281"/>
      <c r="O204" s="281"/>
      <c r="P204" s="281"/>
      <c r="Q204" s="281"/>
      <c r="R204" s="281"/>
      <c r="S204" s="281"/>
      <c r="T204" s="282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83" t="s">
        <v>372</v>
      </c>
      <c r="AU204" s="283" t="s">
        <v>88</v>
      </c>
      <c r="AV204" s="15" t="s">
        <v>83</v>
      </c>
      <c r="AW204" s="15" t="s">
        <v>32</v>
      </c>
      <c r="AX204" s="15" t="s">
        <v>76</v>
      </c>
      <c r="AY204" s="283" t="s">
        <v>362</v>
      </c>
    </row>
    <row r="205" s="13" customFormat="1">
      <c r="A205" s="13"/>
      <c r="B205" s="241"/>
      <c r="C205" s="242"/>
      <c r="D205" s="243" t="s">
        <v>372</v>
      </c>
      <c r="E205" s="244" t="s">
        <v>1</v>
      </c>
      <c r="F205" s="245" t="s">
        <v>704</v>
      </c>
      <c r="G205" s="242"/>
      <c r="H205" s="246">
        <v>2.73</v>
      </c>
      <c r="I205" s="247"/>
      <c r="J205" s="242"/>
      <c r="K205" s="242"/>
      <c r="L205" s="248"/>
      <c r="M205" s="249"/>
      <c r="N205" s="250"/>
      <c r="O205" s="250"/>
      <c r="P205" s="250"/>
      <c r="Q205" s="250"/>
      <c r="R205" s="250"/>
      <c r="S205" s="250"/>
      <c r="T205" s="25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2" t="s">
        <v>372</v>
      </c>
      <c r="AU205" s="252" t="s">
        <v>88</v>
      </c>
      <c r="AV205" s="13" t="s">
        <v>88</v>
      </c>
      <c r="AW205" s="13" t="s">
        <v>32</v>
      </c>
      <c r="AX205" s="13" t="s">
        <v>76</v>
      </c>
      <c r="AY205" s="252" t="s">
        <v>362</v>
      </c>
    </row>
    <row r="206" s="15" customFormat="1">
      <c r="A206" s="15"/>
      <c r="B206" s="274"/>
      <c r="C206" s="275"/>
      <c r="D206" s="243" t="s">
        <v>372</v>
      </c>
      <c r="E206" s="276" t="s">
        <v>1</v>
      </c>
      <c r="F206" s="277" t="s">
        <v>705</v>
      </c>
      <c r="G206" s="275"/>
      <c r="H206" s="276" t="s">
        <v>1</v>
      </c>
      <c r="I206" s="278"/>
      <c r="J206" s="275"/>
      <c r="K206" s="275"/>
      <c r="L206" s="279"/>
      <c r="M206" s="280"/>
      <c r="N206" s="281"/>
      <c r="O206" s="281"/>
      <c r="P206" s="281"/>
      <c r="Q206" s="281"/>
      <c r="R206" s="281"/>
      <c r="S206" s="281"/>
      <c r="T206" s="282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83" t="s">
        <v>372</v>
      </c>
      <c r="AU206" s="283" t="s">
        <v>88</v>
      </c>
      <c r="AV206" s="15" t="s">
        <v>83</v>
      </c>
      <c r="AW206" s="15" t="s">
        <v>32</v>
      </c>
      <c r="AX206" s="15" t="s">
        <v>76</v>
      </c>
      <c r="AY206" s="283" t="s">
        <v>362</v>
      </c>
    </row>
    <row r="207" s="13" customFormat="1">
      <c r="A207" s="13"/>
      <c r="B207" s="241"/>
      <c r="C207" s="242"/>
      <c r="D207" s="243" t="s">
        <v>372</v>
      </c>
      <c r="E207" s="244" t="s">
        <v>1</v>
      </c>
      <c r="F207" s="245" t="s">
        <v>706</v>
      </c>
      <c r="G207" s="242"/>
      <c r="H207" s="246">
        <v>52</v>
      </c>
      <c r="I207" s="247"/>
      <c r="J207" s="242"/>
      <c r="K207" s="242"/>
      <c r="L207" s="248"/>
      <c r="M207" s="249"/>
      <c r="N207" s="250"/>
      <c r="O207" s="250"/>
      <c r="P207" s="250"/>
      <c r="Q207" s="250"/>
      <c r="R207" s="250"/>
      <c r="S207" s="250"/>
      <c r="T207" s="25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2" t="s">
        <v>372</v>
      </c>
      <c r="AU207" s="252" t="s">
        <v>88</v>
      </c>
      <c r="AV207" s="13" t="s">
        <v>88</v>
      </c>
      <c r="AW207" s="13" t="s">
        <v>32</v>
      </c>
      <c r="AX207" s="13" t="s">
        <v>76</v>
      </c>
      <c r="AY207" s="252" t="s">
        <v>362</v>
      </c>
    </row>
    <row r="208" s="15" customFormat="1">
      <c r="A208" s="15"/>
      <c r="B208" s="274"/>
      <c r="C208" s="275"/>
      <c r="D208" s="243" t="s">
        <v>372</v>
      </c>
      <c r="E208" s="276" t="s">
        <v>1</v>
      </c>
      <c r="F208" s="277" t="s">
        <v>707</v>
      </c>
      <c r="G208" s="275"/>
      <c r="H208" s="276" t="s">
        <v>1</v>
      </c>
      <c r="I208" s="278"/>
      <c r="J208" s="275"/>
      <c r="K208" s="275"/>
      <c r="L208" s="279"/>
      <c r="M208" s="280"/>
      <c r="N208" s="281"/>
      <c r="O208" s="281"/>
      <c r="P208" s="281"/>
      <c r="Q208" s="281"/>
      <c r="R208" s="281"/>
      <c r="S208" s="281"/>
      <c r="T208" s="282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83" t="s">
        <v>372</v>
      </c>
      <c r="AU208" s="283" t="s">
        <v>88</v>
      </c>
      <c r="AV208" s="15" t="s">
        <v>83</v>
      </c>
      <c r="AW208" s="15" t="s">
        <v>32</v>
      </c>
      <c r="AX208" s="15" t="s">
        <v>76</v>
      </c>
      <c r="AY208" s="283" t="s">
        <v>362</v>
      </c>
    </row>
    <row r="209" s="13" customFormat="1">
      <c r="A209" s="13"/>
      <c r="B209" s="241"/>
      <c r="C209" s="242"/>
      <c r="D209" s="243" t="s">
        <v>372</v>
      </c>
      <c r="E209" s="244" t="s">
        <v>1</v>
      </c>
      <c r="F209" s="245" t="s">
        <v>708</v>
      </c>
      <c r="G209" s="242"/>
      <c r="H209" s="246">
        <v>1.8</v>
      </c>
      <c r="I209" s="247"/>
      <c r="J209" s="242"/>
      <c r="K209" s="242"/>
      <c r="L209" s="248"/>
      <c r="M209" s="249"/>
      <c r="N209" s="250"/>
      <c r="O209" s="250"/>
      <c r="P209" s="250"/>
      <c r="Q209" s="250"/>
      <c r="R209" s="250"/>
      <c r="S209" s="250"/>
      <c r="T209" s="25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2" t="s">
        <v>372</v>
      </c>
      <c r="AU209" s="252" t="s">
        <v>88</v>
      </c>
      <c r="AV209" s="13" t="s">
        <v>88</v>
      </c>
      <c r="AW209" s="13" t="s">
        <v>32</v>
      </c>
      <c r="AX209" s="13" t="s">
        <v>76</v>
      </c>
      <c r="AY209" s="252" t="s">
        <v>362</v>
      </c>
    </row>
    <row r="210" s="15" customFormat="1">
      <c r="A210" s="15"/>
      <c r="B210" s="274"/>
      <c r="C210" s="275"/>
      <c r="D210" s="243" t="s">
        <v>372</v>
      </c>
      <c r="E210" s="276" t="s">
        <v>1</v>
      </c>
      <c r="F210" s="277" t="s">
        <v>709</v>
      </c>
      <c r="G210" s="275"/>
      <c r="H210" s="276" t="s">
        <v>1</v>
      </c>
      <c r="I210" s="278"/>
      <c r="J210" s="275"/>
      <c r="K210" s="275"/>
      <c r="L210" s="279"/>
      <c r="M210" s="280"/>
      <c r="N210" s="281"/>
      <c r="O210" s="281"/>
      <c r="P210" s="281"/>
      <c r="Q210" s="281"/>
      <c r="R210" s="281"/>
      <c r="S210" s="281"/>
      <c r="T210" s="282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83" t="s">
        <v>372</v>
      </c>
      <c r="AU210" s="283" t="s">
        <v>88</v>
      </c>
      <c r="AV210" s="15" t="s">
        <v>83</v>
      </c>
      <c r="AW210" s="15" t="s">
        <v>32</v>
      </c>
      <c r="AX210" s="15" t="s">
        <v>76</v>
      </c>
      <c r="AY210" s="283" t="s">
        <v>362</v>
      </c>
    </row>
    <row r="211" s="13" customFormat="1">
      <c r="A211" s="13"/>
      <c r="B211" s="241"/>
      <c r="C211" s="242"/>
      <c r="D211" s="243" t="s">
        <v>372</v>
      </c>
      <c r="E211" s="244" t="s">
        <v>1</v>
      </c>
      <c r="F211" s="245" t="s">
        <v>708</v>
      </c>
      <c r="G211" s="242"/>
      <c r="H211" s="246">
        <v>1.8</v>
      </c>
      <c r="I211" s="247"/>
      <c r="J211" s="242"/>
      <c r="K211" s="242"/>
      <c r="L211" s="248"/>
      <c r="M211" s="249"/>
      <c r="N211" s="250"/>
      <c r="O211" s="250"/>
      <c r="P211" s="250"/>
      <c r="Q211" s="250"/>
      <c r="R211" s="250"/>
      <c r="S211" s="250"/>
      <c r="T211" s="25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2" t="s">
        <v>372</v>
      </c>
      <c r="AU211" s="252" t="s">
        <v>88</v>
      </c>
      <c r="AV211" s="13" t="s">
        <v>88</v>
      </c>
      <c r="AW211" s="13" t="s">
        <v>32</v>
      </c>
      <c r="AX211" s="13" t="s">
        <v>76</v>
      </c>
      <c r="AY211" s="252" t="s">
        <v>362</v>
      </c>
    </row>
    <row r="212" s="15" customFormat="1">
      <c r="A212" s="15"/>
      <c r="B212" s="274"/>
      <c r="C212" s="275"/>
      <c r="D212" s="243" t="s">
        <v>372</v>
      </c>
      <c r="E212" s="276" t="s">
        <v>1</v>
      </c>
      <c r="F212" s="277" t="s">
        <v>710</v>
      </c>
      <c r="G212" s="275"/>
      <c r="H212" s="276" t="s">
        <v>1</v>
      </c>
      <c r="I212" s="278"/>
      <c r="J212" s="275"/>
      <c r="K212" s="275"/>
      <c r="L212" s="279"/>
      <c r="M212" s="280"/>
      <c r="N212" s="281"/>
      <c r="O212" s="281"/>
      <c r="P212" s="281"/>
      <c r="Q212" s="281"/>
      <c r="R212" s="281"/>
      <c r="S212" s="281"/>
      <c r="T212" s="282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83" t="s">
        <v>372</v>
      </c>
      <c r="AU212" s="283" t="s">
        <v>88</v>
      </c>
      <c r="AV212" s="15" t="s">
        <v>83</v>
      </c>
      <c r="AW212" s="15" t="s">
        <v>32</v>
      </c>
      <c r="AX212" s="15" t="s">
        <v>76</v>
      </c>
      <c r="AY212" s="283" t="s">
        <v>362</v>
      </c>
    </row>
    <row r="213" s="13" customFormat="1">
      <c r="A213" s="13"/>
      <c r="B213" s="241"/>
      <c r="C213" s="242"/>
      <c r="D213" s="243" t="s">
        <v>372</v>
      </c>
      <c r="E213" s="244" t="s">
        <v>1</v>
      </c>
      <c r="F213" s="245" t="s">
        <v>708</v>
      </c>
      <c r="G213" s="242"/>
      <c r="H213" s="246">
        <v>1.8</v>
      </c>
      <c r="I213" s="247"/>
      <c r="J213" s="242"/>
      <c r="K213" s="242"/>
      <c r="L213" s="248"/>
      <c r="M213" s="249"/>
      <c r="N213" s="250"/>
      <c r="O213" s="250"/>
      <c r="P213" s="250"/>
      <c r="Q213" s="250"/>
      <c r="R213" s="250"/>
      <c r="S213" s="250"/>
      <c r="T213" s="25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2" t="s">
        <v>372</v>
      </c>
      <c r="AU213" s="252" t="s">
        <v>88</v>
      </c>
      <c r="AV213" s="13" t="s">
        <v>88</v>
      </c>
      <c r="AW213" s="13" t="s">
        <v>32</v>
      </c>
      <c r="AX213" s="13" t="s">
        <v>76</v>
      </c>
      <c r="AY213" s="252" t="s">
        <v>362</v>
      </c>
    </row>
    <row r="214" s="14" customFormat="1">
      <c r="A214" s="14"/>
      <c r="B214" s="263"/>
      <c r="C214" s="264"/>
      <c r="D214" s="243" t="s">
        <v>372</v>
      </c>
      <c r="E214" s="265" t="s">
        <v>1</v>
      </c>
      <c r="F214" s="266" t="s">
        <v>396</v>
      </c>
      <c r="G214" s="264"/>
      <c r="H214" s="267">
        <v>60.130000000000003</v>
      </c>
      <c r="I214" s="268"/>
      <c r="J214" s="264"/>
      <c r="K214" s="264"/>
      <c r="L214" s="269"/>
      <c r="M214" s="270"/>
      <c r="N214" s="271"/>
      <c r="O214" s="271"/>
      <c r="P214" s="271"/>
      <c r="Q214" s="271"/>
      <c r="R214" s="271"/>
      <c r="S214" s="271"/>
      <c r="T214" s="27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73" t="s">
        <v>372</v>
      </c>
      <c r="AU214" s="273" t="s">
        <v>88</v>
      </c>
      <c r="AV214" s="14" t="s">
        <v>370</v>
      </c>
      <c r="AW214" s="14" t="s">
        <v>32</v>
      </c>
      <c r="AX214" s="14" t="s">
        <v>83</v>
      </c>
      <c r="AY214" s="273" t="s">
        <v>362</v>
      </c>
    </row>
    <row r="215" s="2" customFormat="1" ht="24.15" customHeight="1">
      <c r="A215" s="39"/>
      <c r="B215" s="40"/>
      <c r="C215" s="228" t="s">
        <v>406</v>
      </c>
      <c r="D215" s="228" t="s">
        <v>365</v>
      </c>
      <c r="E215" s="229" t="s">
        <v>462</v>
      </c>
      <c r="F215" s="230" t="s">
        <v>463</v>
      </c>
      <c r="G215" s="231" t="s">
        <v>464</v>
      </c>
      <c r="H215" s="232">
        <v>0.81000000000000005</v>
      </c>
      <c r="I215" s="233"/>
      <c r="J215" s="234">
        <f>ROUND(I215*H215,2)</f>
        <v>0</v>
      </c>
      <c r="K215" s="230" t="s">
        <v>369</v>
      </c>
      <c r="L215" s="45"/>
      <c r="M215" s="235" t="s">
        <v>1</v>
      </c>
      <c r="N215" s="236" t="s">
        <v>42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2.3999999999999999</v>
      </c>
      <c r="T215" s="238">
        <f>S215*H215</f>
        <v>1.944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370</v>
      </c>
      <c r="AT215" s="239" t="s">
        <v>365</v>
      </c>
      <c r="AU215" s="239" t="s">
        <v>88</v>
      </c>
      <c r="AY215" s="18" t="s">
        <v>362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88</v>
      </c>
      <c r="BK215" s="240">
        <f>ROUND(I215*H215,2)</f>
        <v>0</v>
      </c>
      <c r="BL215" s="18" t="s">
        <v>370</v>
      </c>
      <c r="BM215" s="239" t="s">
        <v>711</v>
      </c>
    </row>
    <row r="216" s="15" customFormat="1">
      <c r="A216" s="15"/>
      <c r="B216" s="274"/>
      <c r="C216" s="275"/>
      <c r="D216" s="243" t="s">
        <v>372</v>
      </c>
      <c r="E216" s="276" t="s">
        <v>1</v>
      </c>
      <c r="F216" s="277" t="s">
        <v>712</v>
      </c>
      <c r="G216" s="275"/>
      <c r="H216" s="276" t="s">
        <v>1</v>
      </c>
      <c r="I216" s="278"/>
      <c r="J216" s="275"/>
      <c r="K216" s="275"/>
      <c r="L216" s="279"/>
      <c r="M216" s="280"/>
      <c r="N216" s="281"/>
      <c r="O216" s="281"/>
      <c r="P216" s="281"/>
      <c r="Q216" s="281"/>
      <c r="R216" s="281"/>
      <c r="S216" s="281"/>
      <c r="T216" s="282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83" t="s">
        <v>372</v>
      </c>
      <c r="AU216" s="283" t="s">
        <v>88</v>
      </c>
      <c r="AV216" s="15" t="s">
        <v>83</v>
      </c>
      <c r="AW216" s="15" t="s">
        <v>32</v>
      </c>
      <c r="AX216" s="15" t="s">
        <v>76</v>
      </c>
      <c r="AY216" s="283" t="s">
        <v>362</v>
      </c>
    </row>
    <row r="217" s="13" customFormat="1">
      <c r="A217" s="13"/>
      <c r="B217" s="241"/>
      <c r="C217" s="242"/>
      <c r="D217" s="243" t="s">
        <v>372</v>
      </c>
      <c r="E217" s="244" t="s">
        <v>1</v>
      </c>
      <c r="F217" s="245" t="s">
        <v>713</v>
      </c>
      <c r="G217" s="242"/>
      <c r="H217" s="246">
        <v>0.81000000000000005</v>
      </c>
      <c r="I217" s="247"/>
      <c r="J217" s="242"/>
      <c r="K217" s="242"/>
      <c r="L217" s="248"/>
      <c r="M217" s="249"/>
      <c r="N217" s="250"/>
      <c r="O217" s="250"/>
      <c r="P217" s="250"/>
      <c r="Q217" s="250"/>
      <c r="R217" s="250"/>
      <c r="S217" s="250"/>
      <c r="T217" s="25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2" t="s">
        <v>372</v>
      </c>
      <c r="AU217" s="252" t="s">
        <v>88</v>
      </c>
      <c r="AV217" s="13" t="s">
        <v>88</v>
      </c>
      <c r="AW217" s="13" t="s">
        <v>32</v>
      </c>
      <c r="AX217" s="13" t="s">
        <v>76</v>
      </c>
      <c r="AY217" s="252" t="s">
        <v>362</v>
      </c>
    </row>
    <row r="218" s="14" customFormat="1">
      <c r="A218" s="14"/>
      <c r="B218" s="263"/>
      <c r="C218" s="264"/>
      <c r="D218" s="243" t="s">
        <v>372</v>
      </c>
      <c r="E218" s="265" t="s">
        <v>1</v>
      </c>
      <c r="F218" s="266" t="s">
        <v>396</v>
      </c>
      <c r="G218" s="264"/>
      <c r="H218" s="267">
        <v>0.81000000000000005</v>
      </c>
      <c r="I218" s="268"/>
      <c r="J218" s="264"/>
      <c r="K218" s="264"/>
      <c r="L218" s="269"/>
      <c r="M218" s="270"/>
      <c r="N218" s="271"/>
      <c r="O218" s="271"/>
      <c r="P218" s="271"/>
      <c r="Q218" s="271"/>
      <c r="R218" s="271"/>
      <c r="S218" s="271"/>
      <c r="T218" s="27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73" t="s">
        <v>372</v>
      </c>
      <c r="AU218" s="273" t="s">
        <v>88</v>
      </c>
      <c r="AV218" s="14" t="s">
        <v>370</v>
      </c>
      <c r="AW218" s="14" t="s">
        <v>32</v>
      </c>
      <c r="AX218" s="14" t="s">
        <v>83</v>
      </c>
      <c r="AY218" s="273" t="s">
        <v>362</v>
      </c>
    </row>
    <row r="219" s="2" customFormat="1" ht="24.15" customHeight="1">
      <c r="A219" s="39"/>
      <c r="B219" s="40"/>
      <c r="C219" s="228" t="s">
        <v>411</v>
      </c>
      <c r="D219" s="228" t="s">
        <v>365</v>
      </c>
      <c r="E219" s="229" t="s">
        <v>714</v>
      </c>
      <c r="F219" s="230" t="s">
        <v>715</v>
      </c>
      <c r="G219" s="231" t="s">
        <v>464</v>
      </c>
      <c r="H219" s="232">
        <v>3.552</v>
      </c>
      <c r="I219" s="233"/>
      <c r="J219" s="234">
        <f>ROUND(I219*H219,2)</f>
        <v>0</v>
      </c>
      <c r="K219" s="230" t="s">
        <v>369</v>
      </c>
      <c r="L219" s="45"/>
      <c r="M219" s="235" t="s">
        <v>1</v>
      </c>
      <c r="N219" s="236" t="s">
        <v>42</v>
      </c>
      <c r="O219" s="92"/>
      <c r="P219" s="237">
        <f>O219*H219</f>
        <v>0</v>
      </c>
      <c r="Q219" s="237">
        <v>0</v>
      </c>
      <c r="R219" s="237">
        <f>Q219*H219</f>
        <v>0</v>
      </c>
      <c r="S219" s="237">
        <v>2.3999999999999999</v>
      </c>
      <c r="T219" s="238">
        <f>S219*H219</f>
        <v>8.524799999999999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370</v>
      </c>
      <c r="AT219" s="239" t="s">
        <v>365</v>
      </c>
      <c r="AU219" s="239" t="s">
        <v>88</v>
      </c>
      <c r="AY219" s="18" t="s">
        <v>362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88</v>
      </c>
      <c r="BK219" s="240">
        <f>ROUND(I219*H219,2)</f>
        <v>0</v>
      </c>
      <c r="BL219" s="18" t="s">
        <v>370</v>
      </c>
      <c r="BM219" s="239" t="s">
        <v>716</v>
      </c>
    </row>
    <row r="220" s="15" customFormat="1">
      <c r="A220" s="15"/>
      <c r="B220" s="274"/>
      <c r="C220" s="275"/>
      <c r="D220" s="243" t="s">
        <v>372</v>
      </c>
      <c r="E220" s="276" t="s">
        <v>1</v>
      </c>
      <c r="F220" s="277" t="s">
        <v>717</v>
      </c>
      <c r="G220" s="275"/>
      <c r="H220" s="276" t="s">
        <v>1</v>
      </c>
      <c r="I220" s="278"/>
      <c r="J220" s="275"/>
      <c r="K220" s="275"/>
      <c r="L220" s="279"/>
      <c r="M220" s="280"/>
      <c r="N220" s="281"/>
      <c r="O220" s="281"/>
      <c r="P220" s="281"/>
      <c r="Q220" s="281"/>
      <c r="R220" s="281"/>
      <c r="S220" s="281"/>
      <c r="T220" s="282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83" t="s">
        <v>372</v>
      </c>
      <c r="AU220" s="283" t="s">
        <v>88</v>
      </c>
      <c r="AV220" s="15" t="s">
        <v>83</v>
      </c>
      <c r="AW220" s="15" t="s">
        <v>32</v>
      </c>
      <c r="AX220" s="15" t="s">
        <v>76</v>
      </c>
      <c r="AY220" s="283" t="s">
        <v>362</v>
      </c>
    </row>
    <row r="221" s="13" customFormat="1">
      <c r="A221" s="13"/>
      <c r="B221" s="241"/>
      <c r="C221" s="242"/>
      <c r="D221" s="243" t="s">
        <v>372</v>
      </c>
      <c r="E221" s="244" t="s">
        <v>1</v>
      </c>
      <c r="F221" s="245" t="s">
        <v>718</v>
      </c>
      <c r="G221" s="242"/>
      <c r="H221" s="246">
        <v>3.552</v>
      </c>
      <c r="I221" s="247"/>
      <c r="J221" s="242"/>
      <c r="K221" s="242"/>
      <c r="L221" s="248"/>
      <c r="M221" s="249"/>
      <c r="N221" s="250"/>
      <c r="O221" s="250"/>
      <c r="P221" s="250"/>
      <c r="Q221" s="250"/>
      <c r="R221" s="250"/>
      <c r="S221" s="250"/>
      <c r="T221" s="25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2" t="s">
        <v>372</v>
      </c>
      <c r="AU221" s="252" t="s">
        <v>88</v>
      </c>
      <c r="AV221" s="13" t="s">
        <v>88</v>
      </c>
      <c r="AW221" s="13" t="s">
        <v>32</v>
      </c>
      <c r="AX221" s="13" t="s">
        <v>76</v>
      </c>
      <c r="AY221" s="252" t="s">
        <v>362</v>
      </c>
    </row>
    <row r="222" s="14" customFormat="1">
      <c r="A222" s="14"/>
      <c r="B222" s="263"/>
      <c r="C222" s="264"/>
      <c r="D222" s="243" t="s">
        <v>372</v>
      </c>
      <c r="E222" s="265" t="s">
        <v>1</v>
      </c>
      <c r="F222" s="266" t="s">
        <v>396</v>
      </c>
      <c r="G222" s="264"/>
      <c r="H222" s="267">
        <v>3.552</v>
      </c>
      <c r="I222" s="268"/>
      <c r="J222" s="264"/>
      <c r="K222" s="264"/>
      <c r="L222" s="269"/>
      <c r="M222" s="270"/>
      <c r="N222" s="271"/>
      <c r="O222" s="271"/>
      <c r="P222" s="271"/>
      <c r="Q222" s="271"/>
      <c r="R222" s="271"/>
      <c r="S222" s="271"/>
      <c r="T222" s="27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73" t="s">
        <v>372</v>
      </c>
      <c r="AU222" s="273" t="s">
        <v>88</v>
      </c>
      <c r="AV222" s="14" t="s">
        <v>370</v>
      </c>
      <c r="AW222" s="14" t="s">
        <v>32</v>
      </c>
      <c r="AX222" s="14" t="s">
        <v>83</v>
      </c>
      <c r="AY222" s="273" t="s">
        <v>362</v>
      </c>
    </row>
    <row r="223" s="2" customFormat="1" ht="24.15" customHeight="1">
      <c r="A223" s="39"/>
      <c r="B223" s="40"/>
      <c r="C223" s="228" t="s">
        <v>416</v>
      </c>
      <c r="D223" s="228" t="s">
        <v>365</v>
      </c>
      <c r="E223" s="229" t="s">
        <v>719</v>
      </c>
      <c r="F223" s="230" t="s">
        <v>720</v>
      </c>
      <c r="G223" s="231" t="s">
        <v>403</v>
      </c>
      <c r="H223" s="232">
        <v>156.80000000000001</v>
      </c>
      <c r="I223" s="233"/>
      <c r="J223" s="234">
        <f>ROUND(I223*H223,2)</f>
        <v>0</v>
      </c>
      <c r="K223" s="230" t="s">
        <v>369</v>
      </c>
      <c r="L223" s="45"/>
      <c r="M223" s="235" t="s">
        <v>1</v>
      </c>
      <c r="N223" s="236" t="s">
        <v>42</v>
      </c>
      <c r="O223" s="92"/>
      <c r="P223" s="237">
        <f>O223*H223</f>
        <v>0</v>
      </c>
      <c r="Q223" s="237">
        <v>8.0000000000000007E-05</v>
      </c>
      <c r="R223" s="237">
        <f>Q223*H223</f>
        <v>0.012544000000000001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370</v>
      </c>
      <c r="AT223" s="239" t="s">
        <v>365</v>
      </c>
      <c r="AU223" s="239" t="s">
        <v>88</v>
      </c>
      <c r="AY223" s="18" t="s">
        <v>362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88</v>
      </c>
      <c r="BK223" s="240">
        <f>ROUND(I223*H223,2)</f>
        <v>0</v>
      </c>
      <c r="BL223" s="18" t="s">
        <v>370</v>
      </c>
      <c r="BM223" s="239" t="s">
        <v>721</v>
      </c>
    </row>
    <row r="224" s="15" customFormat="1">
      <c r="A224" s="15"/>
      <c r="B224" s="274"/>
      <c r="C224" s="275"/>
      <c r="D224" s="243" t="s">
        <v>372</v>
      </c>
      <c r="E224" s="276" t="s">
        <v>1</v>
      </c>
      <c r="F224" s="277" t="s">
        <v>640</v>
      </c>
      <c r="G224" s="275"/>
      <c r="H224" s="276" t="s">
        <v>1</v>
      </c>
      <c r="I224" s="278"/>
      <c r="J224" s="275"/>
      <c r="K224" s="275"/>
      <c r="L224" s="279"/>
      <c r="M224" s="280"/>
      <c r="N224" s="281"/>
      <c r="O224" s="281"/>
      <c r="P224" s="281"/>
      <c r="Q224" s="281"/>
      <c r="R224" s="281"/>
      <c r="S224" s="281"/>
      <c r="T224" s="282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83" t="s">
        <v>372</v>
      </c>
      <c r="AU224" s="283" t="s">
        <v>88</v>
      </c>
      <c r="AV224" s="15" t="s">
        <v>83</v>
      </c>
      <c r="AW224" s="15" t="s">
        <v>32</v>
      </c>
      <c r="AX224" s="15" t="s">
        <v>76</v>
      </c>
      <c r="AY224" s="283" t="s">
        <v>362</v>
      </c>
    </row>
    <row r="225" s="13" customFormat="1">
      <c r="A225" s="13"/>
      <c r="B225" s="241"/>
      <c r="C225" s="242"/>
      <c r="D225" s="243" t="s">
        <v>372</v>
      </c>
      <c r="E225" s="244" t="s">
        <v>1</v>
      </c>
      <c r="F225" s="245" t="s">
        <v>722</v>
      </c>
      <c r="G225" s="242"/>
      <c r="H225" s="246">
        <v>5.5</v>
      </c>
      <c r="I225" s="247"/>
      <c r="J225" s="242"/>
      <c r="K225" s="242"/>
      <c r="L225" s="248"/>
      <c r="M225" s="249"/>
      <c r="N225" s="250"/>
      <c r="O225" s="250"/>
      <c r="P225" s="250"/>
      <c r="Q225" s="250"/>
      <c r="R225" s="250"/>
      <c r="S225" s="250"/>
      <c r="T225" s="25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2" t="s">
        <v>372</v>
      </c>
      <c r="AU225" s="252" t="s">
        <v>88</v>
      </c>
      <c r="AV225" s="13" t="s">
        <v>88</v>
      </c>
      <c r="AW225" s="13" t="s">
        <v>32</v>
      </c>
      <c r="AX225" s="13" t="s">
        <v>76</v>
      </c>
      <c r="AY225" s="252" t="s">
        <v>362</v>
      </c>
    </row>
    <row r="226" s="13" customFormat="1">
      <c r="A226" s="13"/>
      <c r="B226" s="241"/>
      <c r="C226" s="242"/>
      <c r="D226" s="243" t="s">
        <v>372</v>
      </c>
      <c r="E226" s="244" t="s">
        <v>1</v>
      </c>
      <c r="F226" s="245" t="s">
        <v>723</v>
      </c>
      <c r="G226" s="242"/>
      <c r="H226" s="246">
        <v>6.5999999999999996</v>
      </c>
      <c r="I226" s="247"/>
      <c r="J226" s="242"/>
      <c r="K226" s="242"/>
      <c r="L226" s="248"/>
      <c r="M226" s="249"/>
      <c r="N226" s="250"/>
      <c r="O226" s="250"/>
      <c r="P226" s="250"/>
      <c r="Q226" s="250"/>
      <c r="R226" s="250"/>
      <c r="S226" s="250"/>
      <c r="T226" s="25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2" t="s">
        <v>372</v>
      </c>
      <c r="AU226" s="252" t="s">
        <v>88</v>
      </c>
      <c r="AV226" s="13" t="s">
        <v>88</v>
      </c>
      <c r="AW226" s="13" t="s">
        <v>32</v>
      </c>
      <c r="AX226" s="13" t="s">
        <v>76</v>
      </c>
      <c r="AY226" s="252" t="s">
        <v>362</v>
      </c>
    </row>
    <row r="227" s="15" customFormat="1">
      <c r="A227" s="15"/>
      <c r="B227" s="274"/>
      <c r="C227" s="275"/>
      <c r="D227" s="243" t="s">
        <v>372</v>
      </c>
      <c r="E227" s="276" t="s">
        <v>1</v>
      </c>
      <c r="F227" s="277" t="s">
        <v>724</v>
      </c>
      <c r="G227" s="275"/>
      <c r="H227" s="276" t="s">
        <v>1</v>
      </c>
      <c r="I227" s="278"/>
      <c r="J227" s="275"/>
      <c r="K227" s="275"/>
      <c r="L227" s="279"/>
      <c r="M227" s="280"/>
      <c r="N227" s="281"/>
      <c r="O227" s="281"/>
      <c r="P227" s="281"/>
      <c r="Q227" s="281"/>
      <c r="R227" s="281"/>
      <c r="S227" s="281"/>
      <c r="T227" s="282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83" t="s">
        <v>372</v>
      </c>
      <c r="AU227" s="283" t="s">
        <v>88</v>
      </c>
      <c r="AV227" s="15" t="s">
        <v>83</v>
      </c>
      <c r="AW227" s="15" t="s">
        <v>32</v>
      </c>
      <c r="AX227" s="15" t="s">
        <v>76</v>
      </c>
      <c r="AY227" s="283" t="s">
        <v>362</v>
      </c>
    </row>
    <row r="228" s="13" customFormat="1">
      <c r="A228" s="13"/>
      <c r="B228" s="241"/>
      <c r="C228" s="242"/>
      <c r="D228" s="243" t="s">
        <v>372</v>
      </c>
      <c r="E228" s="244" t="s">
        <v>1</v>
      </c>
      <c r="F228" s="245" t="s">
        <v>725</v>
      </c>
      <c r="G228" s="242"/>
      <c r="H228" s="246">
        <v>130</v>
      </c>
      <c r="I228" s="247"/>
      <c r="J228" s="242"/>
      <c r="K228" s="242"/>
      <c r="L228" s="248"/>
      <c r="M228" s="249"/>
      <c r="N228" s="250"/>
      <c r="O228" s="250"/>
      <c r="P228" s="250"/>
      <c r="Q228" s="250"/>
      <c r="R228" s="250"/>
      <c r="S228" s="250"/>
      <c r="T228" s="25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2" t="s">
        <v>372</v>
      </c>
      <c r="AU228" s="252" t="s">
        <v>88</v>
      </c>
      <c r="AV228" s="13" t="s">
        <v>88</v>
      </c>
      <c r="AW228" s="13" t="s">
        <v>32</v>
      </c>
      <c r="AX228" s="13" t="s">
        <v>76</v>
      </c>
      <c r="AY228" s="252" t="s">
        <v>362</v>
      </c>
    </row>
    <row r="229" s="15" customFormat="1">
      <c r="A229" s="15"/>
      <c r="B229" s="274"/>
      <c r="C229" s="275"/>
      <c r="D229" s="243" t="s">
        <v>372</v>
      </c>
      <c r="E229" s="276" t="s">
        <v>1</v>
      </c>
      <c r="F229" s="277" t="s">
        <v>707</v>
      </c>
      <c r="G229" s="275"/>
      <c r="H229" s="276" t="s">
        <v>1</v>
      </c>
      <c r="I229" s="278"/>
      <c r="J229" s="275"/>
      <c r="K229" s="275"/>
      <c r="L229" s="279"/>
      <c r="M229" s="280"/>
      <c r="N229" s="281"/>
      <c r="O229" s="281"/>
      <c r="P229" s="281"/>
      <c r="Q229" s="281"/>
      <c r="R229" s="281"/>
      <c r="S229" s="281"/>
      <c r="T229" s="282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83" t="s">
        <v>372</v>
      </c>
      <c r="AU229" s="283" t="s">
        <v>88</v>
      </c>
      <c r="AV229" s="15" t="s">
        <v>83</v>
      </c>
      <c r="AW229" s="15" t="s">
        <v>32</v>
      </c>
      <c r="AX229" s="15" t="s">
        <v>76</v>
      </c>
      <c r="AY229" s="283" t="s">
        <v>362</v>
      </c>
    </row>
    <row r="230" s="13" customFormat="1">
      <c r="A230" s="13"/>
      <c r="B230" s="241"/>
      <c r="C230" s="242"/>
      <c r="D230" s="243" t="s">
        <v>372</v>
      </c>
      <c r="E230" s="244" t="s">
        <v>1</v>
      </c>
      <c r="F230" s="245" t="s">
        <v>726</v>
      </c>
      <c r="G230" s="242"/>
      <c r="H230" s="246">
        <v>4.9000000000000004</v>
      </c>
      <c r="I230" s="247"/>
      <c r="J230" s="242"/>
      <c r="K230" s="242"/>
      <c r="L230" s="248"/>
      <c r="M230" s="249"/>
      <c r="N230" s="250"/>
      <c r="O230" s="250"/>
      <c r="P230" s="250"/>
      <c r="Q230" s="250"/>
      <c r="R230" s="250"/>
      <c r="S230" s="250"/>
      <c r="T230" s="251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2" t="s">
        <v>372</v>
      </c>
      <c r="AU230" s="252" t="s">
        <v>88</v>
      </c>
      <c r="AV230" s="13" t="s">
        <v>88</v>
      </c>
      <c r="AW230" s="13" t="s">
        <v>32</v>
      </c>
      <c r="AX230" s="13" t="s">
        <v>76</v>
      </c>
      <c r="AY230" s="252" t="s">
        <v>362</v>
      </c>
    </row>
    <row r="231" s="15" customFormat="1">
      <c r="A231" s="15"/>
      <c r="B231" s="274"/>
      <c r="C231" s="275"/>
      <c r="D231" s="243" t="s">
        <v>372</v>
      </c>
      <c r="E231" s="276" t="s">
        <v>1</v>
      </c>
      <c r="F231" s="277" t="s">
        <v>709</v>
      </c>
      <c r="G231" s="275"/>
      <c r="H231" s="276" t="s">
        <v>1</v>
      </c>
      <c r="I231" s="278"/>
      <c r="J231" s="275"/>
      <c r="K231" s="275"/>
      <c r="L231" s="279"/>
      <c r="M231" s="280"/>
      <c r="N231" s="281"/>
      <c r="O231" s="281"/>
      <c r="P231" s="281"/>
      <c r="Q231" s="281"/>
      <c r="R231" s="281"/>
      <c r="S231" s="281"/>
      <c r="T231" s="282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83" t="s">
        <v>372</v>
      </c>
      <c r="AU231" s="283" t="s">
        <v>88</v>
      </c>
      <c r="AV231" s="15" t="s">
        <v>83</v>
      </c>
      <c r="AW231" s="15" t="s">
        <v>32</v>
      </c>
      <c r="AX231" s="15" t="s">
        <v>76</v>
      </c>
      <c r="AY231" s="283" t="s">
        <v>362</v>
      </c>
    </row>
    <row r="232" s="13" customFormat="1">
      <c r="A232" s="13"/>
      <c r="B232" s="241"/>
      <c r="C232" s="242"/>
      <c r="D232" s="243" t="s">
        <v>372</v>
      </c>
      <c r="E232" s="244" t="s">
        <v>1</v>
      </c>
      <c r="F232" s="245" t="s">
        <v>726</v>
      </c>
      <c r="G232" s="242"/>
      <c r="H232" s="246">
        <v>4.9000000000000004</v>
      </c>
      <c r="I232" s="247"/>
      <c r="J232" s="242"/>
      <c r="K232" s="242"/>
      <c r="L232" s="248"/>
      <c r="M232" s="249"/>
      <c r="N232" s="250"/>
      <c r="O232" s="250"/>
      <c r="P232" s="250"/>
      <c r="Q232" s="250"/>
      <c r="R232" s="250"/>
      <c r="S232" s="250"/>
      <c r="T232" s="25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2" t="s">
        <v>372</v>
      </c>
      <c r="AU232" s="252" t="s">
        <v>88</v>
      </c>
      <c r="AV232" s="13" t="s">
        <v>88</v>
      </c>
      <c r="AW232" s="13" t="s">
        <v>32</v>
      </c>
      <c r="AX232" s="13" t="s">
        <v>76</v>
      </c>
      <c r="AY232" s="252" t="s">
        <v>362</v>
      </c>
    </row>
    <row r="233" s="15" customFormat="1">
      <c r="A233" s="15"/>
      <c r="B233" s="274"/>
      <c r="C233" s="275"/>
      <c r="D233" s="243" t="s">
        <v>372</v>
      </c>
      <c r="E233" s="276" t="s">
        <v>1</v>
      </c>
      <c r="F233" s="277" t="s">
        <v>710</v>
      </c>
      <c r="G233" s="275"/>
      <c r="H233" s="276" t="s">
        <v>1</v>
      </c>
      <c r="I233" s="278"/>
      <c r="J233" s="275"/>
      <c r="K233" s="275"/>
      <c r="L233" s="279"/>
      <c r="M233" s="280"/>
      <c r="N233" s="281"/>
      <c r="O233" s="281"/>
      <c r="P233" s="281"/>
      <c r="Q233" s="281"/>
      <c r="R233" s="281"/>
      <c r="S233" s="281"/>
      <c r="T233" s="282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83" t="s">
        <v>372</v>
      </c>
      <c r="AU233" s="283" t="s">
        <v>88</v>
      </c>
      <c r="AV233" s="15" t="s">
        <v>83</v>
      </c>
      <c r="AW233" s="15" t="s">
        <v>32</v>
      </c>
      <c r="AX233" s="15" t="s">
        <v>76</v>
      </c>
      <c r="AY233" s="283" t="s">
        <v>362</v>
      </c>
    </row>
    <row r="234" s="13" customFormat="1">
      <c r="A234" s="13"/>
      <c r="B234" s="241"/>
      <c r="C234" s="242"/>
      <c r="D234" s="243" t="s">
        <v>372</v>
      </c>
      <c r="E234" s="244" t="s">
        <v>1</v>
      </c>
      <c r="F234" s="245" t="s">
        <v>726</v>
      </c>
      <c r="G234" s="242"/>
      <c r="H234" s="246">
        <v>4.9000000000000004</v>
      </c>
      <c r="I234" s="247"/>
      <c r="J234" s="242"/>
      <c r="K234" s="242"/>
      <c r="L234" s="248"/>
      <c r="M234" s="249"/>
      <c r="N234" s="250"/>
      <c r="O234" s="250"/>
      <c r="P234" s="250"/>
      <c r="Q234" s="250"/>
      <c r="R234" s="250"/>
      <c r="S234" s="250"/>
      <c r="T234" s="25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2" t="s">
        <v>372</v>
      </c>
      <c r="AU234" s="252" t="s">
        <v>88</v>
      </c>
      <c r="AV234" s="13" t="s">
        <v>88</v>
      </c>
      <c r="AW234" s="13" t="s">
        <v>32</v>
      </c>
      <c r="AX234" s="13" t="s">
        <v>76</v>
      </c>
      <c r="AY234" s="252" t="s">
        <v>362</v>
      </c>
    </row>
    <row r="235" s="14" customFormat="1">
      <c r="A235" s="14"/>
      <c r="B235" s="263"/>
      <c r="C235" s="264"/>
      <c r="D235" s="243" t="s">
        <v>372</v>
      </c>
      <c r="E235" s="265" t="s">
        <v>1</v>
      </c>
      <c r="F235" s="266" t="s">
        <v>396</v>
      </c>
      <c r="G235" s="264"/>
      <c r="H235" s="267">
        <v>156.80000000000001</v>
      </c>
      <c r="I235" s="268"/>
      <c r="J235" s="264"/>
      <c r="K235" s="264"/>
      <c r="L235" s="269"/>
      <c r="M235" s="270"/>
      <c r="N235" s="271"/>
      <c r="O235" s="271"/>
      <c r="P235" s="271"/>
      <c r="Q235" s="271"/>
      <c r="R235" s="271"/>
      <c r="S235" s="271"/>
      <c r="T235" s="27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73" t="s">
        <v>372</v>
      </c>
      <c r="AU235" s="273" t="s">
        <v>88</v>
      </c>
      <c r="AV235" s="14" t="s">
        <v>370</v>
      </c>
      <c r="AW235" s="14" t="s">
        <v>32</v>
      </c>
      <c r="AX235" s="14" t="s">
        <v>83</v>
      </c>
      <c r="AY235" s="273" t="s">
        <v>362</v>
      </c>
    </row>
    <row r="236" s="2" customFormat="1" ht="37.8" customHeight="1">
      <c r="A236" s="39"/>
      <c r="B236" s="40"/>
      <c r="C236" s="228" t="s">
        <v>8</v>
      </c>
      <c r="D236" s="228" t="s">
        <v>365</v>
      </c>
      <c r="E236" s="229" t="s">
        <v>727</v>
      </c>
      <c r="F236" s="230" t="s">
        <v>728</v>
      </c>
      <c r="G236" s="231" t="s">
        <v>368</v>
      </c>
      <c r="H236" s="232">
        <v>1798.4210000000001</v>
      </c>
      <c r="I236" s="233"/>
      <c r="J236" s="234">
        <f>ROUND(I236*H236,2)</f>
        <v>0</v>
      </c>
      <c r="K236" s="230" t="s">
        <v>369</v>
      </c>
      <c r="L236" s="45"/>
      <c r="M236" s="235" t="s">
        <v>1</v>
      </c>
      <c r="N236" s="236" t="s">
        <v>42</v>
      </c>
      <c r="O236" s="92"/>
      <c r="P236" s="237">
        <f>O236*H236</f>
        <v>0</v>
      </c>
      <c r="Q236" s="237">
        <v>0</v>
      </c>
      <c r="R236" s="237">
        <f>Q236*H236</f>
        <v>0</v>
      </c>
      <c r="S236" s="237">
        <v>0.0040000000000000001</v>
      </c>
      <c r="T236" s="238">
        <f>S236*H236</f>
        <v>7.1936840000000002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370</v>
      </c>
      <c r="AT236" s="239" t="s">
        <v>365</v>
      </c>
      <c r="AU236" s="239" t="s">
        <v>88</v>
      </c>
      <c r="AY236" s="18" t="s">
        <v>362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88</v>
      </c>
      <c r="BK236" s="240">
        <f>ROUND(I236*H236,2)</f>
        <v>0</v>
      </c>
      <c r="BL236" s="18" t="s">
        <v>370</v>
      </c>
      <c r="BM236" s="239" t="s">
        <v>729</v>
      </c>
    </row>
    <row r="237" s="2" customFormat="1" ht="37.8" customHeight="1">
      <c r="A237" s="39"/>
      <c r="B237" s="40"/>
      <c r="C237" s="228" t="s">
        <v>427</v>
      </c>
      <c r="D237" s="228" t="s">
        <v>365</v>
      </c>
      <c r="E237" s="229" t="s">
        <v>730</v>
      </c>
      <c r="F237" s="230" t="s">
        <v>731</v>
      </c>
      <c r="G237" s="231" t="s">
        <v>368</v>
      </c>
      <c r="H237" s="232">
        <v>5542.3670000000002</v>
      </c>
      <c r="I237" s="233"/>
      <c r="J237" s="234">
        <f>ROUND(I237*H237,2)</f>
        <v>0</v>
      </c>
      <c r="K237" s="230" t="s">
        <v>369</v>
      </c>
      <c r="L237" s="45"/>
      <c r="M237" s="235" t="s">
        <v>1</v>
      </c>
      <c r="N237" s="236" t="s">
        <v>42</v>
      </c>
      <c r="O237" s="92"/>
      <c r="P237" s="237">
        <f>O237*H237</f>
        <v>0</v>
      </c>
      <c r="Q237" s="237">
        <v>0</v>
      </c>
      <c r="R237" s="237">
        <f>Q237*H237</f>
        <v>0</v>
      </c>
      <c r="S237" s="237">
        <v>0.0040000000000000001</v>
      </c>
      <c r="T237" s="238">
        <f>S237*H237</f>
        <v>22.169468000000002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9" t="s">
        <v>370</v>
      </c>
      <c r="AT237" s="239" t="s">
        <v>365</v>
      </c>
      <c r="AU237" s="239" t="s">
        <v>88</v>
      </c>
      <c r="AY237" s="18" t="s">
        <v>362</v>
      </c>
      <c r="BE237" s="240">
        <f>IF(N237="základní",J237,0)</f>
        <v>0</v>
      </c>
      <c r="BF237" s="240">
        <f>IF(N237="snížená",J237,0)</f>
        <v>0</v>
      </c>
      <c r="BG237" s="240">
        <f>IF(N237="zákl. přenesená",J237,0)</f>
        <v>0</v>
      </c>
      <c r="BH237" s="240">
        <f>IF(N237="sníž. přenesená",J237,0)</f>
        <v>0</v>
      </c>
      <c r="BI237" s="240">
        <f>IF(N237="nulová",J237,0)</f>
        <v>0</v>
      </c>
      <c r="BJ237" s="18" t="s">
        <v>88</v>
      </c>
      <c r="BK237" s="240">
        <f>ROUND(I237*H237,2)</f>
        <v>0</v>
      </c>
      <c r="BL237" s="18" t="s">
        <v>370</v>
      </c>
      <c r="BM237" s="239" t="s">
        <v>732</v>
      </c>
    </row>
    <row r="238" s="2" customFormat="1" ht="33" customHeight="1">
      <c r="A238" s="39"/>
      <c r="B238" s="40"/>
      <c r="C238" s="228" t="s">
        <v>431</v>
      </c>
      <c r="D238" s="228" t="s">
        <v>365</v>
      </c>
      <c r="E238" s="229" t="s">
        <v>733</v>
      </c>
      <c r="F238" s="230" t="s">
        <v>734</v>
      </c>
      <c r="G238" s="231" t="s">
        <v>368</v>
      </c>
      <c r="H238" s="232">
        <v>200.761</v>
      </c>
      <c r="I238" s="233"/>
      <c r="J238" s="234">
        <f>ROUND(I238*H238,2)</f>
        <v>0</v>
      </c>
      <c r="K238" s="230" t="s">
        <v>369</v>
      </c>
      <c r="L238" s="45"/>
      <c r="M238" s="235" t="s">
        <v>1</v>
      </c>
      <c r="N238" s="236" t="s">
        <v>42</v>
      </c>
      <c r="O238" s="92"/>
      <c r="P238" s="237">
        <f>O238*H238</f>
        <v>0</v>
      </c>
      <c r="Q238" s="237">
        <v>0</v>
      </c>
      <c r="R238" s="237">
        <f>Q238*H238</f>
        <v>0</v>
      </c>
      <c r="S238" s="237">
        <v>0.122</v>
      </c>
      <c r="T238" s="238">
        <f>S238*H238</f>
        <v>24.492842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370</v>
      </c>
      <c r="AT238" s="239" t="s">
        <v>365</v>
      </c>
      <c r="AU238" s="239" t="s">
        <v>88</v>
      </c>
      <c r="AY238" s="18" t="s">
        <v>362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88</v>
      </c>
      <c r="BK238" s="240">
        <f>ROUND(I238*H238,2)</f>
        <v>0</v>
      </c>
      <c r="BL238" s="18" t="s">
        <v>370</v>
      </c>
      <c r="BM238" s="239" t="s">
        <v>735</v>
      </c>
    </row>
    <row r="239" s="15" customFormat="1">
      <c r="A239" s="15"/>
      <c r="B239" s="274"/>
      <c r="C239" s="275"/>
      <c r="D239" s="243" t="s">
        <v>372</v>
      </c>
      <c r="E239" s="276" t="s">
        <v>1</v>
      </c>
      <c r="F239" s="277" t="s">
        <v>663</v>
      </c>
      <c r="G239" s="275"/>
      <c r="H239" s="276" t="s">
        <v>1</v>
      </c>
      <c r="I239" s="278"/>
      <c r="J239" s="275"/>
      <c r="K239" s="275"/>
      <c r="L239" s="279"/>
      <c r="M239" s="280"/>
      <c r="N239" s="281"/>
      <c r="O239" s="281"/>
      <c r="P239" s="281"/>
      <c r="Q239" s="281"/>
      <c r="R239" s="281"/>
      <c r="S239" s="281"/>
      <c r="T239" s="282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83" t="s">
        <v>372</v>
      </c>
      <c r="AU239" s="283" t="s">
        <v>88</v>
      </c>
      <c r="AV239" s="15" t="s">
        <v>83</v>
      </c>
      <c r="AW239" s="15" t="s">
        <v>32</v>
      </c>
      <c r="AX239" s="15" t="s">
        <v>76</v>
      </c>
      <c r="AY239" s="283" t="s">
        <v>362</v>
      </c>
    </row>
    <row r="240" s="15" customFormat="1">
      <c r="A240" s="15"/>
      <c r="B240" s="274"/>
      <c r="C240" s="275"/>
      <c r="D240" s="243" t="s">
        <v>372</v>
      </c>
      <c r="E240" s="276" t="s">
        <v>1</v>
      </c>
      <c r="F240" s="277" t="s">
        <v>664</v>
      </c>
      <c r="G240" s="275"/>
      <c r="H240" s="276" t="s">
        <v>1</v>
      </c>
      <c r="I240" s="278"/>
      <c r="J240" s="275"/>
      <c r="K240" s="275"/>
      <c r="L240" s="279"/>
      <c r="M240" s="280"/>
      <c r="N240" s="281"/>
      <c r="O240" s="281"/>
      <c r="P240" s="281"/>
      <c r="Q240" s="281"/>
      <c r="R240" s="281"/>
      <c r="S240" s="281"/>
      <c r="T240" s="282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83" t="s">
        <v>372</v>
      </c>
      <c r="AU240" s="283" t="s">
        <v>88</v>
      </c>
      <c r="AV240" s="15" t="s">
        <v>83</v>
      </c>
      <c r="AW240" s="15" t="s">
        <v>32</v>
      </c>
      <c r="AX240" s="15" t="s">
        <v>76</v>
      </c>
      <c r="AY240" s="283" t="s">
        <v>362</v>
      </c>
    </row>
    <row r="241" s="13" customFormat="1">
      <c r="A241" s="13"/>
      <c r="B241" s="241"/>
      <c r="C241" s="242"/>
      <c r="D241" s="243" t="s">
        <v>372</v>
      </c>
      <c r="E241" s="244" t="s">
        <v>1</v>
      </c>
      <c r="F241" s="245" t="s">
        <v>665</v>
      </c>
      <c r="G241" s="242"/>
      <c r="H241" s="246">
        <v>200.761</v>
      </c>
      <c r="I241" s="247"/>
      <c r="J241" s="242"/>
      <c r="K241" s="242"/>
      <c r="L241" s="248"/>
      <c r="M241" s="249"/>
      <c r="N241" s="250"/>
      <c r="O241" s="250"/>
      <c r="P241" s="250"/>
      <c r="Q241" s="250"/>
      <c r="R241" s="250"/>
      <c r="S241" s="250"/>
      <c r="T241" s="25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2" t="s">
        <v>372</v>
      </c>
      <c r="AU241" s="252" t="s">
        <v>88</v>
      </c>
      <c r="AV241" s="13" t="s">
        <v>88</v>
      </c>
      <c r="AW241" s="13" t="s">
        <v>32</v>
      </c>
      <c r="AX241" s="13" t="s">
        <v>76</v>
      </c>
      <c r="AY241" s="252" t="s">
        <v>362</v>
      </c>
    </row>
    <row r="242" s="14" customFormat="1">
      <c r="A242" s="14"/>
      <c r="B242" s="263"/>
      <c r="C242" s="264"/>
      <c r="D242" s="243" t="s">
        <v>372</v>
      </c>
      <c r="E242" s="265" t="s">
        <v>1</v>
      </c>
      <c r="F242" s="266" t="s">
        <v>396</v>
      </c>
      <c r="G242" s="264"/>
      <c r="H242" s="267">
        <v>200.761</v>
      </c>
      <c r="I242" s="268"/>
      <c r="J242" s="264"/>
      <c r="K242" s="264"/>
      <c r="L242" s="269"/>
      <c r="M242" s="270"/>
      <c r="N242" s="271"/>
      <c r="O242" s="271"/>
      <c r="P242" s="271"/>
      <c r="Q242" s="271"/>
      <c r="R242" s="271"/>
      <c r="S242" s="271"/>
      <c r="T242" s="272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73" t="s">
        <v>372</v>
      </c>
      <c r="AU242" s="273" t="s">
        <v>88</v>
      </c>
      <c r="AV242" s="14" t="s">
        <v>370</v>
      </c>
      <c r="AW242" s="14" t="s">
        <v>32</v>
      </c>
      <c r="AX242" s="14" t="s">
        <v>83</v>
      </c>
      <c r="AY242" s="273" t="s">
        <v>362</v>
      </c>
    </row>
    <row r="243" s="12" customFormat="1" ht="22.8" customHeight="1">
      <c r="A243" s="12"/>
      <c r="B243" s="212"/>
      <c r="C243" s="213"/>
      <c r="D243" s="214" t="s">
        <v>75</v>
      </c>
      <c r="E243" s="226" t="s">
        <v>477</v>
      </c>
      <c r="F243" s="226" t="s">
        <v>478</v>
      </c>
      <c r="G243" s="213"/>
      <c r="H243" s="213"/>
      <c r="I243" s="216"/>
      <c r="J243" s="227">
        <f>BK243</f>
        <v>0</v>
      </c>
      <c r="K243" s="213"/>
      <c r="L243" s="218"/>
      <c r="M243" s="219"/>
      <c r="N243" s="220"/>
      <c r="O243" s="220"/>
      <c r="P243" s="221">
        <f>SUM(P244:P256)</f>
        <v>0</v>
      </c>
      <c r="Q243" s="220"/>
      <c r="R243" s="221">
        <f>SUM(R244:R256)</f>
        <v>0</v>
      </c>
      <c r="S243" s="220"/>
      <c r="T243" s="222">
        <f>SUM(T244:T256)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23" t="s">
        <v>83</v>
      </c>
      <c r="AT243" s="224" t="s">
        <v>75</v>
      </c>
      <c r="AU243" s="224" t="s">
        <v>83</v>
      </c>
      <c r="AY243" s="223" t="s">
        <v>362</v>
      </c>
      <c r="BK243" s="225">
        <f>SUM(BK244:BK256)</f>
        <v>0</v>
      </c>
    </row>
    <row r="244" s="2" customFormat="1" ht="16.5" customHeight="1">
      <c r="A244" s="39"/>
      <c r="B244" s="40"/>
      <c r="C244" s="228" t="s">
        <v>435</v>
      </c>
      <c r="D244" s="228" t="s">
        <v>365</v>
      </c>
      <c r="E244" s="229" t="s">
        <v>480</v>
      </c>
      <c r="F244" s="230" t="s">
        <v>481</v>
      </c>
      <c r="G244" s="231" t="s">
        <v>482</v>
      </c>
      <c r="H244" s="232">
        <v>254.929</v>
      </c>
      <c r="I244" s="233"/>
      <c r="J244" s="234">
        <f>ROUND(I244*H244,2)</f>
        <v>0</v>
      </c>
      <c r="K244" s="230" t="s">
        <v>369</v>
      </c>
      <c r="L244" s="45"/>
      <c r="M244" s="235" t="s">
        <v>1</v>
      </c>
      <c r="N244" s="236" t="s">
        <v>42</v>
      </c>
      <c r="O244" s="92"/>
      <c r="P244" s="237">
        <f>O244*H244</f>
        <v>0</v>
      </c>
      <c r="Q244" s="237">
        <v>0</v>
      </c>
      <c r="R244" s="237">
        <f>Q244*H244</f>
        <v>0</v>
      </c>
      <c r="S244" s="237">
        <v>0</v>
      </c>
      <c r="T244" s="238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9" t="s">
        <v>370</v>
      </c>
      <c r="AT244" s="239" t="s">
        <v>365</v>
      </c>
      <c r="AU244" s="239" t="s">
        <v>88</v>
      </c>
      <c r="AY244" s="18" t="s">
        <v>362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8" t="s">
        <v>88</v>
      </c>
      <c r="BK244" s="240">
        <f>ROUND(I244*H244,2)</f>
        <v>0</v>
      </c>
      <c r="BL244" s="18" t="s">
        <v>370</v>
      </c>
      <c r="BM244" s="239" t="s">
        <v>736</v>
      </c>
    </row>
    <row r="245" s="2" customFormat="1" ht="24.15" customHeight="1">
      <c r="A245" s="39"/>
      <c r="B245" s="40"/>
      <c r="C245" s="228" t="s">
        <v>440</v>
      </c>
      <c r="D245" s="228" t="s">
        <v>365</v>
      </c>
      <c r="E245" s="229" t="s">
        <v>737</v>
      </c>
      <c r="F245" s="230" t="s">
        <v>738</v>
      </c>
      <c r="G245" s="231" t="s">
        <v>482</v>
      </c>
      <c r="H245" s="232">
        <v>254.929</v>
      </c>
      <c r="I245" s="233"/>
      <c r="J245" s="234">
        <f>ROUND(I245*H245,2)</f>
        <v>0</v>
      </c>
      <c r="K245" s="230" t="s">
        <v>369</v>
      </c>
      <c r="L245" s="45"/>
      <c r="M245" s="235" t="s">
        <v>1</v>
      </c>
      <c r="N245" s="236" t="s">
        <v>42</v>
      </c>
      <c r="O245" s="92"/>
      <c r="P245" s="237">
        <f>O245*H245</f>
        <v>0</v>
      </c>
      <c r="Q245" s="237">
        <v>0</v>
      </c>
      <c r="R245" s="237">
        <f>Q245*H245</f>
        <v>0</v>
      </c>
      <c r="S245" s="237">
        <v>0</v>
      </c>
      <c r="T245" s="238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9" t="s">
        <v>370</v>
      </c>
      <c r="AT245" s="239" t="s">
        <v>365</v>
      </c>
      <c r="AU245" s="239" t="s">
        <v>88</v>
      </c>
      <c r="AY245" s="18" t="s">
        <v>362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8" t="s">
        <v>88</v>
      </c>
      <c r="BK245" s="240">
        <f>ROUND(I245*H245,2)</f>
        <v>0</v>
      </c>
      <c r="BL245" s="18" t="s">
        <v>370</v>
      </c>
      <c r="BM245" s="239" t="s">
        <v>739</v>
      </c>
    </row>
    <row r="246" s="2" customFormat="1" ht="24.15" customHeight="1">
      <c r="A246" s="39"/>
      <c r="B246" s="40"/>
      <c r="C246" s="228" t="s">
        <v>445</v>
      </c>
      <c r="D246" s="228" t="s">
        <v>365</v>
      </c>
      <c r="E246" s="229" t="s">
        <v>489</v>
      </c>
      <c r="F246" s="230" t="s">
        <v>490</v>
      </c>
      <c r="G246" s="231" t="s">
        <v>482</v>
      </c>
      <c r="H246" s="232">
        <v>254.929</v>
      </c>
      <c r="I246" s="233"/>
      <c r="J246" s="234">
        <f>ROUND(I246*H246,2)</f>
        <v>0</v>
      </c>
      <c r="K246" s="230" t="s">
        <v>369</v>
      </c>
      <c r="L246" s="45"/>
      <c r="M246" s="235" t="s">
        <v>1</v>
      </c>
      <c r="N246" s="236" t="s">
        <v>42</v>
      </c>
      <c r="O246" s="92"/>
      <c r="P246" s="237">
        <f>O246*H246</f>
        <v>0</v>
      </c>
      <c r="Q246" s="237">
        <v>0</v>
      </c>
      <c r="R246" s="237">
        <f>Q246*H246</f>
        <v>0</v>
      </c>
      <c r="S246" s="237">
        <v>0</v>
      </c>
      <c r="T246" s="238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9" t="s">
        <v>370</v>
      </c>
      <c r="AT246" s="239" t="s">
        <v>365</v>
      </c>
      <c r="AU246" s="239" t="s">
        <v>88</v>
      </c>
      <c r="AY246" s="18" t="s">
        <v>362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8" t="s">
        <v>88</v>
      </c>
      <c r="BK246" s="240">
        <f>ROUND(I246*H246,2)</f>
        <v>0</v>
      </c>
      <c r="BL246" s="18" t="s">
        <v>370</v>
      </c>
      <c r="BM246" s="239" t="s">
        <v>740</v>
      </c>
    </row>
    <row r="247" s="2" customFormat="1" ht="24.15" customHeight="1">
      <c r="A247" s="39"/>
      <c r="B247" s="40"/>
      <c r="C247" s="228" t="s">
        <v>450</v>
      </c>
      <c r="D247" s="228" t="s">
        <v>365</v>
      </c>
      <c r="E247" s="229" t="s">
        <v>493</v>
      </c>
      <c r="F247" s="230" t="s">
        <v>494</v>
      </c>
      <c r="G247" s="231" t="s">
        <v>482</v>
      </c>
      <c r="H247" s="232">
        <v>2549.29</v>
      </c>
      <c r="I247" s="233"/>
      <c r="J247" s="234">
        <f>ROUND(I247*H247,2)</f>
        <v>0</v>
      </c>
      <c r="K247" s="230" t="s">
        <v>369</v>
      </c>
      <c r="L247" s="45"/>
      <c r="M247" s="235" t="s">
        <v>1</v>
      </c>
      <c r="N247" s="236" t="s">
        <v>42</v>
      </c>
      <c r="O247" s="92"/>
      <c r="P247" s="237">
        <f>O247*H247</f>
        <v>0</v>
      </c>
      <c r="Q247" s="237">
        <v>0</v>
      </c>
      <c r="R247" s="237">
        <f>Q247*H247</f>
        <v>0</v>
      </c>
      <c r="S247" s="237">
        <v>0</v>
      </c>
      <c r="T247" s="238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9" t="s">
        <v>370</v>
      </c>
      <c r="AT247" s="239" t="s">
        <v>365</v>
      </c>
      <c r="AU247" s="239" t="s">
        <v>88</v>
      </c>
      <c r="AY247" s="18" t="s">
        <v>362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8" t="s">
        <v>88</v>
      </c>
      <c r="BK247" s="240">
        <f>ROUND(I247*H247,2)</f>
        <v>0</v>
      </c>
      <c r="BL247" s="18" t="s">
        <v>370</v>
      </c>
      <c r="BM247" s="239" t="s">
        <v>741</v>
      </c>
    </row>
    <row r="248" s="13" customFormat="1">
      <c r="A248" s="13"/>
      <c r="B248" s="241"/>
      <c r="C248" s="242"/>
      <c r="D248" s="243" t="s">
        <v>372</v>
      </c>
      <c r="E248" s="242"/>
      <c r="F248" s="245" t="s">
        <v>742</v>
      </c>
      <c r="G248" s="242"/>
      <c r="H248" s="246">
        <v>2549.29</v>
      </c>
      <c r="I248" s="247"/>
      <c r="J248" s="242"/>
      <c r="K248" s="242"/>
      <c r="L248" s="248"/>
      <c r="M248" s="249"/>
      <c r="N248" s="250"/>
      <c r="O248" s="250"/>
      <c r="P248" s="250"/>
      <c r="Q248" s="250"/>
      <c r="R248" s="250"/>
      <c r="S248" s="250"/>
      <c r="T248" s="25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2" t="s">
        <v>372</v>
      </c>
      <c r="AU248" s="252" t="s">
        <v>88</v>
      </c>
      <c r="AV248" s="13" t="s">
        <v>88</v>
      </c>
      <c r="AW248" s="13" t="s">
        <v>4</v>
      </c>
      <c r="AX248" s="13" t="s">
        <v>83</v>
      </c>
      <c r="AY248" s="252" t="s">
        <v>362</v>
      </c>
    </row>
    <row r="249" s="2" customFormat="1" ht="33" customHeight="1">
      <c r="A249" s="39"/>
      <c r="B249" s="40"/>
      <c r="C249" s="228" t="s">
        <v>456</v>
      </c>
      <c r="D249" s="228" t="s">
        <v>365</v>
      </c>
      <c r="E249" s="229" t="s">
        <v>498</v>
      </c>
      <c r="F249" s="230" t="s">
        <v>499</v>
      </c>
      <c r="G249" s="231" t="s">
        <v>482</v>
      </c>
      <c r="H249" s="232">
        <v>76.478999999999999</v>
      </c>
      <c r="I249" s="233"/>
      <c r="J249" s="234">
        <f>ROUND(I249*H249,2)</f>
        <v>0</v>
      </c>
      <c r="K249" s="230" t="s">
        <v>369</v>
      </c>
      <c r="L249" s="45"/>
      <c r="M249" s="235" t="s">
        <v>1</v>
      </c>
      <c r="N249" s="236" t="s">
        <v>42</v>
      </c>
      <c r="O249" s="92"/>
      <c r="P249" s="237">
        <f>O249*H249</f>
        <v>0</v>
      </c>
      <c r="Q249" s="237">
        <v>0</v>
      </c>
      <c r="R249" s="237">
        <f>Q249*H249</f>
        <v>0</v>
      </c>
      <c r="S249" s="237">
        <v>0</v>
      </c>
      <c r="T249" s="238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9" t="s">
        <v>370</v>
      </c>
      <c r="AT249" s="239" t="s">
        <v>365</v>
      </c>
      <c r="AU249" s="239" t="s">
        <v>88</v>
      </c>
      <c r="AY249" s="18" t="s">
        <v>362</v>
      </c>
      <c r="BE249" s="240">
        <f>IF(N249="základní",J249,0)</f>
        <v>0</v>
      </c>
      <c r="BF249" s="240">
        <f>IF(N249="snížená",J249,0)</f>
        <v>0</v>
      </c>
      <c r="BG249" s="240">
        <f>IF(N249="zákl. přenesená",J249,0)</f>
        <v>0</v>
      </c>
      <c r="BH249" s="240">
        <f>IF(N249="sníž. přenesená",J249,0)</f>
        <v>0</v>
      </c>
      <c r="BI249" s="240">
        <f>IF(N249="nulová",J249,0)</f>
        <v>0</v>
      </c>
      <c r="BJ249" s="18" t="s">
        <v>88</v>
      </c>
      <c r="BK249" s="240">
        <f>ROUND(I249*H249,2)</f>
        <v>0</v>
      </c>
      <c r="BL249" s="18" t="s">
        <v>370</v>
      </c>
      <c r="BM249" s="239" t="s">
        <v>743</v>
      </c>
    </row>
    <row r="250" s="13" customFormat="1">
      <c r="A250" s="13"/>
      <c r="B250" s="241"/>
      <c r="C250" s="242"/>
      <c r="D250" s="243" t="s">
        <v>372</v>
      </c>
      <c r="E250" s="242"/>
      <c r="F250" s="245" t="s">
        <v>744</v>
      </c>
      <c r="G250" s="242"/>
      <c r="H250" s="246">
        <v>76.478999999999999</v>
      </c>
      <c r="I250" s="247"/>
      <c r="J250" s="242"/>
      <c r="K250" s="242"/>
      <c r="L250" s="248"/>
      <c r="M250" s="249"/>
      <c r="N250" s="250"/>
      <c r="O250" s="250"/>
      <c r="P250" s="250"/>
      <c r="Q250" s="250"/>
      <c r="R250" s="250"/>
      <c r="S250" s="250"/>
      <c r="T250" s="25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2" t="s">
        <v>372</v>
      </c>
      <c r="AU250" s="252" t="s">
        <v>88</v>
      </c>
      <c r="AV250" s="13" t="s">
        <v>88</v>
      </c>
      <c r="AW250" s="13" t="s">
        <v>4</v>
      </c>
      <c r="AX250" s="13" t="s">
        <v>83</v>
      </c>
      <c r="AY250" s="252" t="s">
        <v>362</v>
      </c>
    </row>
    <row r="251" s="2" customFormat="1" ht="44.25" customHeight="1">
      <c r="A251" s="39"/>
      <c r="B251" s="40"/>
      <c r="C251" s="228" t="s">
        <v>461</v>
      </c>
      <c r="D251" s="228" t="s">
        <v>365</v>
      </c>
      <c r="E251" s="229" t="s">
        <v>503</v>
      </c>
      <c r="F251" s="230" t="s">
        <v>504</v>
      </c>
      <c r="G251" s="231" t="s">
        <v>482</v>
      </c>
      <c r="H251" s="232">
        <v>178.44999999999999</v>
      </c>
      <c r="I251" s="233"/>
      <c r="J251" s="234">
        <f>ROUND(I251*H251,2)</f>
        <v>0</v>
      </c>
      <c r="K251" s="230" t="s">
        <v>369</v>
      </c>
      <c r="L251" s="45"/>
      <c r="M251" s="235" t="s">
        <v>1</v>
      </c>
      <c r="N251" s="236" t="s">
        <v>42</v>
      </c>
      <c r="O251" s="92"/>
      <c r="P251" s="237">
        <f>O251*H251</f>
        <v>0</v>
      </c>
      <c r="Q251" s="237">
        <v>0</v>
      </c>
      <c r="R251" s="237">
        <f>Q251*H251</f>
        <v>0</v>
      </c>
      <c r="S251" s="237">
        <v>0</v>
      </c>
      <c r="T251" s="238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9" t="s">
        <v>370</v>
      </c>
      <c r="AT251" s="239" t="s">
        <v>365</v>
      </c>
      <c r="AU251" s="239" t="s">
        <v>88</v>
      </c>
      <c r="AY251" s="18" t="s">
        <v>362</v>
      </c>
      <c r="BE251" s="240">
        <f>IF(N251="základní",J251,0)</f>
        <v>0</v>
      </c>
      <c r="BF251" s="240">
        <f>IF(N251="snížená",J251,0)</f>
        <v>0</v>
      </c>
      <c r="BG251" s="240">
        <f>IF(N251="zákl. přenesená",J251,0)</f>
        <v>0</v>
      </c>
      <c r="BH251" s="240">
        <f>IF(N251="sníž. přenesená",J251,0)</f>
        <v>0</v>
      </c>
      <c r="BI251" s="240">
        <f>IF(N251="nulová",J251,0)</f>
        <v>0</v>
      </c>
      <c r="BJ251" s="18" t="s">
        <v>88</v>
      </c>
      <c r="BK251" s="240">
        <f>ROUND(I251*H251,2)</f>
        <v>0</v>
      </c>
      <c r="BL251" s="18" t="s">
        <v>370</v>
      </c>
      <c r="BM251" s="239" t="s">
        <v>745</v>
      </c>
    </row>
    <row r="252" s="13" customFormat="1">
      <c r="A252" s="13"/>
      <c r="B252" s="241"/>
      <c r="C252" s="242"/>
      <c r="D252" s="243" t="s">
        <v>372</v>
      </c>
      <c r="E252" s="242"/>
      <c r="F252" s="245" t="s">
        <v>746</v>
      </c>
      <c r="G252" s="242"/>
      <c r="H252" s="246">
        <v>178.44999999999999</v>
      </c>
      <c r="I252" s="247"/>
      <c r="J252" s="242"/>
      <c r="K252" s="242"/>
      <c r="L252" s="248"/>
      <c r="M252" s="249"/>
      <c r="N252" s="250"/>
      <c r="O252" s="250"/>
      <c r="P252" s="250"/>
      <c r="Q252" s="250"/>
      <c r="R252" s="250"/>
      <c r="S252" s="250"/>
      <c r="T252" s="25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2" t="s">
        <v>372</v>
      </c>
      <c r="AU252" s="252" t="s">
        <v>88</v>
      </c>
      <c r="AV252" s="13" t="s">
        <v>88</v>
      </c>
      <c r="AW252" s="13" t="s">
        <v>4</v>
      </c>
      <c r="AX252" s="13" t="s">
        <v>83</v>
      </c>
      <c r="AY252" s="252" t="s">
        <v>362</v>
      </c>
    </row>
    <row r="253" s="2" customFormat="1" ht="49.05" customHeight="1">
      <c r="A253" s="39"/>
      <c r="B253" s="40"/>
      <c r="C253" s="228" t="s">
        <v>7</v>
      </c>
      <c r="D253" s="228" t="s">
        <v>365</v>
      </c>
      <c r="E253" s="229" t="s">
        <v>747</v>
      </c>
      <c r="F253" s="230" t="s">
        <v>748</v>
      </c>
      <c r="G253" s="231" t="s">
        <v>470</v>
      </c>
      <c r="H253" s="232">
        <v>12</v>
      </c>
      <c r="I253" s="233"/>
      <c r="J253" s="234">
        <f>ROUND(I253*H253,2)</f>
        <v>0</v>
      </c>
      <c r="K253" s="230" t="s">
        <v>471</v>
      </c>
      <c r="L253" s="45"/>
      <c r="M253" s="235" t="s">
        <v>1</v>
      </c>
      <c r="N253" s="236" t="s">
        <v>42</v>
      </c>
      <c r="O253" s="92"/>
      <c r="P253" s="237">
        <f>O253*H253</f>
        <v>0</v>
      </c>
      <c r="Q253" s="237">
        <v>0</v>
      </c>
      <c r="R253" s="237">
        <f>Q253*H253</f>
        <v>0</v>
      </c>
      <c r="S253" s="237">
        <v>0</v>
      </c>
      <c r="T253" s="238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9" t="s">
        <v>370</v>
      </c>
      <c r="AT253" s="239" t="s">
        <v>365</v>
      </c>
      <c r="AU253" s="239" t="s">
        <v>88</v>
      </c>
      <c r="AY253" s="18" t="s">
        <v>362</v>
      </c>
      <c r="BE253" s="240">
        <f>IF(N253="základní",J253,0)</f>
        <v>0</v>
      </c>
      <c r="BF253" s="240">
        <f>IF(N253="snížená",J253,0)</f>
        <v>0</v>
      </c>
      <c r="BG253" s="240">
        <f>IF(N253="zákl. přenesená",J253,0)</f>
        <v>0</v>
      </c>
      <c r="BH253" s="240">
        <f>IF(N253="sníž. přenesená",J253,0)</f>
        <v>0</v>
      </c>
      <c r="BI253" s="240">
        <f>IF(N253="nulová",J253,0)</f>
        <v>0</v>
      </c>
      <c r="BJ253" s="18" t="s">
        <v>88</v>
      </c>
      <c r="BK253" s="240">
        <f>ROUND(I253*H253,2)</f>
        <v>0</v>
      </c>
      <c r="BL253" s="18" t="s">
        <v>370</v>
      </c>
      <c r="BM253" s="239" t="s">
        <v>749</v>
      </c>
    </row>
    <row r="254" s="2" customFormat="1">
      <c r="A254" s="39"/>
      <c r="B254" s="40"/>
      <c r="C254" s="41"/>
      <c r="D254" s="243" t="s">
        <v>570</v>
      </c>
      <c r="E254" s="41"/>
      <c r="F254" s="284" t="s">
        <v>750</v>
      </c>
      <c r="G254" s="41"/>
      <c r="H254" s="41"/>
      <c r="I254" s="285"/>
      <c r="J254" s="41"/>
      <c r="K254" s="41"/>
      <c r="L254" s="45"/>
      <c r="M254" s="286"/>
      <c r="N254" s="287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570</v>
      </c>
      <c r="AU254" s="18" t="s">
        <v>88</v>
      </c>
    </row>
    <row r="255" s="2" customFormat="1" ht="49.05" customHeight="1">
      <c r="A255" s="39"/>
      <c r="B255" s="40"/>
      <c r="C255" s="228" t="s">
        <v>473</v>
      </c>
      <c r="D255" s="228" t="s">
        <v>365</v>
      </c>
      <c r="E255" s="229" t="s">
        <v>751</v>
      </c>
      <c r="F255" s="230" t="s">
        <v>752</v>
      </c>
      <c r="G255" s="231" t="s">
        <v>470</v>
      </c>
      <c r="H255" s="232">
        <v>20</v>
      </c>
      <c r="I255" s="233"/>
      <c r="J255" s="234">
        <f>ROUND(I255*H255,2)</f>
        <v>0</v>
      </c>
      <c r="K255" s="230" t="s">
        <v>1</v>
      </c>
      <c r="L255" s="45"/>
      <c r="M255" s="235" t="s">
        <v>1</v>
      </c>
      <c r="N255" s="236" t="s">
        <v>42</v>
      </c>
      <c r="O255" s="92"/>
      <c r="P255" s="237">
        <f>O255*H255</f>
        <v>0</v>
      </c>
      <c r="Q255" s="237">
        <v>0</v>
      </c>
      <c r="R255" s="237">
        <f>Q255*H255</f>
        <v>0</v>
      </c>
      <c r="S255" s="237">
        <v>0</v>
      </c>
      <c r="T255" s="238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9" t="s">
        <v>370</v>
      </c>
      <c r="AT255" s="239" t="s">
        <v>365</v>
      </c>
      <c r="AU255" s="239" t="s">
        <v>88</v>
      </c>
      <c r="AY255" s="18" t="s">
        <v>362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8" t="s">
        <v>88</v>
      </c>
      <c r="BK255" s="240">
        <f>ROUND(I255*H255,2)</f>
        <v>0</v>
      </c>
      <c r="BL255" s="18" t="s">
        <v>370</v>
      </c>
      <c r="BM255" s="239" t="s">
        <v>753</v>
      </c>
    </row>
    <row r="256" s="2" customFormat="1">
      <c r="A256" s="39"/>
      <c r="B256" s="40"/>
      <c r="C256" s="41"/>
      <c r="D256" s="243" t="s">
        <v>570</v>
      </c>
      <c r="E256" s="41"/>
      <c r="F256" s="284" t="s">
        <v>750</v>
      </c>
      <c r="G256" s="41"/>
      <c r="H256" s="41"/>
      <c r="I256" s="285"/>
      <c r="J256" s="41"/>
      <c r="K256" s="41"/>
      <c r="L256" s="45"/>
      <c r="M256" s="286"/>
      <c r="N256" s="287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570</v>
      </c>
      <c r="AU256" s="18" t="s">
        <v>88</v>
      </c>
    </row>
    <row r="257" s="12" customFormat="1" ht="25.92" customHeight="1">
      <c r="A257" s="12"/>
      <c r="B257" s="212"/>
      <c r="C257" s="213"/>
      <c r="D257" s="214" t="s">
        <v>75</v>
      </c>
      <c r="E257" s="215" t="s">
        <v>513</v>
      </c>
      <c r="F257" s="215" t="s">
        <v>514</v>
      </c>
      <c r="G257" s="213"/>
      <c r="H257" s="213"/>
      <c r="I257" s="216"/>
      <c r="J257" s="217">
        <f>BK257</f>
        <v>0</v>
      </c>
      <c r="K257" s="213"/>
      <c r="L257" s="218"/>
      <c r="M257" s="219"/>
      <c r="N257" s="220"/>
      <c r="O257" s="220"/>
      <c r="P257" s="221">
        <f>P258+P264</f>
        <v>0</v>
      </c>
      <c r="Q257" s="220"/>
      <c r="R257" s="221">
        <f>R258+R264</f>
        <v>0</v>
      </c>
      <c r="S257" s="220"/>
      <c r="T257" s="222">
        <f>T258+T264</f>
        <v>74.846414999999993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23" t="s">
        <v>88</v>
      </c>
      <c r="AT257" s="224" t="s">
        <v>75</v>
      </c>
      <c r="AU257" s="224" t="s">
        <v>76</v>
      </c>
      <c r="AY257" s="223" t="s">
        <v>362</v>
      </c>
      <c r="BK257" s="225">
        <f>BK258+BK264</f>
        <v>0</v>
      </c>
    </row>
    <row r="258" s="12" customFormat="1" ht="22.8" customHeight="1">
      <c r="A258" s="12"/>
      <c r="B258" s="212"/>
      <c r="C258" s="213"/>
      <c r="D258" s="214" t="s">
        <v>75</v>
      </c>
      <c r="E258" s="226" t="s">
        <v>515</v>
      </c>
      <c r="F258" s="226" t="s">
        <v>516</v>
      </c>
      <c r="G258" s="213"/>
      <c r="H258" s="213"/>
      <c r="I258" s="216"/>
      <c r="J258" s="227">
        <f>BK258</f>
        <v>0</v>
      </c>
      <c r="K258" s="213"/>
      <c r="L258" s="218"/>
      <c r="M258" s="219"/>
      <c r="N258" s="220"/>
      <c r="O258" s="220"/>
      <c r="P258" s="221">
        <f>SUM(P259:P263)</f>
        <v>0</v>
      </c>
      <c r="Q258" s="220"/>
      <c r="R258" s="221">
        <f>SUM(R259:R263)</f>
        <v>0</v>
      </c>
      <c r="S258" s="220"/>
      <c r="T258" s="222">
        <f>SUM(T259:T263)</f>
        <v>67.176674999999989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23" t="s">
        <v>88</v>
      </c>
      <c r="AT258" s="224" t="s">
        <v>75</v>
      </c>
      <c r="AU258" s="224" t="s">
        <v>83</v>
      </c>
      <c r="AY258" s="223" t="s">
        <v>362</v>
      </c>
      <c r="BK258" s="225">
        <f>SUM(BK259:BK263)</f>
        <v>0</v>
      </c>
    </row>
    <row r="259" s="2" customFormat="1" ht="16.5" customHeight="1">
      <c r="A259" s="39"/>
      <c r="B259" s="40"/>
      <c r="C259" s="228" t="s">
        <v>479</v>
      </c>
      <c r="D259" s="228" t="s">
        <v>365</v>
      </c>
      <c r="E259" s="229" t="s">
        <v>754</v>
      </c>
      <c r="F259" s="230" t="s">
        <v>755</v>
      </c>
      <c r="G259" s="231" t="s">
        <v>368</v>
      </c>
      <c r="H259" s="232">
        <v>2125.8899999999999</v>
      </c>
      <c r="I259" s="233"/>
      <c r="J259" s="234">
        <f>ROUND(I259*H259,2)</f>
        <v>0</v>
      </c>
      <c r="K259" s="230" t="s">
        <v>369</v>
      </c>
      <c r="L259" s="45"/>
      <c r="M259" s="235" t="s">
        <v>1</v>
      </c>
      <c r="N259" s="236" t="s">
        <v>42</v>
      </c>
      <c r="O259" s="92"/>
      <c r="P259" s="237">
        <f>O259*H259</f>
        <v>0</v>
      </c>
      <c r="Q259" s="237">
        <v>0</v>
      </c>
      <c r="R259" s="237">
        <f>Q259*H259</f>
        <v>0</v>
      </c>
      <c r="S259" s="237">
        <v>0.0275</v>
      </c>
      <c r="T259" s="238">
        <f>S259*H259</f>
        <v>58.461974999999995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9" t="s">
        <v>440</v>
      </c>
      <c r="AT259" s="239" t="s">
        <v>365</v>
      </c>
      <c r="AU259" s="239" t="s">
        <v>88</v>
      </c>
      <c r="AY259" s="18" t="s">
        <v>362</v>
      </c>
      <c r="BE259" s="240">
        <f>IF(N259="základní",J259,0)</f>
        <v>0</v>
      </c>
      <c r="BF259" s="240">
        <f>IF(N259="snížená",J259,0)</f>
        <v>0</v>
      </c>
      <c r="BG259" s="240">
        <f>IF(N259="zákl. přenesená",J259,0)</f>
        <v>0</v>
      </c>
      <c r="BH259" s="240">
        <f>IF(N259="sníž. přenesená",J259,0)</f>
        <v>0</v>
      </c>
      <c r="BI259" s="240">
        <f>IF(N259="nulová",J259,0)</f>
        <v>0</v>
      </c>
      <c r="BJ259" s="18" t="s">
        <v>88</v>
      </c>
      <c r="BK259" s="240">
        <f>ROUND(I259*H259,2)</f>
        <v>0</v>
      </c>
      <c r="BL259" s="18" t="s">
        <v>440</v>
      </c>
      <c r="BM259" s="239" t="s">
        <v>756</v>
      </c>
    </row>
    <row r="260" s="15" customFormat="1">
      <c r="A260" s="15"/>
      <c r="B260" s="274"/>
      <c r="C260" s="275"/>
      <c r="D260" s="243" t="s">
        <v>372</v>
      </c>
      <c r="E260" s="276" t="s">
        <v>1</v>
      </c>
      <c r="F260" s="277" t="s">
        <v>757</v>
      </c>
      <c r="G260" s="275"/>
      <c r="H260" s="276" t="s">
        <v>1</v>
      </c>
      <c r="I260" s="278"/>
      <c r="J260" s="275"/>
      <c r="K260" s="275"/>
      <c r="L260" s="279"/>
      <c r="M260" s="280"/>
      <c r="N260" s="281"/>
      <c r="O260" s="281"/>
      <c r="P260" s="281"/>
      <c r="Q260" s="281"/>
      <c r="R260" s="281"/>
      <c r="S260" s="281"/>
      <c r="T260" s="282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83" t="s">
        <v>372</v>
      </c>
      <c r="AU260" s="283" t="s">
        <v>88</v>
      </c>
      <c r="AV260" s="15" t="s">
        <v>83</v>
      </c>
      <c r="AW260" s="15" t="s">
        <v>32</v>
      </c>
      <c r="AX260" s="15" t="s">
        <v>76</v>
      </c>
      <c r="AY260" s="283" t="s">
        <v>362</v>
      </c>
    </row>
    <row r="261" s="13" customFormat="1">
      <c r="A261" s="13"/>
      <c r="B261" s="241"/>
      <c r="C261" s="242"/>
      <c r="D261" s="243" t="s">
        <v>372</v>
      </c>
      <c r="E261" s="244" t="s">
        <v>1</v>
      </c>
      <c r="F261" s="245" t="s">
        <v>758</v>
      </c>
      <c r="G261" s="242"/>
      <c r="H261" s="246">
        <v>2125.8899999999999</v>
      </c>
      <c r="I261" s="247"/>
      <c r="J261" s="242"/>
      <c r="K261" s="242"/>
      <c r="L261" s="248"/>
      <c r="M261" s="249"/>
      <c r="N261" s="250"/>
      <c r="O261" s="250"/>
      <c r="P261" s="250"/>
      <c r="Q261" s="250"/>
      <c r="R261" s="250"/>
      <c r="S261" s="250"/>
      <c r="T261" s="251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2" t="s">
        <v>372</v>
      </c>
      <c r="AU261" s="252" t="s">
        <v>88</v>
      </c>
      <c r="AV261" s="13" t="s">
        <v>88</v>
      </c>
      <c r="AW261" s="13" t="s">
        <v>32</v>
      </c>
      <c r="AX261" s="13" t="s">
        <v>83</v>
      </c>
      <c r="AY261" s="252" t="s">
        <v>362</v>
      </c>
    </row>
    <row r="262" s="2" customFormat="1" ht="16.5" customHeight="1">
      <c r="A262" s="39"/>
      <c r="B262" s="40"/>
      <c r="C262" s="228" t="s">
        <v>484</v>
      </c>
      <c r="D262" s="228" t="s">
        <v>365</v>
      </c>
      <c r="E262" s="229" t="s">
        <v>759</v>
      </c>
      <c r="F262" s="230" t="s">
        <v>760</v>
      </c>
      <c r="G262" s="231" t="s">
        <v>470</v>
      </c>
      <c r="H262" s="232">
        <v>207</v>
      </c>
      <c r="I262" s="233"/>
      <c r="J262" s="234">
        <f>ROUND(I262*H262,2)</f>
        <v>0</v>
      </c>
      <c r="K262" s="230" t="s">
        <v>369</v>
      </c>
      <c r="L262" s="45"/>
      <c r="M262" s="235" t="s">
        <v>1</v>
      </c>
      <c r="N262" s="236" t="s">
        <v>42</v>
      </c>
      <c r="O262" s="92"/>
      <c r="P262" s="237">
        <f>O262*H262</f>
        <v>0</v>
      </c>
      <c r="Q262" s="237">
        <v>0</v>
      </c>
      <c r="R262" s="237">
        <f>Q262*H262</f>
        <v>0</v>
      </c>
      <c r="S262" s="237">
        <v>0.042099999999999999</v>
      </c>
      <c r="T262" s="238">
        <f>S262*H262</f>
        <v>8.7147000000000006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9" t="s">
        <v>440</v>
      </c>
      <c r="AT262" s="239" t="s">
        <v>365</v>
      </c>
      <c r="AU262" s="239" t="s">
        <v>88</v>
      </c>
      <c r="AY262" s="18" t="s">
        <v>362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8" t="s">
        <v>88</v>
      </c>
      <c r="BK262" s="240">
        <f>ROUND(I262*H262,2)</f>
        <v>0</v>
      </c>
      <c r="BL262" s="18" t="s">
        <v>440</v>
      </c>
      <c r="BM262" s="239" t="s">
        <v>761</v>
      </c>
    </row>
    <row r="263" s="13" customFormat="1">
      <c r="A263" s="13"/>
      <c r="B263" s="241"/>
      <c r="C263" s="242"/>
      <c r="D263" s="243" t="s">
        <v>372</v>
      </c>
      <c r="E263" s="244" t="s">
        <v>1</v>
      </c>
      <c r="F263" s="245" t="s">
        <v>762</v>
      </c>
      <c r="G263" s="242"/>
      <c r="H263" s="246">
        <v>207</v>
      </c>
      <c r="I263" s="247"/>
      <c r="J263" s="242"/>
      <c r="K263" s="242"/>
      <c r="L263" s="248"/>
      <c r="M263" s="249"/>
      <c r="N263" s="250"/>
      <c r="O263" s="250"/>
      <c r="P263" s="250"/>
      <c r="Q263" s="250"/>
      <c r="R263" s="250"/>
      <c r="S263" s="250"/>
      <c r="T263" s="25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2" t="s">
        <v>372</v>
      </c>
      <c r="AU263" s="252" t="s">
        <v>88</v>
      </c>
      <c r="AV263" s="13" t="s">
        <v>88</v>
      </c>
      <c r="AW263" s="13" t="s">
        <v>32</v>
      </c>
      <c r="AX263" s="13" t="s">
        <v>83</v>
      </c>
      <c r="AY263" s="252" t="s">
        <v>362</v>
      </c>
    </row>
    <row r="264" s="12" customFormat="1" ht="22.8" customHeight="1">
      <c r="A264" s="12"/>
      <c r="B264" s="212"/>
      <c r="C264" s="213"/>
      <c r="D264" s="214" t="s">
        <v>75</v>
      </c>
      <c r="E264" s="226" t="s">
        <v>763</v>
      </c>
      <c r="F264" s="226" t="s">
        <v>764</v>
      </c>
      <c r="G264" s="213"/>
      <c r="H264" s="213"/>
      <c r="I264" s="216"/>
      <c r="J264" s="227">
        <f>BK264</f>
        <v>0</v>
      </c>
      <c r="K264" s="213"/>
      <c r="L264" s="218"/>
      <c r="M264" s="219"/>
      <c r="N264" s="220"/>
      <c r="O264" s="220"/>
      <c r="P264" s="221">
        <f>SUM(P265:P278)</f>
        <v>0</v>
      </c>
      <c r="Q264" s="220"/>
      <c r="R264" s="221">
        <f>SUM(R265:R278)</f>
        <v>0</v>
      </c>
      <c r="S264" s="220"/>
      <c r="T264" s="222">
        <f>SUM(T265:T278)</f>
        <v>7.66974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23" t="s">
        <v>88</v>
      </c>
      <c r="AT264" s="224" t="s">
        <v>75</v>
      </c>
      <c r="AU264" s="224" t="s">
        <v>83</v>
      </c>
      <c r="AY264" s="223" t="s">
        <v>362</v>
      </c>
      <c r="BK264" s="225">
        <f>SUM(BK265:BK278)</f>
        <v>0</v>
      </c>
    </row>
    <row r="265" s="2" customFormat="1" ht="24.15" customHeight="1">
      <c r="A265" s="39"/>
      <c r="B265" s="40"/>
      <c r="C265" s="228" t="s">
        <v>488</v>
      </c>
      <c r="D265" s="228" t="s">
        <v>365</v>
      </c>
      <c r="E265" s="229" t="s">
        <v>765</v>
      </c>
      <c r="F265" s="230" t="s">
        <v>766</v>
      </c>
      <c r="G265" s="231" t="s">
        <v>368</v>
      </c>
      <c r="H265" s="232">
        <v>2556.5799999999999</v>
      </c>
      <c r="I265" s="233"/>
      <c r="J265" s="234">
        <f>ROUND(I265*H265,2)</f>
        <v>0</v>
      </c>
      <c r="K265" s="230" t="s">
        <v>369</v>
      </c>
      <c r="L265" s="45"/>
      <c r="M265" s="235" t="s">
        <v>1</v>
      </c>
      <c r="N265" s="236" t="s">
        <v>42</v>
      </c>
      <c r="O265" s="92"/>
      <c r="P265" s="237">
        <f>O265*H265</f>
        <v>0</v>
      </c>
      <c r="Q265" s="237">
        <v>0</v>
      </c>
      <c r="R265" s="237">
        <f>Q265*H265</f>
        <v>0</v>
      </c>
      <c r="S265" s="237">
        <v>0.0030000000000000001</v>
      </c>
      <c r="T265" s="238">
        <f>S265*H265</f>
        <v>7.66974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9" t="s">
        <v>440</v>
      </c>
      <c r="AT265" s="239" t="s">
        <v>365</v>
      </c>
      <c r="AU265" s="239" t="s">
        <v>88</v>
      </c>
      <c r="AY265" s="18" t="s">
        <v>362</v>
      </c>
      <c r="BE265" s="240">
        <f>IF(N265="základní",J265,0)</f>
        <v>0</v>
      </c>
      <c r="BF265" s="240">
        <f>IF(N265="snížená",J265,0)</f>
        <v>0</v>
      </c>
      <c r="BG265" s="240">
        <f>IF(N265="zákl. přenesená",J265,0)</f>
        <v>0</v>
      </c>
      <c r="BH265" s="240">
        <f>IF(N265="sníž. přenesená",J265,0)</f>
        <v>0</v>
      </c>
      <c r="BI265" s="240">
        <f>IF(N265="nulová",J265,0)</f>
        <v>0</v>
      </c>
      <c r="BJ265" s="18" t="s">
        <v>88</v>
      </c>
      <c r="BK265" s="240">
        <f>ROUND(I265*H265,2)</f>
        <v>0</v>
      </c>
      <c r="BL265" s="18" t="s">
        <v>440</v>
      </c>
      <c r="BM265" s="239" t="s">
        <v>767</v>
      </c>
    </row>
    <row r="266" s="15" customFormat="1">
      <c r="A266" s="15"/>
      <c r="B266" s="274"/>
      <c r="C266" s="275"/>
      <c r="D266" s="243" t="s">
        <v>372</v>
      </c>
      <c r="E266" s="276" t="s">
        <v>1</v>
      </c>
      <c r="F266" s="277" t="s">
        <v>642</v>
      </c>
      <c r="G266" s="275"/>
      <c r="H266" s="276" t="s">
        <v>1</v>
      </c>
      <c r="I266" s="278"/>
      <c r="J266" s="275"/>
      <c r="K266" s="275"/>
      <c r="L266" s="279"/>
      <c r="M266" s="280"/>
      <c r="N266" s="281"/>
      <c r="O266" s="281"/>
      <c r="P266" s="281"/>
      <c r="Q266" s="281"/>
      <c r="R266" s="281"/>
      <c r="S266" s="281"/>
      <c r="T266" s="282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83" t="s">
        <v>372</v>
      </c>
      <c r="AU266" s="283" t="s">
        <v>88</v>
      </c>
      <c r="AV266" s="15" t="s">
        <v>83</v>
      </c>
      <c r="AW266" s="15" t="s">
        <v>32</v>
      </c>
      <c r="AX266" s="15" t="s">
        <v>76</v>
      </c>
      <c r="AY266" s="283" t="s">
        <v>362</v>
      </c>
    </row>
    <row r="267" s="15" customFormat="1">
      <c r="A267" s="15"/>
      <c r="B267" s="274"/>
      <c r="C267" s="275"/>
      <c r="D267" s="243" t="s">
        <v>372</v>
      </c>
      <c r="E267" s="276" t="s">
        <v>1</v>
      </c>
      <c r="F267" s="277" t="s">
        <v>677</v>
      </c>
      <c r="G267" s="275"/>
      <c r="H267" s="276" t="s">
        <v>1</v>
      </c>
      <c r="I267" s="278"/>
      <c r="J267" s="275"/>
      <c r="K267" s="275"/>
      <c r="L267" s="279"/>
      <c r="M267" s="280"/>
      <c r="N267" s="281"/>
      <c r="O267" s="281"/>
      <c r="P267" s="281"/>
      <c r="Q267" s="281"/>
      <c r="R267" s="281"/>
      <c r="S267" s="281"/>
      <c r="T267" s="282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83" t="s">
        <v>372</v>
      </c>
      <c r="AU267" s="283" t="s">
        <v>88</v>
      </c>
      <c r="AV267" s="15" t="s">
        <v>83</v>
      </c>
      <c r="AW267" s="15" t="s">
        <v>32</v>
      </c>
      <c r="AX267" s="15" t="s">
        <v>76</v>
      </c>
      <c r="AY267" s="283" t="s">
        <v>362</v>
      </c>
    </row>
    <row r="268" s="13" customFormat="1">
      <c r="A268" s="13"/>
      <c r="B268" s="241"/>
      <c r="C268" s="242"/>
      <c r="D268" s="243" t="s">
        <v>372</v>
      </c>
      <c r="E268" s="244" t="s">
        <v>1</v>
      </c>
      <c r="F268" s="245" t="s">
        <v>768</v>
      </c>
      <c r="G268" s="242"/>
      <c r="H268" s="246">
        <v>540.00999999999999</v>
      </c>
      <c r="I268" s="247"/>
      <c r="J268" s="242"/>
      <c r="K268" s="242"/>
      <c r="L268" s="248"/>
      <c r="M268" s="249"/>
      <c r="N268" s="250"/>
      <c r="O268" s="250"/>
      <c r="P268" s="250"/>
      <c r="Q268" s="250"/>
      <c r="R268" s="250"/>
      <c r="S268" s="250"/>
      <c r="T268" s="25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2" t="s">
        <v>372</v>
      </c>
      <c r="AU268" s="252" t="s">
        <v>88</v>
      </c>
      <c r="AV268" s="13" t="s">
        <v>88</v>
      </c>
      <c r="AW268" s="13" t="s">
        <v>32</v>
      </c>
      <c r="AX268" s="13" t="s">
        <v>76</v>
      </c>
      <c r="AY268" s="252" t="s">
        <v>362</v>
      </c>
    </row>
    <row r="269" s="15" customFormat="1">
      <c r="A269" s="15"/>
      <c r="B269" s="274"/>
      <c r="C269" s="275"/>
      <c r="D269" s="243" t="s">
        <v>372</v>
      </c>
      <c r="E269" s="276" t="s">
        <v>1</v>
      </c>
      <c r="F269" s="277" t="s">
        <v>658</v>
      </c>
      <c r="G269" s="275"/>
      <c r="H269" s="276" t="s">
        <v>1</v>
      </c>
      <c r="I269" s="278"/>
      <c r="J269" s="275"/>
      <c r="K269" s="275"/>
      <c r="L269" s="279"/>
      <c r="M269" s="280"/>
      <c r="N269" s="281"/>
      <c r="O269" s="281"/>
      <c r="P269" s="281"/>
      <c r="Q269" s="281"/>
      <c r="R269" s="281"/>
      <c r="S269" s="281"/>
      <c r="T269" s="282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83" t="s">
        <v>372</v>
      </c>
      <c r="AU269" s="283" t="s">
        <v>88</v>
      </c>
      <c r="AV269" s="15" t="s">
        <v>83</v>
      </c>
      <c r="AW269" s="15" t="s">
        <v>32</v>
      </c>
      <c r="AX269" s="15" t="s">
        <v>76</v>
      </c>
      <c r="AY269" s="283" t="s">
        <v>362</v>
      </c>
    </row>
    <row r="270" s="13" customFormat="1">
      <c r="A270" s="13"/>
      <c r="B270" s="241"/>
      <c r="C270" s="242"/>
      <c r="D270" s="243" t="s">
        <v>372</v>
      </c>
      <c r="E270" s="244" t="s">
        <v>1</v>
      </c>
      <c r="F270" s="245" t="s">
        <v>769</v>
      </c>
      <c r="G270" s="242"/>
      <c r="H270" s="246">
        <v>629.71000000000004</v>
      </c>
      <c r="I270" s="247"/>
      <c r="J270" s="242"/>
      <c r="K270" s="242"/>
      <c r="L270" s="248"/>
      <c r="M270" s="249"/>
      <c r="N270" s="250"/>
      <c r="O270" s="250"/>
      <c r="P270" s="250"/>
      <c r="Q270" s="250"/>
      <c r="R270" s="250"/>
      <c r="S270" s="250"/>
      <c r="T270" s="251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2" t="s">
        <v>372</v>
      </c>
      <c r="AU270" s="252" t="s">
        <v>88</v>
      </c>
      <c r="AV270" s="13" t="s">
        <v>88</v>
      </c>
      <c r="AW270" s="13" t="s">
        <v>32</v>
      </c>
      <c r="AX270" s="13" t="s">
        <v>76</v>
      </c>
      <c r="AY270" s="252" t="s">
        <v>362</v>
      </c>
    </row>
    <row r="271" s="15" customFormat="1">
      <c r="A271" s="15"/>
      <c r="B271" s="274"/>
      <c r="C271" s="275"/>
      <c r="D271" s="243" t="s">
        <v>372</v>
      </c>
      <c r="E271" s="276" t="s">
        <v>1</v>
      </c>
      <c r="F271" s="277" t="s">
        <v>684</v>
      </c>
      <c r="G271" s="275"/>
      <c r="H271" s="276" t="s">
        <v>1</v>
      </c>
      <c r="I271" s="278"/>
      <c r="J271" s="275"/>
      <c r="K271" s="275"/>
      <c r="L271" s="279"/>
      <c r="M271" s="280"/>
      <c r="N271" s="281"/>
      <c r="O271" s="281"/>
      <c r="P271" s="281"/>
      <c r="Q271" s="281"/>
      <c r="R271" s="281"/>
      <c r="S271" s="281"/>
      <c r="T271" s="282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83" t="s">
        <v>372</v>
      </c>
      <c r="AU271" s="283" t="s">
        <v>88</v>
      </c>
      <c r="AV271" s="15" t="s">
        <v>83</v>
      </c>
      <c r="AW271" s="15" t="s">
        <v>32</v>
      </c>
      <c r="AX271" s="15" t="s">
        <v>76</v>
      </c>
      <c r="AY271" s="283" t="s">
        <v>362</v>
      </c>
    </row>
    <row r="272" s="13" customFormat="1">
      <c r="A272" s="13"/>
      <c r="B272" s="241"/>
      <c r="C272" s="242"/>
      <c r="D272" s="243" t="s">
        <v>372</v>
      </c>
      <c r="E272" s="244" t="s">
        <v>1</v>
      </c>
      <c r="F272" s="245" t="s">
        <v>770</v>
      </c>
      <c r="G272" s="242"/>
      <c r="H272" s="246">
        <v>562.74000000000001</v>
      </c>
      <c r="I272" s="247"/>
      <c r="J272" s="242"/>
      <c r="K272" s="242"/>
      <c r="L272" s="248"/>
      <c r="M272" s="249"/>
      <c r="N272" s="250"/>
      <c r="O272" s="250"/>
      <c r="P272" s="250"/>
      <c r="Q272" s="250"/>
      <c r="R272" s="250"/>
      <c r="S272" s="250"/>
      <c r="T272" s="25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2" t="s">
        <v>372</v>
      </c>
      <c r="AU272" s="252" t="s">
        <v>88</v>
      </c>
      <c r="AV272" s="13" t="s">
        <v>88</v>
      </c>
      <c r="AW272" s="13" t="s">
        <v>32</v>
      </c>
      <c r="AX272" s="13" t="s">
        <v>76</v>
      </c>
      <c r="AY272" s="252" t="s">
        <v>362</v>
      </c>
    </row>
    <row r="273" s="15" customFormat="1">
      <c r="A273" s="15"/>
      <c r="B273" s="274"/>
      <c r="C273" s="275"/>
      <c r="D273" s="243" t="s">
        <v>372</v>
      </c>
      <c r="E273" s="276" t="s">
        <v>1</v>
      </c>
      <c r="F273" s="277" t="s">
        <v>688</v>
      </c>
      <c r="G273" s="275"/>
      <c r="H273" s="276" t="s">
        <v>1</v>
      </c>
      <c r="I273" s="278"/>
      <c r="J273" s="275"/>
      <c r="K273" s="275"/>
      <c r="L273" s="279"/>
      <c r="M273" s="280"/>
      <c r="N273" s="281"/>
      <c r="O273" s="281"/>
      <c r="P273" s="281"/>
      <c r="Q273" s="281"/>
      <c r="R273" s="281"/>
      <c r="S273" s="281"/>
      <c r="T273" s="282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83" t="s">
        <v>372</v>
      </c>
      <c r="AU273" s="283" t="s">
        <v>88</v>
      </c>
      <c r="AV273" s="15" t="s">
        <v>83</v>
      </c>
      <c r="AW273" s="15" t="s">
        <v>32</v>
      </c>
      <c r="AX273" s="15" t="s">
        <v>76</v>
      </c>
      <c r="AY273" s="283" t="s">
        <v>362</v>
      </c>
    </row>
    <row r="274" s="13" customFormat="1">
      <c r="A274" s="13"/>
      <c r="B274" s="241"/>
      <c r="C274" s="242"/>
      <c r="D274" s="243" t="s">
        <v>372</v>
      </c>
      <c r="E274" s="244" t="s">
        <v>1</v>
      </c>
      <c r="F274" s="245" t="s">
        <v>771</v>
      </c>
      <c r="G274" s="242"/>
      <c r="H274" s="246">
        <v>505.45999999999998</v>
      </c>
      <c r="I274" s="247"/>
      <c r="J274" s="242"/>
      <c r="K274" s="242"/>
      <c r="L274" s="248"/>
      <c r="M274" s="249"/>
      <c r="N274" s="250"/>
      <c r="O274" s="250"/>
      <c r="P274" s="250"/>
      <c r="Q274" s="250"/>
      <c r="R274" s="250"/>
      <c r="S274" s="250"/>
      <c r="T274" s="25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2" t="s">
        <v>372</v>
      </c>
      <c r="AU274" s="252" t="s">
        <v>88</v>
      </c>
      <c r="AV274" s="13" t="s">
        <v>88</v>
      </c>
      <c r="AW274" s="13" t="s">
        <v>32</v>
      </c>
      <c r="AX274" s="13" t="s">
        <v>76</v>
      </c>
      <c r="AY274" s="252" t="s">
        <v>362</v>
      </c>
    </row>
    <row r="275" s="15" customFormat="1">
      <c r="A275" s="15"/>
      <c r="B275" s="274"/>
      <c r="C275" s="275"/>
      <c r="D275" s="243" t="s">
        <v>372</v>
      </c>
      <c r="E275" s="276" t="s">
        <v>1</v>
      </c>
      <c r="F275" s="277" t="s">
        <v>772</v>
      </c>
      <c r="G275" s="275"/>
      <c r="H275" s="276" t="s">
        <v>1</v>
      </c>
      <c r="I275" s="278"/>
      <c r="J275" s="275"/>
      <c r="K275" s="275"/>
      <c r="L275" s="279"/>
      <c r="M275" s="280"/>
      <c r="N275" s="281"/>
      <c r="O275" s="281"/>
      <c r="P275" s="281"/>
      <c r="Q275" s="281"/>
      <c r="R275" s="281"/>
      <c r="S275" s="281"/>
      <c r="T275" s="282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83" t="s">
        <v>372</v>
      </c>
      <c r="AU275" s="283" t="s">
        <v>88</v>
      </c>
      <c r="AV275" s="15" t="s">
        <v>83</v>
      </c>
      <c r="AW275" s="15" t="s">
        <v>32</v>
      </c>
      <c r="AX275" s="15" t="s">
        <v>76</v>
      </c>
      <c r="AY275" s="283" t="s">
        <v>362</v>
      </c>
    </row>
    <row r="276" s="13" customFormat="1">
      <c r="A276" s="13"/>
      <c r="B276" s="241"/>
      <c r="C276" s="242"/>
      <c r="D276" s="243" t="s">
        <v>372</v>
      </c>
      <c r="E276" s="244" t="s">
        <v>1</v>
      </c>
      <c r="F276" s="245" t="s">
        <v>773</v>
      </c>
      <c r="G276" s="242"/>
      <c r="H276" s="246">
        <v>504.66000000000002</v>
      </c>
      <c r="I276" s="247"/>
      <c r="J276" s="242"/>
      <c r="K276" s="242"/>
      <c r="L276" s="248"/>
      <c r="M276" s="249"/>
      <c r="N276" s="250"/>
      <c r="O276" s="250"/>
      <c r="P276" s="250"/>
      <c r="Q276" s="250"/>
      <c r="R276" s="250"/>
      <c r="S276" s="250"/>
      <c r="T276" s="25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2" t="s">
        <v>372</v>
      </c>
      <c r="AU276" s="252" t="s">
        <v>88</v>
      </c>
      <c r="AV276" s="13" t="s">
        <v>88</v>
      </c>
      <c r="AW276" s="13" t="s">
        <v>32</v>
      </c>
      <c r="AX276" s="13" t="s">
        <v>76</v>
      </c>
      <c r="AY276" s="252" t="s">
        <v>362</v>
      </c>
    </row>
    <row r="277" s="13" customFormat="1">
      <c r="A277" s="13"/>
      <c r="B277" s="241"/>
      <c r="C277" s="242"/>
      <c r="D277" s="243" t="s">
        <v>372</v>
      </c>
      <c r="E277" s="244" t="s">
        <v>1</v>
      </c>
      <c r="F277" s="245" t="s">
        <v>774</v>
      </c>
      <c r="G277" s="242"/>
      <c r="H277" s="246">
        <v>-186</v>
      </c>
      <c r="I277" s="247"/>
      <c r="J277" s="242"/>
      <c r="K277" s="242"/>
      <c r="L277" s="248"/>
      <c r="M277" s="249"/>
      <c r="N277" s="250"/>
      <c r="O277" s="250"/>
      <c r="P277" s="250"/>
      <c r="Q277" s="250"/>
      <c r="R277" s="250"/>
      <c r="S277" s="250"/>
      <c r="T277" s="251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2" t="s">
        <v>372</v>
      </c>
      <c r="AU277" s="252" t="s">
        <v>88</v>
      </c>
      <c r="AV277" s="13" t="s">
        <v>88</v>
      </c>
      <c r="AW277" s="13" t="s">
        <v>32</v>
      </c>
      <c r="AX277" s="13" t="s">
        <v>76</v>
      </c>
      <c r="AY277" s="252" t="s">
        <v>362</v>
      </c>
    </row>
    <row r="278" s="14" customFormat="1">
      <c r="A278" s="14"/>
      <c r="B278" s="263"/>
      <c r="C278" s="264"/>
      <c r="D278" s="243" t="s">
        <v>372</v>
      </c>
      <c r="E278" s="265" t="s">
        <v>1</v>
      </c>
      <c r="F278" s="266" t="s">
        <v>396</v>
      </c>
      <c r="G278" s="264"/>
      <c r="H278" s="267">
        <v>2556.5799999999999</v>
      </c>
      <c r="I278" s="268"/>
      <c r="J278" s="264"/>
      <c r="K278" s="264"/>
      <c r="L278" s="269"/>
      <c r="M278" s="270"/>
      <c r="N278" s="271"/>
      <c r="O278" s="271"/>
      <c r="P278" s="271"/>
      <c r="Q278" s="271"/>
      <c r="R278" s="271"/>
      <c r="S278" s="271"/>
      <c r="T278" s="27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73" t="s">
        <v>372</v>
      </c>
      <c r="AU278" s="273" t="s">
        <v>88</v>
      </c>
      <c r="AV278" s="14" t="s">
        <v>370</v>
      </c>
      <c r="AW278" s="14" t="s">
        <v>32</v>
      </c>
      <c r="AX278" s="14" t="s">
        <v>83</v>
      </c>
      <c r="AY278" s="273" t="s">
        <v>362</v>
      </c>
    </row>
    <row r="279" s="12" customFormat="1" ht="25.92" customHeight="1">
      <c r="A279" s="12"/>
      <c r="B279" s="212"/>
      <c r="C279" s="213"/>
      <c r="D279" s="214" t="s">
        <v>75</v>
      </c>
      <c r="E279" s="215" t="s">
        <v>552</v>
      </c>
      <c r="F279" s="215" t="s">
        <v>553</v>
      </c>
      <c r="G279" s="213"/>
      <c r="H279" s="213"/>
      <c r="I279" s="216"/>
      <c r="J279" s="217">
        <f>BK279</f>
        <v>0</v>
      </c>
      <c r="K279" s="213"/>
      <c r="L279" s="218"/>
      <c r="M279" s="219"/>
      <c r="N279" s="220"/>
      <c r="O279" s="220"/>
      <c r="P279" s="221">
        <f>SUM(P280:P283)</f>
        <v>0</v>
      </c>
      <c r="Q279" s="220"/>
      <c r="R279" s="221">
        <f>SUM(R280:R283)</f>
        <v>0</v>
      </c>
      <c r="S279" s="220"/>
      <c r="T279" s="222">
        <f>SUM(T280:T283)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23" t="s">
        <v>370</v>
      </c>
      <c r="AT279" s="224" t="s">
        <v>75</v>
      </c>
      <c r="AU279" s="224" t="s">
        <v>76</v>
      </c>
      <c r="AY279" s="223" t="s">
        <v>362</v>
      </c>
      <c r="BK279" s="225">
        <f>SUM(BK280:BK283)</f>
        <v>0</v>
      </c>
    </row>
    <row r="280" s="2" customFormat="1" ht="21.75" customHeight="1">
      <c r="A280" s="39"/>
      <c r="B280" s="40"/>
      <c r="C280" s="228" t="s">
        <v>492</v>
      </c>
      <c r="D280" s="228" t="s">
        <v>365</v>
      </c>
      <c r="E280" s="229" t="s">
        <v>555</v>
      </c>
      <c r="F280" s="230" t="s">
        <v>556</v>
      </c>
      <c r="G280" s="231" t="s">
        <v>557</v>
      </c>
      <c r="H280" s="232">
        <v>192</v>
      </c>
      <c r="I280" s="233"/>
      <c r="J280" s="234">
        <f>ROUND(I280*H280,2)</f>
        <v>0</v>
      </c>
      <c r="K280" s="230" t="s">
        <v>369</v>
      </c>
      <c r="L280" s="45"/>
      <c r="M280" s="235" t="s">
        <v>1</v>
      </c>
      <c r="N280" s="236" t="s">
        <v>42</v>
      </c>
      <c r="O280" s="92"/>
      <c r="P280" s="237">
        <f>O280*H280</f>
        <v>0</v>
      </c>
      <c r="Q280" s="237">
        <v>0</v>
      </c>
      <c r="R280" s="237">
        <f>Q280*H280</f>
        <v>0</v>
      </c>
      <c r="S280" s="237">
        <v>0</v>
      </c>
      <c r="T280" s="238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9" t="s">
        <v>558</v>
      </c>
      <c r="AT280" s="239" t="s">
        <v>365</v>
      </c>
      <c r="AU280" s="239" t="s">
        <v>83</v>
      </c>
      <c r="AY280" s="18" t="s">
        <v>362</v>
      </c>
      <c r="BE280" s="240">
        <f>IF(N280="základní",J280,0)</f>
        <v>0</v>
      </c>
      <c r="BF280" s="240">
        <f>IF(N280="snížená",J280,0)</f>
        <v>0</v>
      </c>
      <c r="BG280" s="240">
        <f>IF(N280="zákl. přenesená",J280,0)</f>
        <v>0</v>
      </c>
      <c r="BH280" s="240">
        <f>IF(N280="sníž. přenesená",J280,0)</f>
        <v>0</v>
      </c>
      <c r="BI280" s="240">
        <f>IF(N280="nulová",J280,0)</f>
        <v>0</v>
      </c>
      <c r="BJ280" s="18" t="s">
        <v>88</v>
      </c>
      <c r="BK280" s="240">
        <f>ROUND(I280*H280,2)</f>
        <v>0</v>
      </c>
      <c r="BL280" s="18" t="s">
        <v>558</v>
      </c>
      <c r="BM280" s="239" t="s">
        <v>775</v>
      </c>
    </row>
    <row r="281" s="15" customFormat="1">
      <c r="A281" s="15"/>
      <c r="B281" s="274"/>
      <c r="C281" s="275"/>
      <c r="D281" s="243" t="s">
        <v>372</v>
      </c>
      <c r="E281" s="276" t="s">
        <v>1</v>
      </c>
      <c r="F281" s="277" t="s">
        <v>776</v>
      </c>
      <c r="G281" s="275"/>
      <c r="H281" s="276" t="s">
        <v>1</v>
      </c>
      <c r="I281" s="278"/>
      <c r="J281" s="275"/>
      <c r="K281" s="275"/>
      <c r="L281" s="279"/>
      <c r="M281" s="280"/>
      <c r="N281" s="281"/>
      <c r="O281" s="281"/>
      <c r="P281" s="281"/>
      <c r="Q281" s="281"/>
      <c r="R281" s="281"/>
      <c r="S281" s="281"/>
      <c r="T281" s="282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83" t="s">
        <v>372</v>
      </c>
      <c r="AU281" s="283" t="s">
        <v>83</v>
      </c>
      <c r="AV281" s="15" t="s">
        <v>83</v>
      </c>
      <c r="AW281" s="15" t="s">
        <v>32</v>
      </c>
      <c r="AX281" s="15" t="s">
        <v>76</v>
      </c>
      <c r="AY281" s="283" t="s">
        <v>362</v>
      </c>
    </row>
    <row r="282" s="13" customFormat="1">
      <c r="A282" s="13"/>
      <c r="B282" s="241"/>
      <c r="C282" s="242"/>
      <c r="D282" s="243" t="s">
        <v>372</v>
      </c>
      <c r="E282" s="244" t="s">
        <v>1</v>
      </c>
      <c r="F282" s="245" t="s">
        <v>777</v>
      </c>
      <c r="G282" s="242"/>
      <c r="H282" s="246">
        <v>192</v>
      </c>
      <c r="I282" s="247"/>
      <c r="J282" s="242"/>
      <c r="K282" s="242"/>
      <c r="L282" s="248"/>
      <c r="M282" s="249"/>
      <c r="N282" s="250"/>
      <c r="O282" s="250"/>
      <c r="P282" s="250"/>
      <c r="Q282" s="250"/>
      <c r="R282" s="250"/>
      <c r="S282" s="250"/>
      <c r="T282" s="25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2" t="s">
        <v>372</v>
      </c>
      <c r="AU282" s="252" t="s">
        <v>83</v>
      </c>
      <c r="AV282" s="13" t="s">
        <v>88</v>
      </c>
      <c r="AW282" s="13" t="s">
        <v>32</v>
      </c>
      <c r="AX282" s="13" t="s">
        <v>76</v>
      </c>
      <c r="AY282" s="252" t="s">
        <v>362</v>
      </c>
    </row>
    <row r="283" s="14" customFormat="1">
      <c r="A283" s="14"/>
      <c r="B283" s="263"/>
      <c r="C283" s="264"/>
      <c r="D283" s="243" t="s">
        <v>372</v>
      </c>
      <c r="E283" s="265" t="s">
        <v>1</v>
      </c>
      <c r="F283" s="266" t="s">
        <v>396</v>
      </c>
      <c r="G283" s="264"/>
      <c r="H283" s="267">
        <v>192</v>
      </c>
      <c r="I283" s="268"/>
      <c r="J283" s="264"/>
      <c r="K283" s="264"/>
      <c r="L283" s="269"/>
      <c r="M283" s="293"/>
      <c r="N283" s="294"/>
      <c r="O283" s="294"/>
      <c r="P283" s="294"/>
      <c r="Q283" s="294"/>
      <c r="R283" s="294"/>
      <c r="S283" s="294"/>
      <c r="T283" s="295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73" t="s">
        <v>372</v>
      </c>
      <c r="AU283" s="273" t="s">
        <v>83</v>
      </c>
      <c r="AV283" s="14" t="s">
        <v>370</v>
      </c>
      <c r="AW283" s="14" t="s">
        <v>32</v>
      </c>
      <c r="AX283" s="14" t="s">
        <v>83</v>
      </c>
      <c r="AY283" s="273" t="s">
        <v>362</v>
      </c>
    </row>
    <row r="284" s="2" customFormat="1" ht="6.96" customHeight="1">
      <c r="A284" s="39"/>
      <c r="B284" s="67"/>
      <c r="C284" s="68"/>
      <c r="D284" s="68"/>
      <c r="E284" s="68"/>
      <c r="F284" s="68"/>
      <c r="G284" s="68"/>
      <c r="H284" s="68"/>
      <c r="I284" s="68"/>
      <c r="J284" s="68"/>
      <c r="K284" s="68"/>
      <c r="L284" s="45"/>
      <c r="M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</row>
  </sheetData>
  <sheetProtection sheet="1" autoFilter="0" formatColumns="0" formatRows="0" objects="1" scenarios="1" spinCount="100000" saltValue="w3cuzBKJjgaDopBMhAdT6Ro+aLR9un1FZMR2U3uzywlXMNKuGw//r6Naan0e7RloUs6pUX2ZkQilzDcc+UV3Tw==" hashValue="n7KjflxGlJaWTTT+mZppUKhFJeke5zNFsHkE84+4mvAXffuzjIlQAskw+ThSf9UiUNEoJywTNLdqHeaIdSfENQ==" algorithmName="SHA-512" password="CC35"/>
  <autoFilter ref="C130:K28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7:H117"/>
    <mergeCell ref="E121:H121"/>
    <mergeCell ref="E119:H119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632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633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778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ROUND(J141,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ROUND((SUM(BE141:BE1170)),  2)</f>
        <v>0</v>
      </c>
      <c r="G37" s="39"/>
      <c r="H37" s="39"/>
      <c r="I37" s="166">
        <v>0.20999999999999999</v>
      </c>
      <c r="J37" s="165">
        <f>ROUND(((SUM(BE141:BE1170))*I37),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ROUND((SUM(BF141:BF1170)),  2)</f>
        <v>0</v>
      </c>
      <c r="G38" s="39"/>
      <c r="H38" s="39"/>
      <c r="I38" s="166">
        <v>0.12</v>
      </c>
      <c r="J38" s="165">
        <f>ROUND(((SUM(BF141:BF1170))*I38),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ROUND((SUM(BG141:BG1170)),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ROUND((SUM(BH141:BH1170)),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ROUND((SUM(BI141:BI1170)),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632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633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02.A - Vnitřní stavební úpravy 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J141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334</v>
      </c>
      <c r="E101" s="193"/>
      <c r="F101" s="193"/>
      <c r="G101" s="193"/>
      <c r="H101" s="193"/>
      <c r="I101" s="193"/>
      <c r="J101" s="194">
        <f>J142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779</v>
      </c>
      <c r="E102" s="198"/>
      <c r="F102" s="198"/>
      <c r="G102" s="198"/>
      <c r="H102" s="198"/>
      <c r="I102" s="198"/>
      <c r="J102" s="199">
        <f>J143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336</v>
      </c>
      <c r="E103" s="198"/>
      <c r="F103" s="198"/>
      <c r="G103" s="198"/>
      <c r="H103" s="198"/>
      <c r="I103" s="198"/>
      <c r="J103" s="199">
        <f>J289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337</v>
      </c>
      <c r="E104" s="198"/>
      <c r="F104" s="198"/>
      <c r="G104" s="198"/>
      <c r="H104" s="198"/>
      <c r="I104" s="198"/>
      <c r="J104" s="199">
        <f>J656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338</v>
      </c>
      <c r="E105" s="198"/>
      <c r="F105" s="198"/>
      <c r="G105" s="198"/>
      <c r="H105" s="198"/>
      <c r="I105" s="198"/>
      <c r="J105" s="199">
        <f>J701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339</v>
      </c>
      <c r="E106" s="198"/>
      <c r="F106" s="198"/>
      <c r="G106" s="198"/>
      <c r="H106" s="198"/>
      <c r="I106" s="198"/>
      <c r="J106" s="199">
        <f>J711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0"/>
      <c r="C107" s="191"/>
      <c r="D107" s="192" t="s">
        <v>340</v>
      </c>
      <c r="E107" s="193"/>
      <c r="F107" s="193"/>
      <c r="G107" s="193"/>
      <c r="H107" s="193"/>
      <c r="I107" s="193"/>
      <c r="J107" s="194">
        <f>J713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6"/>
      <c r="C108" s="134"/>
      <c r="D108" s="197" t="s">
        <v>780</v>
      </c>
      <c r="E108" s="198"/>
      <c r="F108" s="198"/>
      <c r="G108" s="198"/>
      <c r="H108" s="198"/>
      <c r="I108" s="198"/>
      <c r="J108" s="199">
        <f>J714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341</v>
      </c>
      <c r="E109" s="198"/>
      <c r="F109" s="198"/>
      <c r="G109" s="198"/>
      <c r="H109" s="198"/>
      <c r="I109" s="198"/>
      <c r="J109" s="199">
        <f>J727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781</v>
      </c>
      <c r="E110" s="198"/>
      <c r="F110" s="198"/>
      <c r="G110" s="198"/>
      <c r="H110" s="198"/>
      <c r="I110" s="198"/>
      <c r="J110" s="199">
        <f>J935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782</v>
      </c>
      <c r="E111" s="198"/>
      <c r="F111" s="198"/>
      <c r="G111" s="198"/>
      <c r="H111" s="198"/>
      <c r="I111" s="198"/>
      <c r="J111" s="199">
        <f>J955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4"/>
      <c r="D112" s="197" t="s">
        <v>783</v>
      </c>
      <c r="E112" s="198"/>
      <c r="F112" s="198"/>
      <c r="G112" s="198"/>
      <c r="H112" s="198"/>
      <c r="I112" s="198"/>
      <c r="J112" s="199">
        <f>J959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4"/>
      <c r="D113" s="197" t="s">
        <v>636</v>
      </c>
      <c r="E113" s="198"/>
      <c r="F113" s="198"/>
      <c r="G113" s="198"/>
      <c r="H113" s="198"/>
      <c r="I113" s="198"/>
      <c r="J113" s="199">
        <f>J1025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6"/>
      <c r="C114" s="134"/>
      <c r="D114" s="197" t="s">
        <v>784</v>
      </c>
      <c r="E114" s="198"/>
      <c r="F114" s="198"/>
      <c r="G114" s="198"/>
      <c r="H114" s="198"/>
      <c r="I114" s="198"/>
      <c r="J114" s="199">
        <f>J1086</f>
        <v>0</v>
      </c>
      <c r="K114" s="134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6"/>
      <c r="C115" s="134"/>
      <c r="D115" s="197" t="s">
        <v>785</v>
      </c>
      <c r="E115" s="198"/>
      <c r="F115" s="198"/>
      <c r="G115" s="198"/>
      <c r="H115" s="198"/>
      <c r="I115" s="198"/>
      <c r="J115" s="199">
        <f>J1133</f>
        <v>0</v>
      </c>
      <c r="K115" s="134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6"/>
      <c r="C116" s="134"/>
      <c r="D116" s="197" t="s">
        <v>786</v>
      </c>
      <c r="E116" s="198"/>
      <c r="F116" s="198"/>
      <c r="G116" s="198"/>
      <c r="H116" s="198"/>
      <c r="I116" s="198"/>
      <c r="J116" s="199">
        <f>J1149</f>
        <v>0</v>
      </c>
      <c r="K116" s="134"/>
      <c r="L116" s="20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9" customFormat="1" ht="24.96" customHeight="1">
      <c r="A117" s="9"/>
      <c r="B117" s="190"/>
      <c r="C117" s="191"/>
      <c r="D117" s="192" t="s">
        <v>787</v>
      </c>
      <c r="E117" s="193"/>
      <c r="F117" s="193"/>
      <c r="G117" s="193"/>
      <c r="H117" s="193"/>
      <c r="I117" s="193"/>
      <c r="J117" s="194">
        <f>J1167</f>
        <v>0</v>
      </c>
      <c r="K117" s="191"/>
      <c r="L117" s="195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="2" customFormat="1" ht="21.84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67"/>
      <c r="C119" s="68"/>
      <c r="D119" s="68"/>
      <c r="E119" s="68"/>
      <c r="F119" s="68"/>
      <c r="G119" s="68"/>
      <c r="H119" s="68"/>
      <c r="I119" s="68"/>
      <c r="J119" s="68"/>
      <c r="K119" s="68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3" s="2" customFormat="1" ht="6.96" customHeight="1">
      <c r="A123" s="39"/>
      <c r="B123" s="69"/>
      <c r="C123" s="70"/>
      <c r="D123" s="70"/>
      <c r="E123" s="70"/>
      <c r="F123" s="70"/>
      <c r="G123" s="70"/>
      <c r="H123" s="70"/>
      <c r="I123" s="70"/>
      <c r="J123" s="70"/>
      <c r="K123" s="70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24.96" customHeight="1">
      <c r="A124" s="39"/>
      <c r="B124" s="40"/>
      <c r="C124" s="24" t="s">
        <v>347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16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6.5" customHeight="1">
      <c r="A127" s="39"/>
      <c r="B127" s="40"/>
      <c r="C127" s="41"/>
      <c r="D127" s="41"/>
      <c r="E127" s="185" t="str">
        <f>E7</f>
        <v>Stavební úpravy Ústecká 2855, Česká Lípa</v>
      </c>
      <c r="F127" s="33"/>
      <c r="G127" s="33"/>
      <c r="H127" s="33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" customFormat="1" ht="12" customHeight="1">
      <c r="B128" s="22"/>
      <c r="C128" s="33" t="s">
        <v>325</v>
      </c>
      <c r="D128" s="23"/>
      <c r="E128" s="23"/>
      <c r="F128" s="23"/>
      <c r="G128" s="23"/>
      <c r="H128" s="23"/>
      <c r="I128" s="23"/>
      <c r="J128" s="23"/>
      <c r="K128" s="23"/>
      <c r="L128" s="21"/>
    </row>
    <row r="129" s="1" customFormat="1" ht="16.5" customHeight="1">
      <c r="B129" s="22"/>
      <c r="C129" s="23"/>
      <c r="D129" s="23"/>
      <c r="E129" s="185" t="s">
        <v>632</v>
      </c>
      <c r="F129" s="23"/>
      <c r="G129" s="23"/>
      <c r="H129" s="23"/>
      <c r="I129" s="23"/>
      <c r="J129" s="23"/>
      <c r="K129" s="23"/>
      <c r="L129" s="21"/>
    </row>
    <row r="130" s="1" customFormat="1" ht="12" customHeight="1">
      <c r="B130" s="22"/>
      <c r="C130" s="33" t="s">
        <v>327</v>
      </c>
      <c r="D130" s="23"/>
      <c r="E130" s="23"/>
      <c r="F130" s="23"/>
      <c r="G130" s="23"/>
      <c r="H130" s="23"/>
      <c r="I130" s="23"/>
      <c r="J130" s="23"/>
      <c r="K130" s="23"/>
      <c r="L130" s="21"/>
    </row>
    <row r="131" s="2" customFormat="1" ht="16.5" customHeight="1">
      <c r="A131" s="39"/>
      <c r="B131" s="40"/>
      <c r="C131" s="41"/>
      <c r="D131" s="41"/>
      <c r="E131" s="296" t="s">
        <v>633</v>
      </c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2" customHeight="1">
      <c r="A132" s="39"/>
      <c r="B132" s="40"/>
      <c r="C132" s="33" t="s">
        <v>634</v>
      </c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6.5" customHeight="1">
      <c r="A133" s="39"/>
      <c r="B133" s="40"/>
      <c r="C133" s="41"/>
      <c r="D133" s="41"/>
      <c r="E133" s="77" t="str">
        <f>E13</f>
        <v xml:space="preserve">02.A - Vnitřní stavební úpravy </v>
      </c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6.96" customHeight="1">
      <c r="A134" s="39"/>
      <c r="B134" s="40"/>
      <c r="C134" s="41"/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2" customHeight="1">
      <c r="A135" s="39"/>
      <c r="B135" s="40"/>
      <c r="C135" s="33" t="s">
        <v>20</v>
      </c>
      <c r="D135" s="41"/>
      <c r="E135" s="41"/>
      <c r="F135" s="28" t="str">
        <f>F16</f>
        <v xml:space="preserve">Ústecká 2855, Česká Lípa </v>
      </c>
      <c r="G135" s="41"/>
      <c r="H135" s="41"/>
      <c r="I135" s="33" t="s">
        <v>22</v>
      </c>
      <c r="J135" s="80" t="str">
        <f>IF(J16="","",J16)</f>
        <v>6. 8. 2025</v>
      </c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6.96" customHeight="1">
      <c r="A136" s="39"/>
      <c r="B136" s="40"/>
      <c r="C136" s="41"/>
      <c r="D136" s="41"/>
      <c r="E136" s="41"/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5.15" customHeight="1">
      <c r="A137" s="39"/>
      <c r="B137" s="40"/>
      <c r="C137" s="33" t="s">
        <v>24</v>
      </c>
      <c r="D137" s="41"/>
      <c r="E137" s="41"/>
      <c r="F137" s="28" t="str">
        <f>E19</f>
        <v>Město Č. Lípa, n. T.G.M. 1/1, 47 001 Česká Lípa</v>
      </c>
      <c r="G137" s="41"/>
      <c r="H137" s="41"/>
      <c r="I137" s="33" t="s">
        <v>30</v>
      </c>
      <c r="J137" s="37" t="str">
        <f>E25</f>
        <v xml:space="preserve"> </v>
      </c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5.15" customHeight="1">
      <c r="A138" s="39"/>
      <c r="B138" s="40"/>
      <c r="C138" s="33" t="s">
        <v>28</v>
      </c>
      <c r="D138" s="41"/>
      <c r="E138" s="41"/>
      <c r="F138" s="28" t="str">
        <f>IF(E22="","",E22)</f>
        <v>Vyplň údaj</v>
      </c>
      <c r="G138" s="41"/>
      <c r="H138" s="41"/>
      <c r="I138" s="33" t="s">
        <v>33</v>
      </c>
      <c r="J138" s="37" t="str">
        <f>E28</f>
        <v xml:space="preserve"> </v>
      </c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10.32" customHeight="1">
      <c r="A139" s="39"/>
      <c r="B139" s="40"/>
      <c r="C139" s="41"/>
      <c r="D139" s="41"/>
      <c r="E139" s="41"/>
      <c r="F139" s="41"/>
      <c r="G139" s="41"/>
      <c r="H139" s="41"/>
      <c r="I139" s="41"/>
      <c r="J139" s="41"/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11" customFormat="1" ht="29.28" customHeight="1">
      <c r="A140" s="201"/>
      <c r="B140" s="202"/>
      <c r="C140" s="203" t="s">
        <v>348</v>
      </c>
      <c r="D140" s="204" t="s">
        <v>61</v>
      </c>
      <c r="E140" s="204" t="s">
        <v>57</v>
      </c>
      <c r="F140" s="204" t="s">
        <v>58</v>
      </c>
      <c r="G140" s="204" t="s">
        <v>349</v>
      </c>
      <c r="H140" s="204" t="s">
        <v>350</v>
      </c>
      <c r="I140" s="204" t="s">
        <v>351</v>
      </c>
      <c r="J140" s="204" t="s">
        <v>331</v>
      </c>
      <c r="K140" s="205" t="s">
        <v>352</v>
      </c>
      <c r="L140" s="206"/>
      <c r="M140" s="101" t="s">
        <v>1</v>
      </c>
      <c r="N140" s="102" t="s">
        <v>40</v>
      </c>
      <c r="O140" s="102" t="s">
        <v>353</v>
      </c>
      <c r="P140" s="102" t="s">
        <v>354</v>
      </c>
      <c r="Q140" s="102" t="s">
        <v>355</v>
      </c>
      <c r="R140" s="102" t="s">
        <v>356</v>
      </c>
      <c r="S140" s="102" t="s">
        <v>357</v>
      </c>
      <c r="T140" s="103" t="s">
        <v>358</v>
      </c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</row>
    <row r="141" s="2" customFormat="1" ht="22.8" customHeight="1">
      <c r="A141" s="39"/>
      <c r="B141" s="40"/>
      <c r="C141" s="108" t="s">
        <v>359</v>
      </c>
      <c r="D141" s="41"/>
      <c r="E141" s="41"/>
      <c r="F141" s="41"/>
      <c r="G141" s="41"/>
      <c r="H141" s="41"/>
      <c r="I141" s="41"/>
      <c r="J141" s="207">
        <f>BK141</f>
        <v>0</v>
      </c>
      <c r="K141" s="41"/>
      <c r="L141" s="45"/>
      <c r="M141" s="104"/>
      <c r="N141" s="208"/>
      <c r="O141" s="105"/>
      <c r="P141" s="209">
        <f>P142+P713+P1167</f>
        <v>0</v>
      </c>
      <c r="Q141" s="105"/>
      <c r="R141" s="209">
        <f>R142+R713+R1167</f>
        <v>252.25559761</v>
      </c>
      <c r="S141" s="105"/>
      <c r="T141" s="210">
        <f>T142+T713+T1167</f>
        <v>12.88548028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75</v>
      </c>
      <c r="AU141" s="18" t="s">
        <v>333</v>
      </c>
      <c r="BK141" s="211">
        <f>BK142+BK713+BK1167</f>
        <v>0</v>
      </c>
    </row>
    <row r="142" s="12" customFormat="1" ht="25.92" customHeight="1">
      <c r="A142" s="12"/>
      <c r="B142" s="212"/>
      <c r="C142" s="213"/>
      <c r="D142" s="214" t="s">
        <v>75</v>
      </c>
      <c r="E142" s="215" t="s">
        <v>360</v>
      </c>
      <c r="F142" s="215" t="s">
        <v>361</v>
      </c>
      <c r="G142" s="213"/>
      <c r="H142" s="213"/>
      <c r="I142" s="216"/>
      <c r="J142" s="217">
        <f>BK142</f>
        <v>0</v>
      </c>
      <c r="K142" s="213"/>
      <c r="L142" s="218"/>
      <c r="M142" s="219"/>
      <c r="N142" s="220"/>
      <c r="O142" s="220"/>
      <c r="P142" s="221">
        <f>P143+P289+P656+P701+P711</f>
        <v>0</v>
      </c>
      <c r="Q142" s="220"/>
      <c r="R142" s="221">
        <f>R143+R289+R656+R701+R711</f>
        <v>110.87919820999998</v>
      </c>
      <c r="S142" s="220"/>
      <c r="T142" s="222">
        <f>T143+T289+T656+T701+T711</f>
        <v>10.609836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3" t="s">
        <v>83</v>
      </c>
      <c r="AT142" s="224" t="s">
        <v>75</v>
      </c>
      <c r="AU142" s="224" t="s">
        <v>76</v>
      </c>
      <c r="AY142" s="223" t="s">
        <v>362</v>
      </c>
      <c r="BK142" s="225">
        <f>BK143+BK289+BK656+BK701+BK711</f>
        <v>0</v>
      </c>
    </row>
    <row r="143" s="12" customFormat="1" ht="22.8" customHeight="1">
      <c r="A143" s="12"/>
      <c r="B143" s="212"/>
      <c r="C143" s="213"/>
      <c r="D143" s="214" t="s">
        <v>75</v>
      </c>
      <c r="E143" s="226" t="s">
        <v>104</v>
      </c>
      <c r="F143" s="226" t="s">
        <v>788</v>
      </c>
      <c r="G143" s="213"/>
      <c r="H143" s="213"/>
      <c r="I143" s="216"/>
      <c r="J143" s="227">
        <f>BK143</f>
        <v>0</v>
      </c>
      <c r="K143" s="213"/>
      <c r="L143" s="218"/>
      <c r="M143" s="219"/>
      <c r="N143" s="220"/>
      <c r="O143" s="220"/>
      <c r="P143" s="221">
        <f>SUM(P144:P288)</f>
        <v>0</v>
      </c>
      <c r="Q143" s="220"/>
      <c r="R143" s="221">
        <f>SUM(R144:R288)</f>
        <v>16.364303330000002</v>
      </c>
      <c r="S143" s="220"/>
      <c r="T143" s="222">
        <f>SUM(T144:T288)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3" t="s">
        <v>83</v>
      </c>
      <c r="AT143" s="224" t="s">
        <v>75</v>
      </c>
      <c r="AU143" s="224" t="s">
        <v>83</v>
      </c>
      <c r="AY143" s="223" t="s">
        <v>362</v>
      </c>
      <c r="BK143" s="225">
        <f>SUM(BK144:BK288)</f>
        <v>0</v>
      </c>
    </row>
    <row r="144" s="2" customFormat="1" ht="37.8" customHeight="1">
      <c r="A144" s="39"/>
      <c r="B144" s="40"/>
      <c r="C144" s="228" t="s">
        <v>83</v>
      </c>
      <c r="D144" s="228" t="s">
        <v>365</v>
      </c>
      <c r="E144" s="229" t="s">
        <v>789</v>
      </c>
      <c r="F144" s="230" t="s">
        <v>790</v>
      </c>
      <c r="G144" s="231" t="s">
        <v>368</v>
      </c>
      <c r="H144" s="232">
        <v>6.7999999999999998</v>
      </c>
      <c r="I144" s="233"/>
      <c r="J144" s="234">
        <f>ROUND(I144*H144,2)</f>
        <v>0</v>
      </c>
      <c r="K144" s="230" t="s">
        <v>471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0.22362000000000001</v>
      </c>
      <c r="R144" s="237">
        <f>Q144*H144</f>
        <v>1.520616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370</v>
      </c>
      <c r="AT144" s="239" t="s">
        <v>365</v>
      </c>
      <c r="AU144" s="239" t="s">
        <v>88</v>
      </c>
      <c r="AY144" s="18" t="s">
        <v>362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370</v>
      </c>
      <c r="BM144" s="239" t="s">
        <v>791</v>
      </c>
    </row>
    <row r="145" s="15" customFormat="1">
      <c r="A145" s="15"/>
      <c r="B145" s="274"/>
      <c r="C145" s="275"/>
      <c r="D145" s="243" t="s">
        <v>372</v>
      </c>
      <c r="E145" s="276" t="s">
        <v>1</v>
      </c>
      <c r="F145" s="277" t="s">
        <v>642</v>
      </c>
      <c r="G145" s="275"/>
      <c r="H145" s="276" t="s">
        <v>1</v>
      </c>
      <c r="I145" s="278"/>
      <c r="J145" s="275"/>
      <c r="K145" s="275"/>
      <c r="L145" s="279"/>
      <c r="M145" s="280"/>
      <c r="N145" s="281"/>
      <c r="O145" s="281"/>
      <c r="P145" s="281"/>
      <c r="Q145" s="281"/>
      <c r="R145" s="281"/>
      <c r="S145" s="281"/>
      <c r="T145" s="282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83" t="s">
        <v>372</v>
      </c>
      <c r="AU145" s="283" t="s">
        <v>88</v>
      </c>
      <c r="AV145" s="15" t="s">
        <v>83</v>
      </c>
      <c r="AW145" s="15" t="s">
        <v>32</v>
      </c>
      <c r="AX145" s="15" t="s">
        <v>76</v>
      </c>
      <c r="AY145" s="283" t="s">
        <v>362</v>
      </c>
    </row>
    <row r="146" s="15" customFormat="1">
      <c r="A146" s="15"/>
      <c r="B146" s="274"/>
      <c r="C146" s="275"/>
      <c r="D146" s="243" t="s">
        <v>372</v>
      </c>
      <c r="E146" s="276" t="s">
        <v>1</v>
      </c>
      <c r="F146" s="277" t="s">
        <v>792</v>
      </c>
      <c r="G146" s="275"/>
      <c r="H146" s="276" t="s">
        <v>1</v>
      </c>
      <c r="I146" s="278"/>
      <c r="J146" s="275"/>
      <c r="K146" s="275"/>
      <c r="L146" s="279"/>
      <c r="M146" s="280"/>
      <c r="N146" s="281"/>
      <c r="O146" s="281"/>
      <c r="P146" s="281"/>
      <c r="Q146" s="281"/>
      <c r="R146" s="281"/>
      <c r="S146" s="281"/>
      <c r="T146" s="282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83" t="s">
        <v>372</v>
      </c>
      <c r="AU146" s="283" t="s">
        <v>88</v>
      </c>
      <c r="AV146" s="15" t="s">
        <v>83</v>
      </c>
      <c r="AW146" s="15" t="s">
        <v>32</v>
      </c>
      <c r="AX146" s="15" t="s">
        <v>76</v>
      </c>
      <c r="AY146" s="283" t="s">
        <v>362</v>
      </c>
    </row>
    <row r="147" s="13" customFormat="1">
      <c r="A147" s="13"/>
      <c r="B147" s="241"/>
      <c r="C147" s="242"/>
      <c r="D147" s="243" t="s">
        <v>372</v>
      </c>
      <c r="E147" s="244" t="s">
        <v>1</v>
      </c>
      <c r="F147" s="245" t="s">
        <v>793</v>
      </c>
      <c r="G147" s="242"/>
      <c r="H147" s="246">
        <v>6.7999999999999998</v>
      </c>
      <c r="I147" s="247"/>
      <c r="J147" s="242"/>
      <c r="K147" s="242"/>
      <c r="L147" s="248"/>
      <c r="M147" s="249"/>
      <c r="N147" s="250"/>
      <c r="O147" s="250"/>
      <c r="P147" s="250"/>
      <c r="Q147" s="250"/>
      <c r="R147" s="250"/>
      <c r="S147" s="250"/>
      <c r="T147" s="25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2" t="s">
        <v>372</v>
      </c>
      <c r="AU147" s="252" t="s">
        <v>88</v>
      </c>
      <c r="AV147" s="13" t="s">
        <v>88</v>
      </c>
      <c r="AW147" s="13" t="s">
        <v>32</v>
      </c>
      <c r="AX147" s="13" t="s">
        <v>76</v>
      </c>
      <c r="AY147" s="252" t="s">
        <v>362</v>
      </c>
    </row>
    <row r="148" s="14" customFormat="1">
      <c r="A148" s="14"/>
      <c r="B148" s="263"/>
      <c r="C148" s="264"/>
      <c r="D148" s="243" t="s">
        <v>372</v>
      </c>
      <c r="E148" s="265" t="s">
        <v>1</v>
      </c>
      <c r="F148" s="266" t="s">
        <v>396</v>
      </c>
      <c r="G148" s="264"/>
      <c r="H148" s="267">
        <v>6.7999999999999998</v>
      </c>
      <c r="I148" s="268"/>
      <c r="J148" s="264"/>
      <c r="K148" s="264"/>
      <c r="L148" s="269"/>
      <c r="M148" s="270"/>
      <c r="N148" s="271"/>
      <c r="O148" s="271"/>
      <c r="P148" s="271"/>
      <c r="Q148" s="271"/>
      <c r="R148" s="271"/>
      <c r="S148" s="271"/>
      <c r="T148" s="27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73" t="s">
        <v>372</v>
      </c>
      <c r="AU148" s="273" t="s">
        <v>88</v>
      </c>
      <c r="AV148" s="14" t="s">
        <v>370</v>
      </c>
      <c r="AW148" s="14" t="s">
        <v>32</v>
      </c>
      <c r="AX148" s="14" t="s">
        <v>83</v>
      </c>
      <c r="AY148" s="273" t="s">
        <v>362</v>
      </c>
    </row>
    <row r="149" s="2" customFormat="1" ht="21.75" customHeight="1">
      <c r="A149" s="39"/>
      <c r="B149" s="40"/>
      <c r="C149" s="228" t="s">
        <v>88</v>
      </c>
      <c r="D149" s="228" t="s">
        <v>365</v>
      </c>
      <c r="E149" s="229" t="s">
        <v>794</v>
      </c>
      <c r="F149" s="230" t="s">
        <v>795</v>
      </c>
      <c r="G149" s="231" t="s">
        <v>403</v>
      </c>
      <c r="H149" s="232">
        <v>12.25</v>
      </c>
      <c r="I149" s="233"/>
      <c r="J149" s="234">
        <f>ROUND(I149*H149,2)</f>
        <v>0</v>
      </c>
      <c r="K149" s="230" t="s">
        <v>369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6.0000000000000002E-05</v>
      </c>
      <c r="R149" s="237">
        <f>Q149*H149</f>
        <v>0.00073499999999999998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370</v>
      </c>
      <c r="AT149" s="239" t="s">
        <v>365</v>
      </c>
      <c r="AU149" s="239" t="s">
        <v>88</v>
      </c>
      <c r="AY149" s="18" t="s">
        <v>362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370</v>
      </c>
      <c r="BM149" s="239" t="s">
        <v>796</v>
      </c>
    </row>
    <row r="150" s="15" customFormat="1">
      <c r="A150" s="15"/>
      <c r="B150" s="274"/>
      <c r="C150" s="275"/>
      <c r="D150" s="243" t="s">
        <v>372</v>
      </c>
      <c r="E150" s="276" t="s">
        <v>1</v>
      </c>
      <c r="F150" s="277" t="s">
        <v>797</v>
      </c>
      <c r="G150" s="275"/>
      <c r="H150" s="276" t="s">
        <v>1</v>
      </c>
      <c r="I150" s="278"/>
      <c r="J150" s="275"/>
      <c r="K150" s="275"/>
      <c r="L150" s="279"/>
      <c r="M150" s="280"/>
      <c r="N150" s="281"/>
      <c r="O150" s="281"/>
      <c r="P150" s="281"/>
      <c r="Q150" s="281"/>
      <c r="R150" s="281"/>
      <c r="S150" s="281"/>
      <c r="T150" s="282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83" t="s">
        <v>372</v>
      </c>
      <c r="AU150" s="283" t="s">
        <v>88</v>
      </c>
      <c r="AV150" s="15" t="s">
        <v>83</v>
      </c>
      <c r="AW150" s="15" t="s">
        <v>32</v>
      </c>
      <c r="AX150" s="15" t="s">
        <v>76</v>
      </c>
      <c r="AY150" s="283" t="s">
        <v>362</v>
      </c>
    </row>
    <row r="151" s="13" customFormat="1">
      <c r="A151" s="13"/>
      <c r="B151" s="241"/>
      <c r="C151" s="242"/>
      <c r="D151" s="243" t="s">
        <v>372</v>
      </c>
      <c r="E151" s="244" t="s">
        <v>1</v>
      </c>
      <c r="F151" s="245" t="s">
        <v>798</v>
      </c>
      <c r="G151" s="242"/>
      <c r="H151" s="246">
        <v>12.25</v>
      </c>
      <c r="I151" s="247"/>
      <c r="J151" s="242"/>
      <c r="K151" s="242"/>
      <c r="L151" s="248"/>
      <c r="M151" s="249"/>
      <c r="N151" s="250"/>
      <c r="O151" s="250"/>
      <c r="P151" s="250"/>
      <c r="Q151" s="250"/>
      <c r="R151" s="250"/>
      <c r="S151" s="250"/>
      <c r="T151" s="25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2" t="s">
        <v>372</v>
      </c>
      <c r="AU151" s="252" t="s">
        <v>88</v>
      </c>
      <c r="AV151" s="13" t="s">
        <v>88</v>
      </c>
      <c r="AW151" s="13" t="s">
        <v>32</v>
      </c>
      <c r="AX151" s="13" t="s">
        <v>76</v>
      </c>
      <c r="AY151" s="252" t="s">
        <v>362</v>
      </c>
    </row>
    <row r="152" s="14" customFormat="1">
      <c r="A152" s="14"/>
      <c r="B152" s="263"/>
      <c r="C152" s="264"/>
      <c r="D152" s="243" t="s">
        <v>372</v>
      </c>
      <c r="E152" s="265" t="s">
        <v>1</v>
      </c>
      <c r="F152" s="266" t="s">
        <v>396</v>
      </c>
      <c r="G152" s="264"/>
      <c r="H152" s="267">
        <v>12.25</v>
      </c>
      <c r="I152" s="268"/>
      <c r="J152" s="264"/>
      <c r="K152" s="264"/>
      <c r="L152" s="269"/>
      <c r="M152" s="270"/>
      <c r="N152" s="271"/>
      <c r="O152" s="271"/>
      <c r="P152" s="271"/>
      <c r="Q152" s="271"/>
      <c r="R152" s="271"/>
      <c r="S152" s="271"/>
      <c r="T152" s="27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73" t="s">
        <v>372</v>
      </c>
      <c r="AU152" s="273" t="s">
        <v>88</v>
      </c>
      <c r="AV152" s="14" t="s">
        <v>370</v>
      </c>
      <c r="AW152" s="14" t="s">
        <v>32</v>
      </c>
      <c r="AX152" s="14" t="s">
        <v>83</v>
      </c>
      <c r="AY152" s="273" t="s">
        <v>362</v>
      </c>
    </row>
    <row r="153" s="2" customFormat="1" ht="33" customHeight="1">
      <c r="A153" s="39"/>
      <c r="B153" s="40"/>
      <c r="C153" s="228" t="s">
        <v>104</v>
      </c>
      <c r="D153" s="228" t="s">
        <v>365</v>
      </c>
      <c r="E153" s="229" t="s">
        <v>799</v>
      </c>
      <c r="F153" s="230" t="s">
        <v>800</v>
      </c>
      <c r="G153" s="231" t="s">
        <v>470</v>
      </c>
      <c r="H153" s="232">
        <v>6</v>
      </c>
      <c r="I153" s="233"/>
      <c r="J153" s="234">
        <f>ROUND(I153*H153,2)</f>
        <v>0</v>
      </c>
      <c r="K153" s="230" t="s">
        <v>369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0.020209999999999999</v>
      </c>
      <c r="R153" s="237">
        <f>Q153*H153</f>
        <v>0.12125999999999999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370</v>
      </c>
      <c r="AT153" s="239" t="s">
        <v>365</v>
      </c>
      <c r="AU153" s="239" t="s">
        <v>88</v>
      </c>
      <c r="AY153" s="18" t="s">
        <v>362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370</v>
      </c>
      <c r="BM153" s="239" t="s">
        <v>801</v>
      </c>
    </row>
    <row r="154" s="15" customFormat="1">
      <c r="A154" s="15"/>
      <c r="B154" s="274"/>
      <c r="C154" s="275"/>
      <c r="D154" s="243" t="s">
        <v>372</v>
      </c>
      <c r="E154" s="276" t="s">
        <v>1</v>
      </c>
      <c r="F154" s="277" t="s">
        <v>642</v>
      </c>
      <c r="G154" s="275"/>
      <c r="H154" s="276" t="s">
        <v>1</v>
      </c>
      <c r="I154" s="278"/>
      <c r="J154" s="275"/>
      <c r="K154" s="275"/>
      <c r="L154" s="279"/>
      <c r="M154" s="280"/>
      <c r="N154" s="281"/>
      <c r="O154" s="281"/>
      <c r="P154" s="281"/>
      <c r="Q154" s="281"/>
      <c r="R154" s="281"/>
      <c r="S154" s="281"/>
      <c r="T154" s="282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83" t="s">
        <v>372</v>
      </c>
      <c r="AU154" s="283" t="s">
        <v>88</v>
      </c>
      <c r="AV154" s="15" t="s">
        <v>83</v>
      </c>
      <c r="AW154" s="15" t="s">
        <v>32</v>
      </c>
      <c r="AX154" s="15" t="s">
        <v>76</v>
      </c>
      <c r="AY154" s="283" t="s">
        <v>362</v>
      </c>
    </row>
    <row r="155" s="13" customFormat="1">
      <c r="A155" s="13"/>
      <c r="B155" s="241"/>
      <c r="C155" s="242"/>
      <c r="D155" s="243" t="s">
        <v>372</v>
      </c>
      <c r="E155" s="244" t="s">
        <v>1</v>
      </c>
      <c r="F155" s="245" t="s">
        <v>802</v>
      </c>
      <c r="G155" s="242"/>
      <c r="H155" s="246">
        <v>6</v>
      </c>
      <c r="I155" s="247"/>
      <c r="J155" s="242"/>
      <c r="K155" s="242"/>
      <c r="L155" s="248"/>
      <c r="M155" s="249"/>
      <c r="N155" s="250"/>
      <c r="O155" s="250"/>
      <c r="P155" s="250"/>
      <c r="Q155" s="250"/>
      <c r="R155" s="250"/>
      <c r="S155" s="250"/>
      <c r="T155" s="25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2" t="s">
        <v>372</v>
      </c>
      <c r="AU155" s="252" t="s">
        <v>88</v>
      </c>
      <c r="AV155" s="13" t="s">
        <v>88</v>
      </c>
      <c r="AW155" s="13" t="s">
        <v>32</v>
      </c>
      <c r="AX155" s="13" t="s">
        <v>76</v>
      </c>
      <c r="AY155" s="252" t="s">
        <v>362</v>
      </c>
    </row>
    <row r="156" s="14" customFormat="1">
      <c r="A156" s="14"/>
      <c r="B156" s="263"/>
      <c r="C156" s="264"/>
      <c r="D156" s="243" t="s">
        <v>372</v>
      </c>
      <c r="E156" s="265" t="s">
        <v>1</v>
      </c>
      <c r="F156" s="266" t="s">
        <v>396</v>
      </c>
      <c r="G156" s="264"/>
      <c r="H156" s="267">
        <v>6</v>
      </c>
      <c r="I156" s="268"/>
      <c r="J156" s="264"/>
      <c r="K156" s="264"/>
      <c r="L156" s="269"/>
      <c r="M156" s="270"/>
      <c r="N156" s="271"/>
      <c r="O156" s="271"/>
      <c r="P156" s="271"/>
      <c r="Q156" s="271"/>
      <c r="R156" s="271"/>
      <c r="S156" s="271"/>
      <c r="T156" s="27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73" t="s">
        <v>372</v>
      </c>
      <c r="AU156" s="273" t="s">
        <v>88</v>
      </c>
      <c r="AV156" s="14" t="s">
        <v>370</v>
      </c>
      <c r="AW156" s="14" t="s">
        <v>32</v>
      </c>
      <c r="AX156" s="14" t="s">
        <v>83</v>
      </c>
      <c r="AY156" s="273" t="s">
        <v>362</v>
      </c>
    </row>
    <row r="157" s="2" customFormat="1" ht="33" customHeight="1">
      <c r="A157" s="39"/>
      <c r="B157" s="40"/>
      <c r="C157" s="228" t="s">
        <v>370</v>
      </c>
      <c r="D157" s="228" t="s">
        <v>365</v>
      </c>
      <c r="E157" s="229" t="s">
        <v>803</v>
      </c>
      <c r="F157" s="230" t="s">
        <v>804</v>
      </c>
      <c r="G157" s="231" t="s">
        <v>482</v>
      </c>
      <c r="H157" s="232">
        <v>3.2080000000000002</v>
      </c>
      <c r="I157" s="233"/>
      <c r="J157" s="234">
        <f>ROUND(I157*H157,2)</f>
        <v>0</v>
      </c>
      <c r="K157" s="230" t="s">
        <v>471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1.0900000000000001</v>
      </c>
      <c r="R157" s="237">
        <f>Q157*H157</f>
        <v>3.4967200000000003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370</v>
      </c>
      <c r="AT157" s="239" t="s">
        <v>365</v>
      </c>
      <c r="AU157" s="239" t="s">
        <v>88</v>
      </c>
      <c r="AY157" s="18" t="s">
        <v>362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88</v>
      </c>
      <c r="BK157" s="240">
        <f>ROUND(I157*H157,2)</f>
        <v>0</v>
      </c>
      <c r="BL157" s="18" t="s">
        <v>370</v>
      </c>
      <c r="BM157" s="239" t="s">
        <v>805</v>
      </c>
    </row>
    <row r="158" s="15" customFormat="1">
      <c r="A158" s="15"/>
      <c r="B158" s="274"/>
      <c r="C158" s="275"/>
      <c r="D158" s="243" t="s">
        <v>372</v>
      </c>
      <c r="E158" s="276" t="s">
        <v>1</v>
      </c>
      <c r="F158" s="277" t="s">
        <v>806</v>
      </c>
      <c r="G158" s="275"/>
      <c r="H158" s="276" t="s">
        <v>1</v>
      </c>
      <c r="I158" s="278"/>
      <c r="J158" s="275"/>
      <c r="K158" s="275"/>
      <c r="L158" s="279"/>
      <c r="M158" s="280"/>
      <c r="N158" s="281"/>
      <c r="O158" s="281"/>
      <c r="P158" s="281"/>
      <c r="Q158" s="281"/>
      <c r="R158" s="281"/>
      <c r="S158" s="281"/>
      <c r="T158" s="282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83" t="s">
        <v>372</v>
      </c>
      <c r="AU158" s="283" t="s">
        <v>88</v>
      </c>
      <c r="AV158" s="15" t="s">
        <v>83</v>
      </c>
      <c r="AW158" s="15" t="s">
        <v>32</v>
      </c>
      <c r="AX158" s="15" t="s">
        <v>76</v>
      </c>
      <c r="AY158" s="283" t="s">
        <v>362</v>
      </c>
    </row>
    <row r="159" s="13" customFormat="1">
      <c r="A159" s="13"/>
      <c r="B159" s="241"/>
      <c r="C159" s="242"/>
      <c r="D159" s="243" t="s">
        <v>372</v>
      </c>
      <c r="E159" s="244" t="s">
        <v>1</v>
      </c>
      <c r="F159" s="245" t="s">
        <v>807</v>
      </c>
      <c r="G159" s="242"/>
      <c r="H159" s="246">
        <v>2.7010000000000001</v>
      </c>
      <c r="I159" s="247"/>
      <c r="J159" s="242"/>
      <c r="K159" s="242"/>
      <c r="L159" s="248"/>
      <c r="M159" s="249"/>
      <c r="N159" s="250"/>
      <c r="O159" s="250"/>
      <c r="P159" s="250"/>
      <c r="Q159" s="250"/>
      <c r="R159" s="250"/>
      <c r="S159" s="250"/>
      <c r="T159" s="25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2" t="s">
        <v>372</v>
      </c>
      <c r="AU159" s="252" t="s">
        <v>88</v>
      </c>
      <c r="AV159" s="13" t="s">
        <v>88</v>
      </c>
      <c r="AW159" s="13" t="s">
        <v>32</v>
      </c>
      <c r="AX159" s="13" t="s">
        <v>76</v>
      </c>
      <c r="AY159" s="252" t="s">
        <v>362</v>
      </c>
    </row>
    <row r="160" s="14" customFormat="1">
      <c r="A160" s="14"/>
      <c r="B160" s="263"/>
      <c r="C160" s="264"/>
      <c r="D160" s="243" t="s">
        <v>372</v>
      </c>
      <c r="E160" s="265" t="s">
        <v>1</v>
      </c>
      <c r="F160" s="266" t="s">
        <v>396</v>
      </c>
      <c r="G160" s="264"/>
      <c r="H160" s="267">
        <v>2.7010000000000001</v>
      </c>
      <c r="I160" s="268"/>
      <c r="J160" s="264"/>
      <c r="K160" s="264"/>
      <c r="L160" s="269"/>
      <c r="M160" s="270"/>
      <c r="N160" s="271"/>
      <c r="O160" s="271"/>
      <c r="P160" s="271"/>
      <c r="Q160" s="271"/>
      <c r="R160" s="271"/>
      <c r="S160" s="271"/>
      <c r="T160" s="27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73" t="s">
        <v>372</v>
      </c>
      <c r="AU160" s="273" t="s">
        <v>88</v>
      </c>
      <c r="AV160" s="14" t="s">
        <v>370</v>
      </c>
      <c r="AW160" s="14" t="s">
        <v>32</v>
      </c>
      <c r="AX160" s="14" t="s">
        <v>76</v>
      </c>
      <c r="AY160" s="273" t="s">
        <v>362</v>
      </c>
    </row>
    <row r="161" s="15" customFormat="1">
      <c r="A161" s="15"/>
      <c r="B161" s="274"/>
      <c r="C161" s="275"/>
      <c r="D161" s="243" t="s">
        <v>372</v>
      </c>
      <c r="E161" s="276" t="s">
        <v>1</v>
      </c>
      <c r="F161" s="277" t="s">
        <v>808</v>
      </c>
      <c r="G161" s="275"/>
      <c r="H161" s="276" t="s">
        <v>1</v>
      </c>
      <c r="I161" s="278"/>
      <c r="J161" s="275"/>
      <c r="K161" s="275"/>
      <c r="L161" s="279"/>
      <c r="M161" s="280"/>
      <c r="N161" s="281"/>
      <c r="O161" s="281"/>
      <c r="P161" s="281"/>
      <c r="Q161" s="281"/>
      <c r="R161" s="281"/>
      <c r="S161" s="281"/>
      <c r="T161" s="282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83" t="s">
        <v>372</v>
      </c>
      <c r="AU161" s="283" t="s">
        <v>88</v>
      </c>
      <c r="AV161" s="15" t="s">
        <v>83</v>
      </c>
      <c r="AW161" s="15" t="s">
        <v>32</v>
      </c>
      <c r="AX161" s="15" t="s">
        <v>76</v>
      </c>
      <c r="AY161" s="283" t="s">
        <v>362</v>
      </c>
    </row>
    <row r="162" s="13" customFormat="1">
      <c r="A162" s="13"/>
      <c r="B162" s="241"/>
      <c r="C162" s="242"/>
      <c r="D162" s="243" t="s">
        <v>372</v>
      </c>
      <c r="E162" s="244" t="s">
        <v>1</v>
      </c>
      <c r="F162" s="245" t="s">
        <v>809</v>
      </c>
      <c r="G162" s="242"/>
      <c r="H162" s="246">
        <v>1.3520000000000001</v>
      </c>
      <c r="I162" s="247"/>
      <c r="J162" s="242"/>
      <c r="K162" s="242"/>
      <c r="L162" s="248"/>
      <c r="M162" s="249"/>
      <c r="N162" s="250"/>
      <c r="O162" s="250"/>
      <c r="P162" s="250"/>
      <c r="Q162" s="250"/>
      <c r="R162" s="250"/>
      <c r="S162" s="250"/>
      <c r="T162" s="25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2" t="s">
        <v>372</v>
      </c>
      <c r="AU162" s="252" t="s">
        <v>88</v>
      </c>
      <c r="AV162" s="13" t="s">
        <v>88</v>
      </c>
      <c r="AW162" s="13" t="s">
        <v>32</v>
      </c>
      <c r="AX162" s="13" t="s">
        <v>76</v>
      </c>
      <c r="AY162" s="252" t="s">
        <v>362</v>
      </c>
    </row>
    <row r="163" s="15" customFormat="1">
      <c r="A163" s="15"/>
      <c r="B163" s="274"/>
      <c r="C163" s="275"/>
      <c r="D163" s="243" t="s">
        <v>372</v>
      </c>
      <c r="E163" s="276" t="s">
        <v>1</v>
      </c>
      <c r="F163" s="277" t="s">
        <v>810</v>
      </c>
      <c r="G163" s="275"/>
      <c r="H163" s="276" t="s">
        <v>1</v>
      </c>
      <c r="I163" s="278"/>
      <c r="J163" s="275"/>
      <c r="K163" s="275"/>
      <c r="L163" s="279"/>
      <c r="M163" s="280"/>
      <c r="N163" s="281"/>
      <c r="O163" s="281"/>
      <c r="P163" s="281"/>
      <c r="Q163" s="281"/>
      <c r="R163" s="281"/>
      <c r="S163" s="281"/>
      <c r="T163" s="282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83" t="s">
        <v>372</v>
      </c>
      <c r="AU163" s="283" t="s">
        <v>88</v>
      </c>
      <c r="AV163" s="15" t="s">
        <v>83</v>
      </c>
      <c r="AW163" s="15" t="s">
        <v>32</v>
      </c>
      <c r="AX163" s="15" t="s">
        <v>76</v>
      </c>
      <c r="AY163" s="283" t="s">
        <v>362</v>
      </c>
    </row>
    <row r="164" s="13" customFormat="1">
      <c r="A164" s="13"/>
      <c r="B164" s="241"/>
      <c r="C164" s="242"/>
      <c r="D164" s="243" t="s">
        <v>372</v>
      </c>
      <c r="E164" s="244" t="s">
        <v>1</v>
      </c>
      <c r="F164" s="245" t="s">
        <v>811</v>
      </c>
      <c r="G164" s="242"/>
      <c r="H164" s="246">
        <v>0.104</v>
      </c>
      <c r="I164" s="247"/>
      <c r="J164" s="242"/>
      <c r="K164" s="242"/>
      <c r="L164" s="248"/>
      <c r="M164" s="249"/>
      <c r="N164" s="250"/>
      <c r="O164" s="250"/>
      <c r="P164" s="250"/>
      <c r="Q164" s="250"/>
      <c r="R164" s="250"/>
      <c r="S164" s="250"/>
      <c r="T164" s="25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2" t="s">
        <v>372</v>
      </c>
      <c r="AU164" s="252" t="s">
        <v>88</v>
      </c>
      <c r="AV164" s="13" t="s">
        <v>88</v>
      </c>
      <c r="AW164" s="13" t="s">
        <v>32</v>
      </c>
      <c r="AX164" s="13" t="s">
        <v>76</v>
      </c>
      <c r="AY164" s="252" t="s">
        <v>362</v>
      </c>
    </row>
    <row r="165" s="15" customFormat="1">
      <c r="A165" s="15"/>
      <c r="B165" s="274"/>
      <c r="C165" s="275"/>
      <c r="D165" s="243" t="s">
        <v>372</v>
      </c>
      <c r="E165" s="276" t="s">
        <v>1</v>
      </c>
      <c r="F165" s="277" t="s">
        <v>812</v>
      </c>
      <c r="G165" s="275"/>
      <c r="H165" s="276" t="s">
        <v>1</v>
      </c>
      <c r="I165" s="278"/>
      <c r="J165" s="275"/>
      <c r="K165" s="275"/>
      <c r="L165" s="279"/>
      <c r="M165" s="280"/>
      <c r="N165" s="281"/>
      <c r="O165" s="281"/>
      <c r="P165" s="281"/>
      <c r="Q165" s="281"/>
      <c r="R165" s="281"/>
      <c r="S165" s="281"/>
      <c r="T165" s="282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83" t="s">
        <v>372</v>
      </c>
      <c r="AU165" s="283" t="s">
        <v>88</v>
      </c>
      <c r="AV165" s="15" t="s">
        <v>83</v>
      </c>
      <c r="AW165" s="15" t="s">
        <v>32</v>
      </c>
      <c r="AX165" s="15" t="s">
        <v>76</v>
      </c>
      <c r="AY165" s="283" t="s">
        <v>362</v>
      </c>
    </row>
    <row r="166" s="13" customFormat="1">
      <c r="A166" s="13"/>
      <c r="B166" s="241"/>
      <c r="C166" s="242"/>
      <c r="D166" s="243" t="s">
        <v>372</v>
      </c>
      <c r="E166" s="244" t="s">
        <v>1</v>
      </c>
      <c r="F166" s="245" t="s">
        <v>813</v>
      </c>
      <c r="G166" s="242"/>
      <c r="H166" s="246">
        <v>1.248</v>
      </c>
      <c r="I166" s="247"/>
      <c r="J166" s="242"/>
      <c r="K166" s="242"/>
      <c r="L166" s="248"/>
      <c r="M166" s="249"/>
      <c r="N166" s="250"/>
      <c r="O166" s="250"/>
      <c r="P166" s="250"/>
      <c r="Q166" s="250"/>
      <c r="R166" s="250"/>
      <c r="S166" s="250"/>
      <c r="T166" s="25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2" t="s">
        <v>372</v>
      </c>
      <c r="AU166" s="252" t="s">
        <v>88</v>
      </c>
      <c r="AV166" s="13" t="s">
        <v>88</v>
      </c>
      <c r="AW166" s="13" t="s">
        <v>32</v>
      </c>
      <c r="AX166" s="13" t="s">
        <v>76</v>
      </c>
      <c r="AY166" s="252" t="s">
        <v>362</v>
      </c>
    </row>
    <row r="167" s="14" customFormat="1">
      <c r="A167" s="14"/>
      <c r="B167" s="263"/>
      <c r="C167" s="264"/>
      <c r="D167" s="243" t="s">
        <v>372</v>
      </c>
      <c r="E167" s="265" t="s">
        <v>1</v>
      </c>
      <c r="F167" s="266" t="s">
        <v>396</v>
      </c>
      <c r="G167" s="264"/>
      <c r="H167" s="267">
        <v>2.7040000000000002</v>
      </c>
      <c r="I167" s="268"/>
      <c r="J167" s="264"/>
      <c r="K167" s="264"/>
      <c r="L167" s="269"/>
      <c r="M167" s="270"/>
      <c r="N167" s="271"/>
      <c r="O167" s="271"/>
      <c r="P167" s="271"/>
      <c r="Q167" s="271"/>
      <c r="R167" s="271"/>
      <c r="S167" s="271"/>
      <c r="T167" s="27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73" t="s">
        <v>372</v>
      </c>
      <c r="AU167" s="273" t="s">
        <v>88</v>
      </c>
      <c r="AV167" s="14" t="s">
        <v>370</v>
      </c>
      <c r="AW167" s="14" t="s">
        <v>32</v>
      </c>
      <c r="AX167" s="14" t="s">
        <v>76</v>
      </c>
      <c r="AY167" s="273" t="s">
        <v>362</v>
      </c>
    </row>
    <row r="168" s="15" customFormat="1">
      <c r="A168" s="15"/>
      <c r="B168" s="274"/>
      <c r="C168" s="275"/>
      <c r="D168" s="243" t="s">
        <v>372</v>
      </c>
      <c r="E168" s="276" t="s">
        <v>1</v>
      </c>
      <c r="F168" s="277" t="s">
        <v>808</v>
      </c>
      <c r="G168" s="275"/>
      <c r="H168" s="276" t="s">
        <v>1</v>
      </c>
      <c r="I168" s="278"/>
      <c r="J168" s="275"/>
      <c r="K168" s="275"/>
      <c r="L168" s="279"/>
      <c r="M168" s="280"/>
      <c r="N168" s="281"/>
      <c r="O168" s="281"/>
      <c r="P168" s="281"/>
      <c r="Q168" s="281"/>
      <c r="R168" s="281"/>
      <c r="S168" s="281"/>
      <c r="T168" s="282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83" t="s">
        <v>372</v>
      </c>
      <c r="AU168" s="283" t="s">
        <v>88</v>
      </c>
      <c r="AV168" s="15" t="s">
        <v>83</v>
      </c>
      <c r="AW168" s="15" t="s">
        <v>32</v>
      </c>
      <c r="AX168" s="15" t="s">
        <v>76</v>
      </c>
      <c r="AY168" s="283" t="s">
        <v>362</v>
      </c>
    </row>
    <row r="169" s="13" customFormat="1">
      <c r="A169" s="13"/>
      <c r="B169" s="241"/>
      <c r="C169" s="242"/>
      <c r="D169" s="243" t="s">
        <v>372</v>
      </c>
      <c r="E169" s="244" t="s">
        <v>1</v>
      </c>
      <c r="F169" s="245" t="s">
        <v>809</v>
      </c>
      <c r="G169" s="242"/>
      <c r="H169" s="246">
        <v>1.3520000000000001</v>
      </c>
      <c r="I169" s="247"/>
      <c r="J169" s="242"/>
      <c r="K169" s="242"/>
      <c r="L169" s="248"/>
      <c r="M169" s="249"/>
      <c r="N169" s="250"/>
      <c r="O169" s="250"/>
      <c r="P169" s="250"/>
      <c r="Q169" s="250"/>
      <c r="R169" s="250"/>
      <c r="S169" s="250"/>
      <c r="T169" s="25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2" t="s">
        <v>372</v>
      </c>
      <c r="AU169" s="252" t="s">
        <v>88</v>
      </c>
      <c r="AV169" s="13" t="s">
        <v>88</v>
      </c>
      <c r="AW169" s="13" t="s">
        <v>32</v>
      </c>
      <c r="AX169" s="13" t="s">
        <v>76</v>
      </c>
      <c r="AY169" s="252" t="s">
        <v>362</v>
      </c>
    </row>
    <row r="170" s="15" customFormat="1">
      <c r="A170" s="15"/>
      <c r="B170" s="274"/>
      <c r="C170" s="275"/>
      <c r="D170" s="243" t="s">
        <v>372</v>
      </c>
      <c r="E170" s="276" t="s">
        <v>1</v>
      </c>
      <c r="F170" s="277" t="s">
        <v>814</v>
      </c>
      <c r="G170" s="275"/>
      <c r="H170" s="276" t="s">
        <v>1</v>
      </c>
      <c r="I170" s="278"/>
      <c r="J170" s="275"/>
      <c r="K170" s="275"/>
      <c r="L170" s="279"/>
      <c r="M170" s="280"/>
      <c r="N170" s="281"/>
      <c r="O170" s="281"/>
      <c r="P170" s="281"/>
      <c r="Q170" s="281"/>
      <c r="R170" s="281"/>
      <c r="S170" s="281"/>
      <c r="T170" s="282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83" t="s">
        <v>372</v>
      </c>
      <c r="AU170" s="283" t="s">
        <v>88</v>
      </c>
      <c r="AV170" s="15" t="s">
        <v>83</v>
      </c>
      <c r="AW170" s="15" t="s">
        <v>32</v>
      </c>
      <c r="AX170" s="15" t="s">
        <v>76</v>
      </c>
      <c r="AY170" s="283" t="s">
        <v>362</v>
      </c>
    </row>
    <row r="171" s="13" customFormat="1">
      <c r="A171" s="13"/>
      <c r="B171" s="241"/>
      <c r="C171" s="242"/>
      <c r="D171" s="243" t="s">
        <v>372</v>
      </c>
      <c r="E171" s="244" t="s">
        <v>1</v>
      </c>
      <c r="F171" s="245" t="s">
        <v>815</v>
      </c>
      <c r="G171" s="242"/>
      <c r="H171" s="246">
        <v>1.8560000000000001</v>
      </c>
      <c r="I171" s="247"/>
      <c r="J171" s="242"/>
      <c r="K171" s="242"/>
      <c r="L171" s="248"/>
      <c r="M171" s="249"/>
      <c r="N171" s="250"/>
      <c r="O171" s="250"/>
      <c r="P171" s="250"/>
      <c r="Q171" s="250"/>
      <c r="R171" s="250"/>
      <c r="S171" s="250"/>
      <c r="T171" s="25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2" t="s">
        <v>372</v>
      </c>
      <c r="AU171" s="252" t="s">
        <v>88</v>
      </c>
      <c r="AV171" s="13" t="s">
        <v>88</v>
      </c>
      <c r="AW171" s="13" t="s">
        <v>32</v>
      </c>
      <c r="AX171" s="13" t="s">
        <v>76</v>
      </c>
      <c r="AY171" s="252" t="s">
        <v>362</v>
      </c>
    </row>
    <row r="172" s="14" customFormat="1">
      <c r="A172" s="14"/>
      <c r="B172" s="263"/>
      <c r="C172" s="264"/>
      <c r="D172" s="243" t="s">
        <v>372</v>
      </c>
      <c r="E172" s="265" t="s">
        <v>1</v>
      </c>
      <c r="F172" s="266" t="s">
        <v>396</v>
      </c>
      <c r="G172" s="264"/>
      <c r="H172" s="267">
        <v>3.2080000000000002</v>
      </c>
      <c r="I172" s="268"/>
      <c r="J172" s="264"/>
      <c r="K172" s="264"/>
      <c r="L172" s="269"/>
      <c r="M172" s="270"/>
      <c r="N172" s="271"/>
      <c r="O172" s="271"/>
      <c r="P172" s="271"/>
      <c r="Q172" s="271"/>
      <c r="R172" s="271"/>
      <c r="S172" s="271"/>
      <c r="T172" s="27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73" t="s">
        <v>372</v>
      </c>
      <c r="AU172" s="273" t="s">
        <v>88</v>
      </c>
      <c r="AV172" s="14" t="s">
        <v>370</v>
      </c>
      <c r="AW172" s="14" t="s">
        <v>32</v>
      </c>
      <c r="AX172" s="14" t="s">
        <v>83</v>
      </c>
      <c r="AY172" s="273" t="s">
        <v>362</v>
      </c>
    </row>
    <row r="173" s="2" customFormat="1" ht="33" customHeight="1">
      <c r="A173" s="39"/>
      <c r="B173" s="40"/>
      <c r="C173" s="228" t="s">
        <v>363</v>
      </c>
      <c r="D173" s="228" t="s">
        <v>365</v>
      </c>
      <c r="E173" s="229" t="s">
        <v>816</v>
      </c>
      <c r="F173" s="230" t="s">
        <v>817</v>
      </c>
      <c r="G173" s="231" t="s">
        <v>368</v>
      </c>
      <c r="H173" s="232">
        <v>5.2000000000000002</v>
      </c>
      <c r="I173" s="233"/>
      <c r="J173" s="234">
        <f>ROUND(I173*H173,2)</f>
        <v>0</v>
      </c>
      <c r="K173" s="230" t="s">
        <v>369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0.063070000000000001</v>
      </c>
      <c r="R173" s="237">
        <f>Q173*H173</f>
        <v>0.32796400000000003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370</v>
      </c>
      <c r="AT173" s="239" t="s">
        <v>365</v>
      </c>
      <c r="AU173" s="239" t="s">
        <v>88</v>
      </c>
      <c r="AY173" s="18" t="s">
        <v>362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88</v>
      </c>
      <c r="BK173" s="240">
        <f>ROUND(I173*H173,2)</f>
        <v>0</v>
      </c>
      <c r="BL173" s="18" t="s">
        <v>370</v>
      </c>
      <c r="BM173" s="239" t="s">
        <v>818</v>
      </c>
    </row>
    <row r="174" s="15" customFormat="1">
      <c r="A174" s="15"/>
      <c r="B174" s="274"/>
      <c r="C174" s="275"/>
      <c r="D174" s="243" t="s">
        <v>372</v>
      </c>
      <c r="E174" s="276" t="s">
        <v>1</v>
      </c>
      <c r="F174" s="277" t="s">
        <v>819</v>
      </c>
      <c r="G174" s="275"/>
      <c r="H174" s="276" t="s">
        <v>1</v>
      </c>
      <c r="I174" s="278"/>
      <c r="J174" s="275"/>
      <c r="K174" s="275"/>
      <c r="L174" s="279"/>
      <c r="M174" s="280"/>
      <c r="N174" s="281"/>
      <c r="O174" s="281"/>
      <c r="P174" s="281"/>
      <c r="Q174" s="281"/>
      <c r="R174" s="281"/>
      <c r="S174" s="281"/>
      <c r="T174" s="282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83" t="s">
        <v>372</v>
      </c>
      <c r="AU174" s="283" t="s">
        <v>88</v>
      </c>
      <c r="AV174" s="15" t="s">
        <v>83</v>
      </c>
      <c r="AW174" s="15" t="s">
        <v>32</v>
      </c>
      <c r="AX174" s="15" t="s">
        <v>76</v>
      </c>
      <c r="AY174" s="283" t="s">
        <v>362</v>
      </c>
    </row>
    <row r="175" s="13" customFormat="1">
      <c r="A175" s="13"/>
      <c r="B175" s="241"/>
      <c r="C175" s="242"/>
      <c r="D175" s="243" t="s">
        <v>372</v>
      </c>
      <c r="E175" s="244" t="s">
        <v>1</v>
      </c>
      <c r="F175" s="245" t="s">
        <v>653</v>
      </c>
      <c r="G175" s="242"/>
      <c r="H175" s="246">
        <v>5.2000000000000002</v>
      </c>
      <c r="I175" s="247"/>
      <c r="J175" s="242"/>
      <c r="K175" s="242"/>
      <c r="L175" s="248"/>
      <c r="M175" s="249"/>
      <c r="N175" s="250"/>
      <c r="O175" s="250"/>
      <c r="P175" s="250"/>
      <c r="Q175" s="250"/>
      <c r="R175" s="250"/>
      <c r="S175" s="250"/>
      <c r="T175" s="25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2" t="s">
        <v>372</v>
      </c>
      <c r="AU175" s="252" t="s">
        <v>88</v>
      </c>
      <c r="AV175" s="13" t="s">
        <v>88</v>
      </c>
      <c r="AW175" s="13" t="s">
        <v>32</v>
      </c>
      <c r="AX175" s="13" t="s">
        <v>76</v>
      </c>
      <c r="AY175" s="252" t="s">
        <v>362</v>
      </c>
    </row>
    <row r="176" s="14" customFormat="1">
      <c r="A176" s="14"/>
      <c r="B176" s="263"/>
      <c r="C176" s="264"/>
      <c r="D176" s="243" t="s">
        <v>372</v>
      </c>
      <c r="E176" s="265" t="s">
        <v>1</v>
      </c>
      <c r="F176" s="266" t="s">
        <v>396</v>
      </c>
      <c r="G176" s="264"/>
      <c r="H176" s="267">
        <v>5.2000000000000002</v>
      </c>
      <c r="I176" s="268"/>
      <c r="J176" s="264"/>
      <c r="K176" s="264"/>
      <c r="L176" s="269"/>
      <c r="M176" s="270"/>
      <c r="N176" s="271"/>
      <c r="O176" s="271"/>
      <c r="P176" s="271"/>
      <c r="Q176" s="271"/>
      <c r="R176" s="271"/>
      <c r="S176" s="271"/>
      <c r="T176" s="27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73" t="s">
        <v>372</v>
      </c>
      <c r="AU176" s="273" t="s">
        <v>88</v>
      </c>
      <c r="AV176" s="14" t="s">
        <v>370</v>
      </c>
      <c r="AW176" s="14" t="s">
        <v>32</v>
      </c>
      <c r="AX176" s="14" t="s">
        <v>83</v>
      </c>
      <c r="AY176" s="273" t="s">
        <v>362</v>
      </c>
    </row>
    <row r="177" s="2" customFormat="1" ht="33" customHeight="1">
      <c r="A177" s="39"/>
      <c r="B177" s="40"/>
      <c r="C177" s="228" t="s">
        <v>386</v>
      </c>
      <c r="D177" s="228" t="s">
        <v>365</v>
      </c>
      <c r="E177" s="229" t="s">
        <v>820</v>
      </c>
      <c r="F177" s="230" t="s">
        <v>821</v>
      </c>
      <c r="G177" s="231" t="s">
        <v>368</v>
      </c>
      <c r="H177" s="232">
        <v>25.199999999999999</v>
      </c>
      <c r="I177" s="233"/>
      <c r="J177" s="234">
        <f>ROUND(I177*H177,2)</f>
        <v>0</v>
      </c>
      <c r="K177" s="230" t="s">
        <v>369</v>
      </c>
      <c r="L177" s="45"/>
      <c r="M177" s="235" t="s">
        <v>1</v>
      </c>
      <c r="N177" s="236" t="s">
        <v>42</v>
      </c>
      <c r="O177" s="92"/>
      <c r="P177" s="237">
        <f>O177*H177</f>
        <v>0</v>
      </c>
      <c r="Q177" s="237">
        <v>0.080610000000000001</v>
      </c>
      <c r="R177" s="237">
        <f>Q177*H177</f>
        <v>2.0313720000000002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370</v>
      </c>
      <c r="AT177" s="239" t="s">
        <v>365</v>
      </c>
      <c r="AU177" s="239" t="s">
        <v>88</v>
      </c>
      <c r="AY177" s="18" t="s">
        <v>362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88</v>
      </c>
      <c r="BK177" s="240">
        <f>ROUND(I177*H177,2)</f>
        <v>0</v>
      </c>
      <c r="BL177" s="18" t="s">
        <v>370</v>
      </c>
      <c r="BM177" s="239" t="s">
        <v>822</v>
      </c>
    </row>
    <row r="178" s="15" customFormat="1">
      <c r="A178" s="15"/>
      <c r="B178" s="274"/>
      <c r="C178" s="275"/>
      <c r="D178" s="243" t="s">
        <v>372</v>
      </c>
      <c r="E178" s="276" t="s">
        <v>1</v>
      </c>
      <c r="F178" s="277" t="s">
        <v>642</v>
      </c>
      <c r="G178" s="275"/>
      <c r="H178" s="276" t="s">
        <v>1</v>
      </c>
      <c r="I178" s="278"/>
      <c r="J178" s="275"/>
      <c r="K178" s="275"/>
      <c r="L178" s="279"/>
      <c r="M178" s="280"/>
      <c r="N178" s="281"/>
      <c r="O178" s="281"/>
      <c r="P178" s="281"/>
      <c r="Q178" s="281"/>
      <c r="R178" s="281"/>
      <c r="S178" s="281"/>
      <c r="T178" s="282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83" t="s">
        <v>372</v>
      </c>
      <c r="AU178" s="283" t="s">
        <v>88</v>
      </c>
      <c r="AV178" s="15" t="s">
        <v>83</v>
      </c>
      <c r="AW178" s="15" t="s">
        <v>32</v>
      </c>
      <c r="AX178" s="15" t="s">
        <v>76</v>
      </c>
      <c r="AY178" s="283" t="s">
        <v>362</v>
      </c>
    </row>
    <row r="179" s="15" customFormat="1">
      <c r="A179" s="15"/>
      <c r="B179" s="274"/>
      <c r="C179" s="275"/>
      <c r="D179" s="243" t="s">
        <v>372</v>
      </c>
      <c r="E179" s="276" t="s">
        <v>1</v>
      </c>
      <c r="F179" s="277" t="s">
        <v>677</v>
      </c>
      <c r="G179" s="275"/>
      <c r="H179" s="276" t="s">
        <v>1</v>
      </c>
      <c r="I179" s="278"/>
      <c r="J179" s="275"/>
      <c r="K179" s="275"/>
      <c r="L179" s="279"/>
      <c r="M179" s="280"/>
      <c r="N179" s="281"/>
      <c r="O179" s="281"/>
      <c r="P179" s="281"/>
      <c r="Q179" s="281"/>
      <c r="R179" s="281"/>
      <c r="S179" s="281"/>
      <c r="T179" s="282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83" t="s">
        <v>372</v>
      </c>
      <c r="AU179" s="283" t="s">
        <v>88</v>
      </c>
      <c r="AV179" s="15" t="s">
        <v>83</v>
      </c>
      <c r="AW179" s="15" t="s">
        <v>32</v>
      </c>
      <c r="AX179" s="15" t="s">
        <v>76</v>
      </c>
      <c r="AY179" s="283" t="s">
        <v>362</v>
      </c>
    </row>
    <row r="180" s="13" customFormat="1">
      <c r="A180" s="13"/>
      <c r="B180" s="241"/>
      <c r="C180" s="242"/>
      <c r="D180" s="243" t="s">
        <v>372</v>
      </c>
      <c r="E180" s="244" t="s">
        <v>1</v>
      </c>
      <c r="F180" s="245" t="s">
        <v>823</v>
      </c>
      <c r="G180" s="242"/>
      <c r="H180" s="246">
        <v>0.94499999999999995</v>
      </c>
      <c r="I180" s="247"/>
      <c r="J180" s="242"/>
      <c r="K180" s="242"/>
      <c r="L180" s="248"/>
      <c r="M180" s="249"/>
      <c r="N180" s="250"/>
      <c r="O180" s="250"/>
      <c r="P180" s="250"/>
      <c r="Q180" s="250"/>
      <c r="R180" s="250"/>
      <c r="S180" s="250"/>
      <c r="T180" s="25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2" t="s">
        <v>372</v>
      </c>
      <c r="AU180" s="252" t="s">
        <v>88</v>
      </c>
      <c r="AV180" s="13" t="s">
        <v>88</v>
      </c>
      <c r="AW180" s="13" t="s">
        <v>32</v>
      </c>
      <c r="AX180" s="13" t="s">
        <v>76</v>
      </c>
      <c r="AY180" s="252" t="s">
        <v>362</v>
      </c>
    </row>
    <row r="181" s="15" customFormat="1">
      <c r="A181" s="15"/>
      <c r="B181" s="274"/>
      <c r="C181" s="275"/>
      <c r="D181" s="243" t="s">
        <v>372</v>
      </c>
      <c r="E181" s="276" t="s">
        <v>1</v>
      </c>
      <c r="F181" s="277" t="s">
        <v>658</v>
      </c>
      <c r="G181" s="275"/>
      <c r="H181" s="276" t="s">
        <v>1</v>
      </c>
      <c r="I181" s="278"/>
      <c r="J181" s="275"/>
      <c r="K181" s="275"/>
      <c r="L181" s="279"/>
      <c r="M181" s="280"/>
      <c r="N181" s="281"/>
      <c r="O181" s="281"/>
      <c r="P181" s="281"/>
      <c r="Q181" s="281"/>
      <c r="R181" s="281"/>
      <c r="S181" s="281"/>
      <c r="T181" s="282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83" t="s">
        <v>372</v>
      </c>
      <c r="AU181" s="283" t="s">
        <v>88</v>
      </c>
      <c r="AV181" s="15" t="s">
        <v>83</v>
      </c>
      <c r="AW181" s="15" t="s">
        <v>32</v>
      </c>
      <c r="AX181" s="15" t="s">
        <v>76</v>
      </c>
      <c r="AY181" s="283" t="s">
        <v>362</v>
      </c>
    </row>
    <row r="182" s="13" customFormat="1">
      <c r="A182" s="13"/>
      <c r="B182" s="241"/>
      <c r="C182" s="242"/>
      <c r="D182" s="243" t="s">
        <v>372</v>
      </c>
      <c r="E182" s="244" t="s">
        <v>1</v>
      </c>
      <c r="F182" s="245" t="s">
        <v>824</v>
      </c>
      <c r="G182" s="242"/>
      <c r="H182" s="246">
        <v>15.119999999999999</v>
      </c>
      <c r="I182" s="247"/>
      <c r="J182" s="242"/>
      <c r="K182" s="242"/>
      <c r="L182" s="248"/>
      <c r="M182" s="249"/>
      <c r="N182" s="250"/>
      <c r="O182" s="250"/>
      <c r="P182" s="250"/>
      <c r="Q182" s="250"/>
      <c r="R182" s="250"/>
      <c r="S182" s="250"/>
      <c r="T182" s="25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2" t="s">
        <v>372</v>
      </c>
      <c r="AU182" s="252" t="s">
        <v>88</v>
      </c>
      <c r="AV182" s="13" t="s">
        <v>88</v>
      </c>
      <c r="AW182" s="13" t="s">
        <v>32</v>
      </c>
      <c r="AX182" s="13" t="s">
        <v>76</v>
      </c>
      <c r="AY182" s="252" t="s">
        <v>362</v>
      </c>
    </row>
    <row r="183" s="13" customFormat="1">
      <c r="A183" s="13"/>
      <c r="B183" s="241"/>
      <c r="C183" s="242"/>
      <c r="D183" s="243" t="s">
        <v>372</v>
      </c>
      <c r="E183" s="244" t="s">
        <v>1</v>
      </c>
      <c r="F183" s="245" t="s">
        <v>823</v>
      </c>
      <c r="G183" s="242"/>
      <c r="H183" s="246">
        <v>0.94499999999999995</v>
      </c>
      <c r="I183" s="247"/>
      <c r="J183" s="242"/>
      <c r="K183" s="242"/>
      <c r="L183" s="248"/>
      <c r="M183" s="249"/>
      <c r="N183" s="250"/>
      <c r="O183" s="250"/>
      <c r="P183" s="250"/>
      <c r="Q183" s="250"/>
      <c r="R183" s="250"/>
      <c r="S183" s="250"/>
      <c r="T183" s="25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2" t="s">
        <v>372</v>
      </c>
      <c r="AU183" s="252" t="s">
        <v>88</v>
      </c>
      <c r="AV183" s="13" t="s">
        <v>88</v>
      </c>
      <c r="AW183" s="13" t="s">
        <v>32</v>
      </c>
      <c r="AX183" s="13" t="s">
        <v>76</v>
      </c>
      <c r="AY183" s="252" t="s">
        <v>362</v>
      </c>
    </row>
    <row r="184" s="15" customFormat="1">
      <c r="A184" s="15"/>
      <c r="B184" s="274"/>
      <c r="C184" s="275"/>
      <c r="D184" s="243" t="s">
        <v>372</v>
      </c>
      <c r="E184" s="276" t="s">
        <v>1</v>
      </c>
      <c r="F184" s="277" t="s">
        <v>825</v>
      </c>
      <c r="G184" s="275"/>
      <c r="H184" s="276" t="s">
        <v>1</v>
      </c>
      <c r="I184" s="278"/>
      <c r="J184" s="275"/>
      <c r="K184" s="275"/>
      <c r="L184" s="279"/>
      <c r="M184" s="280"/>
      <c r="N184" s="281"/>
      <c r="O184" s="281"/>
      <c r="P184" s="281"/>
      <c r="Q184" s="281"/>
      <c r="R184" s="281"/>
      <c r="S184" s="281"/>
      <c r="T184" s="282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83" t="s">
        <v>372</v>
      </c>
      <c r="AU184" s="283" t="s">
        <v>88</v>
      </c>
      <c r="AV184" s="15" t="s">
        <v>83</v>
      </c>
      <c r="AW184" s="15" t="s">
        <v>32</v>
      </c>
      <c r="AX184" s="15" t="s">
        <v>76</v>
      </c>
      <c r="AY184" s="283" t="s">
        <v>362</v>
      </c>
    </row>
    <row r="185" s="13" customFormat="1">
      <c r="A185" s="13"/>
      <c r="B185" s="241"/>
      <c r="C185" s="242"/>
      <c r="D185" s="243" t="s">
        <v>372</v>
      </c>
      <c r="E185" s="244" t="s">
        <v>1</v>
      </c>
      <c r="F185" s="245" t="s">
        <v>826</v>
      </c>
      <c r="G185" s="242"/>
      <c r="H185" s="246">
        <v>8.1899999999999995</v>
      </c>
      <c r="I185" s="247"/>
      <c r="J185" s="242"/>
      <c r="K185" s="242"/>
      <c r="L185" s="248"/>
      <c r="M185" s="249"/>
      <c r="N185" s="250"/>
      <c r="O185" s="250"/>
      <c r="P185" s="250"/>
      <c r="Q185" s="250"/>
      <c r="R185" s="250"/>
      <c r="S185" s="250"/>
      <c r="T185" s="25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2" t="s">
        <v>372</v>
      </c>
      <c r="AU185" s="252" t="s">
        <v>88</v>
      </c>
      <c r="AV185" s="13" t="s">
        <v>88</v>
      </c>
      <c r="AW185" s="13" t="s">
        <v>32</v>
      </c>
      <c r="AX185" s="13" t="s">
        <v>76</v>
      </c>
      <c r="AY185" s="252" t="s">
        <v>362</v>
      </c>
    </row>
    <row r="186" s="14" customFormat="1">
      <c r="A186" s="14"/>
      <c r="B186" s="263"/>
      <c r="C186" s="264"/>
      <c r="D186" s="243" t="s">
        <v>372</v>
      </c>
      <c r="E186" s="265" t="s">
        <v>1</v>
      </c>
      <c r="F186" s="266" t="s">
        <v>396</v>
      </c>
      <c r="G186" s="264"/>
      <c r="H186" s="267">
        <v>25.199999999999999</v>
      </c>
      <c r="I186" s="268"/>
      <c r="J186" s="264"/>
      <c r="K186" s="264"/>
      <c r="L186" s="269"/>
      <c r="M186" s="270"/>
      <c r="N186" s="271"/>
      <c r="O186" s="271"/>
      <c r="P186" s="271"/>
      <c r="Q186" s="271"/>
      <c r="R186" s="271"/>
      <c r="S186" s="271"/>
      <c r="T186" s="27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73" t="s">
        <v>372</v>
      </c>
      <c r="AU186" s="273" t="s">
        <v>88</v>
      </c>
      <c r="AV186" s="14" t="s">
        <v>370</v>
      </c>
      <c r="AW186" s="14" t="s">
        <v>32</v>
      </c>
      <c r="AX186" s="14" t="s">
        <v>83</v>
      </c>
      <c r="AY186" s="273" t="s">
        <v>362</v>
      </c>
    </row>
    <row r="187" s="2" customFormat="1" ht="24.15" customHeight="1">
      <c r="A187" s="39"/>
      <c r="B187" s="40"/>
      <c r="C187" s="228" t="s">
        <v>397</v>
      </c>
      <c r="D187" s="228" t="s">
        <v>365</v>
      </c>
      <c r="E187" s="229" t="s">
        <v>827</v>
      </c>
      <c r="F187" s="230" t="s">
        <v>828</v>
      </c>
      <c r="G187" s="231" t="s">
        <v>368</v>
      </c>
      <c r="H187" s="232">
        <v>44.386000000000003</v>
      </c>
      <c r="I187" s="233"/>
      <c r="J187" s="234">
        <f>ROUND(I187*H187,2)</f>
        <v>0</v>
      </c>
      <c r="K187" s="230" t="s">
        <v>369</v>
      </c>
      <c r="L187" s="45"/>
      <c r="M187" s="235" t="s">
        <v>1</v>
      </c>
      <c r="N187" s="236" t="s">
        <v>42</v>
      </c>
      <c r="O187" s="92"/>
      <c r="P187" s="237">
        <f>O187*H187</f>
        <v>0</v>
      </c>
      <c r="Q187" s="237">
        <v>0.052499999999999998</v>
      </c>
      <c r="R187" s="237">
        <f>Q187*H187</f>
        <v>2.3302650000000003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370</v>
      </c>
      <c r="AT187" s="239" t="s">
        <v>365</v>
      </c>
      <c r="AU187" s="239" t="s">
        <v>88</v>
      </c>
      <c r="AY187" s="18" t="s">
        <v>362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88</v>
      </c>
      <c r="BK187" s="240">
        <f>ROUND(I187*H187,2)</f>
        <v>0</v>
      </c>
      <c r="BL187" s="18" t="s">
        <v>370</v>
      </c>
      <c r="BM187" s="239" t="s">
        <v>829</v>
      </c>
    </row>
    <row r="188" s="15" customFormat="1">
      <c r="A188" s="15"/>
      <c r="B188" s="274"/>
      <c r="C188" s="275"/>
      <c r="D188" s="243" t="s">
        <v>372</v>
      </c>
      <c r="E188" s="276" t="s">
        <v>1</v>
      </c>
      <c r="F188" s="277" t="s">
        <v>663</v>
      </c>
      <c r="G188" s="275"/>
      <c r="H188" s="276" t="s">
        <v>1</v>
      </c>
      <c r="I188" s="278"/>
      <c r="J188" s="275"/>
      <c r="K188" s="275"/>
      <c r="L188" s="279"/>
      <c r="M188" s="280"/>
      <c r="N188" s="281"/>
      <c r="O188" s="281"/>
      <c r="P188" s="281"/>
      <c r="Q188" s="281"/>
      <c r="R188" s="281"/>
      <c r="S188" s="281"/>
      <c r="T188" s="282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83" t="s">
        <v>372</v>
      </c>
      <c r="AU188" s="283" t="s">
        <v>88</v>
      </c>
      <c r="AV188" s="15" t="s">
        <v>83</v>
      </c>
      <c r="AW188" s="15" t="s">
        <v>32</v>
      </c>
      <c r="AX188" s="15" t="s">
        <v>76</v>
      </c>
      <c r="AY188" s="283" t="s">
        <v>362</v>
      </c>
    </row>
    <row r="189" s="15" customFormat="1">
      <c r="A189" s="15"/>
      <c r="B189" s="274"/>
      <c r="C189" s="275"/>
      <c r="D189" s="243" t="s">
        <v>372</v>
      </c>
      <c r="E189" s="276" t="s">
        <v>1</v>
      </c>
      <c r="F189" s="277" t="s">
        <v>677</v>
      </c>
      <c r="G189" s="275"/>
      <c r="H189" s="276" t="s">
        <v>1</v>
      </c>
      <c r="I189" s="278"/>
      <c r="J189" s="275"/>
      <c r="K189" s="275"/>
      <c r="L189" s="279"/>
      <c r="M189" s="280"/>
      <c r="N189" s="281"/>
      <c r="O189" s="281"/>
      <c r="P189" s="281"/>
      <c r="Q189" s="281"/>
      <c r="R189" s="281"/>
      <c r="S189" s="281"/>
      <c r="T189" s="282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83" t="s">
        <v>372</v>
      </c>
      <c r="AU189" s="283" t="s">
        <v>88</v>
      </c>
      <c r="AV189" s="15" t="s">
        <v>83</v>
      </c>
      <c r="AW189" s="15" t="s">
        <v>32</v>
      </c>
      <c r="AX189" s="15" t="s">
        <v>76</v>
      </c>
      <c r="AY189" s="283" t="s">
        <v>362</v>
      </c>
    </row>
    <row r="190" s="13" customFormat="1">
      <c r="A190" s="13"/>
      <c r="B190" s="241"/>
      <c r="C190" s="242"/>
      <c r="D190" s="243" t="s">
        <v>372</v>
      </c>
      <c r="E190" s="244" t="s">
        <v>1</v>
      </c>
      <c r="F190" s="245" t="s">
        <v>830</v>
      </c>
      <c r="G190" s="242"/>
      <c r="H190" s="246">
        <v>53.186</v>
      </c>
      <c r="I190" s="247"/>
      <c r="J190" s="242"/>
      <c r="K190" s="242"/>
      <c r="L190" s="248"/>
      <c r="M190" s="249"/>
      <c r="N190" s="250"/>
      <c r="O190" s="250"/>
      <c r="P190" s="250"/>
      <c r="Q190" s="250"/>
      <c r="R190" s="250"/>
      <c r="S190" s="250"/>
      <c r="T190" s="25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2" t="s">
        <v>372</v>
      </c>
      <c r="AU190" s="252" t="s">
        <v>88</v>
      </c>
      <c r="AV190" s="13" t="s">
        <v>88</v>
      </c>
      <c r="AW190" s="13" t="s">
        <v>32</v>
      </c>
      <c r="AX190" s="13" t="s">
        <v>76</v>
      </c>
      <c r="AY190" s="252" t="s">
        <v>362</v>
      </c>
    </row>
    <row r="191" s="13" customFormat="1">
      <c r="A191" s="13"/>
      <c r="B191" s="241"/>
      <c r="C191" s="242"/>
      <c r="D191" s="243" t="s">
        <v>372</v>
      </c>
      <c r="E191" s="244" t="s">
        <v>1</v>
      </c>
      <c r="F191" s="245" t="s">
        <v>831</v>
      </c>
      <c r="G191" s="242"/>
      <c r="H191" s="246">
        <v>-5.5999999999999996</v>
      </c>
      <c r="I191" s="247"/>
      <c r="J191" s="242"/>
      <c r="K191" s="242"/>
      <c r="L191" s="248"/>
      <c r="M191" s="249"/>
      <c r="N191" s="250"/>
      <c r="O191" s="250"/>
      <c r="P191" s="250"/>
      <c r="Q191" s="250"/>
      <c r="R191" s="250"/>
      <c r="S191" s="250"/>
      <c r="T191" s="25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2" t="s">
        <v>372</v>
      </c>
      <c r="AU191" s="252" t="s">
        <v>88</v>
      </c>
      <c r="AV191" s="13" t="s">
        <v>88</v>
      </c>
      <c r="AW191" s="13" t="s">
        <v>32</v>
      </c>
      <c r="AX191" s="13" t="s">
        <v>76</v>
      </c>
      <c r="AY191" s="252" t="s">
        <v>362</v>
      </c>
    </row>
    <row r="192" s="13" customFormat="1">
      <c r="A192" s="13"/>
      <c r="B192" s="241"/>
      <c r="C192" s="242"/>
      <c r="D192" s="243" t="s">
        <v>372</v>
      </c>
      <c r="E192" s="244" t="s">
        <v>1</v>
      </c>
      <c r="F192" s="245" t="s">
        <v>832</v>
      </c>
      <c r="G192" s="242"/>
      <c r="H192" s="246">
        <v>-3.2000000000000002</v>
      </c>
      <c r="I192" s="247"/>
      <c r="J192" s="242"/>
      <c r="K192" s="242"/>
      <c r="L192" s="248"/>
      <c r="M192" s="249"/>
      <c r="N192" s="250"/>
      <c r="O192" s="250"/>
      <c r="P192" s="250"/>
      <c r="Q192" s="250"/>
      <c r="R192" s="250"/>
      <c r="S192" s="250"/>
      <c r="T192" s="25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2" t="s">
        <v>372</v>
      </c>
      <c r="AU192" s="252" t="s">
        <v>88</v>
      </c>
      <c r="AV192" s="13" t="s">
        <v>88</v>
      </c>
      <c r="AW192" s="13" t="s">
        <v>32</v>
      </c>
      <c r="AX192" s="13" t="s">
        <v>76</v>
      </c>
      <c r="AY192" s="252" t="s">
        <v>362</v>
      </c>
    </row>
    <row r="193" s="14" customFormat="1">
      <c r="A193" s="14"/>
      <c r="B193" s="263"/>
      <c r="C193" s="264"/>
      <c r="D193" s="243" t="s">
        <v>372</v>
      </c>
      <c r="E193" s="265" t="s">
        <v>1</v>
      </c>
      <c r="F193" s="266" t="s">
        <v>396</v>
      </c>
      <c r="G193" s="264"/>
      <c r="H193" s="267">
        <v>44.386000000000003</v>
      </c>
      <c r="I193" s="268"/>
      <c r="J193" s="264"/>
      <c r="K193" s="264"/>
      <c r="L193" s="269"/>
      <c r="M193" s="270"/>
      <c r="N193" s="271"/>
      <c r="O193" s="271"/>
      <c r="P193" s="271"/>
      <c r="Q193" s="271"/>
      <c r="R193" s="271"/>
      <c r="S193" s="271"/>
      <c r="T193" s="27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73" t="s">
        <v>372</v>
      </c>
      <c r="AU193" s="273" t="s">
        <v>88</v>
      </c>
      <c r="AV193" s="14" t="s">
        <v>370</v>
      </c>
      <c r="AW193" s="14" t="s">
        <v>32</v>
      </c>
      <c r="AX193" s="14" t="s">
        <v>83</v>
      </c>
      <c r="AY193" s="273" t="s">
        <v>362</v>
      </c>
    </row>
    <row r="194" s="2" customFormat="1" ht="24.15" customHeight="1">
      <c r="A194" s="39"/>
      <c r="B194" s="40"/>
      <c r="C194" s="228" t="s">
        <v>383</v>
      </c>
      <c r="D194" s="228" t="s">
        <v>365</v>
      </c>
      <c r="E194" s="229" t="s">
        <v>833</v>
      </c>
      <c r="F194" s="230" t="s">
        <v>834</v>
      </c>
      <c r="G194" s="231" t="s">
        <v>368</v>
      </c>
      <c r="H194" s="232">
        <v>14.017</v>
      </c>
      <c r="I194" s="233"/>
      <c r="J194" s="234">
        <f>ROUND(I194*H194,2)</f>
        <v>0</v>
      </c>
      <c r="K194" s="230" t="s">
        <v>369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0.079210000000000003</v>
      </c>
      <c r="R194" s="237">
        <f>Q194*H194</f>
        <v>1.11028657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370</v>
      </c>
      <c r="AT194" s="239" t="s">
        <v>365</v>
      </c>
      <c r="AU194" s="239" t="s">
        <v>88</v>
      </c>
      <c r="AY194" s="18" t="s">
        <v>362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88</v>
      </c>
      <c r="BK194" s="240">
        <f>ROUND(I194*H194,2)</f>
        <v>0</v>
      </c>
      <c r="BL194" s="18" t="s">
        <v>370</v>
      </c>
      <c r="BM194" s="239" t="s">
        <v>835</v>
      </c>
    </row>
    <row r="195" s="15" customFormat="1">
      <c r="A195" s="15"/>
      <c r="B195" s="274"/>
      <c r="C195" s="275"/>
      <c r="D195" s="243" t="s">
        <v>372</v>
      </c>
      <c r="E195" s="276" t="s">
        <v>1</v>
      </c>
      <c r="F195" s="277" t="s">
        <v>836</v>
      </c>
      <c r="G195" s="275"/>
      <c r="H195" s="276" t="s">
        <v>1</v>
      </c>
      <c r="I195" s="278"/>
      <c r="J195" s="275"/>
      <c r="K195" s="275"/>
      <c r="L195" s="279"/>
      <c r="M195" s="280"/>
      <c r="N195" s="281"/>
      <c r="O195" s="281"/>
      <c r="P195" s="281"/>
      <c r="Q195" s="281"/>
      <c r="R195" s="281"/>
      <c r="S195" s="281"/>
      <c r="T195" s="282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83" t="s">
        <v>372</v>
      </c>
      <c r="AU195" s="283" t="s">
        <v>88</v>
      </c>
      <c r="AV195" s="15" t="s">
        <v>83</v>
      </c>
      <c r="AW195" s="15" t="s">
        <v>32</v>
      </c>
      <c r="AX195" s="15" t="s">
        <v>76</v>
      </c>
      <c r="AY195" s="283" t="s">
        <v>362</v>
      </c>
    </row>
    <row r="196" s="13" customFormat="1">
      <c r="A196" s="13"/>
      <c r="B196" s="241"/>
      <c r="C196" s="242"/>
      <c r="D196" s="243" t="s">
        <v>372</v>
      </c>
      <c r="E196" s="244" t="s">
        <v>1</v>
      </c>
      <c r="F196" s="245" t="s">
        <v>837</v>
      </c>
      <c r="G196" s="242"/>
      <c r="H196" s="246">
        <v>14.017</v>
      </c>
      <c r="I196" s="247"/>
      <c r="J196" s="242"/>
      <c r="K196" s="242"/>
      <c r="L196" s="248"/>
      <c r="M196" s="249"/>
      <c r="N196" s="250"/>
      <c r="O196" s="250"/>
      <c r="P196" s="250"/>
      <c r="Q196" s="250"/>
      <c r="R196" s="250"/>
      <c r="S196" s="250"/>
      <c r="T196" s="25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2" t="s">
        <v>372</v>
      </c>
      <c r="AU196" s="252" t="s">
        <v>88</v>
      </c>
      <c r="AV196" s="13" t="s">
        <v>88</v>
      </c>
      <c r="AW196" s="13" t="s">
        <v>32</v>
      </c>
      <c r="AX196" s="13" t="s">
        <v>76</v>
      </c>
      <c r="AY196" s="252" t="s">
        <v>362</v>
      </c>
    </row>
    <row r="197" s="14" customFormat="1">
      <c r="A197" s="14"/>
      <c r="B197" s="263"/>
      <c r="C197" s="264"/>
      <c r="D197" s="243" t="s">
        <v>372</v>
      </c>
      <c r="E197" s="265" t="s">
        <v>1</v>
      </c>
      <c r="F197" s="266" t="s">
        <v>396</v>
      </c>
      <c r="G197" s="264"/>
      <c r="H197" s="267">
        <v>14.017</v>
      </c>
      <c r="I197" s="268"/>
      <c r="J197" s="264"/>
      <c r="K197" s="264"/>
      <c r="L197" s="269"/>
      <c r="M197" s="270"/>
      <c r="N197" s="271"/>
      <c r="O197" s="271"/>
      <c r="P197" s="271"/>
      <c r="Q197" s="271"/>
      <c r="R197" s="271"/>
      <c r="S197" s="271"/>
      <c r="T197" s="27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73" t="s">
        <v>372</v>
      </c>
      <c r="AU197" s="273" t="s">
        <v>88</v>
      </c>
      <c r="AV197" s="14" t="s">
        <v>370</v>
      </c>
      <c r="AW197" s="14" t="s">
        <v>32</v>
      </c>
      <c r="AX197" s="14" t="s">
        <v>83</v>
      </c>
      <c r="AY197" s="273" t="s">
        <v>362</v>
      </c>
    </row>
    <row r="198" s="2" customFormat="1" ht="24.15" customHeight="1">
      <c r="A198" s="39"/>
      <c r="B198" s="40"/>
      <c r="C198" s="228" t="s">
        <v>406</v>
      </c>
      <c r="D198" s="228" t="s">
        <v>365</v>
      </c>
      <c r="E198" s="229" t="s">
        <v>838</v>
      </c>
      <c r="F198" s="230" t="s">
        <v>839</v>
      </c>
      <c r="G198" s="231" t="s">
        <v>403</v>
      </c>
      <c r="H198" s="232">
        <v>57.640000000000001</v>
      </c>
      <c r="I198" s="233"/>
      <c r="J198" s="234">
        <f>ROUND(I198*H198,2)</f>
        <v>0</v>
      </c>
      <c r="K198" s="230" t="s">
        <v>369</v>
      </c>
      <c r="L198" s="45"/>
      <c r="M198" s="235" t="s">
        <v>1</v>
      </c>
      <c r="N198" s="236" t="s">
        <v>42</v>
      </c>
      <c r="O198" s="92"/>
      <c r="P198" s="237">
        <f>O198*H198</f>
        <v>0</v>
      </c>
      <c r="Q198" s="237">
        <v>0.00013999999999999999</v>
      </c>
      <c r="R198" s="237">
        <f>Q198*H198</f>
        <v>0.0080695999999999997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370</v>
      </c>
      <c r="AT198" s="239" t="s">
        <v>365</v>
      </c>
      <c r="AU198" s="239" t="s">
        <v>88</v>
      </c>
      <c r="AY198" s="18" t="s">
        <v>362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88</v>
      </c>
      <c r="BK198" s="240">
        <f>ROUND(I198*H198,2)</f>
        <v>0</v>
      </c>
      <c r="BL198" s="18" t="s">
        <v>370</v>
      </c>
      <c r="BM198" s="239" t="s">
        <v>840</v>
      </c>
    </row>
    <row r="199" s="13" customFormat="1">
      <c r="A199" s="13"/>
      <c r="B199" s="241"/>
      <c r="C199" s="242"/>
      <c r="D199" s="243" t="s">
        <v>372</v>
      </c>
      <c r="E199" s="244" t="s">
        <v>1</v>
      </c>
      <c r="F199" s="245" t="s">
        <v>841</v>
      </c>
      <c r="G199" s="242"/>
      <c r="H199" s="246">
        <v>57.640000000000001</v>
      </c>
      <c r="I199" s="247"/>
      <c r="J199" s="242"/>
      <c r="K199" s="242"/>
      <c r="L199" s="248"/>
      <c r="M199" s="249"/>
      <c r="N199" s="250"/>
      <c r="O199" s="250"/>
      <c r="P199" s="250"/>
      <c r="Q199" s="250"/>
      <c r="R199" s="250"/>
      <c r="S199" s="250"/>
      <c r="T199" s="25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2" t="s">
        <v>372</v>
      </c>
      <c r="AU199" s="252" t="s">
        <v>88</v>
      </c>
      <c r="AV199" s="13" t="s">
        <v>88</v>
      </c>
      <c r="AW199" s="13" t="s">
        <v>32</v>
      </c>
      <c r="AX199" s="13" t="s">
        <v>76</v>
      </c>
      <c r="AY199" s="252" t="s">
        <v>362</v>
      </c>
    </row>
    <row r="200" s="14" customFormat="1">
      <c r="A200" s="14"/>
      <c r="B200" s="263"/>
      <c r="C200" s="264"/>
      <c r="D200" s="243" t="s">
        <v>372</v>
      </c>
      <c r="E200" s="265" t="s">
        <v>1</v>
      </c>
      <c r="F200" s="266" t="s">
        <v>396</v>
      </c>
      <c r="G200" s="264"/>
      <c r="H200" s="267">
        <v>57.640000000000001</v>
      </c>
      <c r="I200" s="268"/>
      <c r="J200" s="264"/>
      <c r="K200" s="264"/>
      <c r="L200" s="269"/>
      <c r="M200" s="270"/>
      <c r="N200" s="271"/>
      <c r="O200" s="271"/>
      <c r="P200" s="271"/>
      <c r="Q200" s="271"/>
      <c r="R200" s="271"/>
      <c r="S200" s="271"/>
      <c r="T200" s="27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73" t="s">
        <v>372</v>
      </c>
      <c r="AU200" s="273" t="s">
        <v>88</v>
      </c>
      <c r="AV200" s="14" t="s">
        <v>370</v>
      </c>
      <c r="AW200" s="14" t="s">
        <v>32</v>
      </c>
      <c r="AX200" s="14" t="s">
        <v>83</v>
      </c>
      <c r="AY200" s="273" t="s">
        <v>362</v>
      </c>
    </row>
    <row r="201" s="2" customFormat="1" ht="24.15" customHeight="1">
      <c r="A201" s="39"/>
      <c r="B201" s="40"/>
      <c r="C201" s="228" t="s">
        <v>411</v>
      </c>
      <c r="D201" s="228" t="s">
        <v>365</v>
      </c>
      <c r="E201" s="229" t="s">
        <v>842</v>
      </c>
      <c r="F201" s="230" t="s">
        <v>843</v>
      </c>
      <c r="G201" s="231" t="s">
        <v>403</v>
      </c>
      <c r="H201" s="232">
        <v>52.024999999999999</v>
      </c>
      <c r="I201" s="233"/>
      <c r="J201" s="234">
        <f>ROUND(I201*H201,2)</f>
        <v>0</v>
      </c>
      <c r="K201" s="230" t="s">
        <v>369</v>
      </c>
      <c r="L201" s="45"/>
      <c r="M201" s="235" t="s">
        <v>1</v>
      </c>
      <c r="N201" s="236" t="s">
        <v>42</v>
      </c>
      <c r="O201" s="92"/>
      <c r="P201" s="237">
        <f>O201*H201</f>
        <v>0</v>
      </c>
      <c r="Q201" s="237">
        <v>0.0030599999999999998</v>
      </c>
      <c r="R201" s="237">
        <f>Q201*H201</f>
        <v>0.15919649999999999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370</v>
      </c>
      <c r="AT201" s="239" t="s">
        <v>365</v>
      </c>
      <c r="AU201" s="239" t="s">
        <v>88</v>
      </c>
      <c r="AY201" s="18" t="s">
        <v>362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88</v>
      </c>
      <c r="BK201" s="240">
        <f>ROUND(I201*H201,2)</f>
        <v>0</v>
      </c>
      <c r="BL201" s="18" t="s">
        <v>370</v>
      </c>
      <c r="BM201" s="239" t="s">
        <v>844</v>
      </c>
    </row>
    <row r="202" s="15" customFormat="1">
      <c r="A202" s="15"/>
      <c r="B202" s="274"/>
      <c r="C202" s="275"/>
      <c r="D202" s="243" t="s">
        <v>372</v>
      </c>
      <c r="E202" s="276" t="s">
        <v>1</v>
      </c>
      <c r="F202" s="277" t="s">
        <v>845</v>
      </c>
      <c r="G202" s="275"/>
      <c r="H202" s="276" t="s">
        <v>1</v>
      </c>
      <c r="I202" s="278"/>
      <c r="J202" s="275"/>
      <c r="K202" s="275"/>
      <c r="L202" s="279"/>
      <c r="M202" s="280"/>
      <c r="N202" s="281"/>
      <c r="O202" s="281"/>
      <c r="P202" s="281"/>
      <c r="Q202" s="281"/>
      <c r="R202" s="281"/>
      <c r="S202" s="281"/>
      <c r="T202" s="282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83" t="s">
        <v>372</v>
      </c>
      <c r="AU202" s="283" t="s">
        <v>88</v>
      </c>
      <c r="AV202" s="15" t="s">
        <v>83</v>
      </c>
      <c r="AW202" s="15" t="s">
        <v>32</v>
      </c>
      <c r="AX202" s="15" t="s">
        <v>76</v>
      </c>
      <c r="AY202" s="283" t="s">
        <v>362</v>
      </c>
    </row>
    <row r="203" s="15" customFormat="1">
      <c r="A203" s="15"/>
      <c r="B203" s="274"/>
      <c r="C203" s="275"/>
      <c r="D203" s="243" t="s">
        <v>372</v>
      </c>
      <c r="E203" s="276" t="s">
        <v>1</v>
      </c>
      <c r="F203" s="277" t="s">
        <v>663</v>
      </c>
      <c r="G203" s="275"/>
      <c r="H203" s="276" t="s">
        <v>1</v>
      </c>
      <c r="I203" s="278"/>
      <c r="J203" s="275"/>
      <c r="K203" s="275"/>
      <c r="L203" s="279"/>
      <c r="M203" s="280"/>
      <c r="N203" s="281"/>
      <c r="O203" s="281"/>
      <c r="P203" s="281"/>
      <c r="Q203" s="281"/>
      <c r="R203" s="281"/>
      <c r="S203" s="281"/>
      <c r="T203" s="282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83" t="s">
        <v>372</v>
      </c>
      <c r="AU203" s="283" t="s">
        <v>88</v>
      </c>
      <c r="AV203" s="15" t="s">
        <v>83</v>
      </c>
      <c r="AW203" s="15" t="s">
        <v>32</v>
      </c>
      <c r="AX203" s="15" t="s">
        <v>76</v>
      </c>
      <c r="AY203" s="283" t="s">
        <v>362</v>
      </c>
    </row>
    <row r="204" s="15" customFormat="1">
      <c r="A204" s="15"/>
      <c r="B204" s="274"/>
      <c r="C204" s="275"/>
      <c r="D204" s="243" t="s">
        <v>372</v>
      </c>
      <c r="E204" s="276" t="s">
        <v>1</v>
      </c>
      <c r="F204" s="277" t="s">
        <v>677</v>
      </c>
      <c r="G204" s="275"/>
      <c r="H204" s="276" t="s">
        <v>1</v>
      </c>
      <c r="I204" s="278"/>
      <c r="J204" s="275"/>
      <c r="K204" s="275"/>
      <c r="L204" s="279"/>
      <c r="M204" s="280"/>
      <c r="N204" s="281"/>
      <c r="O204" s="281"/>
      <c r="P204" s="281"/>
      <c r="Q204" s="281"/>
      <c r="R204" s="281"/>
      <c r="S204" s="281"/>
      <c r="T204" s="282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83" t="s">
        <v>372</v>
      </c>
      <c r="AU204" s="283" t="s">
        <v>88</v>
      </c>
      <c r="AV204" s="15" t="s">
        <v>83</v>
      </c>
      <c r="AW204" s="15" t="s">
        <v>32</v>
      </c>
      <c r="AX204" s="15" t="s">
        <v>76</v>
      </c>
      <c r="AY204" s="283" t="s">
        <v>362</v>
      </c>
    </row>
    <row r="205" s="13" customFormat="1">
      <c r="A205" s="13"/>
      <c r="B205" s="241"/>
      <c r="C205" s="242"/>
      <c r="D205" s="243" t="s">
        <v>372</v>
      </c>
      <c r="E205" s="244" t="s">
        <v>1</v>
      </c>
      <c r="F205" s="245" t="s">
        <v>846</v>
      </c>
      <c r="G205" s="242"/>
      <c r="H205" s="246">
        <v>20.300000000000001</v>
      </c>
      <c r="I205" s="247"/>
      <c r="J205" s="242"/>
      <c r="K205" s="242"/>
      <c r="L205" s="248"/>
      <c r="M205" s="249"/>
      <c r="N205" s="250"/>
      <c r="O205" s="250"/>
      <c r="P205" s="250"/>
      <c r="Q205" s="250"/>
      <c r="R205" s="250"/>
      <c r="S205" s="250"/>
      <c r="T205" s="25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2" t="s">
        <v>372</v>
      </c>
      <c r="AU205" s="252" t="s">
        <v>88</v>
      </c>
      <c r="AV205" s="13" t="s">
        <v>88</v>
      </c>
      <c r="AW205" s="13" t="s">
        <v>32</v>
      </c>
      <c r="AX205" s="13" t="s">
        <v>76</v>
      </c>
      <c r="AY205" s="252" t="s">
        <v>362</v>
      </c>
    </row>
    <row r="206" s="15" customFormat="1">
      <c r="A206" s="15"/>
      <c r="B206" s="274"/>
      <c r="C206" s="275"/>
      <c r="D206" s="243" t="s">
        <v>372</v>
      </c>
      <c r="E206" s="276" t="s">
        <v>1</v>
      </c>
      <c r="F206" s="277" t="s">
        <v>836</v>
      </c>
      <c r="G206" s="275"/>
      <c r="H206" s="276" t="s">
        <v>1</v>
      </c>
      <c r="I206" s="278"/>
      <c r="J206" s="275"/>
      <c r="K206" s="275"/>
      <c r="L206" s="279"/>
      <c r="M206" s="280"/>
      <c r="N206" s="281"/>
      <c r="O206" s="281"/>
      <c r="P206" s="281"/>
      <c r="Q206" s="281"/>
      <c r="R206" s="281"/>
      <c r="S206" s="281"/>
      <c r="T206" s="282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83" t="s">
        <v>372</v>
      </c>
      <c r="AU206" s="283" t="s">
        <v>88</v>
      </c>
      <c r="AV206" s="15" t="s">
        <v>83</v>
      </c>
      <c r="AW206" s="15" t="s">
        <v>32</v>
      </c>
      <c r="AX206" s="15" t="s">
        <v>76</v>
      </c>
      <c r="AY206" s="283" t="s">
        <v>362</v>
      </c>
    </row>
    <row r="207" s="13" customFormat="1">
      <c r="A207" s="13"/>
      <c r="B207" s="241"/>
      <c r="C207" s="242"/>
      <c r="D207" s="243" t="s">
        <v>372</v>
      </c>
      <c r="E207" s="244" t="s">
        <v>1</v>
      </c>
      <c r="F207" s="245" t="s">
        <v>847</v>
      </c>
      <c r="G207" s="242"/>
      <c r="H207" s="246">
        <v>5.3499999999999996</v>
      </c>
      <c r="I207" s="247"/>
      <c r="J207" s="242"/>
      <c r="K207" s="242"/>
      <c r="L207" s="248"/>
      <c r="M207" s="249"/>
      <c r="N207" s="250"/>
      <c r="O207" s="250"/>
      <c r="P207" s="250"/>
      <c r="Q207" s="250"/>
      <c r="R207" s="250"/>
      <c r="S207" s="250"/>
      <c r="T207" s="25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2" t="s">
        <v>372</v>
      </c>
      <c r="AU207" s="252" t="s">
        <v>88</v>
      </c>
      <c r="AV207" s="13" t="s">
        <v>88</v>
      </c>
      <c r="AW207" s="13" t="s">
        <v>32</v>
      </c>
      <c r="AX207" s="13" t="s">
        <v>76</v>
      </c>
      <c r="AY207" s="252" t="s">
        <v>362</v>
      </c>
    </row>
    <row r="208" s="16" customFormat="1">
      <c r="A208" s="16"/>
      <c r="B208" s="297"/>
      <c r="C208" s="298"/>
      <c r="D208" s="243" t="s">
        <v>372</v>
      </c>
      <c r="E208" s="299" t="s">
        <v>1</v>
      </c>
      <c r="F208" s="300" t="s">
        <v>848</v>
      </c>
      <c r="G208" s="298"/>
      <c r="H208" s="301">
        <v>25.649999999999999</v>
      </c>
      <c r="I208" s="302"/>
      <c r="J208" s="298"/>
      <c r="K208" s="298"/>
      <c r="L208" s="303"/>
      <c r="M208" s="304"/>
      <c r="N208" s="305"/>
      <c r="O208" s="305"/>
      <c r="P208" s="305"/>
      <c r="Q208" s="305"/>
      <c r="R208" s="305"/>
      <c r="S208" s="305"/>
      <c r="T208" s="30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T208" s="307" t="s">
        <v>372</v>
      </c>
      <c r="AU208" s="307" t="s">
        <v>88</v>
      </c>
      <c r="AV208" s="16" t="s">
        <v>104</v>
      </c>
      <c r="AW208" s="16" t="s">
        <v>32</v>
      </c>
      <c r="AX208" s="16" t="s">
        <v>76</v>
      </c>
      <c r="AY208" s="307" t="s">
        <v>362</v>
      </c>
    </row>
    <row r="209" s="15" customFormat="1">
      <c r="A209" s="15"/>
      <c r="B209" s="274"/>
      <c r="C209" s="275"/>
      <c r="D209" s="243" t="s">
        <v>372</v>
      </c>
      <c r="E209" s="276" t="s">
        <v>1</v>
      </c>
      <c r="F209" s="277" t="s">
        <v>849</v>
      </c>
      <c r="G209" s="275"/>
      <c r="H209" s="276" t="s">
        <v>1</v>
      </c>
      <c r="I209" s="278"/>
      <c r="J209" s="275"/>
      <c r="K209" s="275"/>
      <c r="L209" s="279"/>
      <c r="M209" s="280"/>
      <c r="N209" s="281"/>
      <c r="O209" s="281"/>
      <c r="P209" s="281"/>
      <c r="Q209" s="281"/>
      <c r="R209" s="281"/>
      <c r="S209" s="281"/>
      <c r="T209" s="282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83" t="s">
        <v>372</v>
      </c>
      <c r="AU209" s="283" t="s">
        <v>88</v>
      </c>
      <c r="AV209" s="15" t="s">
        <v>83</v>
      </c>
      <c r="AW209" s="15" t="s">
        <v>32</v>
      </c>
      <c r="AX209" s="15" t="s">
        <v>76</v>
      </c>
      <c r="AY209" s="283" t="s">
        <v>362</v>
      </c>
    </row>
    <row r="210" s="15" customFormat="1">
      <c r="A210" s="15"/>
      <c r="B210" s="274"/>
      <c r="C210" s="275"/>
      <c r="D210" s="243" t="s">
        <v>372</v>
      </c>
      <c r="E210" s="276" t="s">
        <v>1</v>
      </c>
      <c r="F210" s="277" t="s">
        <v>642</v>
      </c>
      <c r="G210" s="275"/>
      <c r="H210" s="276" t="s">
        <v>1</v>
      </c>
      <c r="I210" s="278"/>
      <c r="J210" s="275"/>
      <c r="K210" s="275"/>
      <c r="L210" s="279"/>
      <c r="M210" s="280"/>
      <c r="N210" s="281"/>
      <c r="O210" s="281"/>
      <c r="P210" s="281"/>
      <c r="Q210" s="281"/>
      <c r="R210" s="281"/>
      <c r="S210" s="281"/>
      <c r="T210" s="282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83" t="s">
        <v>372</v>
      </c>
      <c r="AU210" s="283" t="s">
        <v>88</v>
      </c>
      <c r="AV210" s="15" t="s">
        <v>83</v>
      </c>
      <c r="AW210" s="15" t="s">
        <v>32</v>
      </c>
      <c r="AX210" s="15" t="s">
        <v>76</v>
      </c>
      <c r="AY210" s="283" t="s">
        <v>362</v>
      </c>
    </row>
    <row r="211" s="15" customFormat="1">
      <c r="A211" s="15"/>
      <c r="B211" s="274"/>
      <c r="C211" s="275"/>
      <c r="D211" s="243" t="s">
        <v>372</v>
      </c>
      <c r="E211" s="276" t="s">
        <v>1</v>
      </c>
      <c r="F211" s="277" t="s">
        <v>677</v>
      </c>
      <c r="G211" s="275"/>
      <c r="H211" s="276" t="s">
        <v>1</v>
      </c>
      <c r="I211" s="278"/>
      <c r="J211" s="275"/>
      <c r="K211" s="275"/>
      <c r="L211" s="279"/>
      <c r="M211" s="280"/>
      <c r="N211" s="281"/>
      <c r="O211" s="281"/>
      <c r="P211" s="281"/>
      <c r="Q211" s="281"/>
      <c r="R211" s="281"/>
      <c r="S211" s="281"/>
      <c r="T211" s="282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83" t="s">
        <v>372</v>
      </c>
      <c r="AU211" s="283" t="s">
        <v>88</v>
      </c>
      <c r="AV211" s="15" t="s">
        <v>83</v>
      </c>
      <c r="AW211" s="15" t="s">
        <v>32</v>
      </c>
      <c r="AX211" s="15" t="s">
        <v>76</v>
      </c>
      <c r="AY211" s="283" t="s">
        <v>362</v>
      </c>
    </row>
    <row r="212" s="15" customFormat="1">
      <c r="A212" s="15"/>
      <c r="B212" s="274"/>
      <c r="C212" s="275"/>
      <c r="D212" s="243" t="s">
        <v>372</v>
      </c>
      <c r="E212" s="276" t="s">
        <v>1</v>
      </c>
      <c r="F212" s="277" t="s">
        <v>850</v>
      </c>
      <c r="G212" s="275"/>
      <c r="H212" s="276" t="s">
        <v>1</v>
      </c>
      <c r="I212" s="278"/>
      <c r="J212" s="275"/>
      <c r="K212" s="275"/>
      <c r="L212" s="279"/>
      <c r="M212" s="280"/>
      <c r="N212" s="281"/>
      <c r="O212" s="281"/>
      <c r="P212" s="281"/>
      <c r="Q212" s="281"/>
      <c r="R212" s="281"/>
      <c r="S212" s="281"/>
      <c r="T212" s="282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83" t="s">
        <v>372</v>
      </c>
      <c r="AU212" s="283" t="s">
        <v>88</v>
      </c>
      <c r="AV212" s="15" t="s">
        <v>83</v>
      </c>
      <c r="AW212" s="15" t="s">
        <v>32</v>
      </c>
      <c r="AX212" s="15" t="s">
        <v>76</v>
      </c>
      <c r="AY212" s="283" t="s">
        <v>362</v>
      </c>
    </row>
    <row r="213" s="13" customFormat="1">
      <c r="A213" s="13"/>
      <c r="B213" s="241"/>
      <c r="C213" s="242"/>
      <c r="D213" s="243" t="s">
        <v>372</v>
      </c>
      <c r="E213" s="244" t="s">
        <v>1</v>
      </c>
      <c r="F213" s="245" t="s">
        <v>851</v>
      </c>
      <c r="G213" s="242"/>
      <c r="H213" s="246">
        <v>6.9249999999999998</v>
      </c>
      <c r="I213" s="247"/>
      <c r="J213" s="242"/>
      <c r="K213" s="242"/>
      <c r="L213" s="248"/>
      <c r="M213" s="249"/>
      <c r="N213" s="250"/>
      <c r="O213" s="250"/>
      <c r="P213" s="250"/>
      <c r="Q213" s="250"/>
      <c r="R213" s="250"/>
      <c r="S213" s="250"/>
      <c r="T213" s="25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2" t="s">
        <v>372</v>
      </c>
      <c r="AU213" s="252" t="s">
        <v>88</v>
      </c>
      <c r="AV213" s="13" t="s">
        <v>88</v>
      </c>
      <c r="AW213" s="13" t="s">
        <v>32</v>
      </c>
      <c r="AX213" s="13" t="s">
        <v>76</v>
      </c>
      <c r="AY213" s="252" t="s">
        <v>362</v>
      </c>
    </row>
    <row r="214" s="15" customFormat="1">
      <c r="A214" s="15"/>
      <c r="B214" s="274"/>
      <c r="C214" s="275"/>
      <c r="D214" s="243" t="s">
        <v>372</v>
      </c>
      <c r="E214" s="276" t="s">
        <v>1</v>
      </c>
      <c r="F214" s="277" t="s">
        <v>717</v>
      </c>
      <c r="G214" s="275"/>
      <c r="H214" s="276" t="s">
        <v>1</v>
      </c>
      <c r="I214" s="278"/>
      <c r="J214" s="275"/>
      <c r="K214" s="275"/>
      <c r="L214" s="279"/>
      <c r="M214" s="280"/>
      <c r="N214" s="281"/>
      <c r="O214" s="281"/>
      <c r="P214" s="281"/>
      <c r="Q214" s="281"/>
      <c r="R214" s="281"/>
      <c r="S214" s="281"/>
      <c r="T214" s="282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83" t="s">
        <v>372</v>
      </c>
      <c r="AU214" s="283" t="s">
        <v>88</v>
      </c>
      <c r="AV214" s="15" t="s">
        <v>83</v>
      </c>
      <c r="AW214" s="15" t="s">
        <v>32</v>
      </c>
      <c r="AX214" s="15" t="s">
        <v>76</v>
      </c>
      <c r="AY214" s="283" t="s">
        <v>362</v>
      </c>
    </row>
    <row r="215" s="15" customFormat="1">
      <c r="A215" s="15"/>
      <c r="B215" s="274"/>
      <c r="C215" s="275"/>
      <c r="D215" s="243" t="s">
        <v>372</v>
      </c>
      <c r="E215" s="276" t="s">
        <v>1</v>
      </c>
      <c r="F215" s="277" t="s">
        <v>642</v>
      </c>
      <c r="G215" s="275"/>
      <c r="H215" s="276" t="s">
        <v>1</v>
      </c>
      <c r="I215" s="278"/>
      <c r="J215" s="275"/>
      <c r="K215" s="275"/>
      <c r="L215" s="279"/>
      <c r="M215" s="280"/>
      <c r="N215" s="281"/>
      <c r="O215" s="281"/>
      <c r="P215" s="281"/>
      <c r="Q215" s="281"/>
      <c r="R215" s="281"/>
      <c r="S215" s="281"/>
      <c r="T215" s="282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83" t="s">
        <v>372</v>
      </c>
      <c r="AU215" s="283" t="s">
        <v>88</v>
      </c>
      <c r="AV215" s="15" t="s">
        <v>83</v>
      </c>
      <c r="AW215" s="15" t="s">
        <v>32</v>
      </c>
      <c r="AX215" s="15" t="s">
        <v>76</v>
      </c>
      <c r="AY215" s="283" t="s">
        <v>362</v>
      </c>
    </row>
    <row r="216" s="15" customFormat="1">
      <c r="A216" s="15"/>
      <c r="B216" s="274"/>
      <c r="C216" s="275"/>
      <c r="D216" s="243" t="s">
        <v>372</v>
      </c>
      <c r="E216" s="276" t="s">
        <v>1</v>
      </c>
      <c r="F216" s="277" t="s">
        <v>677</v>
      </c>
      <c r="G216" s="275"/>
      <c r="H216" s="276" t="s">
        <v>1</v>
      </c>
      <c r="I216" s="278"/>
      <c r="J216" s="275"/>
      <c r="K216" s="275"/>
      <c r="L216" s="279"/>
      <c r="M216" s="280"/>
      <c r="N216" s="281"/>
      <c r="O216" s="281"/>
      <c r="P216" s="281"/>
      <c r="Q216" s="281"/>
      <c r="R216" s="281"/>
      <c r="S216" s="281"/>
      <c r="T216" s="282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83" t="s">
        <v>372</v>
      </c>
      <c r="AU216" s="283" t="s">
        <v>88</v>
      </c>
      <c r="AV216" s="15" t="s">
        <v>83</v>
      </c>
      <c r="AW216" s="15" t="s">
        <v>32</v>
      </c>
      <c r="AX216" s="15" t="s">
        <v>76</v>
      </c>
      <c r="AY216" s="283" t="s">
        <v>362</v>
      </c>
    </row>
    <row r="217" s="15" customFormat="1">
      <c r="A217" s="15"/>
      <c r="B217" s="274"/>
      <c r="C217" s="275"/>
      <c r="D217" s="243" t="s">
        <v>372</v>
      </c>
      <c r="E217" s="276" t="s">
        <v>1</v>
      </c>
      <c r="F217" s="277" t="s">
        <v>852</v>
      </c>
      <c r="G217" s="275"/>
      <c r="H217" s="276" t="s">
        <v>1</v>
      </c>
      <c r="I217" s="278"/>
      <c r="J217" s="275"/>
      <c r="K217" s="275"/>
      <c r="L217" s="279"/>
      <c r="M217" s="280"/>
      <c r="N217" s="281"/>
      <c r="O217" s="281"/>
      <c r="P217" s="281"/>
      <c r="Q217" s="281"/>
      <c r="R217" s="281"/>
      <c r="S217" s="281"/>
      <c r="T217" s="282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83" t="s">
        <v>372</v>
      </c>
      <c r="AU217" s="283" t="s">
        <v>88</v>
      </c>
      <c r="AV217" s="15" t="s">
        <v>83</v>
      </c>
      <c r="AW217" s="15" t="s">
        <v>32</v>
      </c>
      <c r="AX217" s="15" t="s">
        <v>76</v>
      </c>
      <c r="AY217" s="283" t="s">
        <v>362</v>
      </c>
    </row>
    <row r="218" s="13" customFormat="1">
      <c r="A218" s="13"/>
      <c r="B218" s="241"/>
      <c r="C218" s="242"/>
      <c r="D218" s="243" t="s">
        <v>372</v>
      </c>
      <c r="E218" s="244" t="s">
        <v>1</v>
      </c>
      <c r="F218" s="245" t="s">
        <v>853</v>
      </c>
      <c r="G218" s="242"/>
      <c r="H218" s="246">
        <v>1.5</v>
      </c>
      <c r="I218" s="247"/>
      <c r="J218" s="242"/>
      <c r="K218" s="242"/>
      <c r="L218" s="248"/>
      <c r="M218" s="249"/>
      <c r="N218" s="250"/>
      <c r="O218" s="250"/>
      <c r="P218" s="250"/>
      <c r="Q218" s="250"/>
      <c r="R218" s="250"/>
      <c r="S218" s="250"/>
      <c r="T218" s="25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2" t="s">
        <v>372</v>
      </c>
      <c r="AU218" s="252" t="s">
        <v>88</v>
      </c>
      <c r="AV218" s="13" t="s">
        <v>88</v>
      </c>
      <c r="AW218" s="13" t="s">
        <v>32</v>
      </c>
      <c r="AX218" s="13" t="s">
        <v>76</v>
      </c>
      <c r="AY218" s="252" t="s">
        <v>362</v>
      </c>
    </row>
    <row r="219" s="15" customFormat="1">
      <c r="A219" s="15"/>
      <c r="B219" s="274"/>
      <c r="C219" s="275"/>
      <c r="D219" s="243" t="s">
        <v>372</v>
      </c>
      <c r="E219" s="276" t="s">
        <v>1</v>
      </c>
      <c r="F219" s="277" t="s">
        <v>854</v>
      </c>
      <c r="G219" s="275"/>
      <c r="H219" s="276" t="s">
        <v>1</v>
      </c>
      <c r="I219" s="278"/>
      <c r="J219" s="275"/>
      <c r="K219" s="275"/>
      <c r="L219" s="279"/>
      <c r="M219" s="280"/>
      <c r="N219" s="281"/>
      <c r="O219" s="281"/>
      <c r="P219" s="281"/>
      <c r="Q219" s="281"/>
      <c r="R219" s="281"/>
      <c r="S219" s="281"/>
      <c r="T219" s="282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83" t="s">
        <v>372</v>
      </c>
      <c r="AU219" s="283" t="s">
        <v>88</v>
      </c>
      <c r="AV219" s="15" t="s">
        <v>83</v>
      </c>
      <c r="AW219" s="15" t="s">
        <v>32</v>
      </c>
      <c r="AX219" s="15" t="s">
        <v>76</v>
      </c>
      <c r="AY219" s="283" t="s">
        <v>362</v>
      </c>
    </row>
    <row r="220" s="13" customFormat="1">
      <c r="A220" s="13"/>
      <c r="B220" s="241"/>
      <c r="C220" s="242"/>
      <c r="D220" s="243" t="s">
        <v>372</v>
      </c>
      <c r="E220" s="244" t="s">
        <v>1</v>
      </c>
      <c r="F220" s="245" t="s">
        <v>855</v>
      </c>
      <c r="G220" s="242"/>
      <c r="H220" s="246">
        <v>6</v>
      </c>
      <c r="I220" s="247"/>
      <c r="J220" s="242"/>
      <c r="K220" s="242"/>
      <c r="L220" s="248"/>
      <c r="M220" s="249"/>
      <c r="N220" s="250"/>
      <c r="O220" s="250"/>
      <c r="P220" s="250"/>
      <c r="Q220" s="250"/>
      <c r="R220" s="250"/>
      <c r="S220" s="250"/>
      <c r="T220" s="25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2" t="s">
        <v>372</v>
      </c>
      <c r="AU220" s="252" t="s">
        <v>88</v>
      </c>
      <c r="AV220" s="13" t="s">
        <v>88</v>
      </c>
      <c r="AW220" s="13" t="s">
        <v>32</v>
      </c>
      <c r="AX220" s="13" t="s">
        <v>76</v>
      </c>
      <c r="AY220" s="252" t="s">
        <v>362</v>
      </c>
    </row>
    <row r="221" s="13" customFormat="1">
      <c r="A221" s="13"/>
      <c r="B221" s="241"/>
      <c r="C221" s="242"/>
      <c r="D221" s="243" t="s">
        <v>372</v>
      </c>
      <c r="E221" s="244" t="s">
        <v>1</v>
      </c>
      <c r="F221" s="245" t="s">
        <v>856</v>
      </c>
      <c r="G221" s="242"/>
      <c r="H221" s="246">
        <v>2.3999999999999999</v>
      </c>
      <c r="I221" s="247"/>
      <c r="J221" s="242"/>
      <c r="K221" s="242"/>
      <c r="L221" s="248"/>
      <c r="M221" s="249"/>
      <c r="N221" s="250"/>
      <c r="O221" s="250"/>
      <c r="P221" s="250"/>
      <c r="Q221" s="250"/>
      <c r="R221" s="250"/>
      <c r="S221" s="250"/>
      <c r="T221" s="25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2" t="s">
        <v>372</v>
      </c>
      <c r="AU221" s="252" t="s">
        <v>88</v>
      </c>
      <c r="AV221" s="13" t="s">
        <v>88</v>
      </c>
      <c r="AW221" s="13" t="s">
        <v>32</v>
      </c>
      <c r="AX221" s="13" t="s">
        <v>76</v>
      </c>
      <c r="AY221" s="252" t="s">
        <v>362</v>
      </c>
    </row>
    <row r="222" s="16" customFormat="1">
      <c r="A222" s="16"/>
      <c r="B222" s="297"/>
      <c r="C222" s="298"/>
      <c r="D222" s="243" t="s">
        <v>372</v>
      </c>
      <c r="E222" s="299" t="s">
        <v>1</v>
      </c>
      <c r="F222" s="300" t="s">
        <v>848</v>
      </c>
      <c r="G222" s="298"/>
      <c r="H222" s="301">
        <v>16.824999999999999</v>
      </c>
      <c r="I222" s="302"/>
      <c r="J222" s="298"/>
      <c r="K222" s="298"/>
      <c r="L222" s="303"/>
      <c r="M222" s="304"/>
      <c r="N222" s="305"/>
      <c r="O222" s="305"/>
      <c r="P222" s="305"/>
      <c r="Q222" s="305"/>
      <c r="R222" s="305"/>
      <c r="S222" s="305"/>
      <c r="T222" s="30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T222" s="307" t="s">
        <v>372</v>
      </c>
      <c r="AU222" s="307" t="s">
        <v>88</v>
      </c>
      <c r="AV222" s="16" t="s">
        <v>104</v>
      </c>
      <c r="AW222" s="16" t="s">
        <v>32</v>
      </c>
      <c r="AX222" s="16" t="s">
        <v>76</v>
      </c>
      <c r="AY222" s="307" t="s">
        <v>362</v>
      </c>
    </row>
    <row r="223" s="15" customFormat="1">
      <c r="A223" s="15"/>
      <c r="B223" s="274"/>
      <c r="C223" s="275"/>
      <c r="D223" s="243" t="s">
        <v>372</v>
      </c>
      <c r="E223" s="276" t="s">
        <v>1</v>
      </c>
      <c r="F223" s="277" t="s">
        <v>849</v>
      </c>
      <c r="G223" s="275"/>
      <c r="H223" s="276" t="s">
        <v>1</v>
      </c>
      <c r="I223" s="278"/>
      <c r="J223" s="275"/>
      <c r="K223" s="275"/>
      <c r="L223" s="279"/>
      <c r="M223" s="280"/>
      <c r="N223" s="281"/>
      <c r="O223" s="281"/>
      <c r="P223" s="281"/>
      <c r="Q223" s="281"/>
      <c r="R223" s="281"/>
      <c r="S223" s="281"/>
      <c r="T223" s="282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83" t="s">
        <v>372</v>
      </c>
      <c r="AU223" s="283" t="s">
        <v>88</v>
      </c>
      <c r="AV223" s="15" t="s">
        <v>83</v>
      </c>
      <c r="AW223" s="15" t="s">
        <v>32</v>
      </c>
      <c r="AX223" s="15" t="s">
        <v>76</v>
      </c>
      <c r="AY223" s="283" t="s">
        <v>362</v>
      </c>
    </row>
    <row r="224" s="15" customFormat="1">
      <c r="A224" s="15"/>
      <c r="B224" s="274"/>
      <c r="C224" s="275"/>
      <c r="D224" s="243" t="s">
        <v>372</v>
      </c>
      <c r="E224" s="276" t="s">
        <v>1</v>
      </c>
      <c r="F224" s="277" t="s">
        <v>642</v>
      </c>
      <c r="G224" s="275"/>
      <c r="H224" s="276" t="s">
        <v>1</v>
      </c>
      <c r="I224" s="278"/>
      <c r="J224" s="275"/>
      <c r="K224" s="275"/>
      <c r="L224" s="279"/>
      <c r="M224" s="280"/>
      <c r="N224" s="281"/>
      <c r="O224" s="281"/>
      <c r="P224" s="281"/>
      <c r="Q224" s="281"/>
      <c r="R224" s="281"/>
      <c r="S224" s="281"/>
      <c r="T224" s="282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83" t="s">
        <v>372</v>
      </c>
      <c r="AU224" s="283" t="s">
        <v>88</v>
      </c>
      <c r="AV224" s="15" t="s">
        <v>83</v>
      </c>
      <c r="AW224" s="15" t="s">
        <v>32</v>
      </c>
      <c r="AX224" s="15" t="s">
        <v>76</v>
      </c>
      <c r="AY224" s="283" t="s">
        <v>362</v>
      </c>
    </row>
    <row r="225" s="15" customFormat="1">
      <c r="A225" s="15"/>
      <c r="B225" s="274"/>
      <c r="C225" s="275"/>
      <c r="D225" s="243" t="s">
        <v>372</v>
      </c>
      <c r="E225" s="276" t="s">
        <v>1</v>
      </c>
      <c r="F225" s="277" t="s">
        <v>677</v>
      </c>
      <c r="G225" s="275"/>
      <c r="H225" s="276" t="s">
        <v>1</v>
      </c>
      <c r="I225" s="278"/>
      <c r="J225" s="275"/>
      <c r="K225" s="275"/>
      <c r="L225" s="279"/>
      <c r="M225" s="280"/>
      <c r="N225" s="281"/>
      <c r="O225" s="281"/>
      <c r="P225" s="281"/>
      <c r="Q225" s="281"/>
      <c r="R225" s="281"/>
      <c r="S225" s="281"/>
      <c r="T225" s="282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83" t="s">
        <v>372</v>
      </c>
      <c r="AU225" s="283" t="s">
        <v>88</v>
      </c>
      <c r="AV225" s="15" t="s">
        <v>83</v>
      </c>
      <c r="AW225" s="15" t="s">
        <v>32</v>
      </c>
      <c r="AX225" s="15" t="s">
        <v>76</v>
      </c>
      <c r="AY225" s="283" t="s">
        <v>362</v>
      </c>
    </row>
    <row r="226" s="15" customFormat="1">
      <c r="A226" s="15"/>
      <c r="B226" s="274"/>
      <c r="C226" s="275"/>
      <c r="D226" s="243" t="s">
        <v>372</v>
      </c>
      <c r="E226" s="276" t="s">
        <v>1</v>
      </c>
      <c r="F226" s="277" t="s">
        <v>857</v>
      </c>
      <c r="G226" s="275"/>
      <c r="H226" s="276" t="s">
        <v>1</v>
      </c>
      <c r="I226" s="278"/>
      <c r="J226" s="275"/>
      <c r="K226" s="275"/>
      <c r="L226" s="279"/>
      <c r="M226" s="280"/>
      <c r="N226" s="281"/>
      <c r="O226" s="281"/>
      <c r="P226" s="281"/>
      <c r="Q226" s="281"/>
      <c r="R226" s="281"/>
      <c r="S226" s="281"/>
      <c r="T226" s="282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83" t="s">
        <v>372</v>
      </c>
      <c r="AU226" s="283" t="s">
        <v>88</v>
      </c>
      <c r="AV226" s="15" t="s">
        <v>83</v>
      </c>
      <c r="AW226" s="15" t="s">
        <v>32</v>
      </c>
      <c r="AX226" s="15" t="s">
        <v>76</v>
      </c>
      <c r="AY226" s="283" t="s">
        <v>362</v>
      </c>
    </row>
    <row r="227" s="13" customFormat="1">
      <c r="A227" s="13"/>
      <c r="B227" s="241"/>
      <c r="C227" s="242"/>
      <c r="D227" s="243" t="s">
        <v>372</v>
      </c>
      <c r="E227" s="244" t="s">
        <v>1</v>
      </c>
      <c r="F227" s="245" t="s">
        <v>858</v>
      </c>
      <c r="G227" s="242"/>
      <c r="H227" s="246">
        <v>2</v>
      </c>
      <c r="I227" s="247"/>
      <c r="J227" s="242"/>
      <c r="K227" s="242"/>
      <c r="L227" s="248"/>
      <c r="M227" s="249"/>
      <c r="N227" s="250"/>
      <c r="O227" s="250"/>
      <c r="P227" s="250"/>
      <c r="Q227" s="250"/>
      <c r="R227" s="250"/>
      <c r="S227" s="250"/>
      <c r="T227" s="25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2" t="s">
        <v>372</v>
      </c>
      <c r="AU227" s="252" t="s">
        <v>88</v>
      </c>
      <c r="AV227" s="13" t="s">
        <v>88</v>
      </c>
      <c r="AW227" s="13" t="s">
        <v>32</v>
      </c>
      <c r="AX227" s="13" t="s">
        <v>76</v>
      </c>
      <c r="AY227" s="252" t="s">
        <v>362</v>
      </c>
    </row>
    <row r="228" s="15" customFormat="1">
      <c r="A228" s="15"/>
      <c r="B228" s="274"/>
      <c r="C228" s="275"/>
      <c r="D228" s="243" t="s">
        <v>372</v>
      </c>
      <c r="E228" s="276" t="s">
        <v>1</v>
      </c>
      <c r="F228" s="277" t="s">
        <v>859</v>
      </c>
      <c r="G228" s="275"/>
      <c r="H228" s="276" t="s">
        <v>1</v>
      </c>
      <c r="I228" s="278"/>
      <c r="J228" s="275"/>
      <c r="K228" s="275"/>
      <c r="L228" s="279"/>
      <c r="M228" s="280"/>
      <c r="N228" s="281"/>
      <c r="O228" s="281"/>
      <c r="P228" s="281"/>
      <c r="Q228" s="281"/>
      <c r="R228" s="281"/>
      <c r="S228" s="281"/>
      <c r="T228" s="282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83" t="s">
        <v>372</v>
      </c>
      <c r="AU228" s="283" t="s">
        <v>88</v>
      </c>
      <c r="AV228" s="15" t="s">
        <v>83</v>
      </c>
      <c r="AW228" s="15" t="s">
        <v>32</v>
      </c>
      <c r="AX228" s="15" t="s">
        <v>76</v>
      </c>
      <c r="AY228" s="283" t="s">
        <v>362</v>
      </c>
    </row>
    <row r="229" s="13" customFormat="1">
      <c r="A229" s="13"/>
      <c r="B229" s="241"/>
      <c r="C229" s="242"/>
      <c r="D229" s="243" t="s">
        <v>372</v>
      </c>
      <c r="E229" s="244" t="s">
        <v>1</v>
      </c>
      <c r="F229" s="245" t="s">
        <v>860</v>
      </c>
      <c r="G229" s="242"/>
      <c r="H229" s="246">
        <v>3.4500000000000002</v>
      </c>
      <c r="I229" s="247"/>
      <c r="J229" s="242"/>
      <c r="K229" s="242"/>
      <c r="L229" s="248"/>
      <c r="M229" s="249"/>
      <c r="N229" s="250"/>
      <c r="O229" s="250"/>
      <c r="P229" s="250"/>
      <c r="Q229" s="250"/>
      <c r="R229" s="250"/>
      <c r="S229" s="250"/>
      <c r="T229" s="25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2" t="s">
        <v>372</v>
      </c>
      <c r="AU229" s="252" t="s">
        <v>88</v>
      </c>
      <c r="AV229" s="13" t="s">
        <v>88</v>
      </c>
      <c r="AW229" s="13" t="s">
        <v>32</v>
      </c>
      <c r="AX229" s="13" t="s">
        <v>76</v>
      </c>
      <c r="AY229" s="252" t="s">
        <v>362</v>
      </c>
    </row>
    <row r="230" s="16" customFormat="1">
      <c r="A230" s="16"/>
      <c r="B230" s="297"/>
      <c r="C230" s="298"/>
      <c r="D230" s="243" t="s">
        <v>372</v>
      </c>
      <c r="E230" s="299" t="s">
        <v>1</v>
      </c>
      <c r="F230" s="300" t="s">
        <v>848</v>
      </c>
      <c r="G230" s="298"/>
      <c r="H230" s="301">
        <v>5.4500000000000002</v>
      </c>
      <c r="I230" s="302"/>
      <c r="J230" s="298"/>
      <c r="K230" s="298"/>
      <c r="L230" s="303"/>
      <c r="M230" s="304"/>
      <c r="N230" s="305"/>
      <c r="O230" s="305"/>
      <c r="P230" s="305"/>
      <c r="Q230" s="305"/>
      <c r="R230" s="305"/>
      <c r="S230" s="305"/>
      <c r="T230" s="30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T230" s="307" t="s">
        <v>372</v>
      </c>
      <c r="AU230" s="307" t="s">
        <v>88</v>
      </c>
      <c r="AV230" s="16" t="s">
        <v>104</v>
      </c>
      <c r="AW230" s="16" t="s">
        <v>32</v>
      </c>
      <c r="AX230" s="16" t="s">
        <v>76</v>
      </c>
      <c r="AY230" s="307" t="s">
        <v>362</v>
      </c>
    </row>
    <row r="231" s="15" customFormat="1">
      <c r="A231" s="15"/>
      <c r="B231" s="274"/>
      <c r="C231" s="275"/>
      <c r="D231" s="243" t="s">
        <v>372</v>
      </c>
      <c r="E231" s="276" t="s">
        <v>1</v>
      </c>
      <c r="F231" s="277" t="s">
        <v>849</v>
      </c>
      <c r="G231" s="275"/>
      <c r="H231" s="276" t="s">
        <v>1</v>
      </c>
      <c r="I231" s="278"/>
      <c r="J231" s="275"/>
      <c r="K231" s="275"/>
      <c r="L231" s="279"/>
      <c r="M231" s="280"/>
      <c r="N231" s="281"/>
      <c r="O231" s="281"/>
      <c r="P231" s="281"/>
      <c r="Q231" s="281"/>
      <c r="R231" s="281"/>
      <c r="S231" s="281"/>
      <c r="T231" s="282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83" t="s">
        <v>372</v>
      </c>
      <c r="AU231" s="283" t="s">
        <v>88</v>
      </c>
      <c r="AV231" s="15" t="s">
        <v>83</v>
      </c>
      <c r="AW231" s="15" t="s">
        <v>32</v>
      </c>
      <c r="AX231" s="15" t="s">
        <v>76</v>
      </c>
      <c r="AY231" s="283" t="s">
        <v>362</v>
      </c>
    </row>
    <row r="232" s="15" customFormat="1">
      <c r="A232" s="15"/>
      <c r="B232" s="274"/>
      <c r="C232" s="275"/>
      <c r="D232" s="243" t="s">
        <v>372</v>
      </c>
      <c r="E232" s="276" t="s">
        <v>1</v>
      </c>
      <c r="F232" s="277" t="s">
        <v>642</v>
      </c>
      <c r="G232" s="275"/>
      <c r="H232" s="276" t="s">
        <v>1</v>
      </c>
      <c r="I232" s="278"/>
      <c r="J232" s="275"/>
      <c r="K232" s="275"/>
      <c r="L232" s="279"/>
      <c r="M232" s="280"/>
      <c r="N232" s="281"/>
      <c r="O232" s="281"/>
      <c r="P232" s="281"/>
      <c r="Q232" s="281"/>
      <c r="R232" s="281"/>
      <c r="S232" s="281"/>
      <c r="T232" s="282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83" t="s">
        <v>372</v>
      </c>
      <c r="AU232" s="283" t="s">
        <v>88</v>
      </c>
      <c r="AV232" s="15" t="s">
        <v>83</v>
      </c>
      <c r="AW232" s="15" t="s">
        <v>32</v>
      </c>
      <c r="AX232" s="15" t="s">
        <v>76</v>
      </c>
      <c r="AY232" s="283" t="s">
        <v>362</v>
      </c>
    </row>
    <row r="233" s="15" customFormat="1">
      <c r="A233" s="15"/>
      <c r="B233" s="274"/>
      <c r="C233" s="275"/>
      <c r="D233" s="243" t="s">
        <v>372</v>
      </c>
      <c r="E233" s="276" t="s">
        <v>1</v>
      </c>
      <c r="F233" s="277" t="s">
        <v>677</v>
      </c>
      <c r="G233" s="275"/>
      <c r="H233" s="276" t="s">
        <v>1</v>
      </c>
      <c r="I233" s="278"/>
      <c r="J233" s="275"/>
      <c r="K233" s="275"/>
      <c r="L233" s="279"/>
      <c r="M233" s="280"/>
      <c r="N233" s="281"/>
      <c r="O233" s="281"/>
      <c r="P233" s="281"/>
      <c r="Q233" s="281"/>
      <c r="R233" s="281"/>
      <c r="S233" s="281"/>
      <c r="T233" s="282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83" t="s">
        <v>372</v>
      </c>
      <c r="AU233" s="283" t="s">
        <v>88</v>
      </c>
      <c r="AV233" s="15" t="s">
        <v>83</v>
      </c>
      <c r="AW233" s="15" t="s">
        <v>32</v>
      </c>
      <c r="AX233" s="15" t="s">
        <v>76</v>
      </c>
      <c r="AY233" s="283" t="s">
        <v>362</v>
      </c>
    </row>
    <row r="234" s="13" customFormat="1">
      <c r="A234" s="13"/>
      <c r="B234" s="241"/>
      <c r="C234" s="242"/>
      <c r="D234" s="243" t="s">
        <v>372</v>
      </c>
      <c r="E234" s="244" t="s">
        <v>1</v>
      </c>
      <c r="F234" s="245" t="s">
        <v>861</v>
      </c>
      <c r="G234" s="242"/>
      <c r="H234" s="246">
        <v>1.8</v>
      </c>
      <c r="I234" s="247"/>
      <c r="J234" s="242"/>
      <c r="K234" s="242"/>
      <c r="L234" s="248"/>
      <c r="M234" s="249"/>
      <c r="N234" s="250"/>
      <c r="O234" s="250"/>
      <c r="P234" s="250"/>
      <c r="Q234" s="250"/>
      <c r="R234" s="250"/>
      <c r="S234" s="250"/>
      <c r="T234" s="25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2" t="s">
        <v>372</v>
      </c>
      <c r="AU234" s="252" t="s">
        <v>88</v>
      </c>
      <c r="AV234" s="13" t="s">
        <v>88</v>
      </c>
      <c r="AW234" s="13" t="s">
        <v>32</v>
      </c>
      <c r="AX234" s="13" t="s">
        <v>76</v>
      </c>
      <c r="AY234" s="252" t="s">
        <v>362</v>
      </c>
    </row>
    <row r="235" s="13" customFormat="1">
      <c r="A235" s="13"/>
      <c r="B235" s="241"/>
      <c r="C235" s="242"/>
      <c r="D235" s="243" t="s">
        <v>372</v>
      </c>
      <c r="E235" s="244" t="s">
        <v>1</v>
      </c>
      <c r="F235" s="245" t="s">
        <v>862</v>
      </c>
      <c r="G235" s="242"/>
      <c r="H235" s="246">
        <v>2.2999999999999998</v>
      </c>
      <c r="I235" s="247"/>
      <c r="J235" s="242"/>
      <c r="K235" s="242"/>
      <c r="L235" s="248"/>
      <c r="M235" s="249"/>
      <c r="N235" s="250"/>
      <c r="O235" s="250"/>
      <c r="P235" s="250"/>
      <c r="Q235" s="250"/>
      <c r="R235" s="250"/>
      <c r="S235" s="250"/>
      <c r="T235" s="25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2" t="s">
        <v>372</v>
      </c>
      <c r="AU235" s="252" t="s">
        <v>88</v>
      </c>
      <c r="AV235" s="13" t="s">
        <v>88</v>
      </c>
      <c r="AW235" s="13" t="s">
        <v>32</v>
      </c>
      <c r="AX235" s="13" t="s">
        <v>76</v>
      </c>
      <c r="AY235" s="252" t="s">
        <v>362</v>
      </c>
    </row>
    <row r="236" s="14" customFormat="1">
      <c r="A236" s="14"/>
      <c r="B236" s="263"/>
      <c r="C236" s="264"/>
      <c r="D236" s="243" t="s">
        <v>372</v>
      </c>
      <c r="E236" s="265" t="s">
        <v>1</v>
      </c>
      <c r="F236" s="266" t="s">
        <v>396</v>
      </c>
      <c r="G236" s="264"/>
      <c r="H236" s="267">
        <v>52.024999999999999</v>
      </c>
      <c r="I236" s="268"/>
      <c r="J236" s="264"/>
      <c r="K236" s="264"/>
      <c r="L236" s="269"/>
      <c r="M236" s="270"/>
      <c r="N236" s="271"/>
      <c r="O236" s="271"/>
      <c r="P236" s="271"/>
      <c r="Q236" s="271"/>
      <c r="R236" s="271"/>
      <c r="S236" s="271"/>
      <c r="T236" s="27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73" t="s">
        <v>372</v>
      </c>
      <c r="AU236" s="273" t="s">
        <v>88</v>
      </c>
      <c r="AV236" s="14" t="s">
        <v>370</v>
      </c>
      <c r="AW236" s="14" t="s">
        <v>32</v>
      </c>
      <c r="AX236" s="14" t="s">
        <v>76</v>
      </c>
      <c r="AY236" s="273" t="s">
        <v>362</v>
      </c>
    </row>
    <row r="237" s="15" customFormat="1">
      <c r="A237" s="15"/>
      <c r="B237" s="274"/>
      <c r="C237" s="275"/>
      <c r="D237" s="243" t="s">
        <v>372</v>
      </c>
      <c r="E237" s="276" t="s">
        <v>1</v>
      </c>
      <c r="F237" s="277" t="s">
        <v>863</v>
      </c>
      <c r="G237" s="275"/>
      <c r="H237" s="276" t="s">
        <v>1</v>
      </c>
      <c r="I237" s="278"/>
      <c r="J237" s="275"/>
      <c r="K237" s="275"/>
      <c r="L237" s="279"/>
      <c r="M237" s="280"/>
      <c r="N237" s="281"/>
      <c r="O237" s="281"/>
      <c r="P237" s="281"/>
      <c r="Q237" s="281"/>
      <c r="R237" s="281"/>
      <c r="S237" s="281"/>
      <c r="T237" s="282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83" t="s">
        <v>372</v>
      </c>
      <c r="AU237" s="283" t="s">
        <v>88</v>
      </c>
      <c r="AV237" s="15" t="s">
        <v>83</v>
      </c>
      <c r="AW237" s="15" t="s">
        <v>32</v>
      </c>
      <c r="AX237" s="15" t="s">
        <v>76</v>
      </c>
      <c r="AY237" s="283" t="s">
        <v>362</v>
      </c>
    </row>
    <row r="238" s="13" customFormat="1">
      <c r="A238" s="13"/>
      <c r="B238" s="241"/>
      <c r="C238" s="242"/>
      <c r="D238" s="243" t="s">
        <v>372</v>
      </c>
      <c r="E238" s="244" t="s">
        <v>1</v>
      </c>
      <c r="F238" s="245" t="s">
        <v>864</v>
      </c>
      <c r="G238" s="242"/>
      <c r="H238" s="246">
        <v>52.024999999999999</v>
      </c>
      <c r="I238" s="247"/>
      <c r="J238" s="242"/>
      <c r="K238" s="242"/>
      <c r="L238" s="248"/>
      <c r="M238" s="249"/>
      <c r="N238" s="250"/>
      <c r="O238" s="250"/>
      <c r="P238" s="250"/>
      <c r="Q238" s="250"/>
      <c r="R238" s="250"/>
      <c r="S238" s="250"/>
      <c r="T238" s="25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2" t="s">
        <v>372</v>
      </c>
      <c r="AU238" s="252" t="s">
        <v>88</v>
      </c>
      <c r="AV238" s="13" t="s">
        <v>88</v>
      </c>
      <c r="AW238" s="13" t="s">
        <v>32</v>
      </c>
      <c r="AX238" s="13" t="s">
        <v>76</v>
      </c>
      <c r="AY238" s="252" t="s">
        <v>362</v>
      </c>
    </row>
    <row r="239" s="14" customFormat="1">
      <c r="A239" s="14"/>
      <c r="B239" s="263"/>
      <c r="C239" s="264"/>
      <c r="D239" s="243" t="s">
        <v>372</v>
      </c>
      <c r="E239" s="265" t="s">
        <v>1</v>
      </c>
      <c r="F239" s="266" t="s">
        <v>396</v>
      </c>
      <c r="G239" s="264"/>
      <c r="H239" s="267">
        <v>52.024999999999999</v>
      </c>
      <c r="I239" s="268"/>
      <c r="J239" s="264"/>
      <c r="K239" s="264"/>
      <c r="L239" s="269"/>
      <c r="M239" s="270"/>
      <c r="N239" s="271"/>
      <c r="O239" s="271"/>
      <c r="P239" s="271"/>
      <c r="Q239" s="271"/>
      <c r="R239" s="271"/>
      <c r="S239" s="271"/>
      <c r="T239" s="272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73" t="s">
        <v>372</v>
      </c>
      <c r="AU239" s="273" t="s">
        <v>88</v>
      </c>
      <c r="AV239" s="14" t="s">
        <v>370</v>
      </c>
      <c r="AW239" s="14" t="s">
        <v>32</v>
      </c>
      <c r="AX239" s="14" t="s">
        <v>83</v>
      </c>
      <c r="AY239" s="273" t="s">
        <v>362</v>
      </c>
    </row>
    <row r="240" s="2" customFormat="1" ht="24.15" customHeight="1">
      <c r="A240" s="39"/>
      <c r="B240" s="40"/>
      <c r="C240" s="228" t="s">
        <v>416</v>
      </c>
      <c r="D240" s="228" t="s">
        <v>365</v>
      </c>
      <c r="E240" s="229" t="s">
        <v>865</v>
      </c>
      <c r="F240" s="230" t="s">
        <v>866</v>
      </c>
      <c r="G240" s="231" t="s">
        <v>368</v>
      </c>
      <c r="H240" s="232">
        <v>7.6449999999999996</v>
      </c>
      <c r="I240" s="233"/>
      <c r="J240" s="234">
        <f>ROUND(I240*H240,2)</f>
        <v>0</v>
      </c>
      <c r="K240" s="230" t="s">
        <v>369</v>
      </c>
      <c r="L240" s="45"/>
      <c r="M240" s="235" t="s">
        <v>1</v>
      </c>
      <c r="N240" s="236" t="s">
        <v>42</v>
      </c>
      <c r="O240" s="92"/>
      <c r="P240" s="237">
        <f>O240*H240</f>
        <v>0</v>
      </c>
      <c r="Q240" s="237">
        <v>0.17818000000000001</v>
      </c>
      <c r="R240" s="237">
        <f>Q240*H240</f>
        <v>1.3621861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370</v>
      </c>
      <c r="AT240" s="239" t="s">
        <v>365</v>
      </c>
      <c r="AU240" s="239" t="s">
        <v>88</v>
      </c>
      <c r="AY240" s="18" t="s">
        <v>362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88</v>
      </c>
      <c r="BK240" s="240">
        <f>ROUND(I240*H240,2)</f>
        <v>0</v>
      </c>
      <c r="BL240" s="18" t="s">
        <v>370</v>
      </c>
      <c r="BM240" s="239" t="s">
        <v>867</v>
      </c>
    </row>
    <row r="241" s="15" customFormat="1">
      <c r="A241" s="15"/>
      <c r="B241" s="274"/>
      <c r="C241" s="275"/>
      <c r="D241" s="243" t="s">
        <v>372</v>
      </c>
      <c r="E241" s="276" t="s">
        <v>1</v>
      </c>
      <c r="F241" s="277" t="s">
        <v>640</v>
      </c>
      <c r="G241" s="275"/>
      <c r="H241" s="276" t="s">
        <v>1</v>
      </c>
      <c r="I241" s="278"/>
      <c r="J241" s="275"/>
      <c r="K241" s="275"/>
      <c r="L241" s="279"/>
      <c r="M241" s="280"/>
      <c r="N241" s="281"/>
      <c r="O241" s="281"/>
      <c r="P241" s="281"/>
      <c r="Q241" s="281"/>
      <c r="R241" s="281"/>
      <c r="S241" s="281"/>
      <c r="T241" s="282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83" t="s">
        <v>372</v>
      </c>
      <c r="AU241" s="283" t="s">
        <v>88</v>
      </c>
      <c r="AV241" s="15" t="s">
        <v>83</v>
      </c>
      <c r="AW241" s="15" t="s">
        <v>32</v>
      </c>
      <c r="AX241" s="15" t="s">
        <v>76</v>
      </c>
      <c r="AY241" s="283" t="s">
        <v>362</v>
      </c>
    </row>
    <row r="242" s="13" customFormat="1">
      <c r="A242" s="13"/>
      <c r="B242" s="241"/>
      <c r="C242" s="242"/>
      <c r="D242" s="243" t="s">
        <v>372</v>
      </c>
      <c r="E242" s="244" t="s">
        <v>1</v>
      </c>
      <c r="F242" s="245" t="s">
        <v>868</v>
      </c>
      <c r="G242" s="242"/>
      <c r="H242" s="246">
        <v>1.3</v>
      </c>
      <c r="I242" s="247"/>
      <c r="J242" s="242"/>
      <c r="K242" s="242"/>
      <c r="L242" s="248"/>
      <c r="M242" s="249"/>
      <c r="N242" s="250"/>
      <c r="O242" s="250"/>
      <c r="P242" s="250"/>
      <c r="Q242" s="250"/>
      <c r="R242" s="250"/>
      <c r="S242" s="250"/>
      <c r="T242" s="25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2" t="s">
        <v>372</v>
      </c>
      <c r="AU242" s="252" t="s">
        <v>88</v>
      </c>
      <c r="AV242" s="13" t="s">
        <v>88</v>
      </c>
      <c r="AW242" s="13" t="s">
        <v>32</v>
      </c>
      <c r="AX242" s="13" t="s">
        <v>76</v>
      </c>
      <c r="AY242" s="252" t="s">
        <v>362</v>
      </c>
    </row>
    <row r="243" s="15" customFormat="1">
      <c r="A243" s="15"/>
      <c r="B243" s="274"/>
      <c r="C243" s="275"/>
      <c r="D243" s="243" t="s">
        <v>372</v>
      </c>
      <c r="E243" s="276" t="s">
        <v>1</v>
      </c>
      <c r="F243" s="277" t="s">
        <v>724</v>
      </c>
      <c r="G243" s="275"/>
      <c r="H243" s="276" t="s">
        <v>1</v>
      </c>
      <c r="I243" s="278"/>
      <c r="J243" s="275"/>
      <c r="K243" s="275"/>
      <c r="L243" s="279"/>
      <c r="M243" s="280"/>
      <c r="N243" s="281"/>
      <c r="O243" s="281"/>
      <c r="P243" s="281"/>
      <c r="Q243" s="281"/>
      <c r="R243" s="281"/>
      <c r="S243" s="281"/>
      <c r="T243" s="282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83" t="s">
        <v>372</v>
      </c>
      <c r="AU243" s="283" t="s">
        <v>88</v>
      </c>
      <c r="AV243" s="15" t="s">
        <v>83</v>
      </c>
      <c r="AW243" s="15" t="s">
        <v>32</v>
      </c>
      <c r="AX243" s="15" t="s">
        <v>76</v>
      </c>
      <c r="AY243" s="283" t="s">
        <v>362</v>
      </c>
    </row>
    <row r="244" s="13" customFormat="1">
      <c r="A244" s="13"/>
      <c r="B244" s="241"/>
      <c r="C244" s="242"/>
      <c r="D244" s="243" t="s">
        <v>372</v>
      </c>
      <c r="E244" s="244" t="s">
        <v>1</v>
      </c>
      <c r="F244" s="245" t="s">
        <v>869</v>
      </c>
      <c r="G244" s="242"/>
      <c r="H244" s="246">
        <v>8.0999999999999996</v>
      </c>
      <c r="I244" s="247"/>
      <c r="J244" s="242"/>
      <c r="K244" s="242"/>
      <c r="L244" s="248"/>
      <c r="M244" s="249"/>
      <c r="N244" s="250"/>
      <c r="O244" s="250"/>
      <c r="P244" s="250"/>
      <c r="Q244" s="250"/>
      <c r="R244" s="250"/>
      <c r="S244" s="250"/>
      <c r="T244" s="25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2" t="s">
        <v>372</v>
      </c>
      <c r="AU244" s="252" t="s">
        <v>88</v>
      </c>
      <c r="AV244" s="13" t="s">
        <v>88</v>
      </c>
      <c r="AW244" s="13" t="s">
        <v>32</v>
      </c>
      <c r="AX244" s="13" t="s">
        <v>76</v>
      </c>
      <c r="AY244" s="252" t="s">
        <v>362</v>
      </c>
    </row>
    <row r="245" s="15" customFormat="1">
      <c r="A245" s="15"/>
      <c r="B245" s="274"/>
      <c r="C245" s="275"/>
      <c r="D245" s="243" t="s">
        <v>372</v>
      </c>
      <c r="E245" s="276" t="s">
        <v>1</v>
      </c>
      <c r="F245" s="277" t="s">
        <v>707</v>
      </c>
      <c r="G245" s="275"/>
      <c r="H245" s="276" t="s">
        <v>1</v>
      </c>
      <c r="I245" s="278"/>
      <c r="J245" s="275"/>
      <c r="K245" s="275"/>
      <c r="L245" s="279"/>
      <c r="M245" s="280"/>
      <c r="N245" s="281"/>
      <c r="O245" s="281"/>
      <c r="P245" s="281"/>
      <c r="Q245" s="281"/>
      <c r="R245" s="281"/>
      <c r="S245" s="281"/>
      <c r="T245" s="282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83" t="s">
        <v>372</v>
      </c>
      <c r="AU245" s="283" t="s">
        <v>88</v>
      </c>
      <c r="AV245" s="15" t="s">
        <v>83</v>
      </c>
      <c r="AW245" s="15" t="s">
        <v>32</v>
      </c>
      <c r="AX245" s="15" t="s">
        <v>76</v>
      </c>
      <c r="AY245" s="283" t="s">
        <v>362</v>
      </c>
    </row>
    <row r="246" s="13" customFormat="1">
      <c r="A246" s="13"/>
      <c r="B246" s="241"/>
      <c r="C246" s="242"/>
      <c r="D246" s="243" t="s">
        <v>372</v>
      </c>
      <c r="E246" s="244" t="s">
        <v>1</v>
      </c>
      <c r="F246" s="245" t="s">
        <v>870</v>
      </c>
      <c r="G246" s="242"/>
      <c r="H246" s="246">
        <v>0.90000000000000002</v>
      </c>
      <c r="I246" s="247"/>
      <c r="J246" s="242"/>
      <c r="K246" s="242"/>
      <c r="L246" s="248"/>
      <c r="M246" s="249"/>
      <c r="N246" s="250"/>
      <c r="O246" s="250"/>
      <c r="P246" s="250"/>
      <c r="Q246" s="250"/>
      <c r="R246" s="250"/>
      <c r="S246" s="250"/>
      <c r="T246" s="251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2" t="s">
        <v>372</v>
      </c>
      <c r="AU246" s="252" t="s">
        <v>88</v>
      </c>
      <c r="AV246" s="13" t="s">
        <v>88</v>
      </c>
      <c r="AW246" s="13" t="s">
        <v>32</v>
      </c>
      <c r="AX246" s="13" t="s">
        <v>76</v>
      </c>
      <c r="AY246" s="252" t="s">
        <v>362</v>
      </c>
    </row>
    <row r="247" s="15" customFormat="1">
      <c r="A247" s="15"/>
      <c r="B247" s="274"/>
      <c r="C247" s="275"/>
      <c r="D247" s="243" t="s">
        <v>372</v>
      </c>
      <c r="E247" s="276" t="s">
        <v>1</v>
      </c>
      <c r="F247" s="277" t="s">
        <v>709</v>
      </c>
      <c r="G247" s="275"/>
      <c r="H247" s="276" t="s">
        <v>1</v>
      </c>
      <c r="I247" s="278"/>
      <c r="J247" s="275"/>
      <c r="K247" s="275"/>
      <c r="L247" s="279"/>
      <c r="M247" s="280"/>
      <c r="N247" s="281"/>
      <c r="O247" s="281"/>
      <c r="P247" s="281"/>
      <c r="Q247" s="281"/>
      <c r="R247" s="281"/>
      <c r="S247" s="281"/>
      <c r="T247" s="282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83" t="s">
        <v>372</v>
      </c>
      <c r="AU247" s="283" t="s">
        <v>88</v>
      </c>
      <c r="AV247" s="15" t="s">
        <v>83</v>
      </c>
      <c r="AW247" s="15" t="s">
        <v>32</v>
      </c>
      <c r="AX247" s="15" t="s">
        <v>76</v>
      </c>
      <c r="AY247" s="283" t="s">
        <v>362</v>
      </c>
    </row>
    <row r="248" s="13" customFormat="1">
      <c r="A248" s="13"/>
      <c r="B248" s="241"/>
      <c r="C248" s="242"/>
      <c r="D248" s="243" t="s">
        <v>372</v>
      </c>
      <c r="E248" s="244" t="s">
        <v>1</v>
      </c>
      <c r="F248" s="245" t="s">
        <v>870</v>
      </c>
      <c r="G248" s="242"/>
      <c r="H248" s="246">
        <v>0.90000000000000002</v>
      </c>
      <c r="I248" s="247"/>
      <c r="J248" s="242"/>
      <c r="K248" s="242"/>
      <c r="L248" s="248"/>
      <c r="M248" s="249"/>
      <c r="N248" s="250"/>
      <c r="O248" s="250"/>
      <c r="P248" s="250"/>
      <c r="Q248" s="250"/>
      <c r="R248" s="250"/>
      <c r="S248" s="250"/>
      <c r="T248" s="25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2" t="s">
        <v>372</v>
      </c>
      <c r="AU248" s="252" t="s">
        <v>88</v>
      </c>
      <c r="AV248" s="13" t="s">
        <v>88</v>
      </c>
      <c r="AW248" s="13" t="s">
        <v>32</v>
      </c>
      <c r="AX248" s="13" t="s">
        <v>76</v>
      </c>
      <c r="AY248" s="252" t="s">
        <v>362</v>
      </c>
    </row>
    <row r="249" s="15" customFormat="1">
      <c r="A249" s="15"/>
      <c r="B249" s="274"/>
      <c r="C249" s="275"/>
      <c r="D249" s="243" t="s">
        <v>372</v>
      </c>
      <c r="E249" s="276" t="s">
        <v>1</v>
      </c>
      <c r="F249" s="277" t="s">
        <v>710</v>
      </c>
      <c r="G249" s="275"/>
      <c r="H249" s="276" t="s">
        <v>1</v>
      </c>
      <c r="I249" s="278"/>
      <c r="J249" s="275"/>
      <c r="K249" s="275"/>
      <c r="L249" s="279"/>
      <c r="M249" s="280"/>
      <c r="N249" s="281"/>
      <c r="O249" s="281"/>
      <c r="P249" s="281"/>
      <c r="Q249" s="281"/>
      <c r="R249" s="281"/>
      <c r="S249" s="281"/>
      <c r="T249" s="282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83" t="s">
        <v>372</v>
      </c>
      <c r="AU249" s="283" t="s">
        <v>88</v>
      </c>
      <c r="AV249" s="15" t="s">
        <v>83</v>
      </c>
      <c r="AW249" s="15" t="s">
        <v>32</v>
      </c>
      <c r="AX249" s="15" t="s">
        <v>76</v>
      </c>
      <c r="AY249" s="283" t="s">
        <v>362</v>
      </c>
    </row>
    <row r="250" s="13" customFormat="1">
      <c r="A250" s="13"/>
      <c r="B250" s="241"/>
      <c r="C250" s="242"/>
      <c r="D250" s="243" t="s">
        <v>372</v>
      </c>
      <c r="E250" s="244" t="s">
        <v>1</v>
      </c>
      <c r="F250" s="245" t="s">
        <v>870</v>
      </c>
      <c r="G250" s="242"/>
      <c r="H250" s="246">
        <v>0.90000000000000002</v>
      </c>
      <c r="I250" s="247"/>
      <c r="J250" s="242"/>
      <c r="K250" s="242"/>
      <c r="L250" s="248"/>
      <c r="M250" s="249"/>
      <c r="N250" s="250"/>
      <c r="O250" s="250"/>
      <c r="P250" s="250"/>
      <c r="Q250" s="250"/>
      <c r="R250" s="250"/>
      <c r="S250" s="250"/>
      <c r="T250" s="25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2" t="s">
        <v>372</v>
      </c>
      <c r="AU250" s="252" t="s">
        <v>88</v>
      </c>
      <c r="AV250" s="13" t="s">
        <v>88</v>
      </c>
      <c r="AW250" s="13" t="s">
        <v>32</v>
      </c>
      <c r="AX250" s="13" t="s">
        <v>76</v>
      </c>
      <c r="AY250" s="252" t="s">
        <v>362</v>
      </c>
    </row>
    <row r="251" s="16" customFormat="1">
      <c r="A251" s="16"/>
      <c r="B251" s="297"/>
      <c r="C251" s="298"/>
      <c r="D251" s="243" t="s">
        <v>372</v>
      </c>
      <c r="E251" s="299" t="s">
        <v>1</v>
      </c>
      <c r="F251" s="300" t="s">
        <v>848</v>
      </c>
      <c r="G251" s="298"/>
      <c r="H251" s="301">
        <v>12.1</v>
      </c>
      <c r="I251" s="302"/>
      <c r="J251" s="298"/>
      <c r="K251" s="298"/>
      <c r="L251" s="303"/>
      <c r="M251" s="304"/>
      <c r="N251" s="305"/>
      <c r="O251" s="305"/>
      <c r="P251" s="305"/>
      <c r="Q251" s="305"/>
      <c r="R251" s="305"/>
      <c r="S251" s="305"/>
      <c r="T251" s="30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T251" s="307" t="s">
        <v>372</v>
      </c>
      <c r="AU251" s="307" t="s">
        <v>88</v>
      </c>
      <c r="AV251" s="16" t="s">
        <v>104</v>
      </c>
      <c r="AW251" s="16" t="s">
        <v>32</v>
      </c>
      <c r="AX251" s="16" t="s">
        <v>76</v>
      </c>
      <c r="AY251" s="307" t="s">
        <v>362</v>
      </c>
    </row>
    <row r="252" s="13" customFormat="1">
      <c r="A252" s="13"/>
      <c r="B252" s="241"/>
      <c r="C252" s="242"/>
      <c r="D252" s="243" t="s">
        <v>372</v>
      </c>
      <c r="E252" s="244" t="s">
        <v>1</v>
      </c>
      <c r="F252" s="245" t="s">
        <v>861</v>
      </c>
      <c r="G252" s="242"/>
      <c r="H252" s="246">
        <v>1.8</v>
      </c>
      <c r="I252" s="247"/>
      <c r="J252" s="242"/>
      <c r="K252" s="242"/>
      <c r="L252" s="248"/>
      <c r="M252" s="249"/>
      <c r="N252" s="250"/>
      <c r="O252" s="250"/>
      <c r="P252" s="250"/>
      <c r="Q252" s="250"/>
      <c r="R252" s="250"/>
      <c r="S252" s="250"/>
      <c r="T252" s="25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2" t="s">
        <v>372</v>
      </c>
      <c r="AU252" s="252" t="s">
        <v>88</v>
      </c>
      <c r="AV252" s="13" t="s">
        <v>88</v>
      </c>
      <c r="AW252" s="13" t="s">
        <v>32</v>
      </c>
      <c r="AX252" s="13" t="s">
        <v>76</v>
      </c>
      <c r="AY252" s="252" t="s">
        <v>362</v>
      </c>
    </row>
    <row r="253" s="16" customFormat="1">
      <c r="A253" s="16"/>
      <c r="B253" s="297"/>
      <c r="C253" s="298"/>
      <c r="D253" s="243" t="s">
        <v>372</v>
      </c>
      <c r="E253" s="299" t="s">
        <v>1</v>
      </c>
      <c r="F253" s="300" t="s">
        <v>848</v>
      </c>
      <c r="G253" s="298"/>
      <c r="H253" s="301">
        <v>1.8</v>
      </c>
      <c r="I253" s="302"/>
      <c r="J253" s="298"/>
      <c r="K253" s="298"/>
      <c r="L253" s="303"/>
      <c r="M253" s="304"/>
      <c r="N253" s="305"/>
      <c r="O253" s="305"/>
      <c r="P253" s="305"/>
      <c r="Q253" s="305"/>
      <c r="R253" s="305"/>
      <c r="S253" s="305"/>
      <c r="T253" s="30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T253" s="307" t="s">
        <v>372</v>
      </c>
      <c r="AU253" s="307" t="s">
        <v>88</v>
      </c>
      <c r="AV253" s="16" t="s">
        <v>104</v>
      </c>
      <c r="AW253" s="16" t="s">
        <v>32</v>
      </c>
      <c r="AX253" s="16" t="s">
        <v>76</v>
      </c>
      <c r="AY253" s="307" t="s">
        <v>362</v>
      </c>
    </row>
    <row r="254" s="14" customFormat="1">
      <c r="A254" s="14"/>
      <c r="B254" s="263"/>
      <c r="C254" s="264"/>
      <c r="D254" s="243" t="s">
        <v>372</v>
      </c>
      <c r="E254" s="265" t="s">
        <v>1</v>
      </c>
      <c r="F254" s="266" t="s">
        <v>396</v>
      </c>
      <c r="G254" s="264"/>
      <c r="H254" s="267">
        <v>13.9</v>
      </c>
      <c r="I254" s="268"/>
      <c r="J254" s="264"/>
      <c r="K254" s="264"/>
      <c r="L254" s="269"/>
      <c r="M254" s="270"/>
      <c r="N254" s="271"/>
      <c r="O254" s="271"/>
      <c r="P254" s="271"/>
      <c r="Q254" s="271"/>
      <c r="R254" s="271"/>
      <c r="S254" s="271"/>
      <c r="T254" s="272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73" t="s">
        <v>372</v>
      </c>
      <c r="AU254" s="273" t="s">
        <v>88</v>
      </c>
      <c r="AV254" s="14" t="s">
        <v>370</v>
      </c>
      <c r="AW254" s="14" t="s">
        <v>32</v>
      </c>
      <c r="AX254" s="14" t="s">
        <v>76</v>
      </c>
      <c r="AY254" s="273" t="s">
        <v>362</v>
      </c>
    </row>
    <row r="255" s="13" customFormat="1">
      <c r="A255" s="13"/>
      <c r="B255" s="241"/>
      <c r="C255" s="242"/>
      <c r="D255" s="243" t="s">
        <v>372</v>
      </c>
      <c r="E255" s="244" t="s">
        <v>1</v>
      </c>
      <c r="F255" s="245" t="s">
        <v>871</v>
      </c>
      <c r="G255" s="242"/>
      <c r="H255" s="246">
        <v>7.6449999999999996</v>
      </c>
      <c r="I255" s="247"/>
      <c r="J255" s="242"/>
      <c r="K255" s="242"/>
      <c r="L255" s="248"/>
      <c r="M255" s="249"/>
      <c r="N255" s="250"/>
      <c r="O255" s="250"/>
      <c r="P255" s="250"/>
      <c r="Q255" s="250"/>
      <c r="R255" s="250"/>
      <c r="S255" s="250"/>
      <c r="T255" s="25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2" t="s">
        <v>372</v>
      </c>
      <c r="AU255" s="252" t="s">
        <v>88</v>
      </c>
      <c r="AV255" s="13" t="s">
        <v>88</v>
      </c>
      <c r="AW255" s="13" t="s">
        <v>32</v>
      </c>
      <c r="AX255" s="13" t="s">
        <v>83</v>
      </c>
      <c r="AY255" s="252" t="s">
        <v>362</v>
      </c>
    </row>
    <row r="256" s="2" customFormat="1" ht="16.5" customHeight="1">
      <c r="A256" s="39"/>
      <c r="B256" s="40"/>
      <c r="C256" s="228" t="s">
        <v>8</v>
      </c>
      <c r="D256" s="228" t="s">
        <v>365</v>
      </c>
      <c r="E256" s="229" t="s">
        <v>872</v>
      </c>
      <c r="F256" s="230" t="s">
        <v>873</v>
      </c>
      <c r="G256" s="231" t="s">
        <v>368</v>
      </c>
      <c r="H256" s="232">
        <v>33.555999999999997</v>
      </c>
      <c r="I256" s="233"/>
      <c r="J256" s="234">
        <f>ROUND(I256*H256,2)</f>
        <v>0</v>
      </c>
      <c r="K256" s="230" t="s">
        <v>369</v>
      </c>
      <c r="L256" s="45"/>
      <c r="M256" s="235" t="s">
        <v>1</v>
      </c>
      <c r="N256" s="236" t="s">
        <v>42</v>
      </c>
      <c r="O256" s="92"/>
      <c r="P256" s="237">
        <f>O256*H256</f>
        <v>0</v>
      </c>
      <c r="Q256" s="237">
        <v>0.064519999999999994</v>
      </c>
      <c r="R256" s="237">
        <f>Q256*H256</f>
        <v>2.1650331199999995</v>
      </c>
      <c r="S256" s="237">
        <v>0</v>
      </c>
      <c r="T256" s="238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9" t="s">
        <v>370</v>
      </c>
      <c r="AT256" s="239" t="s">
        <v>365</v>
      </c>
      <c r="AU256" s="239" t="s">
        <v>88</v>
      </c>
      <c r="AY256" s="18" t="s">
        <v>362</v>
      </c>
      <c r="BE256" s="240">
        <f>IF(N256="základní",J256,0)</f>
        <v>0</v>
      </c>
      <c r="BF256" s="240">
        <f>IF(N256="snížená",J256,0)</f>
        <v>0</v>
      </c>
      <c r="BG256" s="240">
        <f>IF(N256="zákl. přenesená",J256,0)</f>
        <v>0</v>
      </c>
      <c r="BH256" s="240">
        <f>IF(N256="sníž. přenesená",J256,0)</f>
        <v>0</v>
      </c>
      <c r="BI256" s="240">
        <f>IF(N256="nulová",J256,0)</f>
        <v>0</v>
      </c>
      <c r="BJ256" s="18" t="s">
        <v>88</v>
      </c>
      <c r="BK256" s="240">
        <f>ROUND(I256*H256,2)</f>
        <v>0</v>
      </c>
      <c r="BL256" s="18" t="s">
        <v>370</v>
      </c>
      <c r="BM256" s="239" t="s">
        <v>874</v>
      </c>
    </row>
    <row r="257" s="15" customFormat="1">
      <c r="A257" s="15"/>
      <c r="B257" s="274"/>
      <c r="C257" s="275"/>
      <c r="D257" s="243" t="s">
        <v>372</v>
      </c>
      <c r="E257" s="276" t="s">
        <v>1</v>
      </c>
      <c r="F257" s="277" t="s">
        <v>849</v>
      </c>
      <c r="G257" s="275"/>
      <c r="H257" s="276" t="s">
        <v>1</v>
      </c>
      <c r="I257" s="278"/>
      <c r="J257" s="275"/>
      <c r="K257" s="275"/>
      <c r="L257" s="279"/>
      <c r="M257" s="280"/>
      <c r="N257" s="281"/>
      <c r="O257" s="281"/>
      <c r="P257" s="281"/>
      <c r="Q257" s="281"/>
      <c r="R257" s="281"/>
      <c r="S257" s="281"/>
      <c r="T257" s="282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83" t="s">
        <v>372</v>
      </c>
      <c r="AU257" s="283" t="s">
        <v>88</v>
      </c>
      <c r="AV257" s="15" t="s">
        <v>83</v>
      </c>
      <c r="AW257" s="15" t="s">
        <v>32</v>
      </c>
      <c r="AX257" s="15" t="s">
        <v>76</v>
      </c>
      <c r="AY257" s="283" t="s">
        <v>362</v>
      </c>
    </row>
    <row r="258" s="15" customFormat="1">
      <c r="A258" s="15"/>
      <c r="B258" s="274"/>
      <c r="C258" s="275"/>
      <c r="D258" s="243" t="s">
        <v>372</v>
      </c>
      <c r="E258" s="276" t="s">
        <v>1</v>
      </c>
      <c r="F258" s="277" t="s">
        <v>642</v>
      </c>
      <c r="G258" s="275"/>
      <c r="H258" s="276" t="s">
        <v>1</v>
      </c>
      <c r="I258" s="278"/>
      <c r="J258" s="275"/>
      <c r="K258" s="275"/>
      <c r="L258" s="279"/>
      <c r="M258" s="280"/>
      <c r="N258" s="281"/>
      <c r="O258" s="281"/>
      <c r="P258" s="281"/>
      <c r="Q258" s="281"/>
      <c r="R258" s="281"/>
      <c r="S258" s="281"/>
      <c r="T258" s="282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83" t="s">
        <v>372</v>
      </c>
      <c r="AU258" s="283" t="s">
        <v>88</v>
      </c>
      <c r="AV258" s="15" t="s">
        <v>83</v>
      </c>
      <c r="AW258" s="15" t="s">
        <v>32</v>
      </c>
      <c r="AX258" s="15" t="s">
        <v>76</v>
      </c>
      <c r="AY258" s="283" t="s">
        <v>362</v>
      </c>
    </row>
    <row r="259" s="15" customFormat="1">
      <c r="A259" s="15"/>
      <c r="B259" s="274"/>
      <c r="C259" s="275"/>
      <c r="D259" s="243" t="s">
        <v>372</v>
      </c>
      <c r="E259" s="276" t="s">
        <v>1</v>
      </c>
      <c r="F259" s="277" t="s">
        <v>677</v>
      </c>
      <c r="G259" s="275"/>
      <c r="H259" s="276" t="s">
        <v>1</v>
      </c>
      <c r="I259" s="278"/>
      <c r="J259" s="275"/>
      <c r="K259" s="275"/>
      <c r="L259" s="279"/>
      <c r="M259" s="280"/>
      <c r="N259" s="281"/>
      <c r="O259" s="281"/>
      <c r="P259" s="281"/>
      <c r="Q259" s="281"/>
      <c r="R259" s="281"/>
      <c r="S259" s="281"/>
      <c r="T259" s="282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83" t="s">
        <v>372</v>
      </c>
      <c r="AU259" s="283" t="s">
        <v>88</v>
      </c>
      <c r="AV259" s="15" t="s">
        <v>83</v>
      </c>
      <c r="AW259" s="15" t="s">
        <v>32</v>
      </c>
      <c r="AX259" s="15" t="s">
        <v>76</v>
      </c>
      <c r="AY259" s="283" t="s">
        <v>362</v>
      </c>
    </row>
    <row r="260" s="15" customFormat="1">
      <c r="A260" s="15"/>
      <c r="B260" s="274"/>
      <c r="C260" s="275"/>
      <c r="D260" s="243" t="s">
        <v>372</v>
      </c>
      <c r="E260" s="276" t="s">
        <v>1</v>
      </c>
      <c r="F260" s="277" t="s">
        <v>850</v>
      </c>
      <c r="G260" s="275"/>
      <c r="H260" s="276" t="s">
        <v>1</v>
      </c>
      <c r="I260" s="278"/>
      <c r="J260" s="275"/>
      <c r="K260" s="275"/>
      <c r="L260" s="279"/>
      <c r="M260" s="280"/>
      <c r="N260" s="281"/>
      <c r="O260" s="281"/>
      <c r="P260" s="281"/>
      <c r="Q260" s="281"/>
      <c r="R260" s="281"/>
      <c r="S260" s="281"/>
      <c r="T260" s="282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83" t="s">
        <v>372</v>
      </c>
      <c r="AU260" s="283" t="s">
        <v>88</v>
      </c>
      <c r="AV260" s="15" t="s">
        <v>83</v>
      </c>
      <c r="AW260" s="15" t="s">
        <v>32</v>
      </c>
      <c r="AX260" s="15" t="s">
        <v>76</v>
      </c>
      <c r="AY260" s="283" t="s">
        <v>362</v>
      </c>
    </row>
    <row r="261" s="13" customFormat="1">
      <c r="A261" s="13"/>
      <c r="B261" s="241"/>
      <c r="C261" s="242"/>
      <c r="D261" s="243" t="s">
        <v>372</v>
      </c>
      <c r="E261" s="244" t="s">
        <v>1</v>
      </c>
      <c r="F261" s="245" t="s">
        <v>875</v>
      </c>
      <c r="G261" s="242"/>
      <c r="H261" s="246">
        <v>7.6180000000000003</v>
      </c>
      <c r="I261" s="247"/>
      <c r="J261" s="242"/>
      <c r="K261" s="242"/>
      <c r="L261" s="248"/>
      <c r="M261" s="249"/>
      <c r="N261" s="250"/>
      <c r="O261" s="250"/>
      <c r="P261" s="250"/>
      <c r="Q261" s="250"/>
      <c r="R261" s="250"/>
      <c r="S261" s="250"/>
      <c r="T261" s="251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2" t="s">
        <v>372</v>
      </c>
      <c r="AU261" s="252" t="s">
        <v>88</v>
      </c>
      <c r="AV261" s="13" t="s">
        <v>88</v>
      </c>
      <c r="AW261" s="13" t="s">
        <v>32</v>
      </c>
      <c r="AX261" s="13" t="s">
        <v>76</v>
      </c>
      <c r="AY261" s="252" t="s">
        <v>362</v>
      </c>
    </row>
    <row r="262" s="16" customFormat="1">
      <c r="A262" s="16"/>
      <c r="B262" s="297"/>
      <c r="C262" s="298"/>
      <c r="D262" s="243" t="s">
        <v>372</v>
      </c>
      <c r="E262" s="299" t="s">
        <v>1</v>
      </c>
      <c r="F262" s="300" t="s">
        <v>848</v>
      </c>
      <c r="G262" s="298"/>
      <c r="H262" s="301">
        <v>7.6180000000000003</v>
      </c>
      <c r="I262" s="302"/>
      <c r="J262" s="298"/>
      <c r="K262" s="298"/>
      <c r="L262" s="303"/>
      <c r="M262" s="304"/>
      <c r="N262" s="305"/>
      <c r="O262" s="305"/>
      <c r="P262" s="305"/>
      <c r="Q262" s="305"/>
      <c r="R262" s="305"/>
      <c r="S262" s="305"/>
      <c r="T262" s="30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T262" s="307" t="s">
        <v>372</v>
      </c>
      <c r="AU262" s="307" t="s">
        <v>88</v>
      </c>
      <c r="AV262" s="16" t="s">
        <v>104</v>
      </c>
      <c r="AW262" s="16" t="s">
        <v>32</v>
      </c>
      <c r="AX262" s="16" t="s">
        <v>76</v>
      </c>
      <c r="AY262" s="307" t="s">
        <v>362</v>
      </c>
    </row>
    <row r="263" s="15" customFormat="1">
      <c r="A263" s="15"/>
      <c r="B263" s="274"/>
      <c r="C263" s="275"/>
      <c r="D263" s="243" t="s">
        <v>372</v>
      </c>
      <c r="E263" s="276" t="s">
        <v>1</v>
      </c>
      <c r="F263" s="277" t="s">
        <v>717</v>
      </c>
      <c r="G263" s="275"/>
      <c r="H263" s="276" t="s">
        <v>1</v>
      </c>
      <c r="I263" s="278"/>
      <c r="J263" s="275"/>
      <c r="K263" s="275"/>
      <c r="L263" s="279"/>
      <c r="M263" s="280"/>
      <c r="N263" s="281"/>
      <c r="O263" s="281"/>
      <c r="P263" s="281"/>
      <c r="Q263" s="281"/>
      <c r="R263" s="281"/>
      <c r="S263" s="281"/>
      <c r="T263" s="282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83" t="s">
        <v>372</v>
      </c>
      <c r="AU263" s="283" t="s">
        <v>88</v>
      </c>
      <c r="AV263" s="15" t="s">
        <v>83</v>
      </c>
      <c r="AW263" s="15" t="s">
        <v>32</v>
      </c>
      <c r="AX263" s="15" t="s">
        <v>76</v>
      </c>
      <c r="AY263" s="283" t="s">
        <v>362</v>
      </c>
    </row>
    <row r="264" s="15" customFormat="1">
      <c r="A264" s="15"/>
      <c r="B264" s="274"/>
      <c r="C264" s="275"/>
      <c r="D264" s="243" t="s">
        <v>372</v>
      </c>
      <c r="E264" s="276" t="s">
        <v>1</v>
      </c>
      <c r="F264" s="277" t="s">
        <v>642</v>
      </c>
      <c r="G264" s="275"/>
      <c r="H264" s="276" t="s">
        <v>1</v>
      </c>
      <c r="I264" s="278"/>
      <c r="J264" s="275"/>
      <c r="K264" s="275"/>
      <c r="L264" s="279"/>
      <c r="M264" s="280"/>
      <c r="N264" s="281"/>
      <c r="O264" s="281"/>
      <c r="P264" s="281"/>
      <c r="Q264" s="281"/>
      <c r="R264" s="281"/>
      <c r="S264" s="281"/>
      <c r="T264" s="282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83" t="s">
        <v>372</v>
      </c>
      <c r="AU264" s="283" t="s">
        <v>88</v>
      </c>
      <c r="AV264" s="15" t="s">
        <v>83</v>
      </c>
      <c r="AW264" s="15" t="s">
        <v>32</v>
      </c>
      <c r="AX264" s="15" t="s">
        <v>76</v>
      </c>
      <c r="AY264" s="283" t="s">
        <v>362</v>
      </c>
    </row>
    <row r="265" s="15" customFormat="1">
      <c r="A265" s="15"/>
      <c r="B265" s="274"/>
      <c r="C265" s="275"/>
      <c r="D265" s="243" t="s">
        <v>372</v>
      </c>
      <c r="E265" s="276" t="s">
        <v>1</v>
      </c>
      <c r="F265" s="277" t="s">
        <v>677</v>
      </c>
      <c r="G265" s="275"/>
      <c r="H265" s="276" t="s">
        <v>1</v>
      </c>
      <c r="I265" s="278"/>
      <c r="J265" s="275"/>
      <c r="K265" s="275"/>
      <c r="L265" s="279"/>
      <c r="M265" s="280"/>
      <c r="N265" s="281"/>
      <c r="O265" s="281"/>
      <c r="P265" s="281"/>
      <c r="Q265" s="281"/>
      <c r="R265" s="281"/>
      <c r="S265" s="281"/>
      <c r="T265" s="282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83" t="s">
        <v>372</v>
      </c>
      <c r="AU265" s="283" t="s">
        <v>88</v>
      </c>
      <c r="AV265" s="15" t="s">
        <v>83</v>
      </c>
      <c r="AW265" s="15" t="s">
        <v>32</v>
      </c>
      <c r="AX265" s="15" t="s">
        <v>76</v>
      </c>
      <c r="AY265" s="283" t="s">
        <v>362</v>
      </c>
    </row>
    <row r="266" s="15" customFormat="1">
      <c r="A266" s="15"/>
      <c r="B266" s="274"/>
      <c r="C266" s="275"/>
      <c r="D266" s="243" t="s">
        <v>372</v>
      </c>
      <c r="E266" s="276" t="s">
        <v>1</v>
      </c>
      <c r="F266" s="277" t="s">
        <v>852</v>
      </c>
      <c r="G266" s="275"/>
      <c r="H266" s="276" t="s">
        <v>1</v>
      </c>
      <c r="I266" s="278"/>
      <c r="J266" s="275"/>
      <c r="K266" s="275"/>
      <c r="L266" s="279"/>
      <c r="M266" s="280"/>
      <c r="N266" s="281"/>
      <c r="O266" s="281"/>
      <c r="P266" s="281"/>
      <c r="Q266" s="281"/>
      <c r="R266" s="281"/>
      <c r="S266" s="281"/>
      <c r="T266" s="282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83" t="s">
        <v>372</v>
      </c>
      <c r="AU266" s="283" t="s">
        <v>88</v>
      </c>
      <c r="AV266" s="15" t="s">
        <v>83</v>
      </c>
      <c r="AW266" s="15" t="s">
        <v>32</v>
      </c>
      <c r="AX266" s="15" t="s">
        <v>76</v>
      </c>
      <c r="AY266" s="283" t="s">
        <v>362</v>
      </c>
    </row>
    <row r="267" s="13" customFormat="1">
      <c r="A267" s="13"/>
      <c r="B267" s="241"/>
      <c r="C267" s="242"/>
      <c r="D267" s="243" t="s">
        <v>372</v>
      </c>
      <c r="E267" s="244" t="s">
        <v>1</v>
      </c>
      <c r="F267" s="245" t="s">
        <v>876</v>
      </c>
      <c r="G267" s="242"/>
      <c r="H267" s="246">
        <v>3.9300000000000002</v>
      </c>
      <c r="I267" s="247"/>
      <c r="J267" s="242"/>
      <c r="K267" s="242"/>
      <c r="L267" s="248"/>
      <c r="M267" s="249"/>
      <c r="N267" s="250"/>
      <c r="O267" s="250"/>
      <c r="P267" s="250"/>
      <c r="Q267" s="250"/>
      <c r="R267" s="250"/>
      <c r="S267" s="250"/>
      <c r="T267" s="25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2" t="s">
        <v>372</v>
      </c>
      <c r="AU267" s="252" t="s">
        <v>88</v>
      </c>
      <c r="AV267" s="13" t="s">
        <v>88</v>
      </c>
      <c r="AW267" s="13" t="s">
        <v>32</v>
      </c>
      <c r="AX267" s="13" t="s">
        <v>76</v>
      </c>
      <c r="AY267" s="252" t="s">
        <v>362</v>
      </c>
    </row>
    <row r="268" s="15" customFormat="1">
      <c r="A268" s="15"/>
      <c r="B268" s="274"/>
      <c r="C268" s="275"/>
      <c r="D268" s="243" t="s">
        <v>372</v>
      </c>
      <c r="E268" s="276" t="s">
        <v>1</v>
      </c>
      <c r="F268" s="277" t="s">
        <v>854</v>
      </c>
      <c r="G268" s="275"/>
      <c r="H268" s="276" t="s">
        <v>1</v>
      </c>
      <c r="I268" s="278"/>
      <c r="J268" s="275"/>
      <c r="K268" s="275"/>
      <c r="L268" s="279"/>
      <c r="M268" s="280"/>
      <c r="N268" s="281"/>
      <c r="O268" s="281"/>
      <c r="P268" s="281"/>
      <c r="Q268" s="281"/>
      <c r="R268" s="281"/>
      <c r="S268" s="281"/>
      <c r="T268" s="282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83" t="s">
        <v>372</v>
      </c>
      <c r="AU268" s="283" t="s">
        <v>88</v>
      </c>
      <c r="AV268" s="15" t="s">
        <v>83</v>
      </c>
      <c r="AW268" s="15" t="s">
        <v>32</v>
      </c>
      <c r="AX268" s="15" t="s">
        <v>76</v>
      </c>
      <c r="AY268" s="283" t="s">
        <v>362</v>
      </c>
    </row>
    <row r="269" s="13" customFormat="1">
      <c r="A269" s="13"/>
      <c r="B269" s="241"/>
      <c r="C269" s="242"/>
      <c r="D269" s="243" t="s">
        <v>372</v>
      </c>
      <c r="E269" s="244" t="s">
        <v>1</v>
      </c>
      <c r="F269" s="245" t="s">
        <v>877</v>
      </c>
      <c r="G269" s="242"/>
      <c r="H269" s="246">
        <v>15.720000000000001</v>
      </c>
      <c r="I269" s="247"/>
      <c r="J269" s="242"/>
      <c r="K269" s="242"/>
      <c r="L269" s="248"/>
      <c r="M269" s="249"/>
      <c r="N269" s="250"/>
      <c r="O269" s="250"/>
      <c r="P269" s="250"/>
      <c r="Q269" s="250"/>
      <c r="R269" s="250"/>
      <c r="S269" s="250"/>
      <c r="T269" s="25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2" t="s">
        <v>372</v>
      </c>
      <c r="AU269" s="252" t="s">
        <v>88</v>
      </c>
      <c r="AV269" s="13" t="s">
        <v>88</v>
      </c>
      <c r="AW269" s="13" t="s">
        <v>32</v>
      </c>
      <c r="AX269" s="13" t="s">
        <v>76</v>
      </c>
      <c r="AY269" s="252" t="s">
        <v>362</v>
      </c>
    </row>
    <row r="270" s="13" customFormat="1">
      <c r="A270" s="13"/>
      <c r="B270" s="241"/>
      <c r="C270" s="242"/>
      <c r="D270" s="243" t="s">
        <v>372</v>
      </c>
      <c r="E270" s="244" t="s">
        <v>1</v>
      </c>
      <c r="F270" s="245" t="s">
        <v>878</v>
      </c>
      <c r="G270" s="242"/>
      <c r="H270" s="246">
        <v>6.2880000000000003</v>
      </c>
      <c r="I270" s="247"/>
      <c r="J270" s="242"/>
      <c r="K270" s="242"/>
      <c r="L270" s="248"/>
      <c r="M270" s="249"/>
      <c r="N270" s="250"/>
      <c r="O270" s="250"/>
      <c r="P270" s="250"/>
      <c r="Q270" s="250"/>
      <c r="R270" s="250"/>
      <c r="S270" s="250"/>
      <c r="T270" s="251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2" t="s">
        <v>372</v>
      </c>
      <c r="AU270" s="252" t="s">
        <v>88</v>
      </c>
      <c r="AV270" s="13" t="s">
        <v>88</v>
      </c>
      <c r="AW270" s="13" t="s">
        <v>32</v>
      </c>
      <c r="AX270" s="13" t="s">
        <v>76</v>
      </c>
      <c r="AY270" s="252" t="s">
        <v>362</v>
      </c>
    </row>
    <row r="271" s="16" customFormat="1">
      <c r="A271" s="16"/>
      <c r="B271" s="297"/>
      <c r="C271" s="298"/>
      <c r="D271" s="243" t="s">
        <v>372</v>
      </c>
      <c r="E271" s="299" t="s">
        <v>1</v>
      </c>
      <c r="F271" s="300" t="s">
        <v>848</v>
      </c>
      <c r="G271" s="298"/>
      <c r="H271" s="301">
        <v>25.937999999999999</v>
      </c>
      <c r="I271" s="302"/>
      <c r="J271" s="298"/>
      <c r="K271" s="298"/>
      <c r="L271" s="303"/>
      <c r="M271" s="304"/>
      <c r="N271" s="305"/>
      <c r="O271" s="305"/>
      <c r="P271" s="305"/>
      <c r="Q271" s="305"/>
      <c r="R271" s="305"/>
      <c r="S271" s="305"/>
      <c r="T271" s="30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T271" s="307" t="s">
        <v>372</v>
      </c>
      <c r="AU271" s="307" t="s">
        <v>88</v>
      </c>
      <c r="AV271" s="16" t="s">
        <v>104</v>
      </c>
      <c r="AW271" s="16" t="s">
        <v>32</v>
      </c>
      <c r="AX271" s="16" t="s">
        <v>76</v>
      </c>
      <c r="AY271" s="307" t="s">
        <v>362</v>
      </c>
    </row>
    <row r="272" s="14" customFormat="1">
      <c r="A272" s="14"/>
      <c r="B272" s="263"/>
      <c r="C272" s="264"/>
      <c r="D272" s="243" t="s">
        <v>372</v>
      </c>
      <c r="E272" s="265" t="s">
        <v>1</v>
      </c>
      <c r="F272" s="266" t="s">
        <v>396</v>
      </c>
      <c r="G272" s="264"/>
      <c r="H272" s="267">
        <v>33.555999999999997</v>
      </c>
      <c r="I272" s="268"/>
      <c r="J272" s="264"/>
      <c r="K272" s="264"/>
      <c r="L272" s="269"/>
      <c r="M272" s="270"/>
      <c r="N272" s="271"/>
      <c r="O272" s="271"/>
      <c r="P272" s="271"/>
      <c r="Q272" s="271"/>
      <c r="R272" s="271"/>
      <c r="S272" s="271"/>
      <c r="T272" s="27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73" t="s">
        <v>372</v>
      </c>
      <c r="AU272" s="273" t="s">
        <v>88</v>
      </c>
      <c r="AV272" s="14" t="s">
        <v>370</v>
      </c>
      <c r="AW272" s="14" t="s">
        <v>32</v>
      </c>
      <c r="AX272" s="14" t="s">
        <v>83</v>
      </c>
      <c r="AY272" s="273" t="s">
        <v>362</v>
      </c>
    </row>
    <row r="273" s="2" customFormat="1" ht="16.5" customHeight="1">
      <c r="A273" s="39"/>
      <c r="B273" s="40"/>
      <c r="C273" s="228" t="s">
        <v>427</v>
      </c>
      <c r="D273" s="228" t="s">
        <v>365</v>
      </c>
      <c r="E273" s="229" t="s">
        <v>879</v>
      </c>
      <c r="F273" s="230" t="s">
        <v>880</v>
      </c>
      <c r="G273" s="231" t="s">
        <v>368</v>
      </c>
      <c r="H273" s="232">
        <v>5.9950000000000001</v>
      </c>
      <c r="I273" s="233"/>
      <c r="J273" s="234">
        <f>ROUND(I273*H273,2)</f>
        <v>0</v>
      </c>
      <c r="K273" s="230" t="s">
        <v>369</v>
      </c>
      <c r="L273" s="45"/>
      <c r="M273" s="235" t="s">
        <v>1</v>
      </c>
      <c r="N273" s="236" t="s">
        <v>42</v>
      </c>
      <c r="O273" s="92"/>
      <c r="P273" s="237">
        <f>O273*H273</f>
        <v>0</v>
      </c>
      <c r="Q273" s="237">
        <v>0.073480000000000004</v>
      </c>
      <c r="R273" s="237">
        <f>Q273*H273</f>
        <v>0.44051260000000003</v>
      </c>
      <c r="S273" s="237">
        <v>0</v>
      </c>
      <c r="T273" s="238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9" t="s">
        <v>370</v>
      </c>
      <c r="AT273" s="239" t="s">
        <v>365</v>
      </c>
      <c r="AU273" s="239" t="s">
        <v>88</v>
      </c>
      <c r="AY273" s="18" t="s">
        <v>362</v>
      </c>
      <c r="BE273" s="240">
        <f>IF(N273="základní",J273,0)</f>
        <v>0</v>
      </c>
      <c r="BF273" s="240">
        <f>IF(N273="snížená",J273,0)</f>
        <v>0</v>
      </c>
      <c r="BG273" s="240">
        <f>IF(N273="zákl. přenesená",J273,0)</f>
        <v>0</v>
      </c>
      <c r="BH273" s="240">
        <f>IF(N273="sníž. přenesená",J273,0)</f>
        <v>0</v>
      </c>
      <c r="BI273" s="240">
        <f>IF(N273="nulová",J273,0)</f>
        <v>0</v>
      </c>
      <c r="BJ273" s="18" t="s">
        <v>88</v>
      </c>
      <c r="BK273" s="240">
        <f>ROUND(I273*H273,2)</f>
        <v>0</v>
      </c>
      <c r="BL273" s="18" t="s">
        <v>370</v>
      </c>
      <c r="BM273" s="239" t="s">
        <v>881</v>
      </c>
    </row>
    <row r="274" s="15" customFormat="1">
      <c r="A274" s="15"/>
      <c r="B274" s="274"/>
      <c r="C274" s="275"/>
      <c r="D274" s="243" t="s">
        <v>372</v>
      </c>
      <c r="E274" s="276" t="s">
        <v>1</v>
      </c>
      <c r="F274" s="277" t="s">
        <v>849</v>
      </c>
      <c r="G274" s="275"/>
      <c r="H274" s="276" t="s">
        <v>1</v>
      </c>
      <c r="I274" s="278"/>
      <c r="J274" s="275"/>
      <c r="K274" s="275"/>
      <c r="L274" s="279"/>
      <c r="M274" s="280"/>
      <c r="N274" s="281"/>
      <c r="O274" s="281"/>
      <c r="P274" s="281"/>
      <c r="Q274" s="281"/>
      <c r="R274" s="281"/>
      <c r="S274" s="281"/>
      <c r="T274" s="282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83" t="s">
        <v>372</v>
      </c>
      <c r="AU274" s="283" t="s">
        <v>88</v>
      </c>
      <c r="AV274" s="15" t="s">
        <v>83</v>
      </c>
      <c r="AW274" s="15" t="s">
        <v>32</v>
      </c>
      <c r="AX274" s="15" t="s">
        <v>76</v>
      </c>
      <c r="AY274" s="283" t="s">
        <v>362</v>
      </c>
    </row>
    <row r="275" s="15" customFormat="1">
      <c r="A275" s="15"/>
      <c r="B275" s="274"/>
      <c r="C275" s="275"/>
      <c r="D275" s="243" t="s">
        <v>372</v>
      </c>
      <c r="E275" s="276" t="s">
        <v>1</v>
      </c>
      <c r="F275" s="277" t="s">
        <v>642</v>
      </c>
      <c r="G275" s="275"/>
      <c r="H275" s="276" t="s">
        <v>1</v>
      </c>
      <c r="I275" s="278"/>
      <c r="J275" s="275"/>
      <c r="K275" s="275"/>
      <c r="L275" s="279"/>
      <c r="M275" s="280"/>
      <c r="N275" s="281"/>
      <c r="O275" s="281"/>
      <c r="P275" s="281"/>
      <c r="Q275" s="281"/>
      <c r="R275" s="281"/>
      <c r="S275" s="281"/>
      <c r="T275" s="282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83" t="s">
        <v>372</v>
      </c>
      <c r="AU275" s="283" t="s">
        <v>88</v>
      </c>
      <c r="AV275" s="15" t="s">
        <v>83</v>
      </c>
      <c r="AW275" s="15" t="s">
        <v>32</v>
      </c>
      <c r="AX275" s="15" t="s">
        <v>76</v>
      </c>
      <c r="AY275" s="283" t="s">
        <v>362</v>
      </c>
    </row>
    <row r="276" s="15" customFormat="1">
      <c r="A276" s="15"/>
      <c r="B276" s="274"/>
      <c r="C276" s="275"/>
      <c r="D276" s="243" t="s">
        <v>372</v>
      </c>
      <c r="E276" s="276" t="s">
        <v>1</v>
      </c>
      <c r="F276" s="277" t="s">
        <v>677</v>
      </c>
      <c r="G276" s="275"/>
      <c r="H276" s="276" t="s">
        <v>1</v>
      </c>
      <c r="I276" s="278"/>
      <c r="J276" s="275"/>
      <c r="K276" s="275"/>
      <c r="L276" s="279"/>
      <c r="M276" s="280"/>
      <c r="N276" s="281"/>
      <c r="O276" s="281"/>
      <c r="P276" s="281"/>
      <c r="Q276" s="281"/>
      <c r="R276" s="281"/>
      <c r="S276" s="281"/>
      <c r="T276" s="282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83" t="s">
        <v>372</v>
      </c>
      <c r="AU276" s="283" t="s">
        <v>88</v>
      </c>
      <c r="AV276" s="15" t="s">
        <v>83</v>
      </c>
      <c r="AW276" s="15" t="s">
        <v>32</v>
      </c>
      <c r="AX276" s="15" t="s">
        <v>76</v>
      </c>
      <c r="AY276" s="283" t="s">
        <v>362</v>
      </c>
    </row>
    <row r="277" s="15" customFormat="1">
      <c r="A277" s="15"/>
      <c r="B277" s="274"/>
      <c r="C277" s="275"/>
      <c r="D277" s="243" t="s">
        <v>372</v>
      </c>
      <c r="E277" s="276" t="s">
        <v>1</v>
      </c>
      <c r="F277" s="277" t="s">
        <v>857</v>
      </c>
      <c r="G277" s="275"/>
      <c r="H277" s="276" t="s">
        <v>1</v>
      </c>
      <c r="I277" s="278"/>
      <c r="J277" s="275"/>
      <c r="K277" s="275"/>
      <c r="L277" s="279"/>
      <c r="M277" s="280"/>
      <c r="N277" s="281"/>
      <c r="O277" s="281"/>
      <c r="P277" s="281"/>
      <c r="Q277" s="281"/>
      <c r="R277" s="281"/>
      <c r="S277" s="281"/>
      <c r="T277" s="282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83" t="s">
        <v>372</v>
      </c>
      <c r="AU277" s="283" t="s">
        <v>88</v>
      </c>
      <c r="AV277" s="15" t="s">
        <v>83</v>
      </c>
      <c r="AW277" s="15" t="s">
        <v>32</v>
      </c>
      <c r="AX277" s="15" t="s">
        <v>76</v>
      </c>
      <c r="AY277" s="283" t="s">
        <v>362</v>
      </c>
    </row>
    <row r="278" s="13" customFormat="1">
      <c r="A278" s="13"/>
      <c r="B278" s="241"/>
      <c r="C278" s="242"/>
      <c r="D278" s="243" t="s">
        <v>372</v>
      </c>
      <c r="E278" s="244" t="s">
        <v>1</v>
      </c>
      <c r="F278" s="245" t="s">
        <v>882</v>
      </c>
      <c r="G278" s="242"/>
      <c r="H278" s="246">
        <v>2.2000000000000002</v>
      </c>
      <c r="I278" s="247"/>
      <c r="J278" s="242"/>
      <c r="K278" s="242"/>
      <c r="L278" s="248"/>
      <c r="M278" s="249"/>
      <c r="N278" s="250"/>
      <c r="O278" s="250"/>
      <c r="P278" s="250"/>
      <c r="Q278" s="250"/>
      <c r="R278" s="250"/>
      <c r="S278" s="250"/>
      <c r="T278" s="25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2" t="s">
        <v>372</v>
      </c>
      <c r="AU278" s="252" t="s">
        <v>88</v>
      </c>
      <c r="AV278" s="13" t="s">
        <v>88</v>
      </c>
      <c r="AW278" s="13" t="s">
        <v>32</v>
      </c>
      <c r="AX278" s="13" t="s">
        <v>76</v>
      </c>
      <c r="AY278" s="252" t="s">
        <v>362</v>
      </c>
    </row>
    <row r="279" s="15" customFormat="1">
      <c r="A279" s="15"/>
      <c r="B279" s="274"/>
      <c r="C279" s="275"/>
      <c r="D279" s="243" t="s">
        <v>372</v>
      </c>
      <c r="E279" s="276" t="s">
        <v>1</v>
      </c>
      <c r="F279" s="277" t="s">
        <v>859</v>
      </c>
      <c r="G279" s="275"/>
      <c r="H279" s="276" t="s">
        <v>1</v>
      </c>
      <c r="I279" s="278"/>
      <c r="J279" s="275"/>
      <c r="K279" s="275"/>
      <c r="L279" s="279"/>
      <c r="M279" s="280"/>
      <c r="N279" s="281"/>
      <c r="O279" s="281"/>
      <c r="P279" s="281"/>
      <c r="Q279" s="281"/>
      <c r="R279" s="281"/>
      <c r="S279" s="281"/>
      <c r="T279" s="282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83" t="s">
        <v>372</v>
      </c>
      <c r="AU279" s="283" t="s">
        <v>88</v>
      </c>
      <c r="AV279" s="15" t="s">
        <v>83</v>
      </c>
      <c r="AW279" s="15" t="s">
        <v>32</v>
      </c>
      <c r="AX279" s="15" t="s">
        <v>76</v>
      </c>
      <c r="AY279" s="283" t="s">
        <v>362</v>
      </c>
    </row>
    <row r="280" s="13" customFormat="1">
      <c r="A280" s="13"/>
      <c r="B280" s="241"/>
      <c r="C280" s="242"/>
      <c r="D280" s="243" t="s">
        <v>372</v>
      </c>
      <c r="E280" s="244" t="s">
        <v>1</v>
      </c>
      <c r="F280" s="245" t="s">
        <v>883</v>
      </c>
      <c r="G280" s="242"/>
      <c r="H280" s="246">
        <v>3.7949999999999999</v>
      </c>
      <c r="I280" s="247"/>
      <c r="J280" s="242"/>
      <c r="K280" s="242"/>
      <c r="L280" s="248"/>
      <c r="M280" s="249"/>
      <c r="N280" s="250"/>
      <c r="O280" s="250"/>
      <c r="P280" s="250"/>
      <c r="Q280" s="250"/>
      <c r="R280" s="250"/>
      <c r="S280" s="250"/>
      <c r="T280" s="25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2" t="s">
        <v>372</v>
      </c>
      <c r="AU280" s="252" t="s">
        <v>88</v>
      </c>
      <c r="AV280" s="13" t="s">
        <v>88</v>
      </c>
      <c r="AW280" s="13" t="s">
        <v>32</v>
      </c>
      <c r="AX280" s="13" t="s">
        <v>76</v>
      </c>
      <c r="AY280" s="252" t="s">
        <v>362</v>
      </c>
    </row>
    <row r="281" s="14" customFormat="1">
      <c r="A281" s="14"/>
      <c r="B281" s="263"/>
      <c r="C281" s="264"/>
      <c r="D281" s="243" t="s">
        <v>372</v>
      </c>
      <c r="E281" s="265" t="s">
        <v>1</v>
      </c>
      <c r="F281" s="266" t="s">
        <v>396</v>
      </c>
      <c r="G281" s="264"/>
      <c r="H281" s="267">
        <v>5.9950000000000001</v>
      </c>
      <c r="I281" s="268"/>
      <c r="J281" s="264"/>
      <c r="K281" s="264"/>
      <c r="L281" s="269"/>
      <c r="M281" s="270"/>
      <c r="N281" s="271"/>
      <c r="O281" s="271"/>
      <c r="P281" s="271"/>
      <c r="Q281" s="271"/>
      <c r="R281" s="271"/>
      <c r="S281" s="271"/>
      <c r="T281" s="272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73" t="s">
        <v>372</v>
      </c>
      <c r="AU281" s="273" t="s">
        <v>88</v>
      </c>
      <c r="AV281" s="14" t="s">
        <v>370</v>
      </c>
      <c r="AW281" s="14" t="s">
        <v>32</v>
      </c>
      <c r="AX281" s="14" t="s">
        <v>83</v>
      </c>
      <c r="AY281" s="273" t="s">
        <v>362</v>
      </c>
    </row>
    <row r="282" s="2" customFormat="1" ht="16.5" customHeight="1">
      <c r="A282" s="39"/>
      <c r="B282" s="40"/>
      <c r="C282" s="228" t="s">
        <v>431</v>
      </c>
      <c r="D282" s="228" t="s">
        <v>365</v>
      </c>
      <c r="E282" s="229" t="s">
        <v>884</v>
      </c>
      <c r="F282" s="230" t="s">
        <v>885</v>
      </c>
      <c r="G282" s="231" t="s">
        <v>368</v>
      </c>
      <c r="H282" s="232">
        <v>8.0060000000000002</v>
      </c>
      <c r="I282" s="233"/>
      <c r="J282" s="234">
        <f>ROUND(I282*H282,2)</f>
        <v>0</v>
      </c>
      <c r="K282" s="230" t="s">
        <v>369</v>
      </c>
      <c r="L282" s="45"/>
      <c r="M282" s="235" t="s">
        <v>1</v>
      </c>
      <c r="N282" s="236" t="s">
        <v>42</v>
      </c>
      <c r="O282" s="92"/>
      <c r="P282" s="237">
        <f>O282*H282</f>
        <v>0</v>
      </c>
      <c r="Q282" s="237">
        <v>0.16114000000000001</v>
      </c>
      <c r="R282" s="237">
        <f>Q282*H282</f>
        <v>1.2900868400000001</v>
      </c>
      <c r="S282" s="237">
        <v>0</v>
      </c>
      <c r="T282" s="238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9" t="s">
        <v>370</v>
      </c>
      <c r="AT282" s="239" t="s">
        <v>365</v>
      </c>
      <c r="AU282" s="239" t="s">
        <v>88</v>
      </c>
      <c r="AY282" s="18" t="s">
        <v>362</v>
      </c>
      <c r="BE282" s="240">
        <f>IF(N282="základní",J282,0)</f>
        <v>0</v>
      </c>
      <c r="BF282" s="240">
        <f>IF(N282="snížená",J282,0)</f>
        <v>0</v>
      </c>
      <c r="BG282" s="240">
        <f>IF(N282="zákl. přenesená",J282,0)</f>
        <v>0</v>
      </c>
      <c r="BH282" s="240">
        <f>IF(N282="sníž. přenesená",J282,0)</f>
        <v>0</v>
      </c>
      <c r="BI282" s="240">
        <f>IF(N282="nulová",J282,0)</f>
        <v>0</v>
      </c>
      <c r="BJ282" s="18" t="s">
        <v>88</v>
      </c>
      <c r="BK282" s="240">
        <f>ROUND(I282*H282,2)</f>
        <v>0</v>
      </c>
      <c r="BL282" s="18" t="s">
        <v>370</v>
      </c>
      <c r="BM282" s="239" t="s">
        <v>886</v>
      </c>
    </row>
    <row r="283" s="15" customFormat="1">
      <c r="A283" s="15"/>
      <c r="B283" s="274"/>
      <c r="C283" s="275"/>
      <c r="D283" s="243" t="s">
        <v>372</v>
      </c>
      <c r="E283" s="276" t="s">
        <v>1</v>
      </c>
      <c r="F283" s="277" t="s">
        <v>849</v>
      </c>
      <c r="G283" s="275"/>
      <c r="H283" s="276" t="s">
        <v>1</v>
      </c>
      <c r="I283" s="278"/>
      <c r="J283" s="275"/>
      <c r="K283" s="275"/>
      <c r="L283" s="279"/>
      <c r="M283" s="280"/>
      <c r="N283" s="281"/>
      <c r="O283" s="281"/>
      <c r="P283" s="281"/>
      <c r="Q283" s="281"/>
      <c r="R283" s="281"/>
      <c r="S283" s="281"/>
      <c r="T283" s="282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83" t="s">
        <v>372</v>
      </c>
      <c r="AU283" s="283" t="s">
        <v>88</v>
      </c>
      <c r="AV283" s="15" t="s">
        <v>83</v>
      </c>
      <c r="AW283" s="15" t="s">
        <v>32</v>
      </c>
      <c r="AX283" s="15" t="s">
        <v>76</v>
      </c>
      <c r="AY283" s="283" t="s">
        <v>362</v>
      </c>
    </row>
    <row r="284" s="15" customFormat="1">
      <c r="A284" s="15"/>
      <c r="B284" s="274"/>
      <c r="C284" s="275"/>
      <c r="D284" s="243" t="s">
        <v>372</v>
      </c>
      <c r="E284" s="276" t="s">
        <v>1</v>
      </c>
      <c r="F284" s="277" t="s">
        <v>642</v>
      </c>
      <c r="G284" s="275"/>
      <c r="H284" s="276" t="s">
        <v>1</v>
      </c>
      <c r="I284" s="278"/>
      <c r="J284" s="275"/>
      <c r="K284" s="275"/>
      <c r="L284" s="279"/>
      <c r="M284" s="280"/>
      <c r="N284" s="281"/>
      <c r="O284" s="281"/>
      <c r="P284" s="281"/>
      <c r="Q284" s="281"/>
      <c r="R284" s="281"/>
      <c r="S284" s="281"/>
      <c r="T284" s="282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83" t="s">
        <v>372</v>
      </c>
      <c r="AU284" s="283" t="s">
        <v>88</v>
      </c>
      <c r="AV284" s="15" t="s">
        <v>83</v>
      </c>
      <c r="AW284" s="15" t="s">
        <v>32</v>
      </c>
      <c r="AX284" s="15" t="s">
        <v>76</v>
      </c>
      <c r="AY284" s="283" t="s">
        <v>362</v>
      </c>
    </row>
    <row r="285" s="15" customFormat="1">
      <c r="A285" s="15"/>
      <c r="B285" s="274"/>
      <c r="C285" s="275"/>
      <c r="D285" s="243" t="s">
        <v>372</v>
      </c>
      <c r="E285" s="276" t="s">
        <v>1</v>
      </c>
      <c r="F285" s="277" t="s">
        <v>677</v>
      </c>
      <c r="G285" s="275"/>
      <c r="H285" s="276" t="s">
        <v>1</v>
      </c>
      <c r="I285" s="278"/>
      <c r="J285" s="275"/>
      <c r="K285" s="275"/>
      <c r="L285" s="279"/>
      <c r="M285" s="280"/>
      <c r="N285" s="281"/>
      <c r="O285" s="281"/>
      <c r="P285" s="281"/>
      <c r="Q285" s="281"/>
      <c r="R285" s="281"/>
      <c r="S285" s="281"/>
      <c r="T285" s="282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83" t="s">
        <v>372</v>
      </c>
      <c r="AU285" s="283" t="s">
        <v>88</v>
      </c>
      <c r="AV285" s="15" t="s">
        <v>83</v>
      </c>
      <c r="AW285" s="15" t="s">
        <v>32</v>
      </c>
      <c r="AX285" s="15" t="s">
        <v>76</v>
      </c>
      <c r="AY285" s="283" t="s">
        <v>362</v>
      </c>
    </row>
    <row r="286" s="13" customFormat="1">
      <c r="A286" s="13"/>
      <c r="B286" s="241"/>
      <c r="C286" s="242"/>
      <c r="D286" s="243" t="s">
        <v>372</v>
      </c>
      <c r="E286" s="244" t="s">
        <v>1</v>
      </c>
      <c r="F286" s="245" t="s">
        <v>887</v>
      </c>
      <c r="G286" s="242"/>
      <c r="H286" s="246">
        <v>1.98</v>
      </c>
      <c r="I286" s="247"/>
      <c r="J286" s="242"/>
      <c r="K286" s="242"/>
      <c r="L286" s="248"/>
      <c r="M286" s="249"/>
      <c r="N286" s="250"/>
      <c r="O286" s="250"/>
      <c r="P286" s="250"/>
      <c r="Q286" s="250"/>
      <c r="R286" s="250"/>
      <c r="S286" s="250"/>
      <c r="T286" s="251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2" t="s">
        <v>372</v>
      </c>
      <c r="AU286" s="252" t="s">
        <v>88</v>
      </c>
      <c r="AV286" s="13" t="s">
        <v>88</v>
      </c>
      <c r="AW286" s="13" t="s">
        <v>32</v>
      </c>
      <c r="AX286" s="13" t="s">
        <v>76</v>
      </c>
      <c r="AY286" s="252" t="s">
        <v>362</v>
      </c>
    </row>
    <row r="287" s="13" customFormat="1">
      <c r="A287" s="13"/>
      <c r="B287" s="241"/>
      <c r="C287" s="242"/>
      <c r="D287" s="243" t="s">
        <v>372</v>
      </c>
      <c r="E287" s="244" t="s">
        <v>1</v>
      </c>
      <c r="F287" s="245" t="s">
        <v>888</v>
      </c>
      <c r="G287" s="242"/>
      <c r="H287" s="246">
        <v>6.0259999999999998</v>
      </c>
      <c r="I287" s="247"/>
      <c r="J287" s="242"/>
      <c r="K287" s="242"/>
      <c r="L287" s="248"/>
      <c r="M287" s="249"/>
      <c r="N287" s="250"/>
      <c r="O287" s="250"/>
      <c r="P287" s="250"/>
      <c r="Q287" s="250"/>
      <c r="R287" s="250"/>
      <c r="S287" s="250"/>
      <c r="T287" s="251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2" t="s">
        <v>372</v>
      </c>
      <c r="AU287" s="252" t="s">
        <v>88</v>
      </c>
      <c r="AV287" s="13" t="s">
        <v>88</v>
      </c>
      <c r="AW287" s="13" t="s">
        <v>32</v>
      </c>
      <c r="AX287" s="13" t="s">
        <v>76</v>
      </c>
      <c r="AY287" s="252" t="s">
        <v>362</v>
      </c>
    </row>
    <row r="288" s="14" customFormat="1">
      <c r="A288" s="14"/>
      <c r="B288" s="263"/>
      <c r="C288" s="264"/>
      <c r="D288" s="243" t="s">
        <v>372</v>
      </c>
      <c r="E288" s="265" t="s">
        <v>1</v>
      </c>
      <c r="F288" s="266" t="s">
        <v>396</v>
      </c>
      <c r="G288" s="264"/>
      <c r="H288" s="267">
        <v>8.0060000000000002</v>
      </c>
      <c r="I288" s="268"/>
      <c r="J288" s="264"/>
      <c r="K288" s="264"/>
      <c r="L288" s="269"/>
      <c r="M288" s="270"/>
      <c r="N288" s="271"/>
      <c r="O288" s="271"/>
      <c r="P288" s="271"/>
      <c r="Q288" s="271"/>
      <c r="R288" s="271"/>
      <c r="S288" s="271"/>
      <c r="T288" s="272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73" t="s">
        <v>372</v>
      </c>
      <c r="AU288" s="273" t="s">
        <v>88</v>
      </c>
      <c r="AV288" s="14" t="s">
        <v>370</v>
      </c>
      <c r="AW288" s="14" t="s">
        <v>32</v>
      </c>
      <c r="AX288" s="14" t="s">
        <v>83</v>
      </c>
      <c r="AY288" s="273" t="s">
        <v>362</v>
      </c>
    </row>
    <row r="289" s="12" customFormat="1" ht="22.8" customHeight="1">
      <c r="A289" s="12"/>
      <c r="B289" s="212"/>
      <c r="C289" s="213"/>
      <c r="D289" s="214" t="s">
        <v>75</v>
      </c>
      <c r="E289" s="226" t="s">
        <v>386</v>
      </c>
      <c r="F289" s="226" t="s">
        <v>387</v>
      </c>
      <c r="G289" s="213"/>
      <c r="H289" s="213"/>
      <c r="I289" s="216"/>
      <c r="J289" s="227">
        <f>BK289</f>
        <v>0</v>
      </c>
      <c r="K289" s="213"/>
      <c r="L289" s="218"/>
      <c r="M289" s="219"/>
      <c r="N289" s="220"/>
      <c r="O289" s="220"/>
      <c r="P289" s="221">
        <f>SUM(P290:P655)</f>
        <v>0</v>
      </c>
      <c r="Q289" s="220"/>
      <c r="R289" s="221">
        <f>SUM(R290:R655)</f>
        <v>86.968899559999983</v>
      </c>
      <c r="S289" s="220"/>
      <c r="T289" s="222">
        <f>SUM(T290:T655)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23" t="s">
        <v>83</v>
      </c>
      <c r="AT289" s="224" t="s">
        <v>75</v>
      </c>
      <c r="AU289" s="224" t="s">
        <v>83</v>
      </c>
      <c r="AY289" s="223" t="s">
        <v>362</v>
      </c>
      <c r="BK289" s="225">
        <f>SUM(BK290:BK655)</f>
        <v>0</v>
      </c>
    </row>
    <row r="290" s="2" customFormat="1" ht="24.15" customHeight="1">
      <c r="A290" s="39"/>
      <c r="B290" s="40"/>
      <c r="C290" s="228" t="s">
        <v>435</v>
      </c>
      <c r="D290" s="228" t="s">
        <v>365</v>
      </c>
      <c r="E290" s="229" t="s">
        <v>889</v>
      </c>
      <c r="F290" s="230" t="s">
        <v>890</v>
      </c>
      <c r="G290" s="231" t="s">
        <v>368</v>
      </c>
      <c r="H290" s="232">
        <v>1798.4210000000001</v>
      </c>
      <c r="I290" s="233"/>
      <c r="J290" s="234">
        <f>ROUND(I290*H290,2)</f>
        <v>0</v>
      </c>
      <c r="K290" s="230" t="s">
        <v>369</v>
      </c>
      <c r="L290" s="45"/>
      <c r="M290" s="235" t="s">
        <v>1</v>
      </c>
      <c r="N290" s="236" t="s">
        <v>42</v>
      </c>
      <c r="O290" s="92"/>
      <c r="P290" s="237">
        <f>O290*H290</f>
        <v>0</v>
      </c>
      <c r="Q290" s="237">
        <v>0.00025999999999999998</v>
      </c>
      <c r="R290" s="237">
        <f>Q290*H290</f>
        <v>0.46758945999999996</v>
      </c>
      <c r="S290" s="237">
        <v>0</v>
      </c>
      <c r="T290" s="238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9" t="s">
        <v>370</v>
      </c>
      <c r="AT290" s="239" t="s">
        <v>365</v>
      </c>
      <c r="AU290" s="239" t="s">
        <v>88</v>
      </c>
      <c r="AY290" s="18" t="s">
        <v>362</v>
      </c>
      <c r="BE290" s="240">
        <f>IF(N290="základní",J290,0)</f>
        <v>0</v>
      </c>
      <c r="BF290" s="240">
        <f>IF(N290="snížená",J290,0)</f>
        <v>0</v>
      </c>
      <c r="BG290" s="240">
        <f>IF(N290="zákl. přenesená",J290,0)</f>
        <v>0</v>
      </c>
      <c r="BH290" s="240">
        <f>IF(N290="sníž. přenesená",J290,0)</f>
        <v>0</v>
      </c>
      <c r="BI290" s="240">
        <f>IF(N290="nulová",J290,0)</f>
        <v>0</v>
      </c>
      <c r="BJ290" s="18" t="s">
        <v>88</v>
      </c>
      <c r="BK290" s="240">
        <f>ROUND(I290*H290,2)</f>
        <v>0</v>
      </c>
      <c r="BL290" s="18" t="s">
        <v>370</v>
      </c>
      <c r="BM290" s="239" t="s">
        <v>891</v>
      </c>
    </row>
    <row r="291" s="15" customFormat="1">
      <c r="A291" s="15"/>
      <c r="B291" s="274"/>
      <c r="C291" s="275"/>
      <c r="D291" s="243" t="s">
        <v>372</v>
      </c>
      <c r="E291" s="276" t="s">
        <v>1</v>
      </c>
      <c r="F291" s="277" t="s">
        <v>892</v>
      </c>
      <c r="G291" s="275"/>
      <c r="H291" s="276" t="s">
        <v>1</v>
      </c>
      <c r="I291" s="278"/>
      <c r="J291" s="275"/>
      <c r="K291" s="275"/>
      <c r="L291" s="279"/>
      <c r="M291" s="280"/>
      <c r="N291" s="281"/>
      <c r="O291" s="281"/>
      <c r="P291" s="281"/>
      <c r="Q291" s="281"/>
      <c r="R291" s="281"/>
      <c r="S291" s="281"/>
      <c r="T291" s="282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83" t="s">
        <v>372</v>
      </c>
      <c r="AU291" s="283" t="s">
        <v>88</v>
      </c>
      <c r="AV291" s="15" t="s">
        <v>83</v>
      </c>
      <c r="AW291" s="15" t="s">
        <v>32</v>
      </c>
      <c r="AX291" s="15" t="s">
        <v>76</v>
      </c>
      <c r="AY291" s="283" t="s">
        <v>362</v>
      </c>
    </row>
    <row r="292" s="15" customFormat="1">
      <c r="A292" s="15"/>
      <c r="B292" s="274"/>
      <c r="C292" s="275"/>
      <c r="D292" s="243" t="s">
        <v>372</v>
      </c>
      <c r="E292" s="276" t="s">
        <v>1</v>
      </c>
      <c r="F292" s="277" t="s">
        <v>893</v>
      </c>
      <c r="G292" s="275"/>
      <c r="H292" s="276" t="s">
        <v>1</v>
      </c>
      <c r="I292" s="278"/>
      <c r="J292" s="275"/>
      <c r="K292" s="275"/>
      <c r="L292" s="279"/>
      <c r="M292" s="280"/>
      <c r="N292" s="281"/>
      <c r="O292" s="281"/>
      <c r="P292" s="281"/>
      <c r="Q292" s="281"/>
      <c r="R292" s="281"/>
      <c r="S292" s="281"/>
      <c r="T292" s="282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83" t="s">
        <v>372</v>
      </c>
      <c r="AU292" s="283" t="s">
        <v>88</v>
      </c>
      <c r="AV292" s="15" t="s">
        <v>83</v>
      </c>
      <c r="AW292" s="15" t="s">
        <v>32</v>
      </c>
      <c r="AX292" s="15" t="s">
        <v>76</v>
      </c>
      <c r="AY292" s="283" t="s">
        <v>362</v>
      </c>
    </row>
    <row r="293" s="15" customFormat="1">
      <c r="A293" s="15"/>
      <c r="B293" s="274"/>
      <c r="C293" s="275"/>
      <c r="D293" s="243" t="s">
        <v>372</v>
      </c>
      <c r="E293" s="276" t="s">
        <v>1</v>
      </c>
      <c r="F293" s="277" t="s">
        <v>894</v>
      </c>
      <c r="G293" s="275"/>
      <c r="H293" s="276" t="s">
        <v>1</v>
      </c>
      <c r="I293" s="278"/>
      <c r="J293" s="275"/>
      <c r="K293" s="275"/>
      <c r="L293" s="279"/>
      <c r="M293" s="280"/>
      <c r="N293" s="281"/>
      <c r="O293" s="281"/>
      <c r="P293" s="281"/>
      <c r="Q293" s="281"/>
      <c r="R293" s="281"/>
      <c r="S293" s="281"/>
      <c r="T293" s="282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83" t="s">
        <v>372</v>
      </c>
      <c r="AU293" s="283" t="s">
        <v>88</v>
      </c>
      <c r="AV293" s="15" t="s">
        <v>83</v>
      </c>
      <c r="AW293" s="15" t="s">
        <v>32</v>
      </c>
      <c r="AX293" s="15" t="s">
        <v>76</v>
      </c>
      <c r="AY293" s="283" t="s">
        <v>362</v>
      </c>
    </row>
    <row r="294" s="13" customFormat="1">
      <c r="A294" s="13"/>
      <c r="B294" s="241"/>
      <c r="C294" s="242"/>
      <c r="D294" s="243" t="s">
        <v>372</v>
      </c>
      <c r="E294" s="244" t="s">
        <v>1</v>
      </c>
      <c r="F294" s="245" t="s">
        <v>895</v>
      </c>
      <c r="G294" s="242"/>
      <c r="H294" s="246">
        <v>430.43000000000001</v>
      </c>
      <c r="I294" s="247"/>
      <c r="J294" s="242"/>
      <c r="K294" s="242"/>
      <c r="L294" s="248"/>
      <c r="M294" s="249"/>
      <c r="N294" s="250"/>
      <c r="O294" s="250"/>
      <c r="P294" s="250"/>
      <c r="Q294" s="250"/>
      <c r="R294" s="250"/>
      <c r="S294" s="250"/>
      <c r="T294" s="25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2" t="s">
        <v>372</v>
      </c>
      <c r="AU294" s="252" t="s">
        <v>88</v>
      </c>
      <c r="AV294" s="13" t="s">
        <v>88</v>
      </c>
      <c r="AW294" s="13" t="s">
        <v>32</v>
      </c>
      <c r="AX294" s="13" t="s">
        <v>76</v>
      </c>
      <c r="AY294" s="252" t="s">
        <v>362</v>
      </c>
    </row>
    <row r="295" s="13" customFormat="1">
      <c r="A295" s="13"/>
      <c r="B295" s="241"/>
      <c r="C295" s="242"/>
      <c r="D295" s="243" t="s">
        <v>372</v>
      </c>
      <c r="E295" s="244" t="s">
        <v>1</v>
      </c>
      <c r="F295" s="245" t="s">
        <v>896</v>
      </c>
      <c r="G295" s="242"/>
      <c r="H295" s="246">
        <v>17.681000000000001</v>
      </c>
      <c r="I295" s="247"/>
      <c r="J295" s="242"/>
      <c r="K295" s="242"/>
      <c r="L295" s="248"/>
      <c r="M295" s="249"/>
      <c r="N295" s="250"/>
      <c r="O295" s="250"/>
      <c r="P295" s="250"/>
      <c r="Q295" s="250"/>
      <c r="R295" s="250"/>
      <c r="S295" s="250"/>
      <c r="T295" s="251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2" t="s">
        <v>372</v>
      </c>
      <c r="AU295" s="252" t="s">
        <v>88</v>
      </c>
      <c r="AV295" s="13" t="s">
        <v>88</v>
      </c>
      <c r="AW295" s="13" t="s">
        <v>32</v>
      </c>
      <c r="AX295" s="13" t="s">
        <v>76</v>
      </c>
      <c r="AY295" s="252" t="s">
        <v>362</v>
      </c>
    </row>
    <row r="296" s="13" customFormat="1">
      <c r="A296" s="13"/>
      <c r="B296" s="241"/>
      <c r="C296" s="242"/>
      <c r="D296" s="243" t="s">
        <v>372</v>
      </c>
      <c r="E296" s="244" t="s">
        <v>1</v>
      </c>
      <c r="F296" s="245" t="s">
        <v>897</v>
      </c>
      <c r="G296" s="242"/>
      <c r="H296" s="246">
        <v>25.460000000000001</v>
      </c>
      <c r="I296" s="247"/>
      <c r="J296" s="242"/>
      <c r="K296" s="242"/>
      <c r="L296" s="248"/>
      <c r="M296" s="249"/>
      <c r="N296" s="250"/>
      <c r="O296" s="250"/>
      <c r="P296" s="250"/>
      <c r="Q296" s="250"/>
      <c r="R296" s="250"/>
      <c r="S296" s="250"/>
      <c r="T296" s="251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2" t="s">
        <v>372</v>
      </c>
      <c r="AU296" s="252" t="s">
        <v>88</v>
      </c>
      <c r="AV296" s="13" t="s">
        <v>88</v>
      </c>
      <c r="AW296" s="13" t="s">
        <v>32</v>
      </c>
      <c r="AX296" s="13" t="s">
        <v>76</v>
      </c>
      <c r="AY296" s="252" t="s">
        <v>362</v>
      </c>
    </row>
    <row r="297" s="16" customFormat="1">
      <c r="A297" s="16"/>
      <c r="B297" s="297"/>
      <c r="C297" s="298"/>
      <c r="D297" s="243" t="s">
        <v>372</v>
      </c>
      <c r="E297" s="299" t="s">
        <v>1</v>
      </c>
      <c r="F297" s="300" t="s">
        <v>848</v>
      </c>
      <c r="G297" s="298"/>
      <c r="H297" s="301">
        <v>473.57100000000003</v>
      </c>
      <c r="I297" s="302"/>
      <c r="J297" s="298"/>
      <c r="K297" s="298"/>
      <c r="L297" s="303"/>
      <c r="M297" s="304"/>
      <c r="N297" s="305"/>
      <c r="O297" s="305"/>
      <c r="P297" s="305"/>
      <c r="Q297" s="305"/>
      <c r="R297" s="305"/>
      <c r="S297" s="305"/>
      <c r="T297" s="30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T297" s="307" t="s">
        <v>372</v>
      </c>
      <c r="AU297" s="307" t="s">
        <v>88</v>
      </c>
      <c r="AV297" s="16" t="s">
        <v>104</v>
      </c>
      <c r="AW297" s="16" t="s">
        <v>32</v>
      </c>
      <c r="AX297" s="16" t="s">
        <v>76</v>
      </c>
      <c r="AY297" s="307" t="s">
        <v>362</v>
      </c>
    </row>
    <row r="298" s="15" customFormat="1">
      <c r="A298" s="15"/>
      <c r="B298" s="274"/>
      <c r="C298" s="275"/>
      <c r="D298" s="243" t="s">
        <v>372</v>
      </c>
      <c r="E298" s="276" t="s">
        <v>1</v>
      </c>
      <c r="F298" s="277" t="s">
        <v>658</v>
      </c>
      <c r="G298" s="275"/>
      <c r="H298" s="276" t="s">
        <v>1</v>
      </c>
      <c r="I298" s="278"/>
      <c r="J298" s="275"/>
      <c r="K298" s="275"/>
      <c r="L298" s="279"/>
      <c r="M298" s="280"/>
      <c r="N298" s="281"/>
      <c r="O298" s="281"/>
      <c r="P298" s="281"/>
      <c r="Q298" s="281"/>
      <c r="R298" s="281"/>
      <c r="S298" s="281"/>
      <c r="T298" s="282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83" t="s">
        <v>372</v>
      </c>
      <c r="AU298" s="283" t="s">
        <v>88</v>
      </c>
      <c r="AV298" s="15" t="s">
        <v>83</v>
      </c>
      <c r="AW298" s="15" t="s">
        <v>32</v>
      </c>
      <c r="AX298" s="15" t="s">
        <v>76</v>
      </c>
      <c r="AY298" s="283" t="s">
        <v>362</v>
      </c>
    </row>
    <row r="299" s="13" customFormat="1">
      <c r="A299" s="13"/>
      <c r="B299" s="241"/>
      <c r="C299" s="242"/>
      <c r="D299" s="243" t="s">
        <v>372</v>
      </c>
      <c r="E299" s="244" t="s">
        <v>1</v>
      </c>
      <c r="F299" s="245" t="s">
        <v>898</v>
      </c>
      <c r="G299" s="242"/>
      <c r="H299" s="246">
        <v>104.81999999999999</v>
      </c>
      <c r="I299" s="247"/>
      <c r="J299" s="242"/>
      <c r="K299" s="242"/>
      <c r="L299" s="248"/>
      <c r="M299" s="249"/>
      <c r="N299" s="250"/>
      <c r="O299" s="250"/>
      <c r="P299" s="250"/>
      <c r="Q299" s="250"/>
      <c r="R299" s="250"/>
      <c r="S299" s="250"/>
      <c r="T299" s="251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2" t="s">
        <v>372</v>
      </c>
      <c r="AU299" s="252" t="s">
        <v>88</v>
      </c>
      <c r="AV299" s="13" t="s">
        <v>88</v>
      </c>
      <c r="AW299" s="13" t="s">
        <v>32</v>
      </c>
      <c r="AX299" s="13" t="s">
        <v>76</v>
      </c>
      <c r="AY299" s="252" t="s">
        <v>362</v>
      </c>
    </row>
    <row r="300" s="13" customFormat="1">
      <c r="A300" s="13"/>
      <c r="B300" s="241"/>
      <c r="C300" s="242"/>
      <c r="D300" s="243" t="s">
        <v>372</v>
      </c>
      <c r="E300" s="244" t="s">
        <v>1</v>
      </c>
      <c r="F300" s="245" t="s">
        <v>899</v>
      </c>
      <c r="G300" s="242"/>
      <c r="H300" s="246">
        <v>32.869999999999997</v>
      </c>
      <c r="I300" s="247"/>
      <c r="J300" s="242"/>
      <c r="K300" s="242"/>
      <c r="L300" s="248"/>
      <c r="M300" s="249"/>
      <c r="N300" s="250"/>
      <c r="O300" s="250"/>
      <c r="P300" s="250"/>
      <c r="Q300" s="250"/>
      <c r="R300" s="250"/>
      <c r="S300" s="250"/>
      <c r="T300" s="251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2" t="s">
        <v>372</v>
      </c>
      <c r="AU300" s="252" t="s">
        <v>88</v>
      </c>
      <c r="AV300" s="13" t="s">
        <v>88</v>
      </c>
      <c r="AW300" s="13" t="s">
        <v>32</v>
      </c>
      <c r="AX300" s="13" t="s">
        <v>76</v>
      </c>
      <c r="AY300" s="252" t="s">
        <v>362</v>
      </c>
    </row>
    <row r="301" s="13" customFormat="1">
      <c r="A301" s="13"/>
      <c r="B301" s="241"/>
      <c r="C301" s="242"/>
      <c r="D301" s="243" t="s">
        <v>372</v>
      </c>
      <c r="E301" s="244" t="s">
        <v>1</v>
      </c>
      <c r="F301" s="245" t="s">
        <v>900</v>
      </c>
      <c r="G301" s="242"/>
      <c r="H301" s="246">
        <v>123.2</v>
      </c>
      <c r="I301" s="247"/>
      <c r="J301" s="242"/>
      <c r="K301" s="242"/>
      <c r="L301" s="248"/>
      <c r="M301" s="249"/>
      <c r="N301" s="250"/>
      <c r="O301" s="250"/>
      <c r="P301" s="250"/>
      <c r="Q301" s="250"/>
      <c r="R301" s="250"/>
      <c r="S301" s="250"/>
      <c r="T301" s="25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2" t="s">
        <v>372</v>
      </c>
      <c r="AU301" s="252" t="s">
        <v>88</v>
      </c>
      <c r="AV301" s="13" t="s">
        <v>88</v>
      </c>
      <c r="AW301" s="13" t="s">
        <v>32</v>
      </c>
      <c r="AX301" s="13" t="s">
        <v>76</v>
      </c>
      <c r="AY301" s="252" t="s">
        <v>362</v>
      </c>
    </row>
    <row r="302" s="13" customFormat="1">
      <c r="A302" s="13"/>
      <c r="B302" s="241"/>
      <c r="C302" s="242"/>
      <c r="D302" s="243" t="s">
        <v>372</v>
      </c>
      <c r="E302" s="244" t="s">
        <v>1</v>
      </c>
      <c r="F302" s="245" t="s">
        <v>901</v>
      </c>
      <c r="G302" s="242"/>
      <c r="H302" s="246">
        <v>17.75</v>
      </c>
      <c r="I302" s="247"/>
      <c r="J302" s="242"/>
      <c r="K302" s="242"/>
      <c r="L302" s="248"/>
      <c r="M302" s="249"/>
      <c r="N302" s="250"/>
      <c r="O302" s="250"/>
      <c r="P302" s="250"/>
      <c r="Q302" s="250"/>
      <c r="R302" s="250"/>
      <c r="S302" s="250"/>
      <c r="T302" s="251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2" t="s">
        <v>372</v>
      </c>
      <c r="AU302" s="252" t="s">
        <v>88</v>
      </c>
      <c r="AV302" s="13" t="s">
        <v>88</v>
      </c>
      <c r="AW302" s="13" t="s">
        <v>32</v>
      </c>
      <c r="AX302" s="13" t="s">
        <v>76</v>
      </c>
      <c r="AY302" s="252" t="s">
        <v>362</v>
      </c>
    </row>
    <row r="303" s="13" customFormat="1">
      <c r="A303" s="13"/>
      <c r="B303" s="241"/>
      <c r="C303" s="242"/>
      <c r="D303" s="243" t="s">
        <v>372</v>
      </c>
      <c r="E303" s="244" t="s">
        <v>1</v>
      </c>
      <c r="F303" s="245" t="s">
        <v>902</v>
      </c>
      <c r="G303" s="242"/>
      <c r="H303" s="246">
        <v>32.869999999999997</v>
      </c>
      <c r="I303" s="247"/>
      <c r="J303" s="242"/>
      <c r="K303" s="242"/>
      <c r="L303" s="248"/>
      <c r="M303" s="249"/>
      <c r="N303" s="250"/>
      <c r="O303" s="250"/>
      <c r="P303" s="250"/>
      <c r="Q303" s="250"/>
      <c r="R303" s="250"/>
      <c r="S303" s="250"/>
      <c r="T303" s="25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2" t="s">
        <v>372</v>
      </c>
      <c r="AU303" s="252" t="s">
        <v>88</v>
      </c>
      <c r="AV303" s="13" t="s">
        <v>88</v>
      </c>
      <c r="AW303" s="13" t="s">
        <v>32</v>
      </c>
      <c r="AX303" s="13" t="s">
        <v>76</v>
      </c>
      <c r="AY303" s="252" t="s">
        <v>362</v>
      </c>
    </row>
    <row r="304" s="13" customFormat="1">
      <c r="A304" s="13"/>
      <c r="B304" s="241"/>
      <c r="C304" s="242"/>
      <c r="D304" s="243" t="s">
        <v>372</v>
      </c>
      <c r="E304" s="244" t="s">
        <v>1</v>
      </c>
      <c r="F304" s="245" t="s">
        <v>903</v>
      </c>
      <c r="G304" s="242"/>
      <c r="H304" s="246">
        <v>51.049999999999997</v>
      </c>
      <c r="I304" s="247"/>
      <c r="J304" s="242"/>
      <c r="K304" s="242"/>
      <c r="L304" s="248"/>
      <c r="M304" s="249"/>
      <c r="N304" s="250"/>
      <c r="O304" s="250"/>
      <c r="P304" s="250"/>
      <c r="Q304" s="250"/>
      <c r="R304" s="250"/>
      <c r="S304" s="250"/>
      <c r="T304" s="251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2" t="s">
        <v>372</v>
      </c>
      <c r="AU304" s="252" t="s">
        <v>88</v>
      </c>
      <c r="AV304" s="13" t="s">
        <v>88</v>
      </c>
      <c r="AW304" s="13" t="s">
        <v>32</v>
      </c>
      <c r="AX304" s="13" t="s">
        <v>76</v>
      </c>
      <c r="AY304" s="252" t="s">
        <v>362</v>
      </c>
    </row>
    <row r="305" s="16" customFormat="1">
      <c r="A305" s="16"/>
      <c r="B305" s="297"/>
      <c r="C305" s="298"/>
      <c r="D305" s="243" t="s">
        <v>372</v>
      </c>
      <c r="E305" s="299" t="s">
        <v>1</v>
      </c>
      <c r="F305" s="300" t="s">
        <v>848</v>
      </c>
      <c r="G305" s="298"/>
      <c r="H305" s="301">
        <v>362.56</v>
      </c>
      <c r="I305" s="302"/>
      <c r="J305" s="298"/>
      <c r="K305" s="298"/>
      <c r="L305" s="303"/>
      <c r="M305" s="304"/>
      <c r="N305" s="305"/>
      <c r="O305" s="305"/>
      <c r="P305" s="305"/>
      <c r="Q305" s="305"/>
      <c r="R305" s="305"/>
      <c r="S305" s="305"/>
      <c r="T305" s="30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T305" s="307" t="s">
        <v>372</v>
      </c>
      <c r="AU305" s="307" t="s">
        <v>88</v>
      </c>
      <c r="AV305" s="16" t="s">
        <v>104</v>
      </c>
      <c r="AW305" s="16" t="s">
        <v>32</v>
      </c>
      <c r="AX305" s="16" t="s">
        <v>76</v>
      </c>
      <c r="AY305" s="307" t="s">
        <v>362</v>
      </c>
    </row>
    <row r="306" s="15" customFormat="1">
      <c r="A306" s="15"/>
      <c r="B306" s="274"/>
      <c r="C306" s="275"/>
      <c r="D306" s="243" t="s">
        <v>372</v>
      </c>
      <c r="E306" s="276" t="s">
        <v>1</v>
      </c>
      <c r="F306" s="277" t="s">
        <v>684</v>
      </c>
      <c r="G306" s="275"/>
      <c r="H306" s="276" t="s">
        <v>1</v>
      </c>
      <c r="I306" s="278"/>
      <c r="J306" s="275"/>
      <c r="K306" s="275"/>
      <c r="L306" s="279"/>
      <c r="M306" s="280"/>
      <c r="N306" s="281"/>
      <c r="O306" s="281"/>
      <c r="P306" s="281"/>
      <c r="Q306" s="281"/>
      <c r="R306" s="281"/>
      <c r="S306" s="281"/>
      <c r="T306" s="282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83" t="s">
        <v>372</v>
      </c>
      <c r="AU306" s="283" t="s">
        <v>88</v>
      </c>
      <c r="AV306" s="15" t="s">
        <v>83</v>
      </c>
      <c r="AW306" s="15" t="s">
        <v>32</v>
      </c>
      <c r="AX306" s="15" t="s">
        <v>76</v>
      </c>
      <c r="AY306" s="283" t="s">
        <v>362</v>
      </c>
    </row>
    <row r="307" s="13" customFormat="1">
      <c r="A307" s="13"/>
      <c r="B307" s="241"/>
      <c r="C307" s="242"/>
      <c r="D307" s="243" t="s">
        <v>372</v>
      </c>
      <c r="E307" s="244" t="s">
        <v>1</v>
      </c>
      <c r="F307" s="245" t="s">
        <v>904</v>
      </c>
      <c r="G307" s="242"/>
      <c r="H307" s="246">
        <v>228.72999999999999</v>
      </c>
      <c r="I307" s="247"/>
      <c r="J307" s="242"/>
      <c r="K307" s="242"/>
      <c r="L307" s="248"/>
      <c r="M307" s="249"/>
      <c r="N307" s="250"/>
      <c r="O307" s="250"/>
      <c r="P307" s="250"/>
      <c r="Q307" s="250"/>
      <c r="R307" s="250"/>
      <c r="S307" s="250"/>
      <c r="T307" s="25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2" t="s">
        <v>372</v>
      </c>
      <c r="AU307" s="252" t="s">
        <v>88</v>
      </c>
      <c r="AV307" s="13" t="s">
        <v>88</v>
      </c>
      <c r="AW307" s="13" t="s">
        <v>32</v>
      </c>
      <c r="AX307" s="13" t="s">
        <v>76</v>
      </c>
      <c r="AY307" s="252" t="s">
        <v>362</v>
      </c>
    </row>
    <row r="308" s="13" customFormat="1">
      <c r="A308" s="13"/>
      <c r="B308" s="241"/>
      <c r="C308" s="242"/>
      <c r="D308" s="243" t="s">
        <v>372</v>
      </c>
      <c r="E308" s="244" t="s">
        <v>1</v>
      </c>
      <c r="F308" s="245" t="s">
        <v>905</v>
      </c>
      <c r="G308" s="242"/>
      <c r="H308" s="246">
        <v>42.340000000000003</v>
      </c>
      <c r="I308" s="247"/>
      <c r="J308" s="242"/>
      <c r="K308" s="242"/>
      <c r="L308" s="248"/>
      <c r="M308" s="249"/>
      <c r="N308" s="250"/>
      <c r="O308" s="250"/>
      <c r="P308" s="250"/>
      <c r="Q308" s="250"/>
      <c r="R308" s="250"/>
      <c r="S308" s="250"/>
      <c r="T308" s="251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2" t="s">
        <v>372</v>
      </c>
      <c r="AU308" s="252" t="s">
        <v>88</v>
      </c>
      <c r="AV308" s="13" t="s">
        <v>88</v>
      </c>
      <c r="AW308" s="13" t="s">
        <v>32</v>
      </c>
      <c r="AX308" s="13" t="s">
        <v>76</v>
      </c>
      <c r="AY308" s="252" t="s">
        <v>362</v>
      </c>
    </row>
    <row r="309" s="13" customFormat="1">
      <c r="A309" s="13"/>
      <c r="B309" s="241"/>
      <c r="C309" s="242"/>
      <c r="D309" s="243" t="s">
        <v>372</v>
      </c>
      <c r="E309" s="244" t="s">
        <v>1</v>
      </c>
      <c r="F309" s="245" t="s">
        <v>903</v>
      </c>
      <c r="G309" s="242"/>
      <c r="H309" s="246">
        <v>51.049999999999997</v>
      </c>
      <c r="I309" s="247"/>
      <c r="J309" s="242"/>
      <c r="K309" s="242"/>
      <c r="L309" s="248"/>
      <c r="M309" s="249"/>
      <c r="N309" s="250"/>
      <c r="O309" s="250"/>
      <c r="P309" s="250"/>
      <c r="Q309" s="250"/>
      <c r="R309" s="250"/>
      <c r="S309" s="250"/>
      <c r="T309" s="251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2" t="s">
        <v>372</v>
      </c>
      <c r="AU309" s="252" t="s">
        <v>88</v>
      </c>
      <c r="AV309" s="13" t="s">
        <v>88</v>
      </c>
      <c r="AW309" s="13" t="s">
        <v>32</v>
      </c>
      <c r="AX309" s="13" t="s">
        <v>76</v>
      </c>
      <c r="AY309" s="252" t="s">
        <v>362</v>
      </c>
    </row>
    <row r="310" s="16" customFormat="1">
      <c r="A310" s="16"/>
      <c r="B310" s="297"/>
      <c r="C310" s="298"/>
      <c r="D310" s="243" t="s">
        <v>372</v>
      </c>
      <c r="E310" s="299" t="s">
        <v>1</v>
      </c>
      <c r="F310" s="300" t="s">
        <v>848</v>
      </c>
      <c r="G310" s="298"/>
      <c r="H310" s="301">
        <v>322.12</v>
      </c>
      <c r="I310" s="302"/>
      <c r="J310" s="298"/>
      <c r="K310" s="298"/>
      <c r="L310" s="303"/>
      <c r="M310" s="304"/>
      <c r="N310" s="305"/>
      <c r="O310" s="305"/>
      <c r="P310" s="305"/>
      <c r="Q310" s="305"/>
      <c r="R310" s="305"/>
      <c r="S310" s="305"/>
      <c r="T310" s="30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T310" s="307" t="s">
        <v>372</v>
      </c>
      <c r="AU310" s="307" t="s">
        <v>88</v>
      </c>
      <c r="AV310" s="16" t="s">
        <v>104</v>
      </c>
      <c r="AW310" s="16" t="s">
        <v>32</v>
      </c>
      <c r="AX310" s="16" t="s">
        <v>76</v>
      </c>
      <c r="AY310" s="307" t="s">
        <v>362</v>
      </c>
    </row>
    <row r="311" s="15" customFormat="1">
      <c r="A311" s="15"/>
      <c r="B311" s="274"/>
      <c r="C311" s="275"/>
      <c r="D311" s="243" t="s">
        <v>372</v>
      </c>
      <c r="E311" s="276" t="s">
        <v>1</v>
      </c>
      <c r="F311" s="277" t="s">
        <v>688</v>
      </c>
      <c r="G311" s="275"/>
      <c r="H311" s="276" t="s">
        <v>1</v>
      </c>
      <c r="I311" s="278"/>
      <c r="J311" s="275"/>
      <c r="K311" s="275"/>
      <c r="L311" s="279"/>
      <c r="M311" s="280"/>
      <c r="N311" s="281"/>
      <c r="O311" s="281"/>
      <c r="P311" s="281"/>
      <c r="Q311" s="281"/>
      <c r="R311" s="281"/>
      <c r="S311" s="281"/>
      <c r="T311" s="282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83" t="s">
        <v>372</v>
      </c>
      <c r="AU311" s="283" t="s">
        <v>88</v>
      </c>
      <c r="AV311" s="15" t="s">
        <v>83</v>
      </c>
      <c r="AW311" s="15" t="s">
        <v>32</v>
      </c>
      <c r="AX311" s="15" t="s">
        <v>76</v>
      </c>
      <c r="AY311" s="283" t="s">
        <v>362</v>
      </c>
    </row>
    <row r="312" s="13" customFormat="1">
      <c r="A312" s="13"/>
      <c r="B312" s="241"/>
      <c r="C312" s="242"/>
      <c r="D312" s="243" t="s">
        <v>372</v>
      </c>
      <c r="E312" s="244" t="s">
        <v>1</v>
      </c>
      <c r="F312" s="245" t="s">
        <v>906</v>
      </c>
      <c r="G312" s="242"/>
      <c r="H312" s="246">
        <v>243.40000000000001</v>
      </c>
      <c r="I312" s="247"/>
      <c r="J312" s="242"/>
      <c r="K312" s="242"/>
      <c r="L312" s="248"/>
      <c r="M312" s="249"/>
      <c r="N312" s="250"/>
      <c r="O312" s="250"/>
      <c r="P312" s="250"/>
      <c r="Q312" s="250"/>
      <c r="R312" s="250"/>
      <c r="S312" s="250"/>
      <c r="T312" s="251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2" t="s">
        <v>372</v>
      </c>
      <c r="AU312" s="252" t="s">
        <v>88</v>
      </c>
      <c r="AV312" s="13" t="s">
        <v>88</v>
      </c>
      <c r="AW312" s="13" t="s">
        <v>32</v>
      </c>
      <c r="AX312" s="13" t="s">
        <v>76</v>
      </c>
      <c r="AY312" s="252" t="s">
        <v>362</v>
      </c>
    </row>
    <row r="313" s="13" customFormat="1">
      <c r="A313" s="13"/>
      <c r="B313" s="241"/>
      <c r="C313" s="242"/>
      <c r="D313" s="243" t="s">
        <v>372</v>
      </c>
      <c r="E313" s="244" t="s">
        <v>1</v>
      </c>
      <c r="F313" s="245" t="s">
        <v>907</v>
      </c>
      <c r="G313" s="242"/>
      <c r="H313" s="246">
        <v>75.629999999999995</v>
      </c>
      <c r="I313" s="247"/>
      <c r="J313" s="242"/>
      <c r="K313" s="242"/>
      <c r="L313" s="248"/>
      <c r="M313" s="249"/>
      <c r="N313" s="250"/>
      <c r="O313" s="250"/>
      <c r="P313" s="250"/>
      <c r="Q313" s="250"/>
      <c r="R313" s="250"/>
      <c r="S313" s="250"/>
      <c r="T313" s="251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2" t="s">
        <v>372</v>
      </c>
      <c r="AU313" s="252" t="s">
        <v>88</v>
      </c>
      <c r="AV313" s="13" t="s">
        <v>88</v>
      </c>
      <c r="AW313" s="13" t="s">
        <v>32</v>
      </c>
      <c r="AX313" s="13" t="s">
        <v>76</v>
      </c>
      <c r="AY313" s="252" t="s">
        <v>362</v>
      </c>
    </row>
    <row r="314" s="16" customFormat="1">
      <c r="A314" s="16"/>
      <c r="B314" s="297"/>
      <c r="C314" s="298"/>
      <c r="D314" s="243" t="s">
        <v>372</v>
      </c>
      <c r="E314" s="299" t="s">
        <v>1</v>
      </c>
      <c r="F314" s="300" t="s">
        <v>848</v>
      </c>
      <c r="G314" s="298"/>
      <c r="H314" s="301">
        <v>319.02999999999997</v>
      </c>
      <c r="I314" s="302"/>
      <c r="J314" s="298"/>
      <c r="K314" s="298"/>
      <c r="L314" s="303"/>
      <c r="M314" s="304"/>
      <c r="N314" s="305"/>
      <c r="O314" s="305"/>
      <c r="P314" s="305"/>
      <c r="Q314" s="305"/>
      <c r="R314" s="305"/>
      <c r="S314" s="305"/>
      <c r="T314" s="30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T314" s="307" t="s">
        <v>372</v>
      </c>
      <c r="AU314" s="307" t="s">
        <v>88</v>
      </c>
      <c r="AV314" s="16" t="s">
        <v>104</v>
      </c>
      <c r="AW314" s="16" t="s">
        <v>32</v>
      </c>
      <c r="AX314" s="16" t="s">
        <v>76</v>
      </c>
      <c r="AY314" s="307" t="s">
        <v>362</v>
      </c>
    </row>
    <row r="315" s="15" customFormat="1">
      <c r="A315" s="15"/>
      <c r="B315" s="274"/>
      <c r="C315" s="275"/>
      <c r="D315" s="243" t="s">
        <v>372</v>
      </c>
      <c r="E315" s="276" t="s">
        <v>1</v>
      </c>
      <c r="F315" s="277" t="s">
        <v>772</v>
      </c>
      <c r="G315" s="275"/>
      <c r="H315" s="276" t="s">
        <v>1</v>
      </c>
      <c r="I315" s="278"/>
      <c r="J315" s="275"/>
      <c r="K315" s="275"/>
      <c r="L315" s="279"/>
      <c r="M315" s="280"/>
      <c r="N315" s="281"/>
      <c r="O315" s="281"/>
      <c r="P315" s="281"/>
      <c r="Q315" s="281"/>
      <c r="R315" s="281"/>
      <c r="S315" s="281"/>
      <c r="T315" s="282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83" t="s">
        <v>372</v>
      </c>
      <c r="AU315" s="283" t="s">
        <v>88</v>
      </c>
      <c r="AV315" s="15" t="s">
        <v>83</v>
      </c>
      <c r="AW315" s="15" t="s">
        <v>32</v>
      </c>
      <c r="AX315" s="15" t="s">
        <v>76</v>
      </c>
      <c r="AY315" s="283" t="s">
        <v>362</v>
      </c>
    </row>
    <row r="316" s="13" customFormat="1">
      <c r="A316" s="13"/>
      <c r="B316" s="241"/>
      <c r="C316" s="242"/>
      <c r="D316" s="243" t="s">
        <v>372</v>
      </c>
      <c r="E316" s="244" t="s">
        <v>1</v>
      </c>
      <c r="F316" s="245" t="s">
        <v>908</v>
      </c>
      <c r="G316" s="242"/>
      <c r="H316" s="246">
        <v>243.40000000000001</v>
      </c>
      <c r="I316" s="247"/>
      <c r="J316" s="242"/>
      <c r="K316" s="242"/>
      <c r="L316" s="248"/>
      <c r="M316" s="249"/>
      <c r="N316" s="250"/>
      <c r="O316" s="250"/>
      <c r="P316" s="250"/>
      <c r="Q316" s="250"/>
      <c r="R316" s="250"/>
      <c r="S316" s="250"/>
      <c r="T316" s="251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2" t="s">
        <v>372</v>
      </c>
      <c r="AU316" s="252" t="s">
        <v>88</v>
      </c>
      <c r="AV316" s="13" t="s">
        <v>88</v>
      </c>
      <c r="AW316" s="13" t="s">
        <v>32</v>
      </c>
      <c r="AX316" s="13" t="s">
        <v>76</v>
      </c>
      <c r="AY316" s="252" t="s">
        <v>362</v>
      </c>
    </row>
    <row r="317" s="13" customFormat="1">
      <c r="A317" s="13"/>
      <c r="B317" s="241"/>
      <c r="C317" s="242"/>
      <c r="D317" s="243" t="s">
        <v>372</v>
      </c>
      <c r="E317" s="244" t="s">
        <v>1</v>
      </c>
      <c r="F317" s="245" t="s">
        <v>909</v>
      </c>
      <c r="G317" s="242"/>
      <c r="H317" s="246">
        <v>77.739999999999995</v>
      </c>
      <c r="I317" s="247"/>
      <c r="J317" s="242"/>
      <c r="K317" s="242"/>
      <c r="L317" s="248"/>
      <c r="M317" s="249"/>
      <c r="N317" s="250"/>
      <c r="O317" s="250"/>
      <c r="P317" s="250"/>
      <c r="Q317" s="250"/>
      <c r="R317" s="250"/>
      <c r="S317" s="250"/>
      <c r="T317" s="251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2" t="s">
        <v>372</v>
      </c>
      <c r="AU317" s="252" t="s">
        <v>88</v>
      </c>
      <c r="AV317" s="13" t="s">
        <v>88</v>
      </c>
      <c r="AW317" s="13" t="s">
        <v>32</v>
      </c>
      <c r="AX317" s="13" t="s">
        <v>76</v>
      </c>
      <c r="AY317" s="252" t="s">
        <v>362</v>
      </c>
    </row>
    <row r="318" s="16" customFormat="1">
      <c r="A318" s="16"/>
      <c r="B318" s="297"/>
      <c r="C318" s="298"/>
      <c r="D318" s="243" t="s">
        <v>372</v>
      </c>
      <c r="E318" s="299" t="s">
        <v>1</v>
      </c>
      <c r="F318" s="300" t="s">
        <v>848</v>
      </c>
      <c r="G318" s="298"/>
      <c r="H318" s="301">
        <v>321.13999999999999</v>
      </c>
      <c r="I318" s="302"/>
      <c r="J318" s="298"/>
      <c r="K318" s="298"/>
      <c r="L318" s="303"/>
      <c r="M318" s="304"/>
      <c r="N318" s="305"/>
      <c r="O318" s="305"/>
      <c r="P318" s="305"/>
      <c r="Q318" s="305"/>
      <c r="R318" s="305"/>
      <c r="S318" s="305"/>
      <c r="T318" s="30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T318" s="307" t="s">
        <v>372</v>
      </c>
      <c r="AU318" s="307" t="s">
        <v>88</v>
      </c>
      <c r="AV318" s="16" t="s">
        <v>104</v>
      </c>
      <c r="AW318" s="16" t="s">
        <v>32</v>
      </c>
      <c r="AX318" s="16" t="s">
        <v>76</v>
      </c>
      <c r="AY318" s="307" t="s">
        <v>362</v>
      </c>
    </row>
    <row r="319" s="14" customFormat="1">
      <c r="A319" s="14"/>
      <c r="B319" s="263"/>
      <c r="C319" s="264"/>
      <c r="D319" s="243" t="s">
        <v>372</v>
      </c>
      <c r="E319" s="265" t="s">
        <v>1</v>
      </c>
      <c r="F319" s="266" t="s">
        <v>396</v>
      </c>
      <c r="G319" s="264"/>
      <c r="H319" s="267">
        <v>1798.4210000000001</v>
      </c>
      <c r="I319" s="268"/>
      <c r="J319" s="264"/>
      <c r="K319" s="264"/>
      <c r="L319" s="269"/>
      <c r="M319" s="270"/>
      <c r="N319" s="271"/>
      <c r="O319" s="271"/>
      <c r="P319" s="271"/>
      <c r="Q319" s="271"/>
      <c r="R319" s="271"/>
      <c r="S319" s="271"/>
      <c r="T319" s="272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73" t="s">
        <v>372</v>
      </c>
      <c r="AU319" s="273" t="s">
        <v>88</v>
      </c>
      <c r="AV319" s="14" t="s">
        <v>370</v>
      </c>
      <c r="AW319" s="14" t="s">
        <v>32</v>
      </c>
      <c r="AX319" s="14" t="s">
        <v>83</v>
      </c>
      <c r="AY319" s="273" t="s">
        <v>362</v>
      </c>
    </row>
    <row r="320" s="2" customFormat="1" ht="24.15" customHeight="1">
      <c r="A320" s="39"/>
      <c r="B320" s="40"/>
      <c r="C320" s="228" t="s">
        <v>440</v>
      </c>
      <c r="D320" s="228" t="s">
        <v>365</v>
      </c>
      <c r="E320" s="229" t="s">
        <v>910</v>
      </c>
      <c r="F320" s="230" t="s">
        <v>911</v>
      </c>
      <c r="G320" s="231" t="s">
        <v>368</v>
      </c>
      <c r="H320" s="232">
        <v>899.21100000000001</v>
      </c>
      <c r="I320" s="233"/>
      <c r="J320" s="234">
        <f>ROUND(I320*H320,2)</f>
        <v>0</v>
      </c>
      <c r="K320" s="230" t="s">
        <v>369</v>
      </c>
      <c r="L320" s="45"/>
      <c r="M320" s="235" t="s">
        <v>1</v>
      </c>
      <c r="N320" s="236" t="s">
        <v>42</v>
      </c>
      <c r="O320" s="92"/>
      <c r="P320" s="237">
        <f>O320*H320</f>
        <v>0</v>
      </c>
      <c r="Q320" s="237">
        <v>0.0030000000000000001</v>
      </c>
      <c r="R320" s="237">
        <f>Q320*H320</f>
        <v>2.6976330000000002</v>
      </c>
      <c r="S320" s="237">
        <v>0</v>
      </c>
      <c r="T320" s="238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9" t="s">
        <v>370</v>
      </c>
      <c r="AT320" s="239" t="s">
        <v>365</v>
      </c>
      <c r="AU320" s="239" t="s">
        <v>88</v>
      </c>
      <c r="AY320" s="18" t="s">
        <v>362</v>
      </c>
      <c r="BE320" s="240">
        <f>IF(N320="základní",J320,0)</f>
        <v>0</v>
      </c>
      <c r="BF320" s="240">
        <f>IF(N320="snížená",J320,0)</f>
        <v>0</v>
      </c>
      <c r="BG320" s="240">
        <f>IF(N320="zákl. přenesená",J320,0)</f>
        <v>0</v>
      </c>
      <c r="BH320" s="240">
        <f>IF(N320="sníž. přenesená",J320,0)</f>
        <v>0</v>
      </c>
      <c r="BI320" s="240">
        <f>IF(N320="nulová",J320,0)</f>
        <v>0</v>
      </c>
      <c r="BJ320" s="18" t="s">
        <v>88</v>
      </c>
      <c r="BK320" s="240">
        <f>ROUND(I320*H320,2)</f>
        <v>0</v>
      </c>
      <c r="BL320" s="18" t="s">
        <v>370</v>
      </c>
      <c r="BM320" s="239" t="s">
        <v>912</v>
      </c>
    </row>
    <row r="321" s="15" customFormat="1">
      <c r="A321" s="15"/>
      <c r="B321" s="274"/>
      <c r="C321" s="275"/>
      <c r="D321" s="243" t="s">
        <v>372</v>
      </c>
      <c r="E321" s="276" t="s">
        <v>1</v>
      </c>
      <c r="F321" s="277" t="s">
        <v>913</v>
      </c>
      <c r="G321" s="275"/>
      <c r="H321" s="276" t="s">
        <v>1</v>
      </c>
      <c r="I321" s="278"/>
      <c r="J321" s="275"/>
      <c r="K321" s="275"/>
      <c r="L321" s="279"/>
      <c r="M321" s="280"/>
      <c r="N321" s="281"/>
      <c r="O321" s="281"/>
      <c r="P321" s="281"/>
      <c r="Q321" s="281"/>
      <c r="R321" s="281"/>
      <c r="S321" s="281"/>
      <c r="T321" s="282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83" t="s">
        <v>372</v>
      </c>
      <c r="AU321" s="283" t="s">
        <v>88</v>
      </c>
      <c r="AV321" s="15" t="s">
        <v>83</v>
      </c>
      <c r="AW321" s="15" t="s">
        <v>32</v>
      </c>
      <c r="AX321" s="15" t="s">
        <v>76</v>
      </c>
      <c r="AY321" s="283" t="s">
        <v>362</v>
      </c>
    </row>
    <row r="322" s="13" customFormat="1">
      <c r="A322" s="13"/>
      <c r="B322" s="241"/>
      <c r="C322" s="242"/>
      <c r="D322" s="243" t="s">
        <v>372</v>
      </c>
      <c r="E322" s="244" t="s">
        <v>1</v>
      </c>
      <c r="F322" s="245" t="s">
        <v>914</v>
      </c>
      <c r="G322" s="242"/>
      <c r="H322" s="246">
        <v>899.21100000000001</v>
      </c>
      <c r="I322" s="247"/>
      <c r="J322" s="242"/>
      <c r="K322" s="242"/>
      <c r="L322" s="248"/>
      <c r="M322" s="249"/>
      <c r="N322" s="250"/>
      <c r="O322" s="250"/>
      <c r="P322" s="250"/>
      <c r="Q322" s="250"/>
      <c r="R322" s="250"/>
      <c r="S322" s="250"/>
      <c r="T322" s="251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2" t="s">
        <v>372</v>
      </c>
      <c r="AU322" s="252" t="s">
        <v>88</v>
      </c>
      <c r="AV322" s="13" t="s">
        <v>88</v>
      </c>
      <c r="AW322" s="13" t="s">
        <v>32</v>
      </c>
      <c r="AX322" s="13" t="s">
        <v>83</v>
      </c>
      <c r="AY322" s="252" t="s">
        <v>362</v>
      </c>
    </row>
    <row r="323" s="2" customFormat="1" ht="24.15" customHeight="1">
      <c r="A323" s="39"/>
      <c r="B323" s="40"/>
      <c r="C323" s="228" t="s">
        <v>445</v>
      </c>
      <c r="D323" s="228" t="s">
        <v>365</v>
      </c>
      <c r="E323" s="229" t="s">
        <v>915</v>
      </c>
      <c r="F323" s="230" t="s">
        <v>916</v>
      </c>
      <c r="G323" s="231" t="s">
        <v>368</v>
      </c>
      <c r="H323" s="232">
        <v>1798.4210000000001</v>
      </c>
      <c r="I323" s="233"/>
      <c r="J323" s="234">
        <f>ROUND(I323*H323,2)</f>
        <v>0</v>
      </c>
      <c r="K323" s="230" t="s">
        <v>369</v>
      </c>
      <c r="L323" s="45"/>
      <c r="M323" s="235" t="s">
        <v>1</v>
      </c>
      <c r="N323" s="236" t="s">
        <v>42</v>
      </c>
      <c r="O323" s="92"/>
      <c r="P323" s="237">
        <f>O323*H323</f>
        <v>0</v>
      </c>
      <c r="Q323" s="237">
        <v>0.0053099999999999996</v>
      </c>
      <c r="R323" s="237">
        <f>Q323*H323</f>
        <v>9.5496155099999989</v>
      </c>
      <c r="S323" s="237">
        <v>0</v>
      </c>
      <c r="T323" s="238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9" t="s">
        <v>370</v>
      </c>
      <c r="AT323" s="239" t="s">
        <v>365</v>
      </c>
      <c r="AU323" s="239" t="s">
        <v>88</v>
      </c>
      <c r="AY323" s="18" t="s">
        <v>362</v>
      </c>
      <c r="BE323" s="240">
        <f>IF(N323="základní",J323,0)</f>
        <v>0</v>
      </c>
      <c r="BF323" s="240">
        <f>IF(N323="snížená",J323,0)</f>
        <v>0</v>
      </c>
      <c r="BG323" s="240">
        <f>IF(N323="zákl. přenesená",J323,0)</f>
        <v>0</v>
      </c>
      <c r="BH323" s="240">
        <f>IF(N323="sníž. přenesená",J323,0)</f>
        <v>0</v>
      </c>
      <c r="BI323" s="240">
        <f>IF(N323="nulová",J323,0)</f>
        <v>0</v>
      </c>
      <c r="BJ323" s="18" t="s">
        <v>88</v>
      </c>
      <c r="BK323" s="240">
        <f>ROUND(I323*H323,2)</f>
        <v>0</v>
      </c>
      <c r="BL323" s="18" t="s">
        <v>370</v>
      </c>
      <c r="BM323" s="239" t="s">
        <v>917</v>
      </c>
    </row>
    <row r="324" s="15" customFormat="1">
      <c r="A324" s="15"/>
      <c r="B324" s="274"/>
      <c r="C324" s="275"/>
      <c r="D324" s="243" t="s">
        <v>372</v>
      </c>
      <c r="E324" s="276" t="s">
        <v>1</v>
      </c>
      <c r="F324" s="277" t="s">
        <v>892</v>
      </c>
      <c r="G324" s="275"/>
      <c r="H324" s="276" t="s">
        <v>1</v>
      </c>
      <c r="I324" s="278"/>
      <c r="J324" s="275"/>
      <c r="K324" s="275"/>
      <c r="L324" s="279"/>
      <c r="M324" s="280"/>
      <c r="N324" s="281"/>
      <c r="O324" s="281"/>
      <c r="P324" s="281"/>
      <c r="Q324" s="281"/>
      <c r="R324" s="281"/>
      <c r="S324" s="281"/>
      <c r="T324" s="282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83" t="s">
        <v>372</v>
      </c>
      <c r="AU324" s="283" t="s">
        <v>88</v>
      </c>
      <c r="AV324" s="15" t="s">
        <v>83</v>
      </c>
      <c r="AW324" s="15" t="s">
        <v>32</v>
      </c>
      <c r="AX324" s="15" t="s">
        <v>76</v>
      </c>
      <c r="AY324" s="283" t="s">
        <v>362</v>
      </c>
    </row>
    <row r="325" s="15" customFormat="1">
      <c r="A325" s="15"/>
      <c r="B325" s="274"/>
      <c r="C325" s="275"/>
      <c r="D325" s="243" t="s">
        <v>372</v>
      </c>
      <c r="E325" s="276" t="s">
        <v>1</v>
      </c>
      <c r="F325" s="277" t="s">
        <v>893</v>
      </c>
      <c r="G325" s="275"/>
      <c r="H325" s="276" t="s">
        <v>1</v>
      </c>
      <c r="I325" s="278"/>
      <c r="J325" s="275"/>
      <c r="K325" s="275"/>
      <c r="L325" s="279"/>
      <c r="M325" s="280"/>
      <c r="N325" s="281"/>
      <c r="O325" s="281"/>
      <c r="P325" s="281"/>
      <c r="Q325" s="281"/>
      <c r="R325" s="281"/>
      <c r="S325" s="281"/>
      <c r="T325" s="282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83" t="s">
        <v>372</v>
      </c>
      <c r="AU325" s="283" t="s">
        <v>88</v>
      </c>
      <c r="AV325" s="15" t="s">
        <v>83</v>
      </c>
      <c r="AW325" s="15" t="s">
        <v>32</v>
      </c>
      <c r="AX325" s="15" t="s">
        <v>76</v>
      </c>
      <c r="AY325" s="283" t="s">
        <v>362</v>
      </c>
    </row>
    <row r="326" s="15" customFormat="1">
      <c r="A326" s="15"/>
      <c r="B326" s="274"/>
      <c r="C326" s="275"/>
      <c r="D326" s="243" t="s">
        <v>372</v>
      </c>
      <c r="E326" s="276" t="s">
        <v>1</v>
      </c>
      <c r="F326" s="277" t="s">
        <v>894</v>
      </c>
      <c r="G326" s="275"/>
      <c r="H326" s="276" t="s">
        <v>1</v>
      </c>
      <c r="I326" s="278"/>
      <c r="J326" s="275"/>
      <c r="K326" s="275"/>
      <c r="L326" s="279"/>
      <c r="M326" s="280"/>
      <c r="N326" s="281"/>
      <c r="O326" s="281"/>
      <c r="P326" s="281"/>
      <c r="Q326" s="281"/>
      <c r="R326" s="281"/>
      <c r="S326" s="281"/>
      <c r="T326" s="282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83" t="s">
        <v>372</v>
      </c>
      <c r="AU326" s="283" t="s">
        <v>88</v>
      </c>
      <c r="AV326" s="15" t="s">
        <v>83</v>
      </c>
      <c r="AW326" s="15" t="s">
        <v>32</v>
      </c>
      <c r="AX326" s="15" t="s">
        <v>76</v>
      </c>
      <c r="AY326" s="283" t="s">
        <v>362</v>
      </c>
    </row>
    <row r="327" s="13" customFormat="1">
      <c r="A327" s="13"/>
      <c r="B327" s="241"/>
      <c r="C327" s="242"/>
      <c r="D327" s="243" t="s">
        <v>372</v>
      </c>
      <c r="E327" s="244" t="s">
        <v>1</v>
      </c>
      <c r="F327" s="245" t="s">
        <v>895</v>
      </c>
      <c r="G327" s="242"/>
      <c r="H327" s="246">
        <v>430.43000000000001</v>
      </c>
      <c r="I327" s="247"/>
      <c r="J327" s="242"/>
      <c r="K327" s="242"/>
      <c r="L327" s="248"/>
      <c r="M327" s="249"/>
      <c r="N327" s="250"/>
      <c r="O327" s="250"/>
      <c r="P327" s="250"/>
      <c r="Q327" s="250"/>
      <c r="R327" s="250"/>
      <c r="S327" s="250"/>
      <c r="T327" s="251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2" t="s">
        <v>372</v>
      </c>
      <c r="AU327" s="252" t="s">
        <v>88</v>
      </c>
      <c r="AV327" s="13" t="s">
        <v>88</v>
      </c>
      <c r="AW327" s="13" t="s">
        <v>32</v>
      </c>
      <c r="AX327" s="13" t="s">
        <v>76</v>
      </c>
      <c r="AY327" s="252" t="s">
        <v>362</v>
      </c>
    </row>
    <row r="328" s="13" customFormat="1">
      <c r="A328" s="13"/>
      <c r="B328" s="241"/>
      <c r="C328" s="242"/>
      <c r="D328" s="243" t="s">
        <v>372</v>
      </c>
      <c r="E328" s="244" t="s">
        <v>1</v>
      </c>
      <c r="F328" s="245" t="s">
        <v>896</v>
      </c>
      <c r="G328" s="242"/>
      <c r="H328" s="246">
        <v>17.681000000000001</v>
      </c>
      <c r="I328" s="247"/>
      <c r="J328" s="242"/>
      <c r="K328" s="242"/>
      <c r="L328" s="248"/>
      <c r="M328" s="249"/>
      <c r="N328" s="250"/>
      <c r="O328" s="250"/>
      <c r="P328" s="250"/>
      <c r="Q328" s="250"/>
      <c r="R328" s="250"/>
      <c r="S328" s="250"/>
      <c r="T328" s="251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2" t="s">
        <v>372</v>
      </c>
      <c r="AU328" s="252" t="s">
        <v>88</v>
      </c>
      <c r="AV328" s="13" t="s">
        <v>88</v>
      </c>
      <c r="AW328" s="13" t="s">
        <v>32</v>
      </c>
      <c r="AX328" s="13" t="s">
        <v>76</v>
      </c>
      <c r="AY328" s="252" t="s">
        <v>362</v>
      </c>
    </row>
    <row r="329" s="13" customFormat="1">
      <c r="A329" s="13"/>
      <c r="B329" s="241"/>
      <c r="C329" s="242"/>
      <c r="D329" s="243" t="s">
        <v>372</v>
      </c>
      <c r="E329" s="244" t="s">
        <v>1</v>
      </c>
      <c r="F329" s="245" t="s">
        <v>897</v>
      </c>
      <c r="G329" s="242"/>
      <c r="H329" s="246">
        <v>25.460000000000001</v>
      </c>
      <c r="I329" s="247"/>
      <c r="J329" s="242"/>
      <c r="K329" s="242"/>
      <c r="L329" s="248"/>
      <c r="M329" s="249"/>
      <c r="N329" s="250"/>
      <c r="O329" s="250"/>
      <c r="P329" s="250"/>
      <c r="Q329" s="250"/>
      <c r="R329" s="250"/>
      <c r="S329" s="250"/>
      <c r="T329" s="251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2" t="s">
        <v>372</v>
      </c>
      <c r="AU329" s="252" t="s">
        <v>88</v>
      </c>
      <c r="AV329" s="13" t="s">
        <v>88</v>
      </c>
      <c r="AW329" s="13" t="s">
        <v>32</v>
      </c>
      <c r="AX329" s="13" t="s">
        <v>76</v>
      </c>
      <c r="AY329" s="252" t="s">
        <v>362</v>
      </c>
    </row>
    <row r="330" s="16" customFormat="1">
      <c r="A330" s="16"/>
      <c r="B330" s="297"/>
      <c r="C330" s="298"/>
      <c r="D330" s="243" t="s">
        <v>372</v>
      </c>
      <c r="E330" s="299" t="s">
        <v>1</v>
      </c>
      <c r="F330" s="300" t="s">
        <v>848</v>
      </c>
      <c r="G330" s="298"/>
      <c r="H330" s="301">
        <v>473.57100000000003</v>
      </c>
      <c r="I330" s="302"/>
      <c r="J330" s="298"/>
      <c r="K330" s="298"/>
      <c r="L330" s="303"/>
      <c r="M330" s="304"/>
      <c r="N330" s="305"/>
      <c r="O330" s="305"/>
      <c r="P330" s="305"/>
      <c r="Q330" s="305"/>
      <c r="R330" s="305"/>
      <c r="S330" s="305"/>
      <c r="T330" s="30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T330" s="307" t="s">
        <v>372</v>
      </c>
      <c r="AU330" s="307" t="s">
        <v>88</v>
      </c>
      <c r="AV330" s="16" t="s">
        <v>104</v>
      </c>
      <c r="AW330" s="16" t="s">
        <v>32</v>
      </c>
      <c r="AX330" s="16" t="s">
        <v>76</v>
      </c>
      <c r="AY330" s="307" t="s">
        <v>362</v>
      </c>
    </row>
    <row r="331" s="15" customFormat="1">
      <c r="A331" s="15"/>
      <c r="B331" s="274"/>
      <c r="C331" s="275"/>
      <c r="D331" s="243" t="s">
        <v>372</v>
      </c>
      <c r="E331" s="276" t="s">
        <v>1</v>
      </c>
      <c r="F331" s="277" t="s">
        <v>658</v>
      </c>
      <c r="G331" s="275"/>
      <c r="H331" s="276" t="s">
        <v>1</v>
      </c>
      <c r="I331" s="278"/>
      <c r="J331" s="275"/>
      <c r="K331" s="275"/>
      <c r="L331" s="279"/>
      <c r="M331" s="280"/>
      <c r="N331" s="281"/>
      <c r="O331" s="281"/>
      <c r="P331" s="281"/>
      <c r="Q331" s="281"/>
      <c r="R331" s="281"/>
      <c r="S331" s="281"/>
      <c r="T331" s="282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83" t="s">
        <v>372</v>
      </c>
      <c r="AU331" s="283" t="s">
        <v>88</v>
      </c>
      <c r="AV331" s="15" t="s">
        <v>83</v>
      </c>
      <c r="AW331" s="15" t="s">
        <v>32</v>
      </c>
      <c r="AX331" s="15" t="s">
        <v>76</v>
      </c>
      <c r="AY331" s="283" t="s">
        <v>362</v>
      </c>
    </row>
    <row r="332" s="13" customFormat="1">
      <c r="A332" s="13"/>
      <c r="B332" s="241"/>
      <c r="C332" s="242"/>
      <c r="D332" s="243" t="s">
        <v>372</v>
      </c>
      <c r="E332" s="244" t="s">
        <v>1</v>
      </c>
      <c r="F332" s="245" t="s">
        <v>898</v>
      </c>
      <c r="G332" s="242"/>
      <c r="H332" s="246">
        <v>104.81999999999999</v>
      </c>
      <c r="I332" s="247"/>
      <c r="J332" s="242"/>
      <c r="K332" s="242"/>
      <c r="L332" s="248"/>
      <c r="M332" s="249"/>
      <c r="N332" s="250"/>
      <c r="O332" s="250"/>
      <c r="P332" s="250"/>
      <c r="Q332" s="250"/>
      <c r="R332" s="250"/>
      <c r="S332" s="250"/>
      <c r="T332" s="251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2" t="s">
        <v>372</v>
      </c>
      <c r="AU332" s="252" t="s">
        <v>88</v>
      </c>
      <c r="AV332" s="13" t="s">
        <v>88</v>
      </c>
      <c r="AW332" s="13" t="s">
        <v>32</v>
      </c>
      <c r="AX332" s="13" t="s">
        <v>76</v>
      </c>
      <c r="AY332" s="252" t="s">
        <v>362</v>
      </c>
    </row>
    <row r="333" s="13" customFormat="1">
      <c r="A333" s="13"/>
      <c r="B333" s="241"/>
      <c r="C333" s="242"/>
      <c r="D333" s="243" t="s">
        <v>372</v>
      </c>
      <c r="E333" s="244" t="s">
        <v>1</v>
      </c>
      <c r="F333" s="245" t="s">
        <v>899</v>
      </c>
      <c r="G333" s="242"/>
      <c r="H333" s="246">
        <v>32.869999999999997</v>
      </c>
      <c r="I333" s="247"/>
      <c r="J333" s="242"/>
      <c r="K333" s="242"/>
      <c r="L333" s="248"/>
      <c r="M333" s="249"/>
      <c r="N333" s="250"/>
      <c r="O333" s="250"/>
      <c r="P333" s="250"/>
      <c r="Q333" s="250"/>
      <c r="R333" s="250"/>
      <c r="S333" s="250"/>
      <c r="T333" s="251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2" t="s">
        <v>372</v>
      </c>
      <c r="AU333" s="252" t="s">
        <v>88</v>
      </c>
      <c r="AV333" s="13" t="s">
        <v>88</v>
      </c>
      <c r="AW333" s="13" t="s">
        <v>32</v>
      </c>
      <c r="AX333" s="13" t="s">
        <v>76</v>
      </c>
      <c r="AY333" s="252" t="s">
        <v>362</v>
      </c>
    </row>
    <row r="334" s="13" customFormat="1">
      <c r="A334" s="13"/>
      <c r="B334" s="241"/>
      <c r="C334" s="242"/>
      <c r="D334" s="243" t="s">
        <v>372</v>
      </c>
      <c r="E334" s="244" t="s">
        <v>1</v>
      </c>
      <c r="F334" s="245" t="s">
        <v>900</v>
      </c>
      <c r="G334" s="242"/>
      <c r="H334" s="246">
        <v>123.2</v>
      </c>
      <c r="I334" s="247"/>
      <c r="J334" s="242"/>
      <c r="K334" s="242"/>
      <c r="L334" s="248"/>
      <c r="M334" s="249"/>
      <c r="N334" s="250"/>
      <c r="O334" s="250"/>
      <c r="P334" s="250"/>
      <c r="Q334" s="250"/>
      <c r="R334" s="250"/>
      <c r="S334" s="250"/>
      <c r="T334" s="251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2" t="s">
        <v>372</v>
      </c>
      <c r="AU334" s="252" t="s">
        <v>88</v>
      </c>
      <c r="AV334" s="13" t="s">
        <v>88</v>
      </c>
      <c r="AW334" s="13" t="s">
        <v>32</v>
      </c>
      <c r="AX334" s="13" t="s">
        <v>76</v>
      </c>
      <c r="AY334" s="252" t="s">
        <v>362</v>
      </c>
    </row>
    <row r="335" s="13" customFormat="1">
      <c r="A335" s="13"/>
      <c r="B335" s="241"/>
      <c r="C335" s="242"/>
      <c r="D335" s="243" t="s">
        <v>372</v>
      </c>
      <c r="E335" s="244" t="s">
        <v>1</v>
      </c>
      <c r="F335" s="245" t="s">
        <v>901</v>
      </c>
      <c r="G335" s="242"/>
      <c r="H335" s="246">
        <v>17.75</v>
      </c>
      <c r="I335" s="247"/>
      <c r="J335" s="242"/>
      <c r="K335" s="242"/>
      <c r="L335" s="248"/>
      <c r="M335" s="249"/>
      <c r="N335" s="250"/>
      <c r="O335" s="250"/>
      <c r="P335" s="250"/>
      <c r="Q335" s="250"/>
      <c r="R335" s="250"/>
      <c r="S335" s="250"/>
      <c r="T335" s="251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2" t="s">
        <v>372</v>
      </c>
      <c r="AU335" s="252" t="s">
        <v>88</v>
      </c>
      <c r="AV335" s="13" t="s">
        <v>88</v>
      </c>
      <c r="AW335" s="13" t="s">
        <v>32</v>
      </c>
      <c r="AX335" s="13" t="s">
        <v>76</v>
      </c>
      <c r="AY335" s="252" t="s">
        <v>362</v>
      </c>
    </row>
    <row r="336" s="13" customFormat="1">
      <c r="A336" s="13"/>
      <c r="B336" s="241"/>
      <c r="C336" s="242"/>
      <c r="D336" s="243" t="s">
        <v>372</v>
      </c>
      <c r="E336" s="244" t="s">
        <v>1</v>
      </c>
      <c r="F336" s="245" t="s">
        <v>902</v>
      </c>
      <c r="G336" s="242"/>
      <c r="H336" s="246">
        <v>32.869999999999997</v>
      </c>
      <c r="I336" s="247"/>
      <c r="J336" s="242"/>
      <c r="K336" s="242"/>
      <c r="L336" s="248"/>
      <c r="M336" s="249"/>
      <c r="N336" s="250"/>
      <c r="O336" s="250"/>
      <c r="P336" s="250"/>
      <c r="Q336" s="250"/>
      <c r="R336" s="250"/>
      <c r="S336" s="250"/>
      <c r="T336" s="251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2" t="s">
        <v>372</v>
      </c>
      <c r="AU336" s="252" t="s">
        <v>88</v>
      </c>
      <c r="AV336" s="13" t="s">
        <v>88</v>
      </c>
      <c r="AW336" s="13" t="s">
        <v>32</v>
      </c>
      <c r="AX336" s="13" t="s">
        <v>76</v>
      </c>
      <c r="AY336" s="252" t="s">
        <v>362</v>
      </c>
    </row>
    <row r="337" s="13" customFormat="1">
      <c r="A337" s="13"/>
      <c r="B337" s="241"/>
      <c r="C337" s="242"/>
      <c r="D337" s="243" t="s">
        <v>372</v>
      </c>
      <c r="E337" s="244" t="s">
        <v>1</v>
      </c>
      <c r="F337" s="245" t="s">
        <v>903</v>
      </c>
      <c r="G337" s="242"/>
      <c r="H337" s="246">
        <v>51.049999999999997</v>
      </c>
      <c r="I337" s="247"/>
      <c r="J337" s="242"/>
      <c r="K337" s="242"/>
      <c r="L337" s="248"/>
      <c r="M337" s="249"/>
      <c r="N337" s="250"/>
      <c r="O337" s="250"/>
      <c r="P337" s="250"/>
      <c r="Q337" s="250"/>
      <c r="R337" s="250"/>
      <c r="S337" s="250"/>
      <c r="T337" s="251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2" t="s">
        <v>372</v>
      </c>
      <c r="AU337" s="252" t="s">
        <v>88</v>
      </c>
      <c r="AV337" s="13" t="s">
        <v>88</v>
      </c>
      <c r="AW337" s="13" t="s">
        <v>32</v>
      </c>
      <c r="AX337" s="13" t="s">
        <v>76</v>
      </c>
      <c r="AY337" s="252" t="s">
        <v>362</v>
      </c>
    </row>
    <row r="338" s="16" customFormat="1">
      <c r="A338" s="16"/>
      <c r="B338" s="297"/>
      <c r="C338" s="298"/>
      <c r="D338" s="243" t="s">
        <v>372</v>
      </c>
      <c r="E338" s="299" t="s">
        <v>1</v>
      </c>
      <c r="F338" s="300" t="s">
        <v>848</v>
      </c>
      <c r="G338" s="298"/>
      <c r="H338" s="301">
        <v>362.56</v>
      </c>
      <c r="I338" s="302"/>
      <c r="J338" s="298"/>
      <c r="K338" s="298"/>
      <c r="L338" s="303"/>
      <c r="M338" s="304"/>
      <c r="N338" s="305"/>
      <c r="O338" s="305"/>
      <c r="P338" s="305"/>
      <c r="Q338" s="305"/>
      <c r="R338" s="305"/>
      <c r="S338" s="305"/>
      <c r="T338" s="30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T338" s="307" t="s">
        <v>372</v>
      </c>
      <c r="AU338" s="307" t="s">
        <v>88</v>
      </c>
      <c r="AV338" s="16" t="s">
        <v>104</v>
      </c>
      <c r="AW338" s="16" t="s">
        <v>32</v>
      </c>
      <c r="AX338" s="16" t="s">
        <v>76</v>
      </c>
      <c r="AY338" s="307" t="s">
        <v>362</v>
      </c>
    </row>
    <row r="339" s="15" customFormat="1">
      <c r="A339" s="15"/>
      <c r="B339" s="274"/>
      <c r="C339" s="275"/>
      <c r="D339" s="243" t="s">
        <v>372</v>
      </c>
      <c r="E339" s="276" t="s">
        <v>1</v>
      </c>
      <c r="F339" s="277" t="s">
        <v>684</v>
      </c>
      <c r="G339" s="275"/>
      <c r="H339" s="276" t="s">
        <v>1</v>
      </c>
      <c r="I339" s="278"/>
      <c r="J339" s="275"/>
      <c r="K339" s="275"/>
      <c r="L339" s="279"/>
      <c r="M339" s="280"/>
      <c r="N339" s="281"/>
      <c r="O339" s="281"/>
      <c r="P339" s="281"/>
      <c r="Q339" s="281"/>
      <c r="R339" s="281"/>
      <c r="S339" s="281"/>
      <c r="T339" s="282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83" t="s">
        <v>372</v>
      </c>
      <c r="AU339" s="283" t="s">
        <v>88</v>
      </c>
      <c r="AV339" s="15" t="s">
        <v>83</v>
      </c>
      <c r="AW339" s="15" t="s">
        <v>32</v>
      </c>
      <c r="AX339" s="15" t="s">
        <v>76</v>
      </c>
      <c r="AY339" s="283" t="s">
        <v>362</v>
      </c>
    </row>
    <row r="340" s="13" customFormat="1">
      <c r="A340" s="13"/>
      <c r="B340" s="241"/>
      <c r="C340" s="242"/>
      <c r="D340" s="243" t="s">
        <v>372</v>
      </c>
      <c r="E340" s="244" t="s">
        <v>1</v>
      </c>
      <c r="F340" s="245" t="s">
        <v>904</v>
      </c>
      <c r="G340" s="242"/>
      <c r="H340" s="246">
        <v>228.72999999999999</v>
      </c>
      <c r="I340" s="247"/>
      <c r="J340" s="242"/>
      <c r="K340" s="242"/>
      <c r="L340" s="248"/>
      <c r="M340" s="249"/>
      <c r="N340" s="250"/>
      <c r="O340" s="250"/>
      <c r="P340" s="250"/>
      <c r="Q340" s="250"/>
      <c r="R340" s="250"/>
      <c r="S340" s="250"/>
      <c r="T340" s="251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2" t="s">
        <v>372</v>
      </c>
      <c r="AU340" s="252" t="s">
        <v>88</v>
      </c>
      <c r="AV340" s="13" t="s">
        <v>88</v>
      </c>
      <c r="AW340" s="13" t="s">
        <v>32</v>
      </c>
      <c r="AX340" s="13" t="s">
        <v>76</v>
      </c>
      <c r="AY340" s="252" t="s">
        <v>362</v>
      </c>
    </row>
    <row r="341" s="13" customFormat="1">
      <c r="A341" s="13"/>
      <c r="B341" s="241"/>
      <c r="C341" s="242"/>
      <c r="D341" s="243" t="s">
        <v>372</v>
      </c>
      <c r="E341" s="244" t="s">
        <v>1</v>
      </c>
      <c r="F341" s="245" t="s">
        <v>905</v>
      </c>
      <c r="G341" s="242"/>
      <c r="H341" s="246">
        <v>42.340000000000003</v>
      </c>
      <c r="I341" s="247"/>
      <c r="J341" s="242"/>
      <c r="K341" s="242"/>
      <c r="L341" s="248"/>
      <c r="M341" s="249"/>
      <c r="N341" s="250"/>
      <c r="O341" s="250"/>
      <c r="P341" s="250"/>
      <c r="Q341" s="250"/>
      <c r="R341" s="250"/>
      <c r="S341" s="250"/>
      <c r="T341" s="251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2" t="s">
        <v>372</v>
      </c>
      <c r="AU341" s="252" t="s">
        <v>88</v>
      </c>
      <c r="AV341" s="13" t="s">
        <v>88</v>
      </c>
      <c r="AW341" s="13" t="s">
        <v>32</v>
      </c>
      <c r="AX341" s="13" t="s">
        <v>76</v>
      </c>
      <c r="AY341" s="252" t="s">
        <v>362</v>
      </c>
    </row>
    <row r="342" s="13" customFormat="1">
      <c r="A342" s="13"/>
      <c r="B342" s="241"/>
      <c r="C342" s="242"/>
      <c r="D342" s="243" t="s">
        <v>372</v>
      </c>
      <c r="E342" s="244" t="s">
        <v>1</v>
      </c>
      <c r="F342" s="245" t="s">
        <v>903</v>
      </c>
      <c r="G342" s="242"/>
      <c r="H342" s="246">
        <v>51.049999999999997</v>
      </c>
      <c r="I342" s="247"/>
      <c r="J342" s="242"/>
      <c r="K342" s="242"/>
      <c r="L342" s="248"/>
      <c r="M342" s="249"/>
      <c r="N342" s="250"/>
      <c r="O342" s="250"/>
      <c r="P342" s="250"/>
      <c r="Q342" s="250"/>
      <c r="R342" s="250"/>
      <c r="S342" s="250"/>
      <c r="T342" s="251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2" t="s">
        <v>372</v>
      </c>
      <c r="AU342" s="252" t="s">
        <v>88</v>
      </c>
      <c r="AV342" s="13" t="s">
        <v>88</v>
      </c>
      <c r="AW342" s="13" t="s">
        <v>32</v>
      </c>
      <c r="AX342" s="13" t="s">
        <v>76</v>
      </c>
      <c r="AY342" s="252" t="s">
        <v>362</v>
      </c>
    </row>
    <row r="343" s="16" customFormat="1">
      <c r="A343" s="16"/>
      <c r="B343" s="297"/>
      <c r="C343" s="298"/>
      <c r="D343" s="243" t="s">
        <v>372</v>
      </c>
      <c r="E343" s="299" t="s">
        <v>1</v>
      </c>
      <c r="F343" s="300" t="s">
        <v>848</v>
      </c>
      <c r="G343" s="298"/>
      <c r="H343" s="301">
        <v>322.12</v>
      </c>
      <c r="I343" s="302"/>
      <c r="J343" s="298"/>
      <c r="K343" s="298"/>
      <c r="L343" s="303"/>
      <c r="M343" s="304"/>
      <c r="N343" s="305"/>
      <c r="O343" s="305"/>
      <c r="P343" s="305"/>
      <c r="Q343" s="305"/>
      <c r="R343" s="305"/>
      <c r="S343" s="305"/>
      <c r="T343" s="30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T343" s="307" t="s">
        <v>372</v>
      </c>
      <c r="AU343" s="307" t="s">
        <v>88</v>
      </c>
      <c r="AV343" s="16" t="s">
        <v>104</v>
      </c>
      <c r="AW343" s="16" t="s">
        <v>32</v>
      </c>
      <c r="AX343" s="16" t="s">
        <v>76</v>
      </c>
      <c r="AY343" s="307" t="s">
        <v>362</v>
      </c>
    </row>
    <row r="344" s="15" customFormat="1">
      <c r="A344" s="15"/>
      <c r="B344" s="274"/>
      <c r="C344" s="275"/>
      <c r="D344" s="243" t="s">
        <v>372</v>
      </c>
      <c r="E344" s="276" t="s">
        <v>1</v>
      </c>
      <c r="F344" s="277" t="s">
        <v>688</v>
      </c>
      <c r="G344" s="275"/>
      <c r="H344" s="276" t="s">
        <v>1</v>
      </c>
      <c r="I344" s="278"/>
      <c r="J344" s="275"/>
      <c r="K344" s="275"/>
      <c r="L344" s="279"/>
      <c r="M344" s="280"/>
      <c r="N344" s="281"/>
      <c r="O344" s="281"/>
      <c r="P344" s="281"/>
      <c r="Q344" s="281"/>
      <c r="R344" s="281"/>
      <c r="S344" s="281"/>
      <c r="T344" s="282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83" t="s">
        <v>372</v>
      </c>
      <c r="AU344" s="283" t="s">
        <v>88</v>
      </c>
      <c r="AV344" s="15" t="s">
        <v>83</v>
      </c>
      <c r="AW344" s="15" t="s">
        <v>32</v>
      </c>
      <c r="AX344" s="15" t="s">
        <v>76</v>
      </c>
      <c r="AY344" s="283" t="s">
        <v>362</v>
      </c>
    </row>
    <row r="345" s="13" customFormat="1">
      <c r="A345" s="13"/>
      <c r="B345" s="241"/>
      <c r="C345" s="242"/>
      <c r="D345" s="243" t="s">
        <v>372</v>
      </c>
      <c r="E345" s="244" t="s">
        <v>1</v>
      </c>
      <c r="F345" s="245" t="s">
        <v>906</v>
      </c>
      <c r="G345" s="242"/>
      <c r="H345" s="246">
        <v>243.40000000000001</v>
      </c>
      <c r="I345" s="247"/>
      <c r="J345" s="242"/>
      <c r="K345" s="242"/>
      <c r="L345" s="248"/>
      <c r="M345" s="249"/>
      <c r="N345" s="250"/>
      <c r="O345" s="250"/>
      <c r="P345" s="250"/>
      <c r="Q345" s="250"/>
      <c r="R345" s="250"/>
      <c r="S345" s="250"/>
      <c r="T345" s="251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2" t="s">
        <v>372</v>
      </c>
      <c r="AU345" s="252" t="s">
        <v>88</v>
      </c>
      <c r="AV345" s="13" t="s">
        <v>88</v>
      </c>
      <c r="AW345" s="13" t="s">
        <v>32</v>
      </c>
      <c r="AX345" s="13" t="s">
        <v>76</v>
      </c>
      <c r="AY345" s="252" t="s">
        <v>362</v>
      </c>
    </row>
    <row r="346" s="13" customFormat="1">
      <c r="A346" s="13"/>
      <c r="B346" s="241"/>
      <c r="C346" s="242"/>
      <c r="D346" s="243" t="s">
        <v>372</v>
      </c>
      <c r="E346" s="244" t="s">
        <v>1</v>
      </c>
      <c r="F346" s="245" t="s">
        <v>907</v>
      </c>
      <c r="G346" s="242"/>
      <c r="H346" s="246">
        <v>75.629999999999995</v>
      </c>
      <c r="I346" s="247"/>
      <c r="J346" s="242"/>
      <c r="K346" s="242"/>
      <c r="L346" s="248"/>
      <c r="M346" s="249"/>
      <c r="N346" s="250"/>
      <c r="O346" s="250"/>
      <c r="P346" s="250"/>
      <c r="Q346" s="250"/>
      <c r="R346" s="250"/>
      <c r="S346" s="250"/>
      <c r="T346" s="251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2" t="s">
        <v>372</v>
      </c>
      <c r="AU346" s="252" t="s">
        <v>88</v>
      </c>
      <c r="AV346" s="13" t="s">
        <v>88</v>
      </c>
      <c r="AW346" s="13" t="s">
        <v>32</v>
      </c>
      <c r="AX346" s="13" t="s">
        <v>76</v>
      </c>
      <c r="AY346" s="252" t="s">
        <v>362</v>
      </c>
    </row>
    <row r="347" s="16" customFormat="1">
      <c r="A347" s="16"/>
      <c r="B347" s="297"/>
      <c r="C347" s="298"/>
      <c r="D347" s="243" t="s">
        <v>372</v>
      </c>
      <c r="E347" s="299" t="s">
        <v>1</v>
      </c>
      <c r="F347" s="300" t="s">
        <v>848</v>
      </c>
      <c r="G347" s="298"/>
      <c r="H347" s="301">
        <v>319.02999999999997</v>
      </c>
      <c r="I347" s="302"/>
      <c r="J347" s="298"/>
      <c r="K347" s="298"/>
      <c r="L347" s="303"/>
      <c r="M347" s="304"/>
      <c r="N347" s="305"/>
      <c r="O347" s="305"/>
      <c r="P347" s="305"/>
      <c r="Q347" s="305"/>
      <c r="R347" s="305"/>
      <c r="S347" s="305"/>
      <c r="T347" s="30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T347" s="307" t="s">
        <v>372</v>
      </c>
      <c r="AU347" s="307" t="s">
        <v>88</v>
      </c>
      <c r="AV347" s="16" t="s">
        <v>104</v>
      </c>
      <c r="AW347" s="16" t="s">
        <v>32</v>
      </c>
      <c r="AX347" s="16" t="s">
        <v>76</v>
      </c>
      <c r="AY347" s="307" t="s">
        <v>362</v>
      </c>
    </row>
    <row r="348" s="15" customFormat="1">
      <c r="A348" s="15"/>
      <c r="B348" s="274"/>
      <c r="C348" s="275"/>
      <c r="D348" s="243" t="s">
        <v>372</v>
      </c>
      <c r="E348" s="276" t="s">
        <v>1</v>
      </c>
      <c r="F348" s="277" t="s">
        <v>772</v>
      </c>
      <c r="G348" s="275"/>
      <c r="H348" s="276" t="s">
        <v>1</v>
      </c>
      <c r="I348" s="278"/>
      <c r="J348" s="275"/>
      <c r="K348" s="275"/>
      <c r="L348" s="279"/>
      <c r="M348" s="280"/>
      <c r="N348" s="281"/>
      <c r="O348" s="281"/>
      <c r="P348" s="281"/>
      <c r="Q348" s="281"/>
      <c r="R348" s="281"/>
      <c r="S348" s="281"/>
      <c r="T348" s="282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83" t="s">
        <v>372</v>
      </c>
      <c r="AU348" s="283" t="s">
        <v>88</v>
      </c>
      <c r="AV348" s="15" t="s">
        <v>83</v>
      </c>
      <c r="AW348" s="15" t="s">
        <v>32</v>
      </c>
      <c r="AX348" s="15" t="s">
        <v>76</v>
      </c>
      <c r="AY348" s="283" t="s">
        <v>362</v>
      </c>
    </row>
    <row r="349" s="13" customFormat="1">
      <c r="A349" s="13"/>
      <c r="B349" s="241"/>
      <c r="C349" s="242"/>
      <c r="D349" s="243" t="s">
        <v>372</v>
      </c>
      <c r="E349" s="244" t="s">
        <v>1</v>
      </c>
      <c r="F349" s="245" t="s">
        <v>908</v>
      </c>
      <c r="G349" s="242"/>
      <c r="H349" s="246">
        <v>243.40000000000001</v>
      </c>
      <c r="I349" s="247"/>
      <c r="J349" s="242"/>
      <c r="K349" s="242"/>
      <c r="L349" s="248"/>
      <c r="M349" s="249"/>
      <c r="N349" s="250"/>
      <c r="O349" s="250"/>
      <c r="P349" s="250"/>
      <c r="Q349" s="250"/>
      <c r="R349" s="250"/>
      <c r="S349" s="250"/>
      <c r="T349" s="251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2" t="s">
        <v>372</v>
      </c>
      <c r="AU349" s="252" t="s">
        <v>88</v>
      </c>
      <c r="AV349" s="13" t="s">
        <v>88</v>
      </c>
      <c r="AW349" s="13" t="s">
        <v>32</v>
      </c>
      <c r="AX349" s="13" t="s">
        <v>76</v>
      </c>
      <c r="AY349" s="252" t="s">
        <v>362</v>
      </c>
    </row>
    <row r="350" s="13" customFormat="1">
      <c r="A350" s="13"/>
      <c r="B350" s="241"/>
      <c r="C350" s="242"/>
      <c r="D350" s="243" t="s">
        <v>372</v>
      </c>
      <c r="E350" s="244" t="s">
        <v>1</v>
      </c>
      <c r="F350" s="245" t="s">
        <v>909</v>
      </c>
      <c r="G350" s="242"/>
      <c r="H350" s="246">
        <v>77.739999999999995</v>
      </c>
      <c r="I350" s="247"/>
      <c r="J350" s="242"/>
      <c r="K350" s="242"/>
      <c r="L350" s="248"/>
      <c r="M350" s="249"/>
      <c r="N350" s="250"/>
      <c r="O350" s="250"/>
      <c r="P350" s="250"/>
      <c r="Q350" s="250"/>
      <c r="R350" s="250"/>
      <c r="S350" s="250"/>
      <c r="T350" s="251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2" t="s">
        <v>372</v>
      </c>
      <c r="AU350" s="252" t="s">
        <v>88</v>
      </c>
      <c r="AV350" s="13" t="s">
        <v>88</v>
      </c>
      <c r="AW350" s="13" t="s">
        <v>32</v>
      </c>
      <c r="AX350" s="13" t="s">
        <v>76</v>
      </c>
      <c r="AY350" s="252" t="s">
        <v>362</v>
      </c>
    </row>
    <row r="351" s="16" customFormat="1">
      <c r="A351" s="16"/>
      <c r="B351" s="297"/>
      <c r="C351" s="298"/>
      <c r="D351" s="243" t="s">
        <v>372</v>
      </c>
      <c r="E351" s="299" t="s">
        <v>1</v>
      </c>
      <c r="F351" s="300" t="s">
        <v>848</v>
      </c>
      <c r="G351" s="298"/>
      <c r="H351" s="301">
        <v>321.13999999999999</v>
      </c>
      <c r="I351" s="302"/>
      <c r="J351" s="298"/>
      <c r="K351" s="298"/>
      <c r="L351" s="303"/>
      <c r="M351" s="304"/>
      <c r="N351" s="305"/>
      <c r="O351" s="305"/>
      <c r="P351" s="305"/>
      <c r="Q351" s="305"/>
      <c r="R351" s="305"/>
      <c r="S351" s="305"/>
      <c r="T351" s="30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T351" s="307" t="s">
        <v>372</v>
      </c>
      <c r="AU351" s="307" t="s">
        <v>88</v>
      </c>
      <c r="AV351" s="16" t="s">
        <v>104</v>
      </c>
      <c r="AW351" s="16" t="s">
        <v>32</v>
      </c>
      <c r="AX351" s="16" t="s">
        <v>76</v>
      </c>
      <c r="AY351" s="307" t="s">
        <v>362</v>
      </c>
    </row>
    <row r="352" s="14" customFormat="1">
      <c r="A352" s="14"/>
      <c r="B352" s="263"/>
      <c r="C352" s="264"/>
      <c r="D352" s="243" t="s">
        <v>372</v>
      </c>
      <c r="E352" s="265" t="s">
        <v>1</v>
      </c>
      <c r="F352" s="266" t="s">
        <v>396</v>
      </c>
      <c r="G352" s="264"/>
      <c r="H352" s="267">
        <v>1798.4210000000001</v>
      </c>
      <c r="I352" s="268"/>
      <c r="J352" s="264"/>
      <c r="K352" s="264"/>
      <c r="L352" s="269"/>
      <c r="M352" s="270"/>
      <c r="N352" s="271"/>
      <c r="O352" s="271"/>
      <c r="P352" s="271"/>
      <c r="Q352" s="271"/>
      <c r="R352" s="271"/>
      <c r="S352" s="271"/>
      <c r="T352" s="272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73" t="s">
        <v>372</v>
      </c>
      <c r="AU352" s="273" t="s">
        <v>88</v>
      </c>
      <c r="AV352" s="14" t="s">
        <v>370</v>
      </c>
      <c r="AW352" s="14" t="s">
        <v>32</v>
      </c>
      <c r="AX352" s="14" t="s">
        <v>83</v>
      </c>
      <c r="AY352" s="273" t="s">
        <v>362</v>
      </c>
    </row>
    <row r="353" s="2" customFormat="1" ht="24.15" customHeight="1">
      <c r="A353" s="39"/>
      <c r="B353" s="40"/>
      <c r="C353" s="228" t="s">
        <v>450</v>
      </c>
      <c r="D353" s="228" t="s">
        <v>365</v>
      </c>
      <c r="E353" s="229" t="s">
        <v>918</v>
      </c>
      <c r="F353" s="230" t="s">
        <v>919</v>
      </c>
      <c r="G353" s="231" t="s">
        <v>368</v>
      </c>
      <c r="H353" s="232">
        <v>5751.5749999999998</v>
      </c>
      <c r="I353" s="233"/>
      <c r="J353" s="234">
        <f>ROUND(I353*H353,2)</f>
        <v>0</v>
      </c>
      <c r="K353" s="230" t="s">
        <v>369</v>
      </c>
      <c r="L353" s="45"/>
      <c r="M353" s="235" t="s">
        <v>1</v>
      </c>
      <c r="N353" s="236" t="s">
        <v>42</v>
      </c>
      <c r="O353" s="92"/>
      <c r="P353" s="237">
        <f>O353*H353</f>
        <v>0</v>
      </c>
      <c r="Q353" s="237">
        <v>0.00025999999999999998</v>
      </c>
      <c r="R353" s="237">
        <f>Q353*H353</f>
        <v>1.4954094999999998</v>
      </c>
      <c r="S353" s="237">
        <v>0</v>
      </c>
      <c r="T353" s="238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9" t="s">
        <v>370</v>
      </c>
      <c r="AT353" s="239" t="s">
        <v>365</v>
      </c>
      <c r="AU353" s="239" t="s">
        <v>88</v>
      </c>
      <c r="AY353" s="18" t="s">
        <v>362</v>
      </c>
      <c r="BE353" s="240">
        <f>IF(N353="základní",J353,0)</f>
        <v>0</v>
      </c>
      <c r="BF353" s="240">
        <f>IF(N353="snížená",J353,0)</f>
        <v>0</v>
      </c>
      <c r="BG353" s="240">
        <f>IF(N353="zákl. přenesená",J353,0)</f>
        <v>0</v>
      </c>
      <c r="BH353" s="240">
        <f>IF(N353="sníž. přenesená",J353,0)</f>
        <v>0</v>
      </c>
      <c r="BI353" s="240">
        <f>IF(N353="nulová",J353,0)</f>
        <v>0</v>
      </c>
      <c r="BJ353" s="18" t="s">
        <v>88</v>
      </c>
      <c r="BK353" s="240">
        <f>ROUND(I353*H353,2)</f>
        <v>0</v>
      </c>
      <c r="BL353" s="18" t="s">
        <v>370</v>
      </c>
      <c r="BM353" s="239" t="s">
        <v>920</v>
      </c>
    </row>
    <row r="354" s="15" customFormat="1">
      <c r="A354" s="15"/>
      <c r="B354" s="274"/>
      <c r="C354" s="275"/>
      <c r="D354" s="243" t="s">
        <v>372</v>
      </c>
      <c r="E354" s="276" t="s">
        <v>1</v>
      </c>
      <c r="F354" s="277" t="s">
        <v>921</v>
      </c>
      <c r="G354" s="275"/>
      <c r="H354" s="276" t="s">
        <v>1</v>
      </c>
      <c r="I354" s="278"/>
      <c r="J354" s="275"/>
      <c r="K354" s="275"/>
      <c r="L354" s="279"/>
      <c r="M354" s="280"/>
      <c r="N354" s="281"/>
      <c r="O354" s="281"/>
      <c r="P354" s="281"/>
      <c r="Q354" s="281"/>
      <c r="R354" s="281"/>
      <c r="S354" s="281"/>
      <c r="T354" s="282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83" t="s">
        <v>372</v>
      </c>
      <c r="AU354" s="283" t="s">
        <v>88</v>
      </c>
      <c r="AV354" s="15" t="s">
        <v>83</v>
      </c>
      <c r="AW354" s="15" t="s">
        <v>32</v>
      </c>
      <c r="AX354" s="15" t="s">
        <v>76</v>
      </c>
      <c r="AY354" s="283" t="s">
        <v>362</v>
      </c>
    </row>
    <row r="355" s="13" customFormat="1">
      <c r="A355" s="13"/>
      <c r="B355" s="241"/>
      <c r="C355" s="242"/>
      <c r="D355" s="243" t="s">
        <v>372</v>
      </c>
      <c r="E355" s="244" t="s">
        <v>1</v>
      </c>
      <c r="F355" s="245" t="s">
        <v>922</v>
      </c>
      <c r="G355" s="242"/>
      <c r="H355" s="246">
        <v>6.7999999999999998</v>
      </c>
      <c r="I355" s="247"/>
      <c r="J355" s="242"/>
      <c r="K355" s="242"/>
      <c r="L355" s="248"/>
      <c r="M355" s="249"/>
      <c r="N355" s="250"/>
      <c r="O355" s="250"/>
      <c r="P355" s="250"/>
      <c r="Q355" s="250"/>
      <c r="R355" s="250"/>
      <c r="S355" s="250"/>
      <c r="T355" s="251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2" t="s">
        <v>372</v>
      </c>
      <c r="AU355" s="252" t="s">
        <v>88</v>
      </c>
      <c r="AV355" s="13" t="s">
        <v>88</v>
      </c>
      <c r="AW355" s="13" t="s">
        <v>32</v>
      </c>
      <c r="AX355" s="13" t="s">
        <v>76</v>
      </c>
      <c r="AY355" s="252" t="s">
        <v>362</v>
      </c>
    </row>
    <row r="356" s="13" customFormat="1">
      <c r="A356" s="13"/>
      <c r="B356" s="241"/>
      <c r="C356" s="242"/>
      <c r="D356" s="243" t="s">
        <v>372</v>
      </c>
      <c r="E356" s="244" t="s">
        <v>1</v>
      </c>
      <c r="F356" s="245" t="s">
        <v>923</v>
      </c>
      <c r="G356" s="242"/>
      <c r="H356" s="246">
        <v>5.2000000000000002</v>
      </c>
      <c r="I356" s="247"/>
      <c r="J356" s="242"/>
      <c r="K356" s="242"/>
      <c r="L356" s="248"/>
      <c r="M356" s="249"/>
      <c r="N356" s="250"/>
      <c r="O356" s="250"/>
      <c r="P356" s="250"/>
      <c r="Q356" s="250"/>
      <c r="R356" s="250"/>
      <c r="S356" s="250"/>
      <c r="T356" s="251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2" t="s">
        <v>372</v>
      </c>
      <c r="AU356" s="252" t="s">
        <v>88</v>
      </c>
      <c r="AV356" s="13" t="s">
        <v>88</v>
      </c>
      <c r="AW356" s="13" t="s">
        <v>32</v>
      </c>
      <c r="AX356" s="13" t="s">
        <v>76</v>
      </c>
      <c r="AY356" s="252" t="s">
        <v>362</v>
      </c>
    </row>
    <row r="357" s="13" customFormat="1">
      <c r="A357" s="13"/>
      <c r="B357" s="241"/>
      <c r="C357" s="242"/>
      <c r="D357" s="243" t="s">
        <v>372</v>
      </c>
      <c r="E357" s="244" t="s">
        <v>1</v>
      </c>
      <c r="F357" s="245" t="s">
        <v>924</v>
      </c>
      <c r="G357" s="242"/>
      <c r="H357" s="246">
        <v>25.199999999999999</v>
      </c>
      <c r="I357" s="247"/>
      <c r="J357" s="242"/>
      <c r="K357" s="242"/>
      <c r="L357" s="248"/>
      <c r="M357" s="249"/>
      <c r="N357" s="250"/>
      <c r="O357" s="250"/>
      <c r="P357" s="250"/>
      <c r="Q357" s="250"/>
      <c r="R357" s="250"/>
      <c r="S357" s="250"/>
      <c r="T357" s="251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2" t="s">
        <v>372</v>
      </c>
      <c r="AU357" s="252" t="s">
        <v>88</v>
      </c>
      <c r="AV357" s="13" t="s">
        <v>88</v>
      </c>
      <c r="AW357" s="13" t="s">
        <v>32</v>
      </c>
      <c r="AX357" s="13" t="s">
        <v>76</v>
      </c>
      <c r="AY357" s="252" t="s">
        <v>362</v>
      </c>
    </row>
    <row r="358" s="13" customFormat="1">
      <c r="A358" s="13"/>
      <c r="B358" s="241"/>
      <c r="C358" s="242"/>
      <c r="D358" s="243" t="s">
        <v>372</v>
      </c>
      <c r="E358" s="244" t="s">
        <v>1</v>
      </c>
      <c r="F358" s="245" t="s">
        <v>925</v>
      </c>
      <c r="G358" s="242"/>
      <c r="H358" s="246">
        <v>88.772000000000006</v>
      </c>
      <c r="I358" s="247"/>
      <c r="J358" s="242"/>
      <c r="K358" s="242"/>
      <c r="L358" s="248"/>
      <c r="M358" s="249"/>
      <c r="N358" s="250"/>
      <c r="O358" s="250"/>
      <c r="P358" s="250"/>
      <c r="Q358" s="250"/>
      <c r="R358" s="250"/>
      <c r="S358" s="250"/>
      <c r="T358" s="251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2" t="s">
        <v>372</v>
      </c>
      <c r="AU358" s="252" t="s">
        <v>88</v>
      </c>
      <c r="AV358" s="13" t="s">
        <v>88</v>
      </c>
      <c r="AW358" s="13" t="s">
        <v>32</v>
      </c>
      <c r="AX358" s="13" t="s">
        <v>76</v>
      </c>
      <c r="AY358" s="252" t="s">
        <v>362</v>
      </c>
    </row>
    <row r="359" s="13" customFormat="1">
      <c r="A359" s="13"/>
      <c r="B359" s="241"/>
      <c r="C359" s="242"/>
      <c r="D359" s="243" t="s">
        <v>372</v>
      </c>
      <c r="E359" s="244" t="s">
        <v>1</v>
      </c>
      <c r="F359" s="245" t="s">
        <v>926</v>
      </c>
      <c r="G359" s="242"/>
      <c r="H359" s="246">
        <v>28.033999999999999</v>
      </c>
      <c r="I359" s="247"/>
      <c r="J359" s="242"/>
      <c r="K359" s="242"/>
      <c r="L359" s="248"/>
      <c r="M359" s="249"/>
      <c r="N359" s="250"/>
      <c r="O359" s="250"/>
      <c r="P359" s="250"/>
      <c r="Q359" s="250"/>
      <c r="R359" s="250"/>
      <c r="S359" s="250"/>
      <c r="T359" s="251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2" t="s">
        <v>372</v>
      </c>
      <c r="AU359" s="252" t="s">
        <v>88</v>
      </c>
      <c r="AV359" s="13" t="s">
        <v>88</v>
      </c>
      <c r="AW359" s="13" t="s">
        <v>32</v>
      </c>
      <c r="AX359" s="13" t="s">
        <v>76</v>
      </c>
      <c r="AY359" s="252" t="s">
        <v>362</v>
      </c>
    </row>
    <row r="360" s="13" customFormat="1">
      <c r="A360" s="13"/>
      <c r="B360" s="241"/>
      <c r="C360" s="242"/>
      <c r="D360" s="243" t="s">
        <v>372</v>
      </c>
      <c r="E360" s="244" t="s">
        <v>1</v>
      </c>
      <c r="F360" s="245" t="s">
        <v>927</v>
      </c>
      <c r="G360" s="242"/>
      <c r="H360" s="246">
        <v>7.6449999999999996</v>
      </c>
      <c r="I360" s="247"/>
      <c r="J360" s="242"/>
      <c r="K360" s="242"/>
      <c r="L360" s="248"/>
      <c r="M360" s="249"/>
      <c r="N360" s="250"/>
      <c r="O360" s="250"/>
      <c r="P360" s="250"/>
      <c r="Q360" s="250"/>
      <c r="R360" s="250"/>
      <c r="S360" s="250"/>
      <c r="T360" s="251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2" t="s">
        <v>372</v>
      </c>
      <c r="AU360" s="252" t="s">
        <v>88</v>
      </c>
      <c r="AV360" s="13" t="s">
        <v>88</v>
      </c>
      <c r="AW360" s="13" t="s">
        <v>32</v>
      </c>
      <c r="AX360" s="13" t="s">
        <v>76</v>
      </c>
      <c r="AY360" s="252" t="s">
        <v>362</v>
      </c>
    </row>
    <row r="361" s="13" customFormat="1">
      <c r="A361" s="13"/>
      <c r="B361" s="241"/>
      <c r="C361" s="242"/>
      <c r="D361" s="243" t="s">
        <v>372</v>
      </c>
      <c r="E361" s="244" t="s">
        <v>1</v>
      </c>
      <c r="F361" s="245" t="s">
        <v>928</v>
      </c>
      <c r="G361" s="242"/>
      <c r="H361" s="246">
        <v>33.555999999999997</v>
      </c>
      <c r="I361" s="247"/>
      <c r="J361" s="242"/>
      <c r="K361" s="242"/>
      <c r="L361" s="248"/>
      <c r="M361" s="249"/>
      <c r="N361" s="250"/>
      <c r="O361" s="250"/>
      <c r="P361" s="250"/>
      <c r="Q361" s="250"/>
      <c r="R361" s="250"/>
      <c r="S361" s="250"/>
      <c r="T361" s="251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2" t="s">
        <v>372</v>
      </c>
      <c r="AU361" s="252" t="s">
        <v>88</v>
      </c>
      <c r="AV361" s="13" t="s">
        <v>88</v>
      </c>
      <c r="AW361" s="13" t="s">
        <v>32</v>
      </c>
      <c r="AX361" s="13" t="s">
        <v>76</v>
      </c>
      <c r="AY361" s="252" t="s">
        <v>362</v>
      </c>
    </row>
    <row r="362" s="13" customFormat="1">
      <c r="A362" s="13"/>
      <c r="B362" s="241"/>
      <c r="C362" s="242"/>
      <c r="D362" s="243" t="s">
        <v>372</v>
      </c>
      <c r="E362" s="244" t="s">
        <v>1</v>
      </c>
      <c r="F362" s="245" t="s">
        <v>929</v>
      </c>
      <c r="G362" s="242"/>
      <c r="H362" s="246">
        <v>5.9950000000000001</v>
      </c>
      <c r="I362" s="247"/>
      <c r="J362" s="242"/>
      <c r="K362" s="242"/>
      <c r="L362" s="248"/>
      <c r="M362" s="249"/>
      <c r="N362" s="250"/>
      <c r="O362" s="250"/>
      <c r="P362" s="250"/>
      <c r="Q362" s="250"/>
      <c r="R362" s="250"/>
      <c r="S362" s="250"/>
      <c r="T362" s="251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2" t="s">
        <v>372</v>
      </c>
      <c r="AU362" s="252" t="s">
        <v>88</v>
      </c>
      <c r="AV362" s="13" t="s">
        <v>88</v>
      </c>
      <c r="AW362" s="13" t="s">
        <v>32</v>
      </c>
      <c r="AX362" s="13" t="s">
        <v>76</v>
      </c>
      <c r="AY362" s="252" t="s">
        <v>362</v>
      </c>
    </row>
    <row r="363" s="13" customFormat="1">
      <c r="A363" s="13"/>
      <c r="B363" s="241"/>
      <c r="C363" s="242"/>
      <c r="D363" s="243" t="s">
        <v>372</v>
      </c>
      <c r="E363" s="244" t="s">
        <v>1</v>
      </c>
      <c r="F363" s="245" t="s">
        <v>930</v>
      </c>
      <c r="G363" s="242"/>
      <c r="H363" s="246">
        <v>8.0060000000000002</v>
      </c>
      <c r="I363" s="247"/>
      <c r="J363" s="242"/>
      <c r="K363" s="242"/>
      <c r="L363" s="248"/>
      <c r="M363" s="249"/>
      <c r="N363" s="250"/>
      <c r="O363" s="250"/>
      <c r="P363" s="250"/>
      <c r="Q363" s="250"/>
      <c r="R363" s="250"/>
      <c r="S363" s="250"/>
      <c r="T363" s="251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2" t="s">
        <v>372</v>
      </c>
      <c r="AU363" s="252" t="s">
        <v>88</v>
      </c>
      <c r="AV363" s="13" t="s">
        <v>88</v>
      </c>
      <c r="AW363" s="13" t="s">
        <v>32</v>
      </c>
      <c r="AX363" s="13" t="s">
        <v>76</v>
      </c>
      <c r="AY363" s="252" t="s">
        <v>362</v>
      </c>
    </row>
    <row r="364" s="16" customFormat="1">
      <c r="A364" s="16"/>
      <c r="B364" s="297"/>
      <c r="C364" s="298"/>
      <c r="D364" s="243" t="s">
        <v>372</v>
      </c>
      <c r="E364" s="299" t="s">
        <v>1</v>
      </c>
      <c r="F364" s="300" t="s">
        <v>848</v>
      </c>
      <c r="G364" s="298"/>
      <c r="H364" s="301">
        <v>209.208</v>
      </c>
      <c r="I364" s="302"/>
      <c r="J364" s="298"/>
      <c r="K364" s="298"/>
      <c r="L364" s="303"/>
      <c r="M364" s="304"/>
      <c r="N364" s="305"/>
      <c r="O364" s="305"/>
      <c r="P364" s="305"/>
      <c r="Q364" s="305"/>
      <c r="R364" s="305"/>
      <c r="S364" s="305"/>
      <c r="T364" s="30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T364" s="307" t="s">
        <v>372</v>
      </c>
      <c r="AU364" s="307" t="s">
        <v>88</v>
      </c>
      <c r="AV364" s="16" t="s">
        <v>104</v>
      </c>
      <c r="AW364" s="16" t="s">
        <v>32</v>
      </c>
      <c r="AX364" s="16" t="s">
        <v>76</v>
      </c>
      <c r="AY364" s="307" t="s">
        <v>362</v>
      </c>
    </row>
    <row r="365" s="15" customFormat="1">
      <c r="A365" s="15"/>
      <c r="B365" s="274"/>
      <c r="C365" s="275"/>
      <c r="D365" s="243" t="s">
        <v>372</v>
      </c>
      <c r="E365" s="276" t="s">
        <v>1</v>
      </c>
      <c r="F365" s="277" t="s">
        <v>931</v>
      </c>
      <c r="G365" s="275"/>
      <c r="H365" s="276" t="s">
        <v>1</v>
      </c>
      <c r="I365" s="278"/>
      <c r="J365" s="275"/>
      <c r="K365" s="275"/>
      <c r="L365" s="279"/>
      <c r="M365" s="280"/>
      <c r="N365" s="281"/>
      <c r="O365" s="281"/>
      <c r="P365" s="281"/>
      <c r="Q365" s="281"/>
      <c r="R365" s="281"/>
      <c r="S365" s="281"/>
      <c r="T365" s="282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83" t="s">
        <v>372</v>
      </c>
      <c r="AU365" s="283" t="s">
        <v>88</v>
      </c>
      <c r="AV365" s="15" t="s">
        <v>83</v>
      </c>
      <c r="AW365" s="15" t="s">
        <v>32</v>
      </c>
      <c r="AX365" s="15" t="s">
        <v>76</v>
      </c>
      <c r="AY365" s="283" t="s">
        <v>362</v>
      </c>
    </row>
    <row r="366" s="13" customFormat="1">
      <c r="A366" s="13"/>
      <c r="B366" s="241"/>
      <c r="C366" s="242"/>
      <c r="D366" s="243" t="s">
        <v>372</v>
      </c>
      <c r="E366" s="244" t="s">
        <v>1</v>
      </c>
      <c r="F366" s="245" t="s">
        <v>932</v>
      </c>
      <c r="G366" s="242"/>
      <c r="H366" s="246">
        <v>5542.3670000000002</v>
      </c>
      <c r="I366" s="247"/>
      <c r="J366" s="242"/>
      <c r="K366" s="242"/>
      <c r="L366" s="248"/>
      <c r="M366" s="249"/>
      <c r="N366" s="250"/>
      <c r="O366" s="250"/>
      <c r="P366" s="250"/>
      <c r="Q366" s="250"/>
      <c r="R366" s="250"/>
      <c r="S366" s="250"/>
      <c r="T366" s="251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2" t="s">
        <v>372</v>
      </c>
      <c r="AU366" s="252" t="s">
        <v>88</v>
      </c>
      <c r="AV366" s="13" t="s">
        <v>88</v>
      </c>
      <c r="AW366" s="13" t="s">
        <v>32</v>
      </c>
      <c r="AX366" s="13" t="s">
        <v>76</v>
      </c>
      <c r="AY366" s="252" t="s">
        <v>362</v>
      </c>
    </row>
    <row r="367" s="16" customFormat="1">
      <c r="A367" s="16"/>
      <c r="B367" s="297"/>
      <c r="C367" s="298"/>
      <c r="D367" s="243" t="s">
        <v>372</v>
      </c>
      <c r="E367" s="299" t="s">
        <v>1</v>
      </c>
      <c r="F367" s="300" t="s">
        <v>848</v>
      </c>
      <c r="G367" s="298"/>
      <c r="H367" s="301">
        <v>5542.3670000000002</v>
      </c>
      <c r="I367" s="302"/>
      <c r="J367" s="298"/>
      <c r="K367" s="298"/>
      <c r="L367" s="303"/>
      <c r="M367" s="304"/>
      <c r="N367" s="305"/>
      <c r="O367" s="305"/>
      <c r="P367" s="305"/>
      <c r="Q367" s="305"/>
      <c r="R367" s="305"/>
      <c r="S367" s="305"/>
      <c r="T367" s="30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T367" s="307" t="s">
        <v>372</v>
      </c>
      <c r="AU367" s="307" t="s">
        <v>88</v>
      </c>
      <c r="AV367" s="16" t="s">
        <v>104</v>
      </c>
      <c r="AW367" s="16" t="s">
        <v>32</v>
      </c>
      <c r="AX367" s="16" t="s">
        <v>76</v>
      </c>
      <c r="AY367" s="307" t="s">
        <v>362</v>
      </c>
    </row>
    <row r="368" s="14" customFormat="1">
      <c r="A368" s="14"/>
      <c r="B368" s="263"/>
      <c r="C368" s="264"/>
      <c r="D368" s="243" t="s">
        <v>372</v>
      </c>
      <c r="E368" s="265" t="s">
        <v>1</v>
      </c>
      <c r="F368" s="266" t="s">
        <v>396</v>
      </c>
      <c r="G368" s="264"/>
      <c r="H368" s="267">
        <v>5751.5749999999998</v>
      </c>
      <c r="I368" s="268"/>
      <c r="J368" s="264"/>
      <c r="K368" s="264"/>
      <c r="L368" s="269"/>
      <c r="M368" s="270"/>
      <c r="N368" s="271"/>
      <c r="O368" s="271"/>
      <c r="P368" s="271"/>
      <c r="Q368" s="271"/>
      <c r="R368" s="271"/>
      <c r="S368" s="271"/>
      <c r="T368" s="272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73" t="s">
        <v>372</v>
      </c>
      <c r="AU368" s="273" t="s">
        <v>88</v>
      </c>
      <c r="AV368" s="14" t="s">
        <v>370</v>
      </c>
      <c r="AW368" s="14" t="s">
        <v>32</v>
      </c>
      <c r="AX368" s="14" t="s">
        <v>83</v>
      </c>
      <c r="AY368" s="273" t="s">
        <v>362</v>
      </c>
    </row>
    <row r="369" s="2" customFormat="1" ht="21.75" customHeight="1">
      <c r="A369" s="39"/>
      <c r="B369" s="40"/>
      <c r="C369" s="228" t="s">
        <v>456</v>
      </c>
      <c r="D369" s="228" t="s">
        <v>365</v>
      </c>
      <c r="E369" s="229" t="s">
        <v>933</v>
      </c>
      <c r="F369" s="230" t="s">
        <v>934</v>
      </c>
      <c r="G369" s="231" t="s">
        <v>368</v>
      </c>
      <c r="H369" s="232">
        <v>209.208</v>
      </c>
      <c r="I369" s="233"/>
      <c r="J369" s="234">
        <f>ROUND(I369*H369,2)</f>
        <v>0</v>
      </c>
      <c r="K369" s="230" t="s">
        <v>369</v>
      </c>
      <c r="L369" s="45"/>
      <c r="M369" s="235" t="s">
        <v>1</v>
      </c>
      <c r="N369" s="236" t="s">
        <v>42</v>
      </c>
      <c r="O369" s="92"/>
      <c r="P369" s="237">
        <f>O369*H369</f>
        <v>0</v>
      </c>
      <c r="Q369" s="237">
        <v>0.0043800000000000002</v>
      </c>
      <c r="R369" s="237">
        <f>Q369*H369</f>
        <v>0.91633103999999999</v>
      </c>
      <c r="S369" s="237">
        <v>0</v>
      </c>
      <c r="T369" s="238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39" t="s">
        <v>370</v>
      </c>
      <c r="AT369" s="239" t="s">
        <v>365</v>
      </c>
      <c r="AU369" s="239" t="s">
        <v>88</v>
      </c>
      <c r="AY369" s="18" t="s">
        <v>362</v>
      </c>
      <c r="BE369" s="240">
        <f>IF(N369="základní",J369,0)</f>
        <v>0</v>
      </c>
      <c r="BF369" s="240">
        <f>IF(N369="snížená",J369,0)</f>
        <v>0</v>
      </c>
      <c r="BG369" s="240">
        <f>IF(N369="zákl. přenesená",J369,0)</f>
        <v>0</v>
      </c>
      <c r="BH369" s="240">
        <f>IF(N369="sníž. přenesená",J369,0)</f>
        <v>0</v>
      </c>
      <c r="BI369" s="240">
        <f>IF(N369="nulová",J369,0)</f>
        <v>0</v>
      </c>
      <c r="BJ369" s="18" t="s">
        <v>88</v>
      </c>
      <c r="BK369" s="240">
        <f>ROUND(I369*H369,2)</f>
        <v>0</v>
      </c>
      <c r="BL369" s="18" t="s">
        <v>370</v>
      </c>
      <c r="BM369" s="239" t="s">
        <v>935</v>
      </c>
    </row>
    <row r="370" s="15" customFormat="1">
      <c r="A370" s="15"/>
      <c r="B370" s="274"/>
      <c r="C370" s="275"/>
      <c r="D370" s="243" t="s">
        <v>372</v>
      </c>
      <c r="E370" s="276" t="s">
        <v>1</v>
      </c>
      <c r="F370" s="277" t="s">
        <v>921</v>
      </c>
      <c r="G370" s="275"/>
      <c r="H370" s="276" t="s">
        <v>1</v>
      </c>
      <c r="I370" s="278"/>
      <c r="J370" s="275"/>
      <c r="K370" s="275"/>
      <c r="L370" s="279"/>
      <c r="M370" s="280"/>
      <c r="N370" s="281"/>
      <c r="O370" s="281"/>
      <c r="P370" s="281"/>
      <c r="Q370" s="281"/>
      <c r="R370" s="281"/>
      <c r="S370" s="281"/>
      <c r="T370" s="282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83" t="s">
        <v>372</v>
      </c>
      <c r="AU370" s="283" t="s">
        <v>88</v>
      </c>
      <c r="AV370" s="15" t="s">
        <v>83</v>
      </c>
      <c r="AW370" s="15" t="s">
        <v>32</v>
      </c>
      <c r="AX370" s="15" t="s">
        <v>76</v>
      </c>
      <c r="AY370" s="283" t="s">
        <v>362</v>
      </c>
    </row>
    <row r="371" s="13" customFormat="1">
      <c r="A371" s="13"/>
      <c r="B371" s="241"/>
      <c r="C371" s="242"/>
      <c r="D371" s="243" t="s">
        <v>372</v>
      </c>
      <c r="E371" s="244" t="s">
        <v>1</v>
      </c>
      <c r="F371" s="245" t="s">
        <v>922</v>
      </c>
      <c r="G371" s="242"/>
      <c r="H371" s="246">
        <v>6.7999999999999998</v>
      </c>
      <c r="I371" s="247"/>
      <c r="J371" s="242"/>
      <c r="K371" s="242"/>
      <c r="L371" s="248"/>
      <c r="M371" s="249"/>
      <c r="N371" s="250"/>
      <c r="O371" s="250"/>
      <c r="P371" s="250"/>
      <c r="Q371" s="250"/>
      <c r="R371" s="250"/>
      <c r="S371" s="250"/>
      <c r="T371" s="251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2" t="s">
        <v>372</v>
      </c>
      <c r="AU371" s="252" t="s">
        <v>88</v>
      </c>
      <c r="AV371" s="13" t="s">
        <v>88</v>
      </c>
      <c r="AW371" s="13" t="s">
        <v>32</v>
      </c>
      <c r="AX371" s="13" t="s">
        <v>76</v>
      </c>
      <c r="AY371" s="252" t="s">
        <v>362</v>
      </c>
    </row>
    <row r="372" s="13" customFormat="1">
      <c r="A372" s="13"/>
      <c r="B372" s="241"/>
      <c r="C372" s="242"/>
      <c r="D372" s="243" t="s">
        <v>372</v>
      </c>
      <c r="E372" s="244" t="s">
        <v>1</v>
      </c>
      <c r="F372" s="245" t="s">
        <v>923</v>
      </c>
      <c r="G372" s="242"/>
      <c r="H372" s="246">
        <v>5.2000000000000002</v>
      </c>
      <c r="I372" s="247"/>
      <c r="J372" s="242"/>
      <c r="K372" s="242"/>
      <c r="L372" s="248"/>
      <c r="M372" s="249"/>
      <c r="N372" s="250"/>
      <c r="O372" s="250"/>
      <c r="P372" s="250"/>
      <c r="Q372" s="250"/>
      <c r="R372" s="250"/>
      <c r="S372" s="250"/>
      <c r="T372" s="251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2" t="s">
        <v>372</v>
      </c>
      <c r="AU372" s="252" t="s">
        <v>88</v>
      </c>
      <c r="AV372" s="13" t="s">
        <v>88</v>
      </c>
      <c r="AW372" s="13" t="s">
        <v>32</v>
      </c>
      <c r="AX372" s="13" t="s">
        <v>76</v>
      </c>
      <c r="AY372" s="252" t="s">
        <v>362</v>
      </c>
    </row>
    <row r="373" s="13" customFormat="1">
      <c r="A373" s="13"/>
      <c r="B373" s="241"/>
      <c r="C373" s="242"/>
      <c r="D373" s="243" t="s">
        <v>372</v>
      </c>
      <c r="E373" s="244" t="s">
        <v>1</v>
      </c>
      <c r="F373" s="245" t="s">
        <v>924</v>
      </c>
      <c r="G373" s="242"/>
      <c r="H373" s="246">
        <v>25.199999999999999</v>
      </c>
      <c r="I373" s="247"/>
      <c r="J373" s="242"/>
      <c r="K373" s="242"/>
      <c r="L373" s="248"/>
      <c r="M373" s="249"/>
      <c r="N373" s="250"/>
      <c r="O373" s="250"/>
      <c r="P373" s="250"/>
      <c r="Q373" s="250"/>
      <c r="R373" s="250"/>
      <c r="S373" s="250"/>
      <c r="T373" s="251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2" t="s">
        <v>372</v>
      </c>
      <c r="AU373" s="252" t="s">
        <v>88</v>
      </c>
      <c r="AV373" s="13" t="s">
        <v>88</v>
      </c>
      <c r="AW373" s="13" t="s">
        <v>32</v>
      </c>
      <c r="AX373" s="13" t="s">
        <v>76</v>
      </c>
      <c r="AY373" s="252" t="s">
        <v>362</v>
      </c>
    </row>
    <row r="374" s="13" customFormat="1">
      <c r="A374" s="13"/>
      <c r="B374" s="241"/>
      <c r="C374" s="242"/>
      <c r="D374" s="243" t="s">
        <v>372</v>
      </c>
      <c r="E374" s="244" t="s">
        <v>1</v>
      </c>
      <c r="F374" s="245" t="s">
        <v>925</v>
      </c>
      <c r="G374" s="242"/>
      <c r="H374" s="246">
        <v>88.772000000000006</v>
      </c>
      <c r="I374" s="247"/>
      <c r="J374" s="242"/>
      <c r="K374" s="242"/>
      <c r="L374" s="248"/>
      <c r="M374" s="249"/>
      <c r="N374" s="250"/>
      <c r="O374" s="250"/>
      <c r="P374" s="250"/>
      <c r="Q374" s="250"/>
      <c r="R374" s="250"/>
      <c r="S374" s="250"/>
      <c r="T374" s="251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2" t="s">
        <v>372</v>
      </c>
      <c r="AU374" s="252" t="s">
        <v>88</v>
      </c>
      <c r="AV374" s="13" t="s">
        <v>88</v>
      </c>
      <c r="AW374" s="13" t="s">
        <v>32</v>
      </c>
      <c r="AX374" s="13" t="s">
        <v>76</v>
      </c>
      <c r="AY374" s="252" t="s">
        <v>362</v>
      </c>
    </row>
    <row r="375" s="13" customFormat="1">
      <c r="A375" s="13"/>
      <c r="B375" s="241"/>
      <c r="C375" s="242"/>
      <c r="D375" s="243" t="s">
        <v>372</v>
      </c>
      <c r="E375" s="244" t="s">
        <v>1</v>
      </c>
      <c r="F375" s="245" t="s">
        <v>926</v>
      </c>
      <c r="G375" s="242"/>
      <c r="H375" s="246">
        <v>28.033999999999999</v>
      </c>
      <c r="I375" s="247"/>
      <c r="J375" s="242"/>
      <c r="K375" s="242"/>
      <c r="L375" s="248"/>
      <c r="M375" s="249"/>
      <c r="N375" s="250"/>
      <c r="O375" s="250"/>
      <c r="P375" s="250"/>
      <c r="Q375" s="250"/>
      <c r="R375" s="250"/>
      <c r="S375" s="250"/>
      <c r="T375" s="251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2" t="s">
        <v>372</v>
      </c>
      <c r="AU375" s="252" t="s">
        <v>88</v>
      </c>
      <c r="AV375" s="13" t="s">
        <v>88</v>
      </c>
      <c r="AW375" s="13" t="s">
        <v>32</v>
      </c>
      <c r="AX375" s="13" t="s">
        <v>76</v>
      </c>
      <c r="AY375" s="252" t="s">
        <v>362</v>
      </c>
    </row>
    <row r="376" s="13" customFormat="1">
      <c r="A376" s="13"/>
      <c r="B376" s="241"/>
      <c r="C376" s="242"/>
      <c r="D376" s="243" t="s">
        <v>372</v>
      </c>
      <c r="E376" s="244" t="s">
        <v>1</v>
      </c>
      <c r="F376" s="245" t="s">
        <v>927</v>
      </c>
      <c r="G376" s="242"/>
      <c r="H376" s="246">
        <v>7.6449999999999996</v>
      </c>
      <c r="I376" s="247"/>
      <c r="J376" s="242"/>
      <c r="K376" s="242"/>
      <c r="L376" s="248"/>
      <c r="M376" s="249"/>
      <c r="N376" s="250"/>
      <c r="O376" s="250"/>
      <c r="P376" s="250"/>
      <c r="Q376" s="250"/>
      <c r="R376" s="250"/>
      <c r="S376" s="250"/>
      <c r="T376" s="251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2" t="s">
        <v>372</v>
      </c>
      <c r="AU376" s="252" t="s">
        <v>88</v>
      </c>
      <c r="AV376" s="13" t="s">
        <v>88</v>
      </c>
      <c r="AW376" s="13" t="s">
        <v>32</v>
      </c>
      <c r="AX376" s="13" t="s">
        <v>76</v>
      </c>
      <c r="AY376" s="252" t="s">
        <v>362</v>
      </c>
    </row>
    <row r="377" s="13" customFormat="1">
      <c r="A377" s="13"/>
      <c r="B377" s="241"/>
      <c r="C377" s="242"/>
      <c r="D377" s="243" t="s">
        <v>372</v>
      </c>
      <c r="E377" s="244" t="s">
        <v>1</v>
      </c>
      <c r="F377" s="245" t="s">
        <v>928</v>
      </c>
      <c r="G377" s="242"/>
      <c r="H377" s="246">
        <v>33.555999999999997</v>
      </c>
      <c r="I377" s="247"/>
      <c r="J377" s="242"/>
      <c r="K377" s="242"/>
      <c r="L377" s="248"/>
      <c r="M377" s="249"/>
      <c r="N377" s="250"/>
      <c r="O377" s="250"/>
      <c r="P377" s="250"/>
      <c r="Q377" s="250"/>
      <c r="R377" s="250"/>
      <c r="S377" s="250"/>
      <c r="T377" s="251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2" t="s">
        <v>372</v>
      </c>
      <c r="AU377" s="252" t="s">
        <v>88</v>
      </c>
      <c r="AV377" s="13" t="s">
        <v>88</v>
      </c>
      <c r="AW377" s="13" t="s">
        <v>32</v>
      </c>
      <c r="AX377" s="13" t="s">
        <v>76</v>
      </c>
      <c r="AY377" s="252" t="s">
        <v>362</v>
      </c>
    </row>
    <row r="378" s="13" customFormat="1">
      <c r="A378" s="13"/>
      <c r="B378" s="241"/>
      <c r="C378" s="242"/>
      <c r="D378" s="243" t="s">
        <v>372</v>
      </c>
      <c r="E378" s="244" t="s">
        <v>1</v>
      </c>
      <c r="F378" s="245" t="s">
        <v>929</v>
      </c>
      <c r="G378" s="242"/>
      <c r="H378" s="246">
        <v>5.9950000000000001</v>
      </c>
      <c r="I378" s="247"/>
      <c r="J378" s="242"/>
      <c r="K378" s="242"/>
      <c r="L378" s="248"/>
      <c r="M378" s="249"/>
      <c r="N378" s="250"/>
      <c r="O378" s="250"/>
      <c r="P378" s="250"/>
      <c r="Q378" s="250"/>
      <c r="R378" s="250"/>
      <c r="S378" s="250"/>
      <c r="T378" s="251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2" t="s">
        <v>372</v>
      </c>
      <c r="AU378" s="252" t="s">
        <v>88</v>
      </c>
      <c r="AV378" s="13" t="s">
        <v>88</v>
      </c>
      <c r="AW378" s="13" t="s">
        <v>32</v>
      </c>
      <c r="AX378" s="13" t="s">
        <v>76</v>
      </c>
      <c r="AY378" s="252" t="s">
        <v>362</v>
      </c>
    </row>
    <row r="379" s="13" customFormat="1">
      <c r="A379" s="13"/>
      <c r="B379" s="241"/>
      <c r="C379" s="242"/>
      <c r="D379" s="243" t="s">
        <v>372</v>
      </c>
      <c r="E379" s="244" t="s">
        <v>1</v>
      </c>
      <c r="F379" s="245" t="s">
        <v>930</v>
      </c>
      <c r="G379" s="242"/>
      <c r="H379" s="246">
        <v>8.0060000000000002</v>
      </c>
      <c r="I379" s="247"/>
      <c r="J379" s="242"/>
      <c r="K379" s="242"/>
      <c r="L379" s="248"/>
      <c r="M379" s="249"/>
      <c r="N379" s="250"/>
      <c r="O379" s="250"/>
      <c r="P379" s="250"/>
      <c r="Q379" s="250"/>
      <c r="R379" s="250"/>
      <c r="S379" s="250"/>
      <c r="T379" s="251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2" t="s">
        <v>372</v>
      </c>
      <c r="AU379" s="252" t="s">
        <v>88</v>
      </c>
      <c r="AV379" s="13" t="s">
        <v>88</v>
      </c>
      <c r="AW379" s="13" t="s">
        <v>32</v>
      </c>
      <c r="AX379" s="13" t="s">
        <v>76</v>
      </c>
      <c r="AY379" s="252" t="s">
        <v>362</v>
      </c>
    </row>
    <row r="380" s="14" customFormat="1">
      <c r="A380" s="14"/>
      <c r="B380" s="263"/>
      <c r="C380" s="264"/>
      <c r="D380" s="243" t="s">
        <v>372</v>
      </c>
      <c r="E380" s="265" t="s">
        <v>1</v>
      </c>
      <c r="F380" s="266" t="s">
        <v>396</v>
      </c>
      <c r="G380" s="264"/>
      <c r="H380" s="267">
        <v>209.208</v>
      </c>
      <c r="I380" s="268"/>
      <c r="J380" s="264"/>
      <c r="K380" s="264"/>
      <c r="L380" s="269"/>
      <c r="M380" s="270"/>
      <c r="N380" s="271"/>
      <c r="O380" s="271"/>
      <c r="P380" s="271"/>
      <c r="Q380" s="271"/>
      <c r="R380" s="271"/>
      <c r="S380" s="271"/>
      <c r="T380" s="272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73" t="s">
        <v>372</v>
      </c>
      <c r="AU380" s="273" t="s">
        <v>88</v>
      </c>
      <c r="AV380" s="14" t="s">
        <v>370</v>
      </c>
      <c r="AW380" s="14" t="s">
        <v>32</v>
      </c>
      <c r="AX380" s="14" t="s">
        <v>83</v>
      </c>
      <c r="AY380" s="273" t="s">
        <v>362</v>
      </c>
    </row>
    <row r="381" s="2" customFormat="1" ht="21.75" customHeight="1">
      <c r="A381" s="39"/>
      <c r="B381" s="40"/>
      <c r="C381" s="228" t="s">
        <v>461</v>
      </c>
      <c r="D381" s="228" t="s">
        <v>365</v>
      </c>
      <c r="E381" s="229" t="s">
        <v>936</v>
      </c>
      <c r="F381" s="230" t="s">
        <v>937</v>
      </c>
      <c r="G381" s="231" t="s">
        <v>368</v>
      </c>
      <c r="H381" s="232">
        <v>2771.1840000000002</v>
      </c>
      <c r="I381" s="233"/>
      <c r="J381" s="234">
        <f>ROUND(I381*H381,2)</f>
        <v>0</v>
      </c>
      <c r="K381" s="230" t="s">
        <v>369</v>
      </c>
      <c r="L381" s="45"/>
      <c r="M381" s="235" t="s">
        <v>1</v>
      </c>
      <c r="N381" s="236" t="s">
        <v>42</v>
      </c>
      <c r="O381" s="92"/>
      <c r="P381" s="237">
        <f>O381*H381</f>
        <v>0</v>
      </c>
      <c r="Q381" s="237">
        <v>0.0030000000000000001</v>
      </c>
      <c r="R381" s="237">
        <f>Q381*H381</f>
        <v>8.3135520000000014</v>
      </c>
      <c r="S381" s="237">
        <v>0</v>
      </c>
      <c r="T381" s="238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9" t="s">
        <v>370</v>
      </c>
      <c r="AT381" s="239" t="s">
        <v>365</v>
      </c>
      <c r="AU381" s="239" t="s">
        <v>88</v>
      </c>
      <c r="AY381" s="18" t="s">
        <v>362</v>
      </c>
      <c r="BE381" s="240">
        <f>IF(N381="základní",J381,0)</f>
        <v>0</v>
      </c>
      <c r="BF381" s="240">
        <f>IF(N381="snížená",J381,0)</f>
        <v>0</v>
      </c>
      <c r="BG381" s="240">
        <f>IF(N381="zákl. přenesená",J381,0)</f>
        <v>0</v>
      </c>
      <c r="BH381" s="240">
        <f>IF(N381="sníž. přenesená",J381,0)</f>
        <v>0</v>
      </c>
      <c r="BI381" s="240">
        <f>IF(N381="nulová",J381,0)</f>
        <v>0</v>
      </c>
      <c r="BJ381" s="18" t="s">
        <v>88</v>
      </c>
      <c r="BK381" s="240">
        <f>ROUND(I381*H381,2)</f>
        <v>0</v>
      </c>
      <c r="BL381" s="18" t="s">
        <v>370</v>
      </c>
      <c r="BM381" s="239" t="s">
        <v>938</v>
      </c>
    </row>
    <row r="382" s="15" customFormat="1">
      <c r="A382" s="15"/>
      <c r="B382" s="274"/>
      <c r="C382" s="275"/>
      <c r="D382" s="243" t="s">
        <v>372</v>
      </c>
      <c r="E382" s="276" t="s">
        <v>1</v>
      </c>
      <c r="F382" s="277" t="s">
        <v>913</v>
      </c>
      <c r="G382" s="275"/>
      <c r="H382" s="276" t="s">
        <v>1</v>
      </c>
      <c r="I382" s="278"/>
      <c r="J382" s="275"/>
      <c r="K382" s="275"/>
      <c r="L382" s="279"/>
      <c r="M382" s="280"/>
      <c r="N382" s="281"/>
      <c r="O382" s="281"/>
      <c r="P382" s="281"/>
      <c r="Q382" s="281"/>
      <c r="R382" s="281"/>
      <c r="S382" s="281"/>
      <c r="T382" s="282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83" t="s">
        <v>372</v>
      </c>
      <c r="AU382" s="283" t="s">
        <v>88</v>
      </c>
      <c r="AV382" s="15" t="s">
        <v>83</v>
      </c>
      <c r="AW382" s="15" t="s">
        <v>32</v>
      </c>
      <c r="AX382" s="15" t="s">
        <v>76</v>
      </c>
      <c r="AY382" s="283" t="s">
        <v>362</v>
      </c>
    </row>
    <row r="383" s="13" customFormat="1">
      <c r="A383" s="13"/>
      <c r="B383" s="241"/>
      <c r="C383" s="242"/>
      <c r="D383" s="243" t="s">
        <v>372</v>
      </c>
      <c r="E383" s="244" t="s">
        <v>1</v>
      </c>
      <c r="F383" s="245" t="s">
        <v>939</v>
      </c>
      <c r="G383" s="242"/>
      <c r="H383" s="246">
        <v>2771.1840000000002</v>
      </c>
      <c r="I383" s="247"/>
      <c r="J383" s="242"/>
      <c r="K383" s="242"/>
      <c r="L383" s="248"/>
      <c r="M383" s="249"/>
      <c r="N383" s="250"/>
      <c r="O383" s="250"/>
      <c r="P383" s="250"/>
      <c r="Q383" s="250"/>
      <c r="R383" s="250"/>
      <c r="S383" s="250"/>
      <c r="T383" s="251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2" t="s">
        <v>372</v>
      </c>
      <c r="AU383" s="252" t="s">
        <v>88</v>
      </c>
      <c r="AV383" s="13" t="s">
        <v>88</v>
      </c>
      <c r="AW383" s="13" t="s">
        <v>32</v>
      </c>
      <c r="AX383" s="13" t="s">
        <v>83</v>
      </c>
      <c r="AY383" s="252" t="s">
        <v>362</v>
      </c>
    </row>
    <row r="384" s="2" customFormat="1" ht="24.15" customHeight="1">
      <c r="A384" s="39"/>
      <c r="B384" s="40"/>
      <c r="C384" s="228" t="s">
        <v>7</v>
      </c>
      <c r="D384" s="228" t="s">
        <v>365</v>
      </c>
      <c r="E384" s="229" t="s">
        <v>940</v>
      </c>
      <c r="F384" s="230" t="s">
        <v>941</v>
      </c>
      <c r="G384" s="231" t="s">
        <v>368</v>
      </c>
      <c r="H384" s="232">
        <v>209.208</v>
      </c>
      <c r="I384" s="233"/>
      <c r="J384" s="234">
        <f>ROUND(I384*H384,2)</f>
        <v>0</v>
      </c>
      <c r="K384" s="230" t="s">
        <v>369</v>
      </c>
      <c r="L384" s="45"/>
      <c r="M384" s="235" t="s">
        <v>1</v>
      </c>
      <c r="N384" s="236" t="s">
        <v>42</v>
      </c>
      <c r="O384" s="92"/>
      <c r="P384" s="237">
        <f>O384*H384</f>
        <v>0</v>
      </c>
      <c r="Q384" s="237">
        <v>0.018380000000000001</v>
      </c>
      <c r="R384" s="237">
        <f>Q384*H384</f>
        <v>3.8452430400000002</v>
      </c>
      <c r="S384" s="237">
        <v>0</v>
      </c>
      <c r="T384" s="238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9" t="s">
        <v>370</v>
      </c>
      <c r="AT384" s="239" t="s">
        <v>365</v>
      </c>
      <c r="AU384" s="239" t="s">
        <v>88</v>
      </c>
      <c r="AY384" s="18" t="s">
        <v>362</v>
      </c>
      <c r="BE384" s="240">
        <f>IF(N384="základní",J384,0)</f>
        <v>0</v>
      </c>
      <c r="BF384" s="240">
        <f>IF(N384="snížená",J384,0)</f>
        <v>0</v>
      </c>
      <c r="BG384" s="240">
        <f>IF(N384="zákl. přenesená",J384,0)</f>
        <v>0</v>
      </c>
      <c r="BH384" s="240">
        <f>IF(N384="sníž. přenesená",J384,0)</f>
        <v>0</v>
      </c>
      <c r="BI384" s="240">
        <f>IF(N384="nulová",J384,0)</f>
        <v>0</v>
      </c>
      <c r="BJ384" s="18" t="s">
        <v>88</v>
      </c>
      <c r="BK384" s="240">
        <f>ROUND(I384*H384,2)</f>
        <v>0</v>
      </c>
      <c r="BL384" s="18" t="s">
        <v>370</v>
      </c>
      <c r="BM384" s="239" t="s">
        <v>942</v>
      </c>
    </row>
    <row r="385" s="2" customFormat="1" ht="24.15" customHeight="1">
      <c r="A385" s="39"/>
      <c r="B385" s="40"/>
      <c r="C385" s="228" t="s">
        <v>473</v>
      </c>
      <c r="D385" s="228" t="s">
        <v>365</v>
      </c>
      <c r="E385" s="229" t="s">
        <v>943</v>
      </c>
      <c r="F385" s="230" t="s">
        <v>944</v>
      </c>
      <c r="G385" s="231" t="s">
        <v>368</v>
      </c>
      <c r="H385" s="232">
        <v>209.208</v>
      </c>
      <c r="I385" s="233"/>
      <c r="J385" s="234">
        <f>ROUND(I385*H385,2)</f>
        <v>0</v>
      </c>
      <c r="K385" s="230" t="s">
        <v>369</v>
      </c>
      <c r="L385" s="45"/>
      <c r="M385" s="235" t="s">
        <v>1</v>
      </c>
      <c r="N385" s="236" t="s">
        <v>42</v>
      </c>
      <c r="O385" s="92"/>
      <c r="P385" s="237">
        <f>O385*H385</f>
        <v>0</v>
      </c>
      <c r="Q385" s="237">
        <v>0.0079000000000000008</v>
      </c>
      <c r="R385" s="237">
        <f>Q385*H385</f>
        <v>1.6527432000000002</v>
      </c>
      <c r="S385" s="237">
        <v>0</v>
      </c>
      <c r="T385" s="238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39" t="s">
        <v>370</v>
      </c>
      <c r="AT385" s="239" t="s">
        <v>365</v>
      </c>
      <c r="AU385" s="239" t="s">
        <v>88</v>
      </c>
      <c r="AY385" s="18" t="s">
        <v>362</v>
      </c>
      <c r="BE385" s="240">
        <f>IF(N385="základní",J385,0)</f>
        <v>0</v>
      </c>
      <c r="BF385" s="240">
        <f>IF(N385="snížená",J385,0)</f>
        <v>0</v>
      </c>
      <c r="BG385" s="240">
        <f>IF(N385="zákl. přenesená",J385,0)</f>
        <v>0</v>
      </c>
      <c r="BH385" s="240">
        <f>IF(N385="sníž. přenesená",J385,0)</f>
        <v>0</v>
      </c>
      <c r="BI385" s="240">
        <f>IF(N385="nulová",J385,0)</f>
        <v>0</v>
      </c>
      <c r="BJ385" s="18" t="s">
        <v>88</v>
      </c>
      <c r="BK385" s="240">
        <f>ROUND(I385*H385,2)</f>
        <v>0</v>
      </c>
      <c r="BL385" s="18" t="s">
        <v>370</v>
      </c>
      <c r="BM385" s="239" t="s">
        <v>945</v>
      </c>
    </row>
    <row r="386" s="2" customFormat="1" ht="24.15" customHeight="1">
      <c r="A386" s="39"/>
      <c r="B386" s="40"/>
      <c r="C386" s="228" t="s">
        <v>479</v>
      </c>
      <c r="D386" s="228" t="s">
        <v>365</v>
      </c>
      <c r="E386" s="229" t="s">
        <v>946</v>
      </c>
      <c r="F386" s="230" t="s">
        <v>947</v>
      </c>
      <c r="G386" s="231" t="s">
        <v>368</v>
      </c>
      <c r="H386" s="232">
        <v>5542.3670000000002</v>
      </c>
      <c r="I386" s="233"/>
      <c r="J386" s="234">
        <f>ROUND(I386*H386,2)</f>
        <v>0</v>
      </c>
      <c r="K386" s="230" t="s">
        <v>369</v>
      </c>
      <c r="L386" s="45"/>
      <c r="M386" s="235" t="s">
        <v>1</v>
      </c>
      <c r="N386" s="236" t="s">
        <v>42</v>
      </c>
      <c r="O386" s="92"/>
      <c r="P386" s="237">
        <f>O386*H386</f>
        <v>0</v>
      </c>
      <c r="Q386" s="237">
        <v>0.0053099999999999996</v>
      </c>
      <c r="R386" s="237">
        <f>Q386*H386</f>
        <v>29.429968769999999</v>
      </c>
      <c r="S386" s="237">
        <v>0</v>
      </c>
      <c r="T386" s="238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9" t="s">
        <v>370</v>
      </c>
      <c r="AT386" s="239" t="s">
        <v>365</v>
      </c>
      <c r="AU386" s="239" t="s">
        <v>88</v>
      </c>
      <c r="AY386" s="18" t="s">
        <v>362</v>
      </c>
      <c r="BE386" s="240">
        <f>IF(N386="základní",J386,0)</f>
        <v>0</v>
      </c>
      <c r="BF386" s="240">
        <f>IF(N386="snížená",J386,0)</f>
        <v>0</v>
      </c>
      <c r="BG386" s="240">
        <f>IF(N386="zákl. přenesená",J386,0)</f>
        <v>0</v>
      </c>
      <c r="BH386" s="240">
        <f>IF(N386="sníž. přenesená",J386,0)</f>
        <v>0</v>
      </c>
      <c r="BI386" s="240">
        <f>IF(N386="nulová",J386,0)</f>
        <v>0</v>
      </c>
      <c r="BJ386" s="18" t="s">
        <v>88</v>
      </c>
      <c r="BK386" s="240">
        <f>ROUND(I386*H386,2)</f>
        <v>0</v>
      </c>
      <c r="BL386" s="18" t="s">
        <v>370</v>
      </c>
      <c r="BM386" s="239" t="s">
        <v>948</v>
      </c>
    </row>
    <row r="387" s="15" customFormat="1">
      <c r="A387" s="15"/>
      <c r="B387" s="274"/>
      <c r="C387" s="275"/>
      <c r="D387" s="243" t="s">
        <v>372</v>
      </c>
      <c r="E387" s="276" t="s">
        <v>1</v>
      </c>
      <c r="F387" s="277" t="s">
        <v>949</v>
      </c>
      <c r="G387" s="275"/>
      <c r="H387" s="276" t="s">
        <v>1</v>
      </c>
      <c r="I387" s="278"/>
      <c r="J387" s="275"/>
      <c r="K387" s="275"/>
      <c r="L387" s="279"/>
      <c r="M387" s="280"/>
      <c r="N387" s="281"/>
      <c r="O387" s="281"/>
      <c r="P387" s="281"/>
      <c r="Q387" s="281"/>
      <c r="R387" s="281"/>
      <c r="S387" s="281"/>
      <c r="T387" s="282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83" t="s">
        <v>372</v>
      </c>
      <c r="AU387" s="283" t="s">
        <v>88</v>
      </c>
      <c r="AV387" s="15" t="s">
        <v>83</v>
      </c>
      <c r="AW387" s="15" t="s">
        <v>32</v>
      </c>
      <c r="AX387" s="15" t="s">
        <v>76</v>
      </c>
      <c r="AY387" s="283" t="s">
        <v>362</v>
      </c>
    </row>
    <row r="388" s="15" customFormat="1">
      <c r="A388" s="15"/>
      <c r="B388" s="274"/>
      <c r="C388" s="275"/>
      <c r="D388" s="243" t="s">
        <v>372</v>
      </c>
      <c r="E388" s="276" t="s">
        <v>1</v>
      </c>
      <c r="F388" s="277" t="s">
        <v>677</v>
      </c>
      <c r="G388" s="275"/>
      <c r="H388" s="276" t="s">
        <v>1</v>
      </c>
      <c r="I388" s="278"/>
      <c r="J388" s="275"/>
      <c r="K388" s="275"/>
      <c r="L388" s="279"/>
      <c r="M388" s="280"/>
      <c r="N388" s="281"/>
      <c r="O388" s="281"/>
      <c r="P388" s="281"/>
      <c r="Q388" s="281"/>
      <c r="R388" s="281"/>
      <c r="S388" s="281"/>
      <c r="T388" s="282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83" t="s">
        <v>372</v>
      </c>
      <c r="AU388" s="283" t="s">
        <v>88</v>
      </c>
      <c r="AV388" s="15" t="s">
        <v>83</v>
      </c>
      <c r="AW388" s="15" t="s">
        <v>32</v>
      </c>
      <c r="AX388" s="15" t="s">
        <v>76</v>
      </c>
      <c r="AY388" s="283" t="s">
        <v>362</v>
      </c>
    </row>
    <row r="389" s="15" customFormat="1">
      <c r="A389" s="15"/>
      <c r="B389" s="274"/>
      <c r="C389" s="275"/>
      <c r="D389" s="243" t="s">
        <v>372</v>
      </c>
      <c r="E389" s="276" t="s">
        <v>1</v>
      </c>
      <c r="F389" s="277" t="s">
        <v>950</v>
      </c>
      <c r="G389" s="275"/>
      <c r="H389" s="276" t="s">
        <v>1</v>
      </c>
      <c r="I389" s="278"/>
      <c r="J389" s="275"/>
      <c r="K389" s="275"/>
      <c r="L389" s="279"/>
      <c r="M389" s="280"/>
      <c r="N389" s="281"/>
      <c r="O389" s="281"/>
      <c r="P389" s="281"/>
      <c r="Q389" s="281"/>
      <c r="R389" s="281"/>
      <c r="S389" s="281"/>
      <c r="T389" s="282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83" t="s">
        <v>372</v>
      </c>
      <c r="AU389" s="283" t="s">
        <v>88</v>
      </c>
      <c r="AV389" s="15" t="s">
        <v>83</v>
      </c>
      <c r="AW389" s="15" t="s">
        <v>32</v>
      </c>
      <c r="AX389" s="15" t="s">
        <v>76</v>
      </c>
      <c r="AY389" s="283" t="s">
        <v>362</v>
      </c>
    </row>
    <row r="390" s="13" customFormat="1">
      <c r="A390" s="13"/>
      <c r="B390" s="241"/>
      <c r="C390" s="242"/>
      <c r="D390" s="243" t="s">
        <v>372</v>
      </c>
      <c r="E390" s="244" t="s">
        <v>1</v>
      </c>
      <c r="F390" s="245" t="s">
        <v>951</v>
      </c>
      <c r="G390" s="242"/>
      <c r="H390" s="246">
        <v>53.841000000000001</v>
      </c>
      <c r="I390" s="247"/>
      <c r="J390" s="242"/>
      <c r="K390" s="242"/>
      <c r="L390" s="248"/>
      <c r="M390" s="249"/>
      <c r="N390" s="250"/>
      <c r="O390" s="250"/>
      <c r="P390" s="250"/>
      <c r="Q390" s="250"/>
      <c r="R390" s="250"/>
      <c r="S390" s="250"/>
      <c r="T390" s="251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2" t="s">
        <v>372</v>
      </c>
      <c r="AU390" s="252" t="s">
        <v>88</v>
      </c>
      <c r="AV390" s="13" t="s">
        <v>88</v>
      </c>
      <c r="AW390" s="13" t="s">
        <v>32</v>
      </c>
      <c r="AX390" s="13" t="s">
        <v>76</v>
      </c>
      <c r="AY390" s="252" t="s">
        <v>362</v>
      </c>
    </row>
    <row r="391" s="13" customFormat="1">
      <c r="A391" s="13"/>
      <c r="B391" s="241"/>
      <c r="C391" s="242"/>
      <c r="D391" s="243" t="s">
        <v>372</v>
      </c>
      <c r="E391" s="244" t="s">
        <v>1</v>
      </c>
      <c r="F391" s="245" t="s">
        <v>952</v>
      </c>
      <c r="G391" s="242"/>
      <c r="H391" s="246">
        <v>-3.1520000000000001</v>
      </c>
      <c r="I391" s="247"/>
      <c r="J391" s="242"/>
      <c r="K391" s="242"/>
      <c r="L391" s="248"/>
      <c r="M391" s="249"/>
      <c r="N391" s="250"/>
      <c r="O391" s="250"/>
      <c r="P391" s="250"/>
      <c r="Q391" s="250"/>
      <c r="R391" s="250"/>
      <c r="S391" s="250"/>
      <c r="T391" s="251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2" t="s">
        <v>372</v>
      </c>
      <c r="AU391" s="252" t="s">
        <v>88</v>
      </c>
      <c r="AV391" s="13" t="s">
        <v>88</v>
      </c>
      <c r="AW391" s="13" t="s">
        <v>32</v>
      </c>
      <c r="AX391" s="13" t="s">
        <v>76</v>
      </c>
      <c r="AY391" s="252" t="s">
        <v>362</v>
      </c>
    </row>
    <row r="392" s="15" customFormat="1">
      <c r="A392" s="15"/>
      <c r="B392" s="274"/>
      <c r="C392" s="275"/>
      <c r="D392" s="243" t="s">
        <v>372</v>
      </c>
      <c r="E392" s="276" t="s">
        <v>1</v>
      </c>
      <c r="F392" s="277" t="s">
        <v>953</v>
      </c>
      <c r="G392" s="275"/>
      <c r="H392" s="276" t="s">
        <v>1</v>
      </c>
      <c r="I392" s="278"/>
      <c r="J392" s="275"/>
      <c r="K392" s="275"/>
      <c r="L392" s="279"/>
      <c r="M392" s="280"/>
      <c r="N392" s="281"/>
      <c r="O392" s="281"/>
      <c r="P392" s="281"/>
      <c r="Q392" s="281"/>
      <c r="R392" s="281"/>
      <c r="S392" s="281"/>
      <c r="T392" s="282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83" t="s">
        <v>372</v>
      </c>
      <c r="AU392" s="283" t="s">
        <v>88</v>
      </c>
      <c r="AV392" s="15" t="s">
        <v>83</v>
      </c>
      <c r="AW392" s="15" t="s">
        <v>32</v>
      </c>
      <c r="AX392" s="15" t="s">
        <v>76</v>
      </c>
      <c r="AY392" s="283" t="s">
        <v>362</v>
      </c>
    </row>
    <row r="393" s="13" customFormat="1">
      <c r="A393" s="13"/>
      <c r="B393" s="241"/>
      <c r="C393" s="242"/>
      <c r="D393" s="243" t="s">
        <v>372</v>
      </c>
      <c r="E393" s="244" t="s">
        <v>1</v>
      </c>
      <c r="F393" s="245" t="s">
        <v>951</v>
      </c>
      <c r="G393" s="242"/>
      <c r="H393" s="246">
        <v>53.841000000000001</v>
      </c>
      <c r="I393" s="247"/>
      <c r="J393" s="242"/>
      <c r="K393" s="242"/>
      <c r="L393" s="248"/>
      <c r="M393" s="249"/>
      <c r="N393" s="250"/>
      <c r="O393" s="250"/>
      <c r="P393" s="250"/>
      <c r="Q393" s="250"/>
      <c r="R393" s="250"/>
      <c r="S393" s="250"/>
      <c r="T393" s="251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2" t="s">
        <v>372</v>
      </c>
      <c r="AU393" s="252" t="s">
        <v>88</v>
      </c>
      <c r="AV393" s="13" t="s">
        <v>88</v>
      </c>
      <c r="AW393" s="13" t="s">
        <v>32</v>
      </c>
      <c r="AX393" s="13" t="s">
        <v>76</v>
      </c>
      <c r="AY393" s="252" t="s">
        <v>362</v>
      </c>
    </row>
    <row r="394" s="13" customFormat="1">
      <c r="A394" s="13"/>
      <c r="B394" s="241"/>
      <c r="C394" s="242"/>
      <c r="D394" s="243" t="s">
        <v>372</v>
      </c>
      <c r="E394" s="244" t="s">
        <v>1</v>
      </c>
      <c r="F394" s="245" t="s">
        <v>954</v>
      </c>
      <c r="G394" s="242"/>
      <c r="H394" s="246">
        <v>-4.7279999999999998</v>
      </c>
      <c r="I394" s="247"/>
      <c r="J394" s="242"/>
      <c r="K394" s="242"/>
      <c r="L394" s="248"/>
      <c r="M394" s="249"/>
      <c r="N394" s="250"/>
      <c r="O394" s="250"/>
      <c r="P394" s="250"/>
      <c r="Q394" s="250"/>
      <c r="R394" s="250"/>
      <c r="S394" s="250"/>
      <c r="T394" s="251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2" t="s">
        <v>372</v>
      </c>
      <c r="AU394" s="252" t="s">
        <v>88</v>
      </c>
      <c r="AV394" s="13" t="s">
        <v>88</v>
      </c>
      <c r="AW394" s="13" t="s">
        <v>32</v>
      </c>
      <c r="AX394" s="13" t="s">
        <v>76</v>
      </c>
      <c r="AY394" s="252" t="s">
        <v>362</v>
      </c>
    </row>
    <row r="395" s="15" customFormat="1">
      <c r="A395" s="15"/>
      <c r="B395" s="274"/>
      <c r="C395" s="275"/>
      <c r="D395" s="243" t="s">
        <v>372</v>
      </c>
      <c r="E395" s="276" t="s">
        <v>1</v>
      </c>
      <c r="F395" s="277" t="s">
        <v>955</v>
      </c>
      <c r="G395" s="275"/>
      <c r="H395" s="276" t="s">
        <v>1</v>
      </c>
      <c r="I395" s="278"/>
      <c r="J395" s="275"/>
      <c r="K395" s="275"/>
      <c r="L395" s="279"/>
      <c r="M395" s="280"/>
      <c r="N395" s="281"/>
      <c r="O395" s="281"/>
      <c r="P395" s="281"/>
      <c r="Q395" s="281"/>
      <c r="R395" s="281"/>
      <c r="S395" s="281"/>
      <c r="T395" s="282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83" t="s">
        <v>372</v>
      </c>
      <c r="AU395" s="283" t="s">
        <v>88</v>
      </c>
      <c r="AV395" s="15" t="s">
        <v>83</v>
      </c>
      <c r="AW395" s="15" t="s">
        <v>32</v>
      </c>
      <c r="AX395" s="15" t="s">
        <v>76</v>
      </c>
      <c r="AY395" s="283" t="s">
        <v>362</v>
      </c>
    </row>
    <row r="396" s="13" customFormat="1">
      <c r="A396" s="13"/>
      <c r="B396" s="241"/>
      <c r="C396" s="242"/>
      <c r="D396" s="243" t="s">
        <v>372</v>
      </c>
      <c r="E396" s="244" t="s">
        <v>1</v>
      </c>
      <c r="F396" s="245" t="s">
        <v>956</v>
      </c>
      <c r="G396" s="242"/>
      <c r="H396" s="246">
        <v>13.1</v>
      </c>
      <c r="I396" s="247"/>
      <c r="J396" s="242"/>
      <c r="K396" s="242"/>
      <c r="L396" s="248"/>
      <c r="M396" s="249"/>
      <c r="N396" s="250"/>
      <c r="O396" s="250"/>
      <c r="P396" s="250"/>
      <c r="Q396" s="250"/>
      <c r="R396" s="250"/>
      <c r="S396" s="250"/>
      <c r="T396" s="251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2" t="s">
        <v>372</v>
      </c>
      <c r="AU396" s="252" t="s">
        <v>88</v>
      </c>
      <c r="AV396" s="13" t="s">
        <v>88</v>
      </c>
      <c r="AW396" s="13" t="s">
        <v>32</v>
      </c>
      <c r="AX396" s="13" t="s">
        <v>76</v>
      </c>
      <c r="AY396" s="252" t="s">
        <v>362</v>
      </c>
    </row>
    <row r="397" s="13" customFormat="1">
      <c r="A397" s="13"/>
      <c r="B397" s="241"/>
      <c r="C397" s="242"/>
      <c r="D397" s="243" t="s">
        <v>372</v>
      </c>
      <c r="E397" s="244" t="s">
        <v>1</v>
      </c>
      <c r="F397" s="245" t="s">
        <v>957</v>
      </c>
      <c r="G397" s="242"/>
      <c r="H397" s="246">
        <v>-1.5760000000000001</v>
      </c>
      <c r="I397" s="247"/>
      <c r="J397" s="242"/>
      <c r="K397" s="242"/>
      <c r="L397" s="248"/>
      <c r="M397" s="249"/>
      <c r="N397" s="250"/>
      <c r="O397" s="250"/>
      <c r="P397" s="250"/>
      <c r="Q397" s="250"/>
      <c r="R397" s="250"/>
      <c r="S397" s="250"/>
      <c r="T397" s="251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2" t="s">
        <v>372</v>
      </c>
      <c r="AU397" s="252" t="s">
        <v>88</v>
      </c>
      <c r="AV397" s="13" t="s">
        <v>88</v>
      </c>
      <c r="AW397" s="13" t="s">
        <v>32</v>
      </c>
      <c r="AX397" s="13" t="s">
        <v>76</v>
      </c>
      <c r="AY397" s="252" t="s">
        <v>362</v>
      </c>
    </row>
    <row r="398" s="15" customFormat="1">
      <c r="A398" s="15"/>
      <c r="B398" s="274"/>
      <c r="C398" s="275"/>
      <c r="D398" s="243" t="s">
        <v>372</v>
      </c>
      <c r="E398" s="276" t="s">
        <v>1</v>
      </c>
      <c r="F398" s="277" t="s">
        <v>958</v>
      </c>
      <c r="G398" s="275"/>
      <c r="H398" s="276" t="s">
        <v>1</v>
      </c>
      <c r="I398" s="278"/>
      <c r="J398" s="275"/>
      <c r="K398" s="275"/>
      <c r="L398" s="279"/>
      <c r="M398" s="280"/>
      <c r="N398" s="281"/>
      <c r="O398" s="281"/>
      <c r="P398" s="281"/>
      <c r="Q398" s="281"/>
      <c r="R398" s="281"/>
      <c r="S398" s="281"/>
      <c r="T398" s="282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83" t="s">
        <v>372</v>
      </c>
      <c r="AU398" s="283" t="s">
        <v>88</v>
      </c>
      <c r="AV398" s="15" t="s">
        <v>83</v>
      </c>
      <c r="AW398" s="15" t="s">
        <v>32</v>
      </c>
      <c r="AX398" s="15" t="s">
        <v>76</v>
      </c>
      <c r="AY398" s="283" t="s">
        <v>362</v>
      </c>
    </row>
    <row r="399" s="13" customFormat="1">
      <c r="A399" s="13"/>
      <c r="B399" s="241"/>
      <c r="C399" s="242"/>
      <c r="D399" s="243" t="s">
        <v>372</v>
      </c>
      <c r="E399" s="244" t="s">
        <v>1</v>
      </c>
      <c r="F399" s="245" t="s">
        <v>959</v>
      </c>
      <c r="G399" s="242"/>
      <c r="H399" s="246">
        <v>161.523</v>
      </c>
      <c r="I399" s="247"/>
      <c r="J399" s="242"/>
      <c r="K399" s="242"/>
      <c r="L399" s="248"/>
      <c r="M399" s="249"/>
      <c r="N399" s="250"/>
      <c r="O399" s="250"/>
      <c r="P399" s="250"/>
      <c r="Q399" s="250"/>
      <c r="R399" s="250"/>
      <c r="S399" s="250"/>
      <c r="T399" s="251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2" t="s">
        <v>372</v>
      </c>
      <c r="AU399" s="252" t="s">
        <v>88</v>
      </c>
      <c r="AV399" s="13" t="s">
        <v>88</v>
      </c>
      <c r="AW399" s="13" t="s">
        <v>32</v>
      </c>
      <c r="AX399" s="13" t="s">
        <v>76</v>
      </c>
      <c r="AY399" s="252" t="s">
        <v>362</v>
      </c>
    </row>
    <row r="400" s="13" customFormat="1">
      <c r="A400" s="13"/>
      <c r="B400" s="241"/>
      <c r="C400" s="242"/>
      <c r="D400" s="243" t="s">
        <v>372</v>
      </c>
      <c r="E400" s="244" t="s">
        <v>1</v>
      </c>
      <c r="F400" s="245" t="s">
        <v>954</v>
      </c>
      <c r="G400" s="242"/>
      <c r="H400" s="246">
        <v>-4.7279999999999998</v>
      </c>
      <c r="I400" s="247"/>
      <c r="J400" s="242"/>
      <c r="K400" s="242"/>
      <c r="L400" s="248"/>
      <c r="M400" s="249"/>
      <c r="N400" s="250"/>
      <c r="O400" s="250"/>
      <c r="P400" s="250"/>
      <c r="Q400" s="250"/>
      <c r="R400" s="250"/>
      <c r="S400" s="250"/>
      <c r="T400" s="251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2" t="s">
        <v>372</v>
      </c>
      <c r="AU400" s="252" t="s">
        <v>88</v>
      </c>
      <c r="AV400" s="13" t="s">
        <v>88</v>
      </c>
      <c r="AW400" s="13" t="s">
        <v>32</v>
      </c>
      <c r="AX400" s="13" t="s">
        <v>76</v>
      </c>
      <c r="AY400" s="252" t="s">
        <v>362</v>
      </c>
    </row>
    <row r="401" s="13" customFormat="1">
      <c r="A401" s="13"/>
      <c r="B401" s="241"/>
      <c r="C401" s="242"/>
      <c r="D401" s="243" t="s">
        <v>372</v>
      </c>
      <c r="E401" s="244" t="s">
        <v>1</v>
      </c>
      <c r="F401" s="245" t="s">
        <v>960</v>
      </c>
      <c r="G401" s="242"/>
      <c r="H401" s="246">
        <v>-6.3040000000000003</v>
      </c>
      <c r="I401" s="247"/>
      <c r="J401" s="242"/>
      <c r="K401" s="242"/>
      <c r="L401" s="248"/>
      <c r="M401" s="249"/>
      <c r="N401" s="250"/>
      <c r="O401" s="250"/>
      <c r="P401" s="250"/>
      <c r="Q401" s="250"/>
      <c r="R401" s="250"/>
      <c r="S401" s="250"/>
      <c r="T401" s="251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2" t="s">
        <v>372</v>
      </c>
      <c r="AU401" s="252" t="s">
        <v>88</v>
      </c>
      <c r="AV401" s="13" t="s">
        <v>88</v>
      </c>
      <c r="AW401" s="13" t="s">
        <v>32</v>
      </c>
      <c r="AX401" s="13" t="s">
        <v>76</v>
      </c>
      <c r="AY401" s="252" t="s">
        <v>362</v>
      </c>
    </row>
    <row r="402" s="15" customFormat="1">
      <c r="A402" s="15"/>
      <c r="B402" s="274"/>
      <c r="C402" s="275"/>
      <c r="D402" s="243" t="s">
        <v>372</v>
      </c>
      <c r="E402" s="276" t="s">
        <v>1</v>
      </c>
      <c r="F402" s="277" t="s">
        <v>961</v>
      </c>
      <c r="G402" s="275"/>
      <c r="H402" s="276" t="s">
        <v>1</v>
      </c>
      <c r="I402" s="278"/>
      <c r="J402" s="275"/>
      <c r="K402" s="275"/>
      <c r="L402" s="279"/>
      <c r="M402" s="280"/>
      <c r="N402" s="281"/>
      <c r="O402" s="281"/>
      <c r="P402" s="281"/>
      <c r="Q402" s="281"/>
      <c r="R402" s="281"/>
      <c r="S402" s="281"/>
      <c r="T402" s="282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83" t="s">
        <v>372</v>
      </c>
      <c r="AU402" s="283" t="s">
        <v>88</v>
      </c>
      <c r="AV402" s="15" t="s">
        <v>83</v>
      </c>
      <c r="AW402" s="15" t="s">
        <v>32</v>
      </c>
      <c r="AX402" s="15" t="s">
        <v>76</v>
      </c>
      <c r="AY402" s="283" t="s">
        <v>362</v>
      </c>
    </row>
    <row r="403" s="13" customFormat="1">
      <c r="A403" s="13"/>
      <c r="B403" s="241"/>
      <c r="C403" s="242"/>
      <c r="D403" s="243" t="s">
        <v>372</v>
      </c>
      <c r="E403" s="244" t="s">
        <v>1</v>
      </c>
      <c r="F403" s="245" t="s">
        <v>962</v>
      </c>
      <c r="G403" s="242"/>
      <c r="H403" s="246">
        <v>51.744999999999997</v>
      </c>
      <c r="I403" s="247"/>
      <c r="J403" s="242"/>
      <c r="K403" s="242"/>
      <c r="L403" s="248"/>
      <c r="M403" s="249"/>
      <c r="N403" s="250"/>
      <c r="O403" s="250"/>
      <c r="P403" s="250"/>
      <c r="Q403" s="250"/>
      <c r="R403" s="250"/>
      <c r="S403" s="250"/>
      <c r="T403" s="251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2" t="s">
        <v>372</v>
      </c>
      <c r="AU403" s="252" t="s">
        <v>88</v>
      </c>
      <c r="AV403" s="13" t="s">
        <v>88</v>
      </c>
      <c r="AW403" s="13" t="s">
        <v>32</v>
      </c>
      <c r="AX403" s="13" t="s">
        <v>76</v>
      </c>
      <c r="AY403" s="252" t="s">
        <v>362</v>
      </c>
    </row>
    <row r="404" s="13" customFormat="1">
      <c r="A404" s="13"/>
      <c r="B404" s="241"/>
      <c r="C404" s="242"/>
      <c r="D404" s="243" t="s">
        <v>372</v>
      </c>
      <c r="E404" s="244" t="s">
        <v>1</v>
      </c>
      <c r="F404" s="245" t="s">
        <v>963</v>
      </c>
      <c r="G404" s="242"/>
      <c r="H404" s="246">
        <v>-2.4630000000000001</v>
      </c>
      <c r="I404" s="247"/>
      <c r="J404" s="242"/>
      <c r="K404" s="242"/>
      <c r="L404" s="248"/>
      <c r="M404" s="249"/>
      <c r="N404" s="250"/>
      <c r="O404" s="250"/>
      <c r="P404" s="250"/>
      <c r="Q404" s="250"/>
      <c r="R404" s="250"/>
      <c r="S404" s="250"/>
      <c r="T404" s="251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2" t="s">
        <v>372</v>
      </c>
      <c r="AU404" s="252" t="s">
        <v>88</v>
      </c>
      <c r="AV404" s="13" t="s">
        <v>88</v>
      </c>
      <c r="AW404" s="13" t="s">
        <v>32</v>
      </c>
      <c r="AX404" s="13" t="s">
        <v>76</v>
      </c>
      <c r="AY404" s="252" t="s">
        <v>362</v>
      </c>
    </row>
    <row r="405" s="15" customFormat="1">
      <c r="A405" s="15"/>
      <c r="B405" s="274"/>
      <c r="C405" s="275"/>
      <c r="D405" s="243" t="s">
        <v>372</v>
      </c>
      <c r="E405" s="276" t="s">
        <v>1</v>
      </c>
      <c r="F405" s="277" t="s">
        <v>964</v>
      </c>
      <c r="G405" s="275"/>
      <c r="H405" s="276" t="s">
        <v>1</v>
      </c>
      <c r="I405" s="278"/>
      <c r="J405" s="275"/>
      <c r="K405" s="275"/>
      <c r="L405" s="279"/>
      <c r="M405" s="280"/>
      <c r="N405" s="281"/>
      <c r="O405" s="281"/>
      <c r="P405" s="281"/>
      <c r="Q405" s="281"/>
      <c r="R405" s="281"/>
      <c r="S405" s="281"/>
      <c r="T405" s="282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83" t="s">
        <v>372</v>
      </c>
      <c r="AU405" s="283" t="s">
        <v>88</v>
      </c>
      <c r="AV405" s="15" t="s">
        <v>83</v>
      </c>
      <c r="AW405" s="15" t="s">
        <v>32</v>
      </c>
      <c r="AX405" s="15" t="s">
        <v>76</v>
      </c>
      <c r="AY405" s="283" t="s">
        <v>362</v>
      </c>
    </row>
    <row r="406" s="13" customFormat="1">
      <c r="A406" s="13"/>
      <c r="B406" s="241"/>
      <c r="C406" s="242"/>
      <c r="D406" s="243" t="s">
        <v>372</v>
      </c>
      <c r="E406" s="244" t="s">
        <v>1</v>
      </c>
      <c r="F406" s="245" t="s">
        <v>965</v>
      </c>
      <c r="G406" s="242"/>
      <c r="H406" s="246">
        <v>31.702000000000002</v>
      </c>
      <c r="I406" s="247"/>
      <c r="J406" s="242"/>
      <c r="K406" s="242"/>
      <c r="L406" s="248"/>
      <c r="M406" s="249"/>
      <c r="N406" s="250"/>
      <c r="O406" s="250"/>
      <c r="P406" s="250"/>
      <c r="Q406" s="250"/>
      <c r="R406" s="250"/>
      <c r="S406" s="250"/>
      <c r="T406" s="251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2" t="s">
        <v>372</v>
      </c>
      <c r="AU406" s="252" t="s">
        <v>88</v>
      </c>
      <c r="AV406" s="13" t="s">
        <v>88</v>
      </c>
      <c r="AW406" s="13" t="s">
        <v>32</v>
      </c>
      <c r="AX406" s="13" t="s">
        <v>76</v>
      </c>
      <c r="AY406" s="252" t="s">
        <v>362</v>
      </c>
    </row>
    <row r="407" s="13" customFormat="1">
      <c r="A407" s="13"/>
      <c r="B407" s="241"/>
      <c r="C407" s="242"/>
      <c r="D407" s="243" t="s">
        <v>372</v>
      </c>
      <c r="E407" s="244" t="s">
        <v>1</v>
      </c>
      <c r="F407" s="245" t="s">
        <v>966</v>
      </c>
      <c r="G407" s="242"/>
      <c r="H407" s="246">
        <v>-1.379</v>
      </c>
      <c r="I407" s="247"/>
      <c r="J407" s="242"/>
      <c r="K407" s="242"/>
      <c r="L407" s="248"/>
      <c r="M407" s="249"/>
      <c r="N407" s="250"/>
      <c r="O407" s="250"/>
      <c r="P407" s="250"/>
      <c r="Q407" s="250"/>
      <c r="R407" s="250"/>
      <c r="S407" s="250"/>
      <c r="T407" s="251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2" t="s">
        <v>372</v>
      </c>
      <c r="AU407" s="252" t="s">
        <v>88</v>
      </c>
      <c r="AV407" s="13" t="s">
        <v>88</v>
      </c>
      <c r="AW407" s="13" t="s">
        <v>32</v>
      </c>
      <c r="AX407" s="13" t="s">
        <v>76</v>
      </c>
      <c r="AY407" s="252" t="s">
        <v>362</v>
      </c>
    </row>
    <row r="408" s="15" customFormat="1">
      <c r="A408" s="15"/>
      <c r="B408" s="274"/>
      <c r="C408" s="275"/>
      <c r="D408" s="243" t="s">
        <v>372</v>
      </c>
      <c r="E408" s="276" t="s">
        <v>1</v>
      </c>
      <c r="F408" s="277" t="s">
        <v>967</v>
      </c>
      <c r="G408" s="275"/>
      <c r="H408" s="276" t="s">
        <v>1</v>
      </c>
      <c r="I408" s="278"/>
      <c r="J408" s="275"/>
      <c r="K408" s="275"/>
      <c r="L408" s="279"/>
      <c r="M408" s="280"/>
      <c r="N408" s="281"/>
      <c r="O408" s="281"/>
      <c r="P408" s="281"/>
      <c r="Q408" s="281"/>
      <c r="R408" s="281"/>
      <c r="S408" s="281"/>
      <c r="T408" s="282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83" t="s">
        <v>372</v>
      </c>
      <c r="AU408" s="283" t="s">
        <v>88</v>
      </c>
      <c r="AV408" s="15" t="s">
        <v>83</v>
      </c>
      <c r="AW408" s="15" t="s">
        <v>32</v>
      </c>
      <c r="AX408" s="15" t="s">
        <v>76</v>
      </c>
      <c r="AY408" s="283" t="s">
        <v>362</v>
      </c>
    </row>
    <row r="409" s="13" customFormat="1">
      <c r="A409" s="13"/>
      <c r="B409" s="241"/>
      <c r="C409" s="242"/>
      <c r="D409" s="243" t="s">
        <v>372</v>
      </c>
      <c r="E409" s="244" t="s">
        <v>1</v>
      </c>
      <c r="F409" s="245" t="s">
        <v>968</v>
      </c>
      <c r="G409" s="242"/>
      <c r="H409" s="246">
        <v>240.345</v>
      </c>
      <c r="I409" s="247"/>
      <c r="J409" s="242"/>
      <c r="K409" s="242"/>
      <c r="L409" s="248"/>
      <c r="M409" s="249"/>
      <c r="N409" s="250"/>
      <c r="O409" s="250"/>
      <c r="P409" s="250"/>
      <c r="Q409" s="250"/>
      <c r="R409" s="250"/>
      <c r="S409" s="250"/>
      <c r="T409" s="251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2" t="s">
        <v>372</v>
      </c>
      <c r="AU409" s="252" t="s">
        <v>88</v>
      </c>
      <c r="AV409" s="13" t="s">
        <v>88</v>
      </c>
      <c r="AW409" s="13" t="s">
        <v>32</v>
      </c>
      <c r="AX409" s="13" t="s">
        <v>76</v>
      </c>
      <c r="AY409" s="252" t="s">
        <v>362</v>
      </c>
    </row>
    <row r="410" s="13" customFormat="1">
      <c r="A410" s="13"/>
      <c r="B410" s="241"/>
      <c r="C410" s="242"/>
      <c r="D410" s="243" t="s">
        <v>372</v>
      </c>
      <c r="E410" s="244" t="s">
        <v>1</v>
      </c>
      <c r="F410" s="245" t="s">
        <v>969</v>
      </c>
      <c r="G410" s="242"/>
      <c r="H410" s="246">
        <v>-28.367999999999999</v>
      </c>
      <c r="I410" s="247"/>
      <c r="J410" s="242"/>
      <c r="K410" s="242"/>
      <c r="L410" s="248"/>
      <c r="M410" s="249"/>
      <c r="N410" s="250"/>
      <c r="O410" s="250"/>
      <c r="P410" s="250"/>
      <c r="Q410" s="250"/>
      <c r="R410" s="250"/>
      <c r="S410" s="250"/>
      <c r="T410" s="251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2" t="s">
        <v>372</v>
      </c>
      <c r="AU410" s="252" t="s">
        <v>88</v>
      </c>
      <c r="AV410" s="13" t="s">
        <v>88</v>
      </c>
      <c r="AW410" s="13" t="s">
        <v>32</v>
      </c>
      <c r="AX410" s="13" t="s">
        <v>76</v>
      </c>
      <c r="AY410" s="252" t="s">
        <v>362</v>
      </c>
    </row>
    <row r="411" s="13" customFormat="1">
      <c r="A411" s="13"/>
      <c r="B411" s="241"/>
      <c r="C411" s="242"/>
      <c r="D411" s="243" t="s">
        <v>372</v>
      </c>
      <c r="E411" s="244" t="s">
        <v>1</v>
      </c>
      <c r="F411" s="245" t="s">
        <v>970</v>
      </c>
      <c r="G411" s="242"/>
      <c r="H411" s="246">
        <v>-12.313000000000001</v>
      </c>
      <c r="I411" s="247"/>
      <c r="J411" s="242"/>
      <c r="K411" s="242"/>
      <c r="L411" s="248"/>
      <c r="M411" s="249"/>
      <c r="N411" s="250"/>
      <c r="O411" s="250"/>
      <c r="P411" s="250"/>
      <c r="Q411" s="250"/>
      <c r="R411" s="250"/>
      <c r="S411" s="250"/>
      <c r="T411" s="251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2" t="s">
        <v>372</v>
      </c>
      <c r="AU411" s="252" t="s">
        <v>88</v>
      </c>
      <c r="AV411" s="13" t="s">
        <v>88</v>
      </c>
      <c r="AW411" s="13" t="s">
        <v>32</v>
      </c>
      <c r="AX411" s="13" t="s">
        <v>76</v>
      </c>
      <c r="AY411" s="252" t="s">
        <v>362</v>
      </c>
    </row>
    <row r="412" s="15" customFormat="1">
      <c r="A412" s="15"/>
      <c r="B412" s="274"/>
      <c r="C412" s="275"/>
      <c r="D412" s="243" t="s">
        <v>372</v>
      </c>
      <c r="E412" s="276" t="s">
        <v>1</v>
      </c>
      <c r="F412" s="277" t="s">
        <v>971</v>
      </c>
      <c r="G412" s="275"/>
      <c r="H412" s="276" t="s">
        <v>1</v>
      </c>
      <c r="I412" s="278"/>
      <c r="J412" s="275"/>
      <c r="K412" s="275"/>
      <c r="L412" s="279"/>
      <c r="M412" s="280"/>
      <c r="N412" s="281"/>
      <c r="O412" s="281"/>
      <c r="P412" s="281"/>
      <c r="Q412" s="281"/>
      <c r="R412" s="281"/>
      <c r="S412" s="281"/>
      <c r="T412" s="282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83" t="s">
        <v>372</v>
      </c>
      <c r="AU412" s="283" t="s">
        <v>88</v>
      </c>
      <c r="AV412" s="15" t="s">
        <v>83</v>
      </c>
      <c r="AW412" s="15" t="s">
        <v>32</v>
      </c>
      <c r="AX412" s="15" t="s">
        <v>76</v>
      </c>
      <c r="AY412" s="283" t="s">
        <v>362</v>
      </c>
    </row>
    <row r="413" s="13" customFormat="1">
      <c r="A413" s="13"/>
      <c r="B413" s="241"/>
      <c r="C413" s="242"/>
      <c r="D413" s="243" t="s">
        <v>372</v>
      </c>
      <c r="E413" s="244" t="s">
        <v>1</v>
      </c>
      <c r="F413" s="245" t="s">
        <v>972</v>
      </c>
      <c r="G413" s="242"/>
      <c r="H413" s="246">
        <v>53.841000000000001</v>
      </c>
      <c r="I413" s="247"/>
      <c r="J413" s="242"/>
      <c r="K413" s="242"/>
      <c r="L413" s="248"/>
      <c r="M413" s="249"/>
      <c r="N413" s="250"/>
      <c r="O413" s="250"/>
      <c r="P413" s="250"/>
      <c r="Q413" s="250"/>
      <c r="R413" s="250"/>
      <c r="S413" s="250"/>
      <c r="T413" s="251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2" t="s">
        <v>372</v>
      </c>
      <c r="AU413" s="252" t="s">
        <v>88</v>
      </c>
      <c r="AV413" s="13" t="s">
        <v>88</v>
      </c>
      <c r="AW413" s="13" t="s">
        <v>32</v>
      </c>
      <c r="AX413" s="13" t="s">
        <v>76</v>
      </c>
      <c r="AY413" s="252" t="s">
        <v>362</v>
      </c>
    </row>
    <row r="414" s="13" customFormat="1">
      <c r="A414" s="13"/>
      <c r="B414" s="241"/>
      <c r="C414" s="242"/>
      <c r="D414" s="243" t="s">
        <v>372</v>
      </c>
      <c r="E414" s="244" t="s">
        <v>1</v>
      </c>
      <c r="F414" s="245" t="s">
        <v>957</v>
      </c>
      <c r="G414" s="242"/>
      <c r="H414" s="246">
        <v>-1.5760000000000001</v>
      </c>
      <c r="I414" s="247"/>
      <c r="J414" s="242"/>
      <c r="K414" s="242"/>
      <c r="L414" s="248"/>
      <c r="M414" s="249"/>
      <c r="N414" s="250"/>
      <c r="O414" s="250"/>
      <c r="P414" s="250"/>
      <c r="Q414" s="250"/>
      <c r="R414" s="250"/>
      <c r="S414" s="250"/>
      <c r="T414" s="251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2" t="s">
        <v>372</v>
      </c>
      <c r="AU414" s="252" t="s">
        <v>88</v>
      </c>
      <c r="AV414" s="13" t="s">
        <v>88</v>
      </c>
      <c r="AW414" s="13" t="s">
        <v>32</v>
      </c>
      <c r="AX414" s="13" t="s">
        <v>76</v>
      </c>
      <c r="AY414" s="252" t="s">
        <v>362</v>
      </c>
    </row>
    <row r="415" s="15" customFormat="1">
      <c r="A415" s="15"/>
      <c r="B415" s="274"/>
      <c r="C415" s="275"/>
      <c r="D415" s="243" t="s">
        <v>372</v>
      </c>
      <c r="E415" s="276" t="s">
        <v>1</v>
      </c>
      <c r="F415" s="277" t="s">
        <v>973</v>
      </c>
      <c r="G415" s="275"/>
      <c r="H415" s="276" t="s">
        <v>1</v>
      </c>
      <c r="I415" s="278"/>
      <c r="J415" s="275"/>
      <c r="K415" s="275"/>
      <c r="L415" s="279"/>
      <c r="M415" s="280"/>
      <c r="N415" s="281"/>
      <c r="O415" s="281"/>
      <c r="P415" s="281"/>
      <c r="Q415" s="281"/>
      <c r="R415" s="281"/>
      <c r="S415" s="281"/>
      <c r="T415" s="282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83" t="s">
        <v>372</v>
      </c>
      <c r="AU415" s="283" t="s">
        <v>88</v>
      </c>
      <c r="AV415" s="15" t="s">
        <v>83</v>
      </c>
      <c r="AW415" s="15" t="s">
        <v>32</v>
      </c>
      <c r="AX415" s="15" t="s">
        <v>76</v>
      </c>
      <c r="AY415" s="283" t="s">
        <v>362</v>
      </c>
    </row>
    <row r="416" s="13" customFormat="1">
      <c r="A416" s="13"/>
      <c r="B416" s="241"/>
      <c r="C416" s="242"/>
      <c r="D416" s="243" t="s">
        <v>372</v>
      </c>
      <c r="E416" s="244" t="s">
        <v>1</v>
      </c>
      <c r="F416" s="245" t="s">
        <v>972</v>
      </c>
      <c r="G416" s="242"/>
      <c r="H416" s="246">
        <v>53.841000000000001</v>
      </c>
      <c r="I416" s="247"/>
      <c r="J416" s="242"/>
      <c r="K416" s="242"/>
      <c r="L416" s="248"/>
      <c r="M416" s="249"/>
      <c r="N416" s="250"/>
      <c r="O416" s="250"/>
      <c r="P416" s="250"/>
      <c r="Q416" s="250"/>
      <c r="R416" s="250"/>
      <c r="S416" s="250"/>
      <c r="T416" s="251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2" t="s">
        <v>372</v>
      </c>
      <c r="AU416" s="252" t="s">
        <v>88</v>
      </c>
      <c r="AV416" s="13" t="s">
        <v>88</v>
      </c>
      <c r="AW416" s="13" t="s">
        <v>32</v>
      </c>
      <c r="AX416" s="13" t="s">
        <v>76</v>
      </c>
      <c r="AY416" s="252" t="s">
        <v>362</v>
      </c>
    </row>
    <row r="417" s="13" customFormat="1">
      <c r="A417" s="13"/>
      <c r="B417" s="241"/>
      <c r="C417" s="242"/>
      <c r="D417" s="243" t="s">
        <v>372</v>
      </c>
      <c r="E417" s="244" t="s">
        <v>1</v>
      </c>
      <c r="F417" s="245" t="s">
        <v>957</v>
      </c>
      <c r="G417" s="242"/>
      <c r="H417" s="246">
        <v>-1.5760000000000001</v>
      </c>
      <c r="I417" s="247"/>
      <c r="J417" s="242"/>
      <c r="K417" s="242"/>
      <c r="L417" s="248"/>
      <c r="M417" s="249"/>
      <c r="N417" s="250"/>
      <c r="O417" s="250"/>
      <c r="P417" s="250"/>
      <c r="Q417" s="250"/>
      <c r="R417" s="250"/>
      <c r="S417" s="250"/>
      <c r="T417" s="251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2" t="s">
        <v>372</v>
      </c>
      <c r="AU417" s="252" t="s">
        <v>88</v>
      </c>
      <c r="AV417" s="13" t="s">
        <v>88</v>
      </c>
      <c r="AW417" s="13" t="s">
        <v>32</v>
      </c>
      <c r="AX417" s="13" t="s">
        <v>76</v>
      </c>
      <c r="AY417" s="252" t="s">
        <v>362</v>
      </c>
    </row>
    <row r="418" s="15" customFormat="1">
      <c r="A418" s="15"/>
      <c r="B418" s="274"/>
      <c r="C418" s="275"/>
      <c r="D418" s="243" t="s">
        <v>372</v>
      </c>
      <c r="E418" s="276" t="s">
        <v>1</v>
      </c>
      <c r="F418" s="277" t="s">
        <v>974</v>
      </c>
      <c r="G418" s="275"/>
      <c r="H418" s="276" t="s">
        <v>1</v>
      </c>
      <c r="I418" s="278"/>
      <c r="J418" s="275"/>
      <c r="K418" s="275"/>
      <c r="L418" s="279"/>
      <c r="M418" s="280"/>
      <c r="N418" s="281"/>
      <c r="O418" s="281"/>
      <c r="P418" s="281"/>
      <c r="Q418" s="281"/>
      <c r="R418" s="281"/>
      <c r="S418" s="281"/>
      <c r="T418" s="282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83" t="s">
        <v>372</v>
      </c>
      <c r="AU418" s="283" t="s">
        <v>88</v>
      </c>
      <c r="AV418" s="15" t="s">
        <v>83</v>
      </c>
      <c r="AW418" s="15" t="s">
        <v>32</v>
      </c>
      <c r="AX418" s="15" t="s">
        <v>76</v>
      </c>
      <c r="AY418" s="283" t="s">
        <v>362</v>
      </c>
    </row>
    <row r="419" s="13" customFormat="1">
      <c r="A419" s="13"/>
      <c r="B419" s="241"/>
      <c r="C419" s="242"/>
      <c r="D419" s="243" t="s">
        <v>372</v>
      </c>
      <c r="E419" s="244" t="s">
        <v>1</v>
      </c>
      <c r="F419" s="245" t="s">
        <v>975</v>
      </c>
      <c r="G419" s="242"/>
      <c r="H419" s="246">
        <v>47.265000000000001</v>
      </c>
      <c r="I419" s="247"/>
      <c r="J419" s="242"/>
      <c r="K419" s="242"/>
      <c r="L419" s="248"/>
      <c r="M419" s="249"/>
      <c r="N419" s="250"/>
      <c r="O419" s="250"/>
      <c r="P419" s="250"/>
      <c r="Q419" s="250"/>
      <c r="R419" s="250"/>
      <c r="S419" s="250"/>
      <c r="T419" s="251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2" t="s">
        <v>372</v>
      </c>
      <c r="AU419" s="252" t="s">
        <v>88</v>
      </c>
      <c r="AV419" s="13" t="s">
        <v>88</v>
      </c>
      <c r="AW419" s="13" t="s">
        <v>32</v>
      </c>
      <c r="AX419" s="13" t="s">
        <v>76</v>
      </c>
      <c r="AY419" s="252" t="s">
        <v>362</v>
      </c>
    </row>
    <row r="420" s="13" customFormat="1">
      <c r="A420" s="13"/>
      <c r="B420" s="241"/>
      <c r="C420" s="242"/>
      <c r="D420" s="243" t="s">
        <v>372</v>
      </c>
      <c r="E420" s="244" t="s">
        <v>1</v>
      </c>
      <c r="F420" s="245" t="s">
        <v>957</v>
      </c>
      <c r="G420" s="242"/>
      <c r="H420" s="246">
        <v>-1.5760000000000001</v>
      </c>
      <c r="I420" s="247"/>
      <c r="J420" s="242"/>
      <c r="K420" s="242"/>
      <c r="L420" s="248"/>
      <c r="M420" s="249"/>
      <c r="N420" s="250"/>
      <c r="O420" s="250"/>
      <c r="P420" s="250"/>
      <c r="Q420" s="250"/>
      <c r="R420" s="250"/>
      <c r="S420" s="250"/>
      <c r="T420" s="251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2" t="s">
        <v>372</v>
      </c>
      <c r="AU420" s="252" t="s">
        <v>88</v>
      </c>
      <c r="AV420" s="13" t="s">
        <v>88</v>
      </c>
      <c r="AW420" s="13" t="s">
        <v>32</v>
      </c>
      <c r="AX420" s="13" t="s">
        <v>76</v>
      </c>
      <c r="AY420" s="252" t="s">
        <v>362</v>
      </c>
    </row>
    <row r="421" s="15" customFormat="1">
      <c r="A421" s="15"/>
      <c r="B421" s="274"/>
      <c r="C421" s="275"/>
      <c r="D421" s="243" t="s">
        <v>372</v>
      </c>
      <c r="E421" s="276" t="s">
        <v>1</v>
      </c>
      <c r="F421" s="277" t="s">
        <v>976</v>
      </c>
      <c r="G421" s="275"/>
      <c r="H421" s="276" t="s">
        <v>1</v>
      </c>
      <c r="I421" s="278"/>
      <c r="J421" s="275"/>
      <c r="K421" s="275"/>
      <c r="L421" s="279"/>
      <c r="M421" s="280"/>
      <c r="N421" s="281"/>
      <c r="O421" s="281"/>
      <c r="P421" s="281"/>
      <c r="Q421" s="281"/>
      <c r="R421" s="281"/>
      <c r="S421" s="281"/>
      <c r="T421" s="282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83" t="s">
        <v>372</v>
      </c>
      <c r="AU421" s="283" t="s">
        <v>88</v>
      </c>
      <c r="AV421" s="15" t="s">
        <v>83</v>
      </c>
      <c r="AW421" s="15" t="s">
        <v>32</v>
      </c>
      <c r="AX421" s="15" t="s">
        <v>76</v>
      </c>
      <c r="AY421" s="283" t="s">
        <v>362</v>
      </c>
    </row>
    <row r="422" s="13" customFormat="1">
      <c r="A422" s="13"/>
      <c r="B422" s="241"/>
      <c r="C422" s="242"/>
      <c r="D422" s="243" t="s">
        <v>372</v>
      </c>
      <c r="E422" s="244" t="s">
        <v>1</v>
      </c>
      <c r="F422" s="245" t="s">
        <v>975</v>
      </c>
      <c r="G422" s="242"/>
      <c r="H422" s="246">
        <v>47.265000000000001</v>
      </c>
      <c r="I422" s="247"/>
      <c r="J422" s="242"/>
      <c r="K422" s="242"/>
      <c r="L422" s="248"/>
      <c r="M422" s="249"/>
      <c r="N422" s="250"/>
      <c r="O422" s="250"/>
      <c r="P422" s="250"/>
      <c r="Q422" s="250"/>
      <c r="R422" s="250"/>
      <c r="S422" s="250"/>
      <c r="T422" s="251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2" t="s">
        <v>372</v>
      </c>
      <c r="AU422" s="252" t="s">
        <v>88</v>
      </c>
      <c r="AV422" s="13" t="s">
        <v>88</v>
      </c>
      <c r="AW422" s="13" t="s">
        <v>32</v>
      </c>
      <c r="AX422" s="13" t="s">
        <v>76</v>
      </c>
      <c r="AY422" s="252" t="s">
        <v>362</v>
      </c>
    </row>
    <row r="423" s="13" customFormat="1">
      <c r="A423" s="13"/>
      <c r="B423" s="241"/>
      <c r="C423" s="242"/>
      <c r="D423" s="243" t="s">
        <v>372</v>
      </c>
      <c r="E423" s="244" t="s">
        <v>1</v>
      </c>
      <c r="F423" s="245" t="s">
        <v>957</v>
      </c>
      <c r="G423" s="242"/>
      <c r="H423" s="246">
        <v>-1.5760000000000001</v>
      </c>
      <c r="I423" s="247"/>
      <c r="J423" s="242"/>
      <c r="K423" s="242"/>
      <c r="L423" s="248"/>
      <c r="M423" s="249"/>
      <c r="N423" s="250"/>
      <c r="O423" s="250"/>
      <c r="P423" s="250"/>
      <c r="Q423" s="250"/>
      <c r="R423" s="250"/>
      <c r="S423" s="250"/>
      <c r="T423" s="251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2" t="s">
        <v>372</v>
      </c>
      <c r="AU423" s="252" t="s">
        <v>88</v>
      </c>
      <c r="AV423" s="13" t="s">
        <v>88</v>
      </c>
      <c r="AW423" s="13" t="s">
        <v>32</v>
      </c>
      <c r="AX423" s="13" t="s">
        <v>76</v>
      </c>
      <c r="AY423" s="252" t="s">
        <v>362</v>
      </c>
    </row>
    <row r="424" s="13" customFormat="1">
      <c r="A424" s="13"/>
      <c r="B424" s="241"/>
      <c r="C424" s="242"/>
      <c r="D424" s="243" t="s">
        <v>372</v>
      </c>
      <c r="E424" s="244" t="s">
        <v>1</v>
      </c>
      <c r="F424" s="245" t="s">
        <v>977</v>
      </c>
      <c r="G424" s="242"/>
      <c r="H424" s="246">
        <v>-2.3999999999999999</v>
      </c>
      <c r="I424" s="247"/>
      <c r="J424" s="242"/>
      <c r="K424" s="242"/>
      <c r="L424" s="248"/>
      <c r="M424" s="249"/>
      <c r="N424" s="250"/>
      <c r="O424" s="250"/>
      <c r="P424" s="250"/>
      <c r="Q424" s="250"/>
      <c r="R424" s="250"/>
      <c r="S424" s="250"/>
      <c r="T424" s="251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2" t="s">
        <v>372</v>
      </c>
      <c r="AU424" s="252" t="s">
        <v>88</v>
      </c>
      <c r="AV424" s="13" t="s">
        <v>88</v>
      </c>
      <c r="AW424" s="13" t="s">
        <v>32</v>
      </c>
      <c r="AX424" s="13" t="s">
        <v>76</v>
      </c>
      <c r="AY424" s="252" t="s">
        <v>362</v>
      </c>
    </row>
    <row r="425" s="15" customFormat="1">
      <c r="A425" s="15"/>
      <c r="B425" s="274"/>
      <c r="C425" s="275"/>
      <c r="D425" s="243" t="s">
        <v>372</v>
      </c>
      <c r="E425" s="276" t="s">
        <v>1</v>
      </c>
      <c r="F425" s="277" t="s">
        <v>978</v>
      </c>
      <c r="G425" s="275"/>
      <c r="H425" s="276" t="s">
        <v>1</v>
      </c>
      <c r="I425" s="278"/>
      <c r="J425" s="275"/>
      <c r="K425" s="275"/>
      <c r="L425" s="279"/>
      <c r="M425" s="280"/>
      <c r="N425" s="281"/>
      <c r="O425" s="281"/>
      <c r="P425" s="281"/>
      <c r="Q425" s="281"/>
      <c r="R425" s="281"/>
      <c r="S425" s="281"/>
      <c r="T425" s="282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83" t="s">
        <v>372</v>
      </c>
      <c r="AU425" s="283" t="s">
        <v>88</v>
      </c>
      <c r="AV425" s="15" t="s">
        <v>83</v>
      </c>
      <c r="AW425" s="15" t="s">
        <v>32</v>
      </c>
      <c r="AX425" s="15" t="s">
        <v>76</v>
      </c>
      <c r="AY425" s="283" t="s">
        <v>362</v>
      </c>
    </row>
    <row r="426" s="13" customFormat="1">
      <c r="A426" s="13"/>
      <c r="B426" s="241"/>
      <c r="C426" s="242"/>
      <c r="D426" s="243" t="s">
        <v>372</v>
      </c>
      <c r="E426" s="244" t="s">
        <v>1</v>
      </c>
      <c r="F426" s="245" t="s">
        <v>979</v>
      </c>
      <c r="G426" s="242"/>
      <c r="H426" s="246">
        <v>51.744999999999997</v>
      </c>
      <c r="I426" s="247"/>
      <c r="J426" s="242"/>
      <c r="K426" s="242"/>
      <c r="L426" s="248"/>
      <c r="M426" s="249"/>
      <c r="N426" s="250"/>
      <c r="O426" s="250"/>
      <c r="P426" s="250"/>
      <c r="Q426" s="250"/>
      <c r="R426" s="250"/>
      <c r="S426" s="250"/>
      <c r="T426" s="251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2" t="s">
        <v>372</v>
      </c>
      <c r="AU426" s="252" t="s">
        <v>88</v>
      </c>
      <c r="AV426" s="13" t="s">
        <v>88</v>
      </c>
      <c r="AW426" s="13" t="s">
        <v>32</v>
      </c>
      <c r="AX426" s="13" t="s">
        <v>76</v>
      </c>
      <c r="AY426" s="252" t="s">
        <v>362</v>
      </c>
    </row>
    <row r="427" s="13" customFormat="1">
      <c r="A427" s="13"/>
      <c r="B427" s="241"/>
      <c r="C427" s="242"/>
      <c r="D427" s="243" t="s">
        <v>372</v>
      </c>
      <c r="E427" s="244" t="s">
        <v>1</v>
      </c>
      <c r="F427" s="245" t="s">
        <v>963</v>
      </c>
      <c r="G427" s="242"/>
      <c r="H427" s="246">
        <v>-2.4630000000000001</v>
      </c>
      <c r="I427" s="247"/>
      <c r="J427" s="242"/>
      <c r="K427" s="242"/>
      <c r="L427" s="248"/>
      <c r="M427" s="249"/>
      <c r="N427" s="250"/>
      <c r="O427" s="250"/>
      <c r="P427" s="250"/>
      <c r="Q427" s="250"/>
      <c r="R427" s="250"/>
      <c r="S427" s="250"/>
      <c r="T427" s="251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2" t="s">
        <v>372</v>
      </c>
      <c r="AU427" s="252" t="s">
        <v>88</v>
      </c>
      <c r="AV427" s="13" t="s">
        <v>88</v>
      </c>
      <c r="AW427" s="13" t="s">
        <v>32</v>
      </c>
      <c r="AX427" s="13" t="s">
        <v>76</v>
      </c>
      <c r="AY427" s="252" t="s">
        <v>362</v>
      </c>
    </row>
    <row r="428" s="15" customFormat="1">
      <c r="A428" s="15"/>
      <c r="B428" s="274"/>
      <c r="C428" s="275"/>
      <c r="D428" s="243" t="s">
        <v>372</v>
      </c>
      <c r="E428" s="276" t="s">
        <v>1</v>
      </c>
      <c r="F428" s="277" t="s">
        <v>980</v>
      </c>
      <c r="G428" s="275"/>
      <c r="H428" s="276" t="s">
        <v>1</v>
      </c>
      <c r="I428" s="278"/>
      <c r="J428" s="275"/>
      <c r="K428" s="275"/>
      <c r="L428" s="279"/>
      <c r="M428" s="280"/>
      <c r="N428" s="281"/>
      <c r="O428" s="281"/>
      <c r="P428" s="281"/>
      <c r="Q428" s="281"/>
      <c r="R428" s="281"/>
      <c r="S428" s="281"/>
      <c r="T428" s="282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83" t="s">
        <v>372</v>
      </c>
      <c r="AU428" s="283" t="s">
        <v>88</v>
      </c>
      <c r="AV428" s="15" t="s">
        <v>83</v>
      </c>
      <c r="AW428" s="15" t="s">
        <v>32</v>
      </c>
      <c r="AX428" s="15" t="s">
        <v>76</v>
      </c>
      <c r="AY428" s="283" t="s">
        <v>362</v>
      </c>
    </row>
    <row r="429" s="13" customFormat="1">
      <c r="A429" s="13"/>
      <c r="B429" s="241"/>
      <c r="C429" s="242"/>
      <c r="D429" s="243" t="s">
        <v>372</v>
      </c>
      <c r="E429" s="244" t="s">
        <v>1</v>
      </c>
      <c r="F429" s="245" t="s">
        <v>981</v>
      </c>
      <c r="G429" s="242"/>
      <c r="H429" s="246">
        <v>323.04599999999999</v>
      </c>
      <c r="I429" s="247"/>
      <c r="J429" s="242"/>
      <c r="K429" s="242"/>
      <c r="L429" s="248"/>
      <c r="M429" s="249"/>
      <c r="N429" s="250"/>
      <c r="O429" s="250"/>
      <c r="P429" s="250"/>
      <c r="Q429" s="250"/>
      <c r="R429" s="250"/>
      <c r="S429" s="250"/>
      <c r="T429" s="251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2" t="s">
        <v>372</v>
      </c>
      <c r="AU429" s="252" t="s">
        <v>88</v>
      </c>
      <c r="AV429" s="13" t="s">
        <v>88</v>
      </c>
      <c r="AW429" s="13" t="s">
        <v>32</v>
      </c>
      <c r="AX429" s="13" t="s">
        <v>76</v>
      </c>
      <c r="AY429" s="252" t="s">
        <v>362</v>
      </c>
    </row>
    <row r="430" s="13" customFormat="1">
      <c r="A430" s="13"/>
      <c r="B430" s="241"/>
      <c r="C430" s="242"/>
      <c r="D430" s="243" t="s">
        <v>372</v>
      </c>
      <c r="E430" s="244" t="s">
        <v>1</v>
      </c>
      <c r="F430" s="245" t="s">
        <v>982</v>
      </c>
      <c r="G430" s="242"/>
      <c r="H430" s="246">
        <v>-9.4559999999999995</v>
      </c>
      <c r="I430" s="247"/>
      <c r="J430" s="242"/>
      <c r="K430" s="242"/>
      <c r="L430" s="248"/>
      <c r="M430" s="249"/>
      <c r="N430" s="250"/>
      <c r="O430" s="250"/>
      <c r="P430" s="250"/>
      <c r="Q430" s="250"/>
      <c r="R430" s="250"/>
      <c r="S430" s="250"/>
      <c r="T430" s="251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2" t="s">
        <v>372</v>
      </c>
      <c r="AU430" s="252" t="s">
        <v>88</v>
      </c>
      <c r="AV430" s="13" t="s">
        <v>88</v>
      </c>
      <c r="AW430" s="13" t="s">
        <v>32</v>
      </c>
      <c r="AX430" s="13" t="s">
        <v>76</v>
      </c>
      <c r="AY430" s="252" t="s">
        <v>362</v>
      </c>
    </row>
    <row r="431" s="16" customFormat="1">
      <c r="A431" s="16"/>
      <c r="B431" s="297"/>
      <c r="C431" s="298"/>
      <c r="D431" s="243" t="s">
        <v>372</v>
      </c>
      <c r="E431" s="299" t="s">
        <v>1</v>
      </c>
      <c r="F431" s="300" t="s">
        <v>848</v>
      </c>
      <c r="G431" s="298"/>
      <c r="H431" s="301">
        <v>1097.4659999999999</v>
      </c>
      <c r="I431" s="302"/>
      <c r="J431" s="298"/>
      <c r="K431" s="298"/>
      <c r="L431" s="303"/>
      <c r="M431" s="304"/>
      <c r="N431" s="305"/>
      <c r="O431" s="305"/>
      <c r="P431" s="305"/>
      <c r="Q431" s="305"/>
      <c r="R431" s="305"/>
      <c r="S431" s="305"/>
      <c r="T431" s="30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T431" s="307" t="s">
        <v>372</v>
      </c>
      <c r="AU431" s="307" t="s">
        <v>88</v>
      </c>
      <c r="AV431" s="16" t="s">
        <v>104</v>
      </c>
      <c r="AW431" s="16" t="s">
        <v>32</v>
      </c>
      <c r="AX431" s="16" t="s">
        <v>76</v>
      </c>
      <c r="AY431" s="307" t="s">
        <v>362</v>
      </c>
    </row>
    <row r="432" s="15" customFormat="1">
      <c r="A432" s="15"/>
      <c r="B432" s="274"/>
      <c r="C432" s="275"/>
      <c r="D432" s="243" t="s">
        <v>372</v>
      </c>
      <c r="E432" s="276" t="s">
        <v>1</v>
      </c>
      <c r="F432" s="277" t="s">
        <v>983</v>
      </c>
      <c r="G432" s="275"/>
      <c r="H432" s="276" t="s">
        <v>1</v>
      </c>
      <c r="I432" s="278"/>
      <c r="J432" s="275"/>
      <c r="K432" s="275"/>
      <c r="L432" s="279"/>
      <c r="M432" s="280"/>
      <c r="N432" s="281"/>
      <c r="O432" s="281"/>
      <c r="P432" s="281"/>
      <c r="Q432" s="281"/>
      <c r="R432" s="281"/>
      <c r="S432" s="281"/>
      <c r="T432" s="282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83" t="s">
        <v>372</v>
      </c>
      <c r="AU432" s="283" t="s">
        <v>88</v>
      </c>
      <c r="AV432" s="15" t="s">
        <v>83</v>
      </c>
      <c r="AW432" s="15" t="s">
        <v>32</v>
      </c>
      <c r="AX432" s="15" t="s">
        <v>76</v>
      </c>
      <c r="AY432" s="283" t="s">
        <v>362</v>
      </c>
    </row>
    <row r="433" s="15" customFormat="1">
      <c r="A433" s="15"/>
      <c r="B433" s="274"/>
      <c r="C433" s="275"/>
      <c r="D433" s="243" t="s">
        <v>372</v>
      </c>
      <c r="E433" s="276" t="s">
        <v>1</v>
      </c>
      <c r="F433" s="277" t="s">
        <v>658</v>
      </c>
      <c r="G433" s="275"/>
      <c r="H433" s="276" t="s">
        <v>1</v>
      </c>
      <c r="I433" s="278"/>
      <c r="J433" s="275"/>
      <c r="K433" s="275"/>
      <c r="L433" s="279"/>
      <c r="M433" s="280"/>
      <c r="N433" s="281"/>
      <c r="O433" s="281"/>
      <c r="P433" s="281"/>
      <c r="Q433" s="281"/>
      <c r="R433" s="281"/>
      <c r="S433" s="281"/>
      <c r="T433" s="282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83" t="s">
        <v>372</v>
      </c>
      <c r="AU433" s="283" t="s">
        <v>88</v>
      </c>
      <c r="AV433" s="15" t="s">
        <v>83</v>
      </c>
      <c r="AW433" s="15" t="s">
        <v>32</v>
      </c>
      <c r="AX433" s="15" t="s">
        <v>76</v>
      </c>
      <c r="AY433" s="283" t="s">
        <v>362</v>
      </c>
    </row>
    <row r="434" s="15" customFormat="1">
      <c r="A434" s="15"/>
      <c r="B434" s="274"/>
      <c r="C434" s="275"/>
      <c r="D434" s="243" t="s">
        <v>372</v>
      </c>
      <c r="E434" s="276" t="s">
        <v>1</v>
      </c>
      <c r="F434" s="277" t="s">
        <v>984</v>
      </c>
      <c r="G434" s="275"/>
      <c r="H434" s="276" t="s">
        <v>1</v>
      </c>
      <c r="I434" s="278"/>
      <c r="J434" s="275"/>
      <c r="K434" s="275"/>
      <c r="L434" s="279"/>
      <c r="M434" s="280"/>
      <c r="N434" s="281"/>
      <c r="O434" s="281"/>
      <c r="P434" s="281"/>
      <c r="Q434" s="281"/>
      <c r="R434" s="281"/>
      <c r="S434" s="281"/>
      <c r="T434" s="282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83" t="s">
        <v>372</v>
      </c>
      <c r="AU434" s="283" t="s">
        <v>88</v>
      </c>
      <c r="AV434" s="15" t="s">
        <v>83</v>
      </c>
      <c r="AW434" s="15" t="s">
        <v>32</v>
      </c>
      <c r="AX434" s="15" t="s">
        <v>76</v>
      </c>
      <c r="AY434" s="283" t="s">
        <v>362</v>
      </c>
    </row>
    <row r="435" s="15" customFormat="1">
      <c r="A435" s="15"/>
      <c r="B435" s="274"/>
      <c r="C435" s="275"/>
      <c r="D435" s="243" t="s">
        <v>372</v>
      </c>
      <c r="E435" s="276" t="s">
        <v>1</v>
      </c>
      <c r="F435" s="277" t="s">
        <v>985</v>
      </c>
      <c r="G435" s="275"/>
      <c r="H435" s="276" t="s">
        <v>1</v>
      </c>
      <c r="I435" s="278"/>
      <c r="J435" s="275"/>
      <c r="K435" s="275"/>
      <c r="L435" s="279"/>
      <c r="M435" s="280"/>
      <c r="N435" s="281"/>
      <c r="O435" s="281"/>
      <c r="P435" s="281"/>
      <c r="Q435" s="281"/>
      <c r="R435" s="281"/>
      <c r="S435" s="281"/>
      <c r="T435" s="282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83" t="s">
        <v>372</v>
      </c>
      <c r="AU435" s="283" t="s">
        <v>88</v>
      </c>
      <c r="AV435" s="15" t="s">
        <v>83</v>
      </c>
      <c r="AW435" s="15" t="s">
        <v>32</v>
      </c>
      <c r="AX435" s="15" t="s">
        <v>76</v>
      </c>
      <c r="AY435" s="283" t="s">
        <v>362</v>
      </c>
    </row>
    <row r="436" s="13" customFormat="1">
      <c r="A436" s="13"/>
      <c r="B436" s="241"/>
      <c r="C436" s="242"/>
      <c r="D436" s="243" t="s">
        <v>372</v>
      </c>
      <c r="E436" s="244" t="s">
        <v>1</v>
      </c>
      <c r="F436" s="245" t="s">
        <v>986</v>
      </c>
      <c r="G436" s="242"/>
      <c r="H436" s="246">
        <v>166.239</v>
      </c>
      <c r="I436" s="247"/>
      <c r="J436" s="242"/>
      <c r="K436" s="242"/>
      <c r="L436" s="248"/>
      <c r="M436" s="249"/>
      <c r="N436" s="250"/>
      <c r="O436" s="250"/>
      <c r="P436" s="250"/>
      <c r="Q436" s="250"/>
      <c r="R436" s="250"/>
      <c r="S436" s="250"/>
      <c r="T436" s="251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2" t="s">
        <v>372</v>
      </c>
      <c r="AU436" s="252" t="s">
        <v>88</v>
      </c>
      <c r="AV436" s="13" t="s">
        <v>88</v>
      </c>
      <c r="AW436" s="13" t="s">
        <v>32</v>
      </c>
      <c r="AX436" s="13" t="s">
        <v>76</v>
      </c>
      <c r="AY436" s="252" t="s">
        <v>362</v>
      </c>
    </row>
    <row r="437" s="13" customFormat="1">
      <c r="A437" s="13"/>
      <c r="B437" s="241"/>
      <c r="C437" s="242"/>
      <c r="D437" s="243" t="s">
        <v>372</v>
      </c>
      <c r="E437" s="244" t="s">
        <v>1</v>
      </c>
      <c r="F437" s="245" t="s">
        <v>954</v>
      </c>
      <c r="G437" s="242"/>
      <c r="H437" s="246">
        <v>-4.7279999999999998</v>
      </c>
      <c r="I437" s="247"/>
      <c r="J437" s="242"/>
      <c r="K437" s="242"/>
      <c r="L437" s="248"/>
      <c r="M437" s="249"/>
      <c r="N437" s="250"/>
      <c r="O437" s="250"/>
      <c r="P437" s="250"/>
      <c r="Q437" s="250"/>
      <c r="R437" s="250"/>
      <c r="S437" s="250"/>
      <c r="T437" s="251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2" t="s">
        <v>372</v>
      </c>
      <c r="AU437" s="252" t="s">
        <v>88</v>
      </c>
      <c r="AV437" s="13" t="s">
        <v>88</v>
      </c>
      <c r="AW437" s="13" t="s">
        <v>32</v>
      </c>
      <c r="AX437" s="13" t="s">
        <v>76</v>
      </c>
      <c r="AY437" s="252" t="s">
        <v>362</v>
      </c>
    </row>
    <row r="438" s="15" customFormat="1">
      <c r="A438" s="15"/>
      <c r="B438" s="274"/>
      <c r="C438" s="275"/>
      <c r="D438" s="243" t="s">
        <v>372</v>
      </c>
      <c r="E438" s="276" t="s">
        <v>1</v>
      </c>
      <c r="F438" s="277" t="s">
        <v>987</v>
      </c>
      <c r="G438" s="275"/>
      <c r="H438" s="276" t="s">
        <v>1</v>
      </c>
      <c r="I438" s="278"/>
      <c r="J438" s="275"/>
      <c r="K438" s="275"/>
      <c r="L438" s="279"/>
      <c r="M438" s="280"/>
      <c r="N438" s="281"/>
      <c r="O438" s="281"/>
      <c r="P438" s="281"/>
      <c r="Q438" s="281"/>
      <c r="R438" s="281"/>
      <c r="S438" s="281"/>
      <c r="T438" s="282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83" t="s">
        <v>372</v>
      </c>
      <c r="AU438" s="283" t="s">
        <v>88</v>
      </c>
      <c r="AV438" s="15" t="s">
        <v>83</v>
      </c>
      <c r="AW438" s="15" t="s">
        <v>32</v>
      </c>
      <c r="AX438" s="15" t="s">
        <v>76</v>
      </c>
      <c r="AY438" s="283" t="s">
        <v>362</v>
      </c>
    </row>
    <row r="439" s="15" customFormat="1">
      <c r="A439" s="15"/>
      <c r="B439" s="274"/>
      <c r="C439" s="275"/>
      <c r="D439" s="243" t="s">
        <v>372</v>
      </c>
      <c r="E439" s="276" t="s">
        <v>1</v>
      </c>
      <c r="F439" s="277" t="s">
        <v>988</v>
      </c>
      <c r="G439" s="275"/>
      <c r="H439" s="276" t="s">
        <v>1</v>
      </c>
      <c r="I439" s="278"/>
      <c r="J439" s="275"/>
      <c r="K439" s="275"/>
      <c r="L439" s="279"/>
      <c r="M439" s="280"/>
      <c r="N439" s="281"/>
      <c r="O439" s="281"/>
      <c r="P439" s="281"/>
      <c r="Q439" s="281"/>
      <c r="R439" s="281"/>
      <c r="S439" s="281"/>
      <c r="T439" s="282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83" t="s">
        <v>372</v>
      </c>
      <c r="AU439" s="283" t="s">
        <v>88</v>
      </c>
      <c r="AV439" s="15" t="s">
        <v>83</v>
      </c>
      <c r="AW439" s="15" t="s">
        <v>32</v>
      </c>
      <c r="AX439" s="15" t="s">
        <v>76</v>
      </c>
      <c r="AY439" s="283" t="s">
        <v>362</v>
      </c>
    </row>
    <row r="440" s="15" customFormat="1">
      <c r="A440" s="15"/>
      <c r="B440" s="274"/>
      <c r="C440" s="275"/>
      <c r="D440" s="243" t="s">
        <v>372</v>
      </c>
      <c r="E440" s="276" t="s">
        <v>1</v>
      </c>
      <c r="F440" s="277" t="s">
        <v>984</v>
      </c>
      <c r="G440" s="275"/>
      <c r="H440" s="276" t="s">
        <v>1</v>
      </c>
      <c r="I440" s="278"/>
      <c r="J440" s="275"/>
      <c r="K440" s="275"/>
      <c r="L440" s="279"/>
      <c r="M440" s="280"/>
      <c r="N440" s="281"/>
      <c r="O440" s="281"/>
      <c r="P440" s="281"/>
      <c r="Q440" s="281"/>
      <c r="R440" s="281"/>
      <c r="S440" s="281"/>
      <c r="T440" s="282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83" t="s">
        <v>372</v>
      </c>
      <c r="AU440" s="283" t="s">
        <v>88</v>
      </c>
      <c r="AV440" s="15" t="s">
        <v>83</v>
      </c>
      <c r="AW440" s="15" t="s">
        <v>32</v>
      </c>
      <c r="AX440" s="15" t="s">
        <v>76</v>
      </c>
      <c r="AY440" s="283" t="s">
        <v>362</v>
      </c>
    </row>
    <row r="441" s="15" customFormat="1">
      <c r="A441" s="15"/>
      <c r="B441" s="274"/>
      <c r="C441" s="275"/>
      <c r="D441" s="243" t="s">
        <v>372</v>
      </c>
      <c r="E441" s="276" t="s">
        <v>1</v>
      </c>
      <c r="F441" s="277" t="s">
        <v>989</v>
      </c>
      <c r="G441" s="275"/>
      <c r="H441" s="276" t="s">
        <v>1</v>
      </c>
      <c r="I441" s="278"/>
      <c r="J441" s="275"/>
      <c r="K441" s="275"/>
      <c r="L441" s="279"/>
      <c r="M441" s="280"/>
      <c r="N441" s="281"/>
      <c r="O441" s="281"/>
      <c r="P441" s="281"/>
      <c r="Q441" s="281"/>
      <c r="R441" s="281"/>
      <c r="S441" s="281"/>
      <c r="T441" s="282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83" t="s">
        <v>372</v>
      </c>
      <c r="AU441" s="283" t="s">
        <v>88</v>
      </c>
      <c r="AV441" s="15" t="s">
        <v>83</v>
      </c>
      <c r="AW441" s="15" t="s">
        <v>32</v>
      </c>
      <c r="AX441" s="15" t="s">
        <v>76</v>
      </c>
      <c r="AY441" s="283" t="s">
        <v>362</v>
      </c>
    </row>
    <row r="442" s="13" customFormat="1">
      <c r="A442" s="13"/>
      <c r="B442" s="241"/>
      <c r="C442" s="242"/>
      <c r="D442" s="243" t="s">
        <v>372</v>
      </c>
      <c r="E442" s="244" t="s">
        <v>1</v>
      </c>
      <c r="F442" s="245" t="s">
        <v>990</v>
      </c>
      <c r="G442" s="242"/>
      <c r="H442" s="246">
        <v>300.62900000000002</v>
      </c>
      <c r="I442" s="247"/>
      <c r="J442" s="242"/>
      <c r="K442" s="242"/>
      <c r="L442" s="248"/>
      <c r="M442" s="249"/>
      <c r="N442" s="250"/>
      <c r="O442" s="250"/>
      <c r="P442" s="250"/>
      <c r="Q442" s="250"/>
      <c r="R442" s="250"/>
      <c r="S442" s="250"/>
      <c r="T442" s="251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2" t="s">
        <v>372</v>
      </c>
      <c r="AU442" s="252" t="s">
        <v>88</v>
      </c>
      <c r="AV442" s="13" t="s">
        <v>88</v>
      </c>
      <c r="AW442" s="13" t="s">
        <v>32</v>
      </c>
      <c r="AX442" s="13" t="s">
        <v>76</v>
      </c>
      <c r="AY442" s="252" t="s">
        <v>362</v>
      </c>
    </row>
    <row r="443" s="13" customFormat="1">
      <c r="A443" s="13"/>
      <c r="B443" s="241"/>
      <c r="C443" s="242"/>
      <c r="D443" s="243" t="s">
        <v>372</v>
      </c>
      <c r="E443" s="244" t="s">
        <v>1</v>
      </c>
      <c r="F443" s="245" t="s">
        <v>991</v>
      </c>
      <c r="G443" s="242"/>
      <c r="H443" s="246">
        <v>-11.032</v>
      </c>
      <c r="I443" s="247"/>
      <c r="J443" s="242"/>
      <c r="K443" s="242"/>
      <c r="L443" s="248"/>
      <c r="M443" s="249"/>
      <c r="N443" s="250"/>
      <c r="O443" s="250"/>
      <c r="P443" s="250"/>
      <c r="Q443" s="250"/>
      <c r="R443" s="250"/>
      <c r="S443" s="250"/>
      <c r="T443" s="251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52" t="s">
        <v>372</v>
      </c>
      <c r="AU443" s="252" t="s">
        <v>88</v>
      </c>
      <c r="AV443" s="13" t="s">
        <v>88</v>
      </c>
      <c r="AW443" s="13" t="s">
        <v>32</v>
      </c>
      <c r="AX443" s="13" t="s">
        <v>76</v>
      </c>
      <c r="AY443" s="252" t="s">
        <v>362</v>
      </c>
    </row>
    <row r="444" s="13" customFormat="1">
      <c r="A444" s="13"/>
      <c r="B444" s="241"/>
      <c r="C444" s="242"/>
      <c r="D444" s="243" t="s">
        <v>372</v>
      </c>
      <c r="E444" s="244" t="s">
        <v>1</v>
      </c>
      <c r="F444" s="245" t="s">
        <v>992</v>
      </c>
      <c r="G444" s="242"/>
      <c r="H444" s="246">
        <v>-47.399999999999999</v>
      </c>
      <c r="I444" s="247"/>
      <c r="J444" s="242"/>
      <c r="K444" s="242"/>
      <c r="L444" s="248"/>
      <c r="M444" s="249"/>
      <c r="N444" s="250"/>
      <c r="O444" s="250"/>
      <c r="P444" s="250"/>
      <c r="Q444" s="250"/>
      <c r="R444" s="250"/>
      <c r="S444" s="250"/>
      <c r="T444" s="251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2" t="s">
        <v>372</v>
      </c>
      <c r="AU444" s="252" t="s">
        <v>88</v>
      </c>
      <c r="AV444" s="13" t="s">
        <v>88</v>
      </c>
      <c r="AW444" s="13" t="s">
        <v>32</v>
      </c>
      <c r="AX444" s="13" t="s">
        <v>76</v>
      </c>
      <c r="AY444" s="252" t="s">
        <v>362</v>
      </c>
    </row>
    <row r="445" s="15" customFormat="1">
      <c r="A445" s="15"/>
      <c r="B445" s="274"/>
      <c r="C445" s="275"/>
      <c r="D445" s="243" t="s">
        <v>372</v>
      </c>
      <c r="E445" s="276" t="s">
        <v>1</v>
      </c>
      <c r="F445" s="277" t="s">
        <v>993</v>
      </c>
      <c r="G445" s="275"/>
      <c r="H445" s="276" t="s">
        <v>1</v>
      </c>
      <c r="I445" s="278"/>
      <c r="J445" s="275"/>
      <c r="K445" s="275"/>
      <c r="L445" s="279"/>
      <c r="M445" s="280"/>
      <c r="N445" s="281"/>
      <c r="O445" s="281"/>
      <c r="P445" s="281"/>
      <c r="Q445" s="281"/>
      <c r="R445" s="281"/>
      <c r="S445" s="281"/>
      <c r="T445" s="282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83" t="s">
        <v>372</v>
      </c>
      <c r="AU445" s="283" t="s">
        <v>88</v>
      </c>
      <c r="AV445" s="15" t="s">
        <v>83</v>
      </c>
      <c r="AW445" s="15" t="s">
        <v>32</v>
      </c>
      <c r="AX445" s="15" t="s">
        <v>76</v>
      </c>
      <c r="AY445" s="283" t="s">
        <v>362</v>
      </c>
    </row>
    <row r="446" s="13" customFormat="1">
      <c r="A446" s="13"/>
      <c r="B446" s="241"/>
      <c r="C446" s="242"/>
      <c r="D446" s="243" t="s">
        <v>372</v>
      </c>
      <c r="E446" s="244" t="s">
        <v>1</v>
      </c>
      <c r="F446" s="245" t="s">
        <v>994</v>
      </c>
      <c r="G446" s="242"/>
      <c r="H446" s="246">
        <v>73.280000000000001</v>
      </c>
      <c r="I446" s="247"/>
      <c r="J446" s="242"/>
      <c r="K446" s="242"/>
      <c r="L446" s="248"/>
      <c r="M446" s="249"/>
      <c r="N446" s="250"/>
      <c r="O446" s="250"/>
      <c r="P446" s="250"/>
      <c r="Q446" s="250"/>
      <c r="R446" s="250"/>
      <c r="S446" s="250"/>
      <c r="T446" s="251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2" t="s">
        <v>372</v>
      </c>
      <c r="AU446" s="252" t="s">
        <v>88</v>
      </c>
      <c r="AV446" s="13" t="s">
        <v>88</v>
      </c>
      <c r="AW446" s="13" t="s">
        <v>32</v>
      </c>
      <c r="AX446" s="13" t="s">
        <v>76</v>
      </c>
      <c r="AY446" s="252" t="s">
        <v>362</v>
      </c>
    </row>
    <row r="447" s="13" customFormat="1">
      <c r="A447" s="13"/>
      <c r="B447" s="241"/>
      <c r="C447" s="242"/>
      <c r="D447" s="243" t="s">
        <v>372</v>
      </c>
      <c r="E447" s="244" t="s">
        <v>1</v>
      </c>
      <c r="F447" s="245" t="s">
        <v>963</v>
      </c>
      <c r="G447" s="242"/>
      <c r="H447" s="246">
        <v>-2.4630000000000001</v>
      </c>
      <c r="I447" s="247"/>
      <c r="J447" s="242"/>
      <c r="K447" s="242"/>
      <c r="L447" s="248"/>
      <c r="M447" s="249"/>
      <c r="N447" s="250"/>
      <c r="O447" s="250"/>
      <c r="P447" s="250"/>
      <c r="Q447" s="250"/>
      <c r="R447" s="250"/>
      <c r="S447" s="250"/>
      <c r="T447" s="251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2" t="s">
        <v>372</v>
      </c>
      <c r="AU447" s="252" t="s">
        <v>88</v>
      </c>
      <c r="AV447" s="13" t="s">
        <v>88</v>
      </c>
      <c r="AW447" s="13" t="s">
        <v>32</v>
      </c>
      <c r="AX447" s="13" t="s">
        <v>76</v>
      </c>
      <c r="AY447" s="252" t="s">
        <v>362</v>
      </c>
    </row>
    <row r="448" s="15" customFormat="1">
      <c r="A448" s="15"/>
      <c r="B448" s="274"/>
      <c r="C448" s="275"/>
      <c r="D448" s="243" t="s">
        <v>372</v>
      </c>
      <c r="E448" s="276" t="s">
        <v>1</v>
      </c>
      <c r="F448" s="277" t="s">
        <v>995</v>
      </c>
      <c r="G448" s="275"/>
      <c r="H448" s="276" t="s">
        <v>1</v>
      </c>
      <c r="I448" s="278"/>
      <c r="J448" s="275"/>
      <c r="K448" s="275"/>
      <c r="L448" s="279"/>
      <c r="M448" s="280"/>
      <c r="N448" s="281"/>
      <c r="O448" s="281"/>
      <c r="P448" s="281"/>
      <c r="Q448" s="281"/>
      <c r="R448" s="281"/>
      <c r="S448" s="281"/>
      <c r="T448" s="282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83" t="s">
        <v>372</v>
      </c>
      <c r="AU448" s="283" t="s">
        <v>88</v>
      </c>
      <c r="AV448" s="15" t="s">
        <v>83</v>
      </c>
      <c r="AW448" s="15" t="s">
        <v>32</v>
      </c>
      <c r="AX448" s="15" t="s">
        <v>76</v>
      </c>
      <c r="AY448" s="283" t="s">
        <v>362</v>
      </c>
    </row>
    <row r="449" s="13" customFormat="1">
      <c r="A449" s="13"/>
      <c r="B449" s="241"/>
      <c r="C449" s="242"/>
      <c r="D449" s="243" t="s">
        <v>372</v>
      </c>
      <c r="E449" s="244" t="s">
        <v>1</v>
      </c>
      <c r="F449" s="245" t="s">
        <v>979</v>
      </c>
      <c r="G449" s="242"/>
      <c r="H449" s="246">
        <v>51.744999999999997</v>
      </c>
      <c r="I449" s="247"/>
      <c r="J449" s="242"/>
      <c r="K449" s="242"/>
      <c r="L449" s="248"/>
      <c r="M449" s="249"/>
      <c r="N449" s="250"/>
      <c r="O449" s="250"/>
      <c r="P449" s="250"/>
      <c r="Q449" s="250"/>
      <c r="R449" s="250"/>
      <c r="S449" s="250"/>
      <c r="T449" s="251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2" t="s">
        <v>372</v>
      </c>
      <c r="AU449" s="252" t="s">
        <v>88</v>
      </c>
      <c r="AV449" s="13" t="s">
        <v>88</v>
      </c>
      <c r="AW449" s="13" t="s">
        <v>32</v>
      </c>
      <c r="AX449" s="13" t="s">
        <v>76</v>
      </c>
      <c r="AY449" s="252" t="s">
        <v>362</v>
      </c>
    </row>
    <row r="450" s="13" customFormat="1">
      <c r="A450" s="13"/>
      <c r="B450" s="241"/>
      <c r="C450" s="242"/>
      <c r="D450" s="243" t="s">
        <v>372</v>
      </c>
      <c r="E450" s="244" t="s">
        <v>1</v>
      </c>
      <c r="F450" s="245" t="s">
        <v>963</v>
      </c>
      <c r="G450" s="242"/>
      <c r="H450" s="246">
        <v>-2.4630000000000001</v>
      </c>
      <c r="I450" s="247"/>
      <c r="J450" s="242"/>
      <c r="K450" s="242"/>
      <c r="L450" s="248"/>
      <c r="M450" s="249"/>
      <c r="N450" s="250"/>
      <c r="O450" s="250"/>
      <c r="P450" s="250"/>
      <c r="Q450" s="250"/>
      <c r="R450" s="250"/>
      <c r="S450" s="250"/>
      <c r="T450" s="251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2" t="s">
        <v>372</v>
      </c>
      <c r="AU450" s="252" t="s">
        <v>88</v>
      </c>
      <c r="AV450" s="13" t="s">
        <v>88</v>
      </c>
      <c r="AW450" s="13" t="s">
        <v>32</v>
      </c>
      <c r="AX450" s="13" t="s">
        <v>76</v>
      </c>
      <c r="AY450" s="252" t="s">
        <v>362</v>
      </c>
    </row>
    <row r="451" s="15" customFormat="1">
      <c r="A451" s="15"/>
      <c r="B451" s="274"/>
      <c r="C451" s="275"/>
      <c r="D451" s="243" t="s">
        <v>372</v>
      </c>
      <c r="E451" s="276" t="s">
        <v>1</v>
      </c>
      <c r="F451" s="277" t="s">
        <v>996</v>
      </c>
      <c r="G451" s="275"/>
      <c r="H451" s="276" t="s">
        <v>1</v>
      </c>
      <c r="I451" s="278"/>
      <c r="J451" s="275"/>
      <c r="K451" s="275"/>
      <c r="L451" s="279"/>
      <c r="M451" s="280"/>
      <c r="N451" s="281"/>
      <c r="O451" s="281"/>
      <c r="P451" s="281"/>
      <c r="Q451" s="281"/>
      <c r="R451" s="281"/>
      <c r="S451" s="281"/>
      <c r="T451" s="282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83" t="s">
        <v>372</v>
      </c>
      <c r="AU451" s="283" t="s">
        <v>88</v>
      </c>
      <c r="AV451" s="15" t="s">
        <v>83</v>
      </c>
      <c r="AW451" s="15" t="s">
        <v>32</v>
      </c>
      <c r="AX451" s="15" t="s">
        <v>76</v>
      </c>
      <c r="AY451" s="283" t="s">
        <v>362</v>
      </c>
    </row>
    <row r="452" s="13" customFormat="1">
      <c r="A452" s="13"/>
      <c r="B452" s="241"/>
      <c r="C452" s="242"/>
      <c r="D452" s="243" t="s">
        <v>372</v>
      </c>
      <c r="E452" s="244" t="s">
        <v>1</v>
      </c>
      <c r="F452" s="245" t="s">
        <v>965</v>
      </c>
      <c r="G452" s="242"/>
      <c r="H452" s="246">
        <v>31.702000000000002</v>
      </c>
      <c r="I452" s="247"/>
      <c r="J452" s="242"/>
      <c r="K452" s="242"/>
      <c r="L452" s="248"/>
      <c r="M452" s="249"/>
      <c r="N452" s="250"/>
      <c r="O452" s="250"/>
      <c r="P452" s="250"/>
      <c r="Q452" s="250"/>
      <c r="R452" s="250"/>
      <c r="S452" s="250"/>
      <c r="T452" s="251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52" t="s">
        <v>372</v>
      </c>
      <c r="AU452" s="252" t="s">
        <v>88</v>
      </c>
      <c r="AV452" s="13" t="s">
        <v>88</v>
      </c>
      <c r="AW452" s="13" t="s">
        <v>32</v>
      </c>
      <c r="AX452" s="13" t="s">
        <v>76</v>
      </c>
      <c r="AY452" s="252" t="s">
        <v>362</v>
      </c>
    </row>
    <row r="453" s="13" customFormat="1">
      <c r="A453" s="13"/>
      <c r="B453" s="241"/>
      <c r="C453" s="242"/>
      <c r="D453" s="243" t="s">
        <v>372</v>
      </c>
      <c r="E453" s="244" t="s">
        <v>1</v>
      </c>
      <c r="F453" s="245" t="s">
        <v>966</v>
      </c>
      <c r="G453" s="242"/>
      <c r="H453" s="246">
        <v>-1.379</v>
      </c>
      <c r="I453" s="247"/>
      <c r="J453" s="242"/>
      <c r="K453" s="242"/>
      <c r="L453" s="248"/>
      <c r="M453" s="249"/>
      <c r="N453" s="250"/>
      <c r="O453" s="250"/>
      <c r="P453" s="250"/>
      <c r="Q453" s="250"/>
      <c r="R453" s="250"/>
      <c r="S453" s="250"/>
      <c r="T453" s="251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2" t="s">
        <v>372</v>
      </c>
      <c r="AU453" s="252" t="s">
        <v>88</v>
      </c>
      <c r="AV453" s="13" t="s">
        <v>88</v>
      </c>
      <c r="AW453" s="13" t="s">
        <v>32</v>
      </c>
      <c r="AX453" s="13" t="s">
        <v>76</v>
      </c>
      <c r="AY453" s="252" t="s">
        <v>362</v>
      </c>
    </row>
    <row r="454" s="15" customFormat="1">
      <c r="A454" s="15"/>
      <c r="B454" s="274"/>
      <c r="C454" s="275"/>
      <c r="D454" s="243" t="s">
        <v>372</v>
      </c>
      <c r="E454" s="276" t="s">
        <v>1</v>
      </c>
      <c r="F454" s="277" t="s">
        <v>997</v>
      </c>
      <c r="G454" s="275"/>
      <c r="H454" s="276" t="s">
        <v>1</v>
      </c>
      <c r="I454" s="278"/>
      <c r="J454" s="275"/>
      <c r="K454" s="275"/>
      <c r="L454" s="279"/>
      <c r="M454" s="280"/>
      <c r="N454" s="281"/>
      <c r="O454" s="281"/>
      <c r="P454" s="281"/>
      <c r="Q454" s="281"/>
      <c r="R454" s="281"/>
      <c r="S454" s="281"/>
      <c r="T454" s="282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83" t="s">
        <v>372</v>
      </c>
      <c r="AU454" s="283" t="s">
        <v>88</v>
      </c>
      <c r="AV454" s="15" t="s">
        <v>83</v>
      </c>
      <c r="AW454" s="15" t="s">
        <v>32</v>
      </c>
      <c r="AX454" s="15" t="s">
        <v>76</v>
      </c>
      <c r="AY454" s="283" t="s">
        <v>362</v>
      </c>
    </row>
    <row r="455" s="13" customFormat="1">
      <c r="A455" s="13"/>
      <c r="B455" s="241"/>
      <c r="C455" s="242"/>
      <c r="D455" s="243" t="s">
        <v>372</v>
      </c>
      <c r="E455" s="244" t="s">
        <v>1</v>
      </c>
      <c r="F455" s="245" t="s">
        <v>998</v>
      </c>
      <c r="G455" s="242"/>
      <c r="H455" s="246">
        <v>222.70500000000001</v>
      </c>
      <c r="I455" s="247"/>
      <c r="J455" s="242"/>
      <c r="K455" s="242"/>
      <c r="L455" s="248"/>
      <c r="M455" s="249"/>
      <c r="N455" s="250"/>
      <c r="O455" s="250"/>
      <c r="P455" s="250"/>
      <c r="Q455" s="250"/>
      <c r="R455" s="250"/>
      <c r="S455" s="250"/>
      <c r="T455" s="251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2" t="s">
        <v>372</v>
      </c>
      <c r="AU455" s="252" t="s">
        <v>88</v>
      </c>
      <c r="AV455" s="13" t="s">
        <v>88</v>
      </c>
      <c r="AW455" s="13" t="s">
        <v>32</v>
      </c>
      <c r="AX455" s="13" t="s">
        <v>76</v>
      </c>
      <c r="AY455" s="252" t="s">
        <v>362</v>
      </c>
    </row>
    <row r="456" s="13" customFormat="1">
      <c r="A456" s="13"/>
      <c r="B456" s="241"/>
      <c r="C456" s="242"/>
      <c r="D456" s="243" t="s">
        <v>372</v>
      </c>
      <c r="E456" s="244" t="s">
        <v>1</v>
      </c>
      <c r="F456" s="245" t="s">
        <v>999</v>
      </c>
      <c r="G456" s="242"/>
      <c r="H456" s="246">
        <v>-17.335999999999999</v>
      </c>
      <c r="I456" s="247"/>
      <c r="J456" s="242"/>
      <c r="K456" s="242"/>
      <c r="L456" s="248"/>
      <c r="M456" s="249"/>
      <c r="N456" s="250"/>
      <c r="O456" s="250"/>
      <c r="P456" s="250"/>
      <c r="Q456" s="250"/>
      <c r="R456" s="250"/>
      <c r="S456" s="250"/>
      <c r="T456" s="251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2" t="s">
        <v>372</v>
      </c>
      <c r="AU456" s="252" t="s">
        <v>88</v>
      </c>
      <c r="AV456" s="13" t="s">
        <v>88</v>
      </c>
      <c r="AW456" s="13" t="s">
        <v>32</v>
      </c>
      <c r="AX456" s="13" t="s">
        <v>76</v>
      </c>
      <c r="AY456" s="252" t="s">
        <v>362</v>
      </c>
    </row>
    <row r="457" s="13" customFormat="1">
      <c r="A457" s="13"/>
      <c r="B457" s="241"/>
      <c r="C457" s="242"/>
      <c r="D457" s="243" t="s">
        <v>372</v>
      </c>
      <c r="E457" s="244" t="s">
        <v>1</v>
      </c>
      <c r="F457" s="245" t="s">
        <v>966</v>
      </c>
      <c r="G457" s="242"/>
      <c r="H457" s="246">
        <v>-1.379</v>
      </c>
      <c r="I457" s="247"/>
      <c r="J457" s="242"/>
      <c r="K457" s="242"/>
      <c r="L457" s="248"/>
      <c r="M457" s="249"/>
      <c r="N457" s="250"/>
      <c r="O457" s="250"/>
      <c r="P457" s="250"/>
      <c r="Q457" s="250"/>
      <c r="R457" s="250"/>
      <c r="S457" s="250"/>
      <c r="T457" s="251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2" t="s">
        <v>372</v>
      </c>
      <c r="AU457" s="252" t="s">
        <v>88</v>
      </c>
      <c r="AV457" s="13" t="s">
        <v>88</v>
      </c>
      <c r="AW457" s="13" t="s">
        <v>32</v>
      </c>
      <c r="AX457" s="13" t="s">
        <v>76</v>
      </c>
      <c r="AY457" s="252" t="s">
        <v>362</v>
      </c>
    </row>
    <row r="458" s="13" customFormat="1">
      <c r="A458" s="13"/>
      <c r="B458" s="241"/>
      <c r="C458" s="242"/>
      <c r="D458" s="243" t="s">
        <v>372</v>
      </c>
      <c r="E458" s="244" t="s">
        <v>1</v>
      </c>
      <c r="F458" s="245" t="s">
        <v>1000</v>
      </c>
      <c r="G458" s="242"/>
      <c r="H458" s="246">
        <v>-7.1600000000000001</v>
      </c>
      <c r="I458" s="247"/>
      <c r="J458" s="242"/>
      <c r="K458" s="242"/>
      <c r="L458" s="248"/>
      <c r="M458" s="249"/>
      <c r="N458" s="250"/>
      <c r="O458" s="250"/>
      <c r="P458" s="250"/>
      <c r="Q458" s="250"/>
      <c r="R458" s="250"/>
      <c r="S458" s="250"/>
      <c r="T458" s="251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2" t="s">
        <v>372</v>
      </c>
      <c r="AU458" s="252" t="s">
        <v>88</v>
      </c>
      <c r="AV458" s="13" t="s">
        <v>88</v>
      </c>
      <c r="AW458" s="13" t="s">
        <v>32</v>
      </c>
      <c r="AX458" s="13" t="s">
        <v>76</v>
      </c>
      <c r="AY458" s="252" t="s">
        <v>362</v>
      </c>
    </row>
    <row r="459" s="15" customFormat="1">
      <c r="A459" s="15"/>
      <c r="B459" s="274"/>
      <c r="C459" s="275"/>
      <c r="D459" s="243" t="s">
        <v>372</v>
      </c>
      <c r="E459" s="276" t="s">
        <v>1</v>
      </c>
      <c r="F459" s="277" t="s">
        <v>1001</v>
      </c>
      <c r="G459" s="275"/>
      <c r="H459" s="276" t="s">
        <v>1</v>
      </c>
      <c r="I459" s="278"/>
      <c r="J459" s="275"/>
      <c r="K459" s="275"/>
      <c r="L459" s="279"/>
      <c r="M459" s="280"/>
      <c r="N459" s="281"/>
      <c r="O459" s="281"/>
      <c r="P459" s="281"/>
      <c r="Q459" s="281"/>
      <c r="R459" s="281"/>
      <c r="S459" s="281"/>
      <c r="T459" s="282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83" t="s">
        <v>372</v>
      </c>
      <c r="AU459" s="283" t="s">
        <v>88</v>
      </c>
      <c r="AV459" s="15" t="s">
        <v>83</v>
      </c>
      <c r="AW459" s="15" t="s">
        <v>32</v>
      </c>
      <c r="AX459" s="15" t="s">
        <v>76</v>
      </c>
      <c r="AY459" s="283" t="s">
        <v>362</v>
      </c>
    </row>
    <row r="460" s="15" customFormat="1">
      <c r="A460" s="15"/>
      <c r="B460" s="274"/>
      <c r="C460" s="275"/>
      <c r="D460" s="243" t="s">
        <v>372</v>
      </c>
      <c r="E460" s="276" t="s">
        <v>1</v>
      </c>
      <c r="F460" s="277" t="s">
        <v>1002</v>
      </c>
      <c r="G460" s="275"/>
      <c r="H460" s="276" t="s">
        <v>1</v>
      </c>
      <c r="I460" s="278"/>
      <c r="J460" s="275"/>
      <c r="K460" s="275"/>
      <c r="L460" s="279"/>
      <c r="M460" s="280"/>
      <c r="N460" s="281"/>
      <c r="O460" s="281"/>
      <c r="P460" s="281"/>
      <c r="Q460" s="281"/>
      <c r="R460" s="281"/>
      <c r="S460" s="281"/>
      <c r="T460" s="282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83" t="s">
        <v>372</v>
      </c>
      <c r="AU460" s="283" t="s">
        <v>88</v>
      </c>
      <c r="AV460" s="15" t="s">
        <v>83</v>
      </c>
      <c r="AW460" s="15" t="s">
        <v>32</v>
      </c>
      <c r="AX460" s="15" t="s">
        <v>76</v>
      </c>
      <c r="AY460" s="283" t="s">
        <v>362</v>
      </c>
    </row>
    <row r="461" s="13" customFormat="1">
      <c r="A461" s="13"/>
      <c r="B461" s="241"/>
      <c r="C461" s="242"/>
      <c r="D461" s="243" t="s">
        <v>372</v>
      </c>
      <c r="E461" s="244" t="s">
        <v>1</v>
      </c>
      <c r="F461" s="245" t="s">
        <v>1003</v>
      </c>
      <c r="G461" s="242"/>
      <c r="H461" s="246">
        <v>166.239</v>
      </c>
      <c r="I461" s="247"/>
      <c r="J461" s="242"/>
      <c r="K461" s="242"/>
      <c r="L461" s="248"/>
      <c r="M461" s="249"/>
      <c r="N461" s="250"/>
      <c r="O461" s="250"/>
      <c r="P461" s="250"/>
      <c r="Q461" s="250"/>
      <c r="R461" s="250"/>
      <c r="S461" s="250"/>
      <c r="T461" s="251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2" t="s">
        <v>372</v>
      </c>
      <c r="AU461" s="252" t="s">
        <v>88</v>
      </c>
      <c r="AV461" s="13" t="s">
        <v>88</v>
      </c>
      <c r="AW461" s="13" t="s">
        <v>32</v>
      </c>
      <c r="AX461" s="13" t="s">
        <v>76</v>
      </c>
      <c r="AY461" s="252" t="s">
        <v>362</v>
      </c>
    </row>
    <row r="462" s="13" customFormat="1">
      <c r="A462" s="13"/>
      <c r="B462" s="241"/>
      <c r="C462" s="242"/>
      <c r="D462" s="243" t="s">
        <v>372</v>
      </c>
      <c r="E462" s="244" t="s">
        <v>1</v>
      </c>
      <c r="F462" s="245" t="s">
        <v>954</v>
      </c>
      <c r="G462" s="242"/>
      <c r="H462" s="246">
        <v>-4.7279999999999998</v>
      </c>
      <c r="I462" s="247"/>
      <c r="J462" s="242"/>
      <c r="K462" s="242"/>
      <c r="L462" s="248"/>
      <c r="M462" s="249"/>
      <c r="N462" s="250"/>
      <c r="O462" s="250"/>
      <c r="P462" s="250"/>
      <c r="Q462" s="250"/>
      <c r="R462" s="250"/>
      <c r="S462" s="250"/>
      <c r="T462" s="251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2" t="s">
        <v>372</v>
      </c>
      <c r="AU462" s="252" t="s">
        <v>88</v>
      </c>
      <c r="AV462" s="13" t="s">
        <v>88</v>
      </c>
      <c r="AW462" s="13" t="s">
        <v>32</v>
      </c>
      <c r="AX462" s="13" t="s">
        <v>76</v>
      </c>
      <c r="AY462" s="252" t="s">
        <v>362</v>
      </c>
    </row>
    <row r="463" s="15" customFormat="1">
      <c r="A463" s="15"/>
      <c r="B463" s="274"/>
      <c r="C463" s="275"/>
      <c r="D463" s="243" t="s">
        <v>372</v>
      </c>
      <c r="E463" s="276" t="s">
        <v>1</v>
      </c>
      <c r="F463" s="277" t="s">
        <v>1004</v>
      </c>
      <c r="G463" s="275"/>
      <c r="H463" s="276" t="s">
        <v>1</v>
      </c>
      <c r="I463" s="278"/>
      <c r="J463" s="275"/>
      <c r="K463" s="275"/>
      <c r="L463" s="279"/>
      <c r="M463" s="280"/>
      <c r="N463" s="281"/>
      <c r="O463" s="281"/>
      <c r="P463" s="281"/>
      <c r="Q463" s="281"/>
      <c r="R463" s="281"/>
      <c r="S463" s="281"/>
      <c r="T463" s="282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83" t="s">
        <v>372</v>
      </c>
      <c r="AU463" s="283" t="s">
        <v>88</v>
      </c>
      <c r="AV463" s="15" t="s">
        <v>83</v>
      </c>
      <c r="AW463" s="15" t="s">
        <v>32</v>
      </c>
      <c r="AX463" s="15" t="s">
        <v>76</v>
      </c>
      <c r="AY463" s="283" t="s">
        <v>362</v>
      </c>
    </row>
    <row r="464" s="15" customFormat="1">
      <c r="A464" s="15"/>
      <c r="B464" s="274"/>
      <c r="C464" s="275"/>
      <c r="D464" s="243" t="s">
        <v>372</v>
      </c>
      <c r="E464" s="276" t="s">
        <v>1</v>
      </c>
      <c r="F464" s="277" t="s">
        <v>1005</v>
      </c>
      <c r="G464" s="275"/>
      <c r="H464" s="276" t="s">
        <v>1</v>
      </c>
      <c r="I464" s="278"/>
      <c r="J464" s="275"/>
      <c r="K464" s="275"/>
      <c r="L464" s="279"/>
      <c r="M464" s="280"/>
      <c r="N464" s="281"/>
      <c r="O464" s="281"/>
      <c r="P464" s="281"/>
      <c r="Q464" s="281"/>
      <c r="R464" s="281"/>
      <c r="S464" s="281"/>
      <c r="T464" s="282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83" t="s">
        <v>372</v>
      </c>
      <c r="AU464" s="283" t="s">
        <v>88</v>
      </c>
      <c r="AV464" s="15" t="s">
        <v>83</v>
      </c>
      <c r="AW464" s="15" t="s">
        <v>32</v>
      </c>
      <c r="AX464" s="15" t="s">
        <v>76</v>
      </c>
      <c r="AY464" s="283" t="s">
        <v>362</v>
      </c>
    </row>
    <row r="465" s="15" customFormat="1">
      <c r="A465" s="15"/>
      <c r="B465" s="274"/>
      <c r="C465" s="275"/>
      <c r="D465" s="243" t="s">
        <v>372</v>
      </c>
      <c r="E465" s="276" t="s">
        <v>1</v>
      </c>
      <c r="F465" s="277" t="s">
        <v>1006</v>
      </c>
      <c r="G465" s="275"/>
      <c r="H465" s="276" t="s">
        <v>1</v>
      </c>
      <c r="I465" s="278"/>
      <c r="J465" s="275"/>
      <c r="K465" s="275"/>
      <c r="L465" s="279"/>
      <c r="M465" s="280"/>
      <c r="N465" s="281"/>
      <c r="O465" s="281"/>
      <c r="P465" s="281"/>
      <c r="Q465" s="281"/>
      <c r="R465" s="281"/>
      <c r="S465" s="281"/>
      <c r="T465" s="282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83" t="s">
        <v>372</v>
      </c>
      <c r="AU465" s="283" t="s">
        <v>88</v>
      </c>
      <c r="AV465" s="15" t="s">
        <v>83</v>
      </c>
      <c r="AW465" s="15" t="s">
        <v>32</v>
      </c>
      <c r="AX465" s="15" t="s">
        <v>76</v>
      </c>
      <c r="AY465" s="283" t="s">
        <v>362</v>
      </c>
    </row>
    <row r="466" s="13" customFormat="1">
      <c r="A466" s="13"/>
      <c r="B466" s="241"/>
      <c r="C466" s="242"/>
      <c r="D466" s="243" t="s">
        <v>372</v>
      </c>
      <c r="E466" s="244" t="s">
        <v>1</v>
      </c>
      <c r="F466" s="245" t="s">
        <v>1007</v>
      </c>
      <c r="G466" s="242"/>
      <c r="H466" s="246">
        <v>250.524</v>
      </c>
      <c r="I466" s="247"/>
      <c r="J466" s="242"/>
      <c r="K466" s="242"/>
      <c r="L466" s="248"/>
      <c r="M466" s="249"/>
      <c r="N466" s="250"/>
      <c r="O466" s="250"/>
      <c r="P466" s="250"/>
      <c r="Q466" s="250"/>
      <c r="R466" s="250"/>
      <c r="S466" s="250"/>
      <c r="T466" s="251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52" t="s">
        <v>372</v>
      </c>
      <c r="AU466" s="252" t="s">
        <v>88</v>
      </c>
      <c r="AV466" s="13" t="s">
        <v>88</v>
      </c>
      <c r="AW466" s="13" t="s">
        <v>32</v>
      </c>
      <c r="AX466" s="13" t="s">
        <v>76</v>
      </c>
      <c r="AY466" s="252" t="s">
        <v>362</v>
      </c>
    </row>
    <row r="467" s="13" customFormat="1">
      <c r="A467" s="13"/>
      <c r="B467" s="241"/>
      <c r="C467" s="242"/>
      <c r="D467" s="243" t="s">
        <v>372</v>
      </c>
      <c r="E467" s="244" t="s">
        <v>1</v>
      </c>
      <c r="F467" s="245" t="s">
        <v>1008</v>
      </c>
      <c r="G467" s="242"/>
      <c r="H467" s="246">
        <v>-7.8799999999999999</v>
      </c>
      <c r="I467" s="247"/>
      <c r="J467" s="242"/>
      <c r="K467" s="242"/>
      <c r="L467" s="248"/>
      <c r="M467" s="249"/>
      <c r="N467" s="250"/>
      <c r="O467" s="250"/>
      <c r="P467" s="250"/>
      <c r="Q467" s="250"/>
      <c r="R467" s="250"/>
      <c r="S467" s="250"/>
      <c r="T467" s="251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2" t="s">
        <v>372</v>
      </c>
      <c r="AU467" s="252" t="s">
        <v>88</v>
      </c>
      <c r="AV467" s="13" t="s">
        <v>88</v>
      </c>
      <c r="AW467" s="13" t="s">
        <v>32</v>
      </c>
      <c r="AX467" s="13" t="s">
        <v>76</v>
      </c>
      <c r="AY467" s="252" t="s">
        <v>362</v>
      </c>
    </row>
    <row r="468" s="13" customFormat="1">
      <c r="A468" s="13"/>
      <c r="B468" s="241"/>
      <c r="C468" s="242"/>
      <c r="D468" s="243" t="s">
        <v>372</v>
      </c>
      <c r="E468" s="244" t="s">
        <v>1</v>
      </c>
      <c r="F468" s="245" t="s">
        <v>1009</v>
      </c>
      <c r="G468" s="242"/>
      <c r="H468" s="246">
        <v>-39.5</v>
      </c>
      <c r="I468" s="247"/>
      <c r="J468" s="242"/>
      <c r="K468" s="242"/>
      <c r="L468" s="248"/>
      <c r="M468" s="249"/>
      <c r="N468" s="250"/>
      <c r="O468" s="250"/>
      <c r="P468" s="250"/>
      <c r="Q468" s="250"/>
      <c r="R468" s="250"/>
      <c r="S468" s="250"/>
      <c r="T468" s="251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2" t="s">
        <v>372</v>
      </c>
      <c r="AU468" s="252" t="s">
        <v>88</v>
      </c>
      <c r="AV468" s="13" t="s">
        <v>88</v>
      </c>
      <c r="AW468" s="13" t="s">
        <v>32</v>
      </c>
      <c r="AX468" s="13" t="s">
        <v>76</v>
      </c>
      <c r="AY468" s="252" t="s">
        <v>362</v>
      </c>
    </row>
    <row r="469" s="15" customFormat="1">
      <c r="A469" s="15"/>
      <c r="B469" s="274"/>
      <c r="C469" s="275"/>
      <c r="D469" s="243" t="s">
        <v>372</v>
      </c>
      <c r="E469" s="276" t="s">
        <v>1</v>
      </c>
      <c r="F469" s="277" t="s">
        <v>1010</v>
      </c>
      <c r="G469" s="275"/>
      <c r="H469" s="276" t="s">
        <v>1</v>
      </c>
      <c r="I469" s="278"/>
      <c r="J469" s="275"/>
      <c r="K469" s="275"/>
      <c r="L469" s="279"/>
      <c r="M469" s="280"/>
      <c r="N469" s="281"/>
      <c r="O469" s="281"/>
      <c r="P469" s="281"/>
      <c r="Q469" s="281"/>
      <c r="R469" s="281"/>
      <c r="S469" s="281"/>
      <c r="T469" s="282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83" t="s">
        <v>372</v>
      </c>
      <c r="AU469" s="283" t="s">
        <v>88</v>
      </c>
      <c r="AV469" s="15" t="s">
        <v>83</v>
      </c>
      <c r="AW469" s="15" t="s">
        <v>32</v>
      </c>
      <c r="AX469" s="15" t="s">
        <v>76</v>
      </c>
      <c r="AY469" s="283" t="s">
        <v>362</v>
      </c>
    </row>
    <row r="470" s="13" customFormat="1">
      <c r="A470" s="13"/>
      <c r="B470" s="241"/>
      <c r="C470" s="242"/>
      <c r="D470" s="243" t="s">
        <v>372</v>
      </c>
      <c r="E470" s="244" t="s">
        <v>1</v>
      </c>
      <c r="F470" s="245" t="s">
        <v>979</v>
      </c>
      <c r="G470" s="242"/>
      <c r="H470" s="246">
        <v>51.744999999999997</v>
      </c>
      <c r="I470" s="247"/>
      <c r="J470" s="242"/>
      <c r="K470" s="242"/>
      <c r="L470" s="248"/>
      <c r="M470" s="249"/>
      <c r="N470" s="250"/>
      <c r="O470" s="250"/>
      <c r="P470" s="250"/>
      <c r="Q470" s="250"/>
      <c r="R470" s="250"/>
      <c r="S470" s="250"/>
      <c r="T470" s="251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2" t="s">
        <v>372</v>
      </c>
      <c r="AU470" s="252" t="s">
        <v>88</v>
      </c>
      <c r="AV470" s="13" t="s">
        <v>88</v>
      </c>
      <c r="AW470" s="13" t="s">
        <v>32</v>
      </c>
      <c r="AX470" s="13" t="s">
        <v>76</v>
      </c>
      <c r="AY470" s="252" t="s">
        <v>362</v>
      </c>
    </row>
    <row r="471" s="13" customFormat="1">
      <c r="A471" s="13"/>
      <c r="B471" s="241"/>
      <c r="C471" s="242"/>
      <c r="D471" s="243" t="s">
        <v>372</v>
      </c>
      <c r="E471" s="244" t="s">
        <v>1</v>
      </c>
      <c r="F471" s="245" t="s">
        <v>963</v>
      </c>
      <c r="G471" s="242"/>
      <c r="H471" s="246">
        <v>-2.4630000000000001</v>
      </c>
      <c r="I471" s="247"/>
      <c r="J471" s="242"/>
      <c r="K471" s="242"/>
      <c r="L471" s="248"/>
      <c r="M471" s="249"/>
      <c r="N471" s="250"/>
      <c r="O471" s="250"/>
      <c r="P471" s="250"/>
      <c r="Q471" s="250"/>
      <c r="R471" s="250"/>
      <c r="S471" s="250"/>
      <c r="T471" s="251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2" t="s">
        <v>372</v>
      </c>
      <c r="AU471" s="252" t="s">
        <v>88</v>
      </c>
      <c r="AV471" s="13" t="s">
        <v>88</v>
      </c>
      <c r="AW471" s="13" t="s">
        <v>32</v>
      </c>
      <c r="AX471" s="13" t="s">
        <v>76</v>
      </c>
      <c r="AY471" s="252" t="s">
        <v>362</v>
      </c>
    </row>
    <row r="472" s="15" customFormat="1">
      <c r="A472" s="15"/>
      <c r="B472" s="274"/>
      <c r="C472" s="275"/>
      <c r="D472" s="243" t="s">
        <v>372</v>
      </c>
      <c r="E472" s="276" t="s">
        <v>1</v>
      </c>
      <c r="F472" s="277" t="s">
        <v>1011</v>
      </c>
      <c r="G472" s="275"/>
      <c r="H472" s="276" t="s">
        <v>1</v>
      </c>
      <c r="I472" s="278"/>
      <c r="J472" s="275"/>
      <c r="K472" s="275"/>
      <c r="L472" s="279"/>
      <c r="M472" s="280"/>
      <c r="N472" s="281"/>
      <c r="O472" s="281"/>
      <c r="P472" s="281"/>
      <c r="Q472" s="281"/>
      <c r="R472" s="281"/>
      <c r="S472" s="281"/>
      <c r="T472" s="282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83" t="s">
        <v>372</v>
      </c>
      <c r="AU472" s="283" t="s">
        <v>88</v>
      </c>
      <c r="AV472" s="15" t="s">
        <v>83</v>
      </c>
      <c r="AW472" s="15" t="s">
        <v>32</v>
      </c>
      <c r="AX472" s="15" t="s">
        <v>76</v>
      </c>
      <c r="AY472" s="283" t="s">
        <v>362</v>
      </c>
    </row>
    <row r="473" s="13" customFormat="1">
      <c r="A473" s="13"/>
      <c r="B473" s="241"/>
      <c r="C473" s="242"/>
      <c r="D473" s="243" t="s">
        <v>372</v>
      </c>
      <c r="E473" s="244" t="s">
        <v>1</v>
      </c>
      <c r="F473" s="245" t="s">
        <v>1012</v>
      </c>
      <c r="G473" s="242"/>
      <c r="H473" s="246">
        <v>55.412999999999997</v>
      </c>
      <c r="I473" s="247"/>
      <c r="J473" s="242"/>
      <c r="K473" s="242"/>
      <c r="L473" s="248"/>
      <c r="M473" s="249"/>
      <c r="N473" s="250"/>
      <c r="O473" s="250"/>
      <c r="P473" s="250"/>
      <c r="Q473" s="250"/>
      <c r="R473" s="250"/>
      <c r="S473" s="250"/>
      <c r="T473" s="251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2" t="s">
        <v>372</v>
      </c>
      <c r="AU473" s="252" t="s">
        <v>88</v>
      </c>
      <c r="AV473" s="13" t="s">
        <v>88</v>
      </c>
      <c r="AW473" s="13" t="s">
        <v>32</v>
      </c>
      <c r="AX473" s="13" t="s">
        <v>76</v>
      </c>
      <c r="AY473" s="252" t="s">
        <v>362</v>
      </c>
    </row>
    <row r="474" s="13" customFormat="1">
      <c r="A474" s="13"/>
      <c r="B474" s="241"/>
      <c r="C474" s="242"/>
      <c r="D474" s="243" t="s">
        <v>372</v>
      </c>
      <c r="E474" s="244" t="s">
        <v>1</v>
      </c>
      <c r="F474" s="245" t="s">
        <v>952</v>
      </c>
      <c r="G474" s="242"/>
      <c r="H474" s="246">
        <v>-3.1520000000000001</v>
      </c>
      <c r="I474" s="247"/>
      <c r="J474" s="242"/>
      <c r="K474" s="242"/>
      <c r="L474" s="248"/>
      <c r="M474" s="249"/>
      <c r="N474" s="250"/>
      <c r="O474" s="250"/>
      <c r="P474" s="250"/>
      <c r="Q474" s="250"/>
      <c r="R474" s="250"/>
      <c r="S474" s="250"/>
      <c r="T474" s="251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2" t="s">
        <v>372</v>
      </c>
      <c r="AU474" s="252" t="s">
        <v>88</v>
      </c>
      <c r="AV474" s="13" t="s">
        <v>88</v>
      </c>
      <c r="AW474" s="13" t="s">
        <v>32</v>
      </c>
      <c r="AX474" s="13" t="s">
        <v>76</v>
      </c>
      <c r="AY474" s="252" t="s">
        <v>362</v>
      </c>
    </row>
    <row r="475" s="16" customFormat="1">
      <c r="A475" s="16"/>
      <c r="B475" s="297"/>
      <c r="C475" s="298"/>
      <c r="D475" s="243" t="s">
        <v>372</v>
      </c>
      <c r="E475" s="299" t="s">
        <v>1</v>
      </c>
      <c r="F475" s="300" t="s">
        <v>848</v>
      </c>
      <c r="G475" s="298"/>
      <c r="H475" s="301">
        <v>1217.1579999999999</v>
      </c>
      <c r="I475" s="302"/>
      <c r="J475" s="298"/>
      <c r="K475" s="298"/>
      <c r="L475" s="303"/>
      <c r="M475" s="304"/>
      <c r="N475" s="305"/>
      <c r="O475" s="305"/>
      <c r="P475" s="305"/>
      <c r="Q475" s="305"/>
      <c r="R475" s="305"/>
      <c r="S475" s="305"/>
      <c r="T475" s="30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T475" s="307" t="s">
        <v>372</v>
      </c>
      <c r="AU475" s="307" t="s">
        <v>88</v>
      </c>
      <c r="AV475" s="16" t="s">
        <v>104</v>
      </c>
      <c r="AW475" s="16" t="s">
        <v>32</v>
      </c>
      <c r="AX475" s="16" t="s">
        <v>76</v>
      </c>
      <c r="AY475" s="307" t="s">
        <v>362</v>
      </c>
    </row>
    <row r="476" s="15" customFormat="1">
      <c r="A476" s="15"/>
      <c r="B476" s="274"/>
      <c r="C476" s="275"/>
      <c r="D476" s="243" t="s">
        <v>372</v>
      </c>
      <c r="E476" s="276" t="s">
        <v>1</v>
      </c>
      <c r="F476" s="277" t="s">
        <v>684</v>
      </c>
      <c r="G476" s="275"/>
      <c r="H476" s="276" t="s">
        <v>1</v>
      </c>
      <c r="I476" s="278"/>
      <c r="J476" s="275"/>
      <c r="K476" s="275"/>
      <c r="L476" s="279"/>
      <c r="M476" s="280"/>
      <c r="N476" s="281"/>
      <c r="O476" s="281"/>
      <c r="P476" s="281"/>
      <c r="Q476" s="281"/>
      <c r="R476" s="281"/>
      <c r="S476" s="281"/>
      <c r="T476" s="282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83" t="s">
        <v>372</v>
      </c>
      <c r="AU476" s="283" t="s">
        <v>88</v>
      </c>
      <c r="AV476" s="15" t="s">
        <v>83</v>
      </c>
      <c r="AW476" s="15" t="s">
        <v>32</v>
      </c>
      <c r="AX476" s="15" t="s">
        <v>76</v>
      </c>
      <c r="AY476" s="283" t="s">
        <v>362</v>
      </c>
    </row>
    <row r="477" s="15" customFormat="1">
      <c r="A477" s="15"/>
      <c r="B477" s="274"/>
      <c r="C477" s="275"/>
      <c r="D477" s="243" t="s">
        <v>372</v>
      </c>
      <c r="E477" s="276" t="s">
        <v>1</v>
      </c>
      <c r="F477" s="277" t="s">
        <v>1013</v>
      </c>
      <c r="G477" s="275"/>
      <c r="H477" s="276" t="s">
        <v>1</v>
      </c>
      <c r="I477" s="278"/>
      <c r="J477" s="275"/>
      <c r="K477" s="275"/>
      <c r="L477" s="279"/>
      <c r="M477" s="280"/>
      <c r="N477" s="281"/>
      <c r="O477" s="281"/>
      <c r="P477" s="281"/>
      <c r="Q477" s="281"/>
      <c r="R477" s="281"/>
      <c r="S477" s="281"/>
      <c r="T477" s="282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83" t="s">
        <v>372</v>
      </c>
      <c r="AU477" s="283" t="s">
        <v>88</v>
      </c>
      <c r="AV477" s="15" t="s">
        <v>83</v>
      </c>
      <c r="AW477" s="15" t="s">
        <v>32</v>
      </c>
      <c r="AX477" s="15" t="s">
        <v>76</v>
      </c>
      <c r="AY477" s="283" t="s">
        <v>362</v>
      </c>
    </row>
    <row r="478" s="15" customFormat="1">
      <c r="A478" s="15"/>
      <c r="B478" s="274"/>
      <c r="C478" s="275"/>
      <c r="D478" s="243" t="s">
        <v>372</v>
      </c>
      <c r="E478" s="276" t="s">
        <v>1</v>
      </c>
      <c r="F478" s="277" t="s">
        <v>1014</v>
      </c>
      <c r="G478" s="275"/>
      <c r="H478" s="276" t="s">
        <v>1</v>
      </c>
      <c r="I478" s="278"/>
      <c r="J478" s="275"/>
      <c r="K478" s="275"/>
      <c r="L478" s="279"/>
      <c r="M478" s="280"/>
      <c r="N478" s="281"/>
      <c r="O478" s="281"/>
      <c r="P478" s="281"/>
      <c r="Q478" s="281"/>
      <c r="R478" s="281"/>
      <c r="S478" s="281"/>
      <c r="T478" s="282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83" t="s">
        <v>372</v>
      </c>
      <c r="AU478" s="283" t="s">
        <v>88</v>
      </c>
      <c r="AV478" s="15" t="s">
        <v>83</v>
      </c>
      <c r="AW478" s="15" t="s">
        <v>32</v>
      </c>
      <c r="AX478" s="15" t="s">
        <v>76</v>
      </c>
      <c r="AY478" s="283" t="s">
        <v>362</v>
      </c>
    </row>
    <row r="479" s="13" customFormat="1">
      <c r="A479" s="13"/>
      <c r="B479" s="241"/>
      <c r="C479" s="242"/>
      <c r="D479" s="243" t="s">
        <v>372</v>
      </c>
      <c r="E479" s="244" t="s">
        <v>1</v>
      </c>
      <c r="F479" s="245" t="s">
        <v>1015</v>
      </c>
      <c r="G479" s="242"/>
      <c r="H479" s="246">
        <v>105.75</v>
      </c>
      <c r="I479" s="247"/>
      <c r="J479" s="242"/>
      <c r="K479" s="242"/>
      <c r="L479" s="248"/>
      <c r="M479" s="249"/>
      <c r="N479" s="250"/>
      <c r="O479" s="250"/>
      <c r="P479" s="250"/>
      <c r="Q479" s="250"/>
      <c r="R479" s="250"/>
      <c r="S479" s="250"/>
      <c r="T479" s="251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2" t="s">
        <v>372</v>
      </c>
      <c r="AU479" s="252" t="s">
        <v>88</v>
      </c>
      <c r="AV479" s="13" t="s">
        <v>88</v>
      </c>
      <c r="AW479" s="13" t="s">
        <v>32</v>
      </c>
      <c r="AX479" s="13" t="s">
        <v>76</v>
      </c>
      <c r="AY479" s="252" t="s">
        <v>362</v>
      </c>
    </row>
    <row r="480" s="13" customFormat="1">
      <c r="A480" s="13"/>
      <c r="B480" s="241"/>
      <c r="C480" s="242"/>
      <c r="D480" s="243" t="s">
        <v>372</v>
      </c>
      <c r="E480" s="244" t="s">
        <v>1</v>
      </c>
      <c r="F480" s="245" t="s">
        <v>1016</v>
      </c>
      <c r="G480" s="242"/>
      <c r="H480" s="246">
        <v>-6.3040000000000003</v>
      </c>
      <c r="I480" s="247"/>
      <c r="J480" s="242"/>
      <c r="K480" s="242"/>
      <c r="L480" s="248"/>
      <c r="M480" s="249"/>
      <c r="N480" s="250"/>
      <c r="O480" s="250"/>
      <c r="P480" s="250"/>
      <c r="Q480" s="250"/>
      <c r="R480" s="250"/>
      <c r="S480" s="250"/>
      <c r="T480" s="251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2" t="s">
        <v>372</v>
      </c>
      <c r="AU480" s="252" t="s">
        <v>88</v>
      </c>
      <c r="AV480" s="13" t="s">
        <v>88</v>
      </c>
      <c r="AW480" s="13" t="s">
        <v>32</v>
      </c>
      <c r="AX480" s="13" t="s">
        <v>76</v>
      </c>
      <c r="AY480" s="252" t="s">
        <v>362</v>
      </c>
    </row>
    <row r="481" s="15" customFormat="1">
      <c r="A481" s="15"/>
      <c r="B481" s="274"/>
      <c r="C481" s="275"/>
      <c r="D481" s="243" t="s">
        <v>372</v>
      </c>
      <c r="E481" s="276" t="s">
        <v>1</v>
      </c>
      <c r="F481" s="277" t="s">
        <v>1017</v>
      </c>
      <c r="G481" s="275"/>
      <c r="H481" s="276" t="s">
        <v>1</v>
      </c>
      <c r="I481" s="278"/>
      <c r="J481" s="275"/>
      <c r="K481" s="275"/>
      <c r="L481" s="279"/>
      <c r="M481" s="280"/>
      <c r="N481" s="281"/>
      <c r="O481" s="281"/>
      <c r="P481" s="281"/>
      <c r="Q481" s="281"/>
      <c r="R481" s="281"/>
      <c r="S481" s="281"/>
      <c r="T481" s="282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83" t="s">
        <v>372</v>
      </c>
      <c r="AU481" s="283" t="s">
        <v>88</v>
      </c>
      <c r="AV481" s="15" t="s">
        <v>83</v>
      </c>
      <c r="AW481" s="15" t="s">
        <v>32</v>
      </c>
      <c r="AX481" s="15" t="s">
        <v>76</v>
      </c>
      <c r="AY481" s="283" t="s">
        <v>362</v>
      </c>
    </row>
    <row r="482" s="13" customFormat="1">
      <c r="A482" s="13"/>
      <c r="B482" s="241"/>
      <c r="C482" s="242"/>
      <c r="D482" s="243" t="s">
        <v>372</v>
      </c>
      <c r="E482" s="244" t="s">
        <v>1</v>
      </c>
      <c r="F482" s="245" t="s">
        <v>1018</v>
      </c>
      <c r="G482" s="242"/>
      <c r="H482" s="246">
        <v>299.25</v>
      </c>
      <c r="I482" s="247"/>
      <c r="J482" s="242"/>
      <c r="K482" s="242"/>
      <c r="L482" s="248"/>
      <c r="M482" s="249"/>
      <c r="N482" s="250"/>
      <c r="O482" s="250"/>
      <c r="P482" s="250"/>
      <c r="Q482" s="250"/>
      <c r="R482" s="250"/>
      <c r="S482" s="250"/>
      <c r="T482" s="251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2" t="s">
        <v>372</v>
      </c>
      <c r="AU482" s="252" t="s">
        <v>88</v>
      </c>
      <c r="AV482" s="13" t="s">
        <v>88</v>
      </c>
      <c r="AW482" s="13" t="s">
        <v>32</v>
      </c>
      <c r="AX482" s="13" t="s">
        <v>76</v>
      </c>
      <c r="AY482" s="252" t="s">
        <v>362</v>
      </c>
    </row>
    <row r="483" s="13" customFormat="1">
      <c r="A483" s="13"/>
      <c r="B483" s="241"/>
      <c r="C483" s="242"/>
      <c r="D483" s="243" t="s">
        <v>372</v>
      </c>
      <c r="E483" s="244" t="s">
        <v>1</v>
      </c>
      <c r="F483" s="245" t="s">
        <v>982</v>
      </c>
      <c r="G483" s="242"/>
      <c r="H483" s="246">
        <v>-9.4559999999999995</v>
      </c>
      <c r="I483" s="247"/>
      <c r="J483" s="242"/>
      <c r="K483" s="242"/>
      <c r="L483" s="248"/>
      <c r="M483" s="249"/>
      <c r="N483" s="250"/>
      <c r="O483" s="250"/>
      <c r="P483" s="250"/>
      <c r="Q483" s="250"/>
      <c r="R483" s="250"/>
      <c r="S483" s="250"/>
      <c r="T483" s="251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52" t="s">
        <v>372</v>
      </c>
      <c r="AU483" s="252" t="s">
        <v>88</v>
      </c>
      <c r="AV483" s="13" t="s">
        <v>88</v>
      </c>
      <c r="AW483" s="13" t="s">
        <v>32</v>
      </c>
      <c r="AX483" s="13" t="s">
        <v>76</v>
      </c>
      <c r="AY483" s="252" t="s">
        <v>362</v>
      </c>
    </row>
    <row r="484" s="13" customFormat="1">
      <c r="A484" s="13"/>
      <c r="B484" s="241"/>
      <c r="C484" s="242"/>
      <c r="D484" s="243" t="s">
        <v>372</v>
      </c>
      <c r="E484" s="244" t="s">
        <v>1</v>
      </c>
      <c r="F484" s="245" t="s">
        <v>992</v>
      </c>
      <c r="G484" s="242"/>
      <c r="H484" s="246">
        <v>-47.399999999999999</v>
      </c>
      <c r="I484" s="247"/>
      <c r="J484" s="242"/>
      <c r="K484" s="242"/>
      <c r="L484" s="248"/>
      <c r="M484" s="249"/>
      <c r="N484" s="250"/>
      <c r="O484" s="250"/>
      <c r="P484" s="250"/>
      <c r="Q484" s="250"/>
      <c r="R484" s="250"/>
      <c r="S484" s="250"/>
      <c r="T484" s="251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52" t="s">
        <v>372</v>
      </c>
      <c r="AU484" s="252" t="s">
        <v>88</v>
      </c>
      <c r="AV484" s="13" t="s">
        <v>88</v>
      </c>
      <c r="AW484" s="13" t="s">
        <v>32</v>
      </c>
      <c r="AX484" s="13" t="s">
        <v>76</v>
      </c>
      <c r="AY484" s="252" t="s">
        <v>362</v>
      </c>
    </row>
    <row r="485" s="15" customFormat="1">
      <c r="A485" s="15"/>
      <c r="B485" s="274"/>
      <c r="C485" s="275"/>
      <c r="D485" s="243" t="s">
        <v>372</v>
      </c>
      <c r="E485" s="276" t="s">
        <v>1</v>
      </c>
      <c r="F485" s="277" t="s">
        <v>1019</v>
      </c>
      <c r="G485" s="275"/>
      <c r="H485" s="276" t="s">
        <v>1</v>
      </c>
      <c r="I485" s="278"/>
      <c r="J485" s="275"/>
      <c r="K485" s="275"/>
      <c r="L485" s="279"/>
      <c r="M485" s="280"/>
      <c r="N485" s="281"/>
      <c r="O485" s="281"/>
      <c r="P485" s="281"/>
      <c r="Q485" s="281"/>
      <c r="R485" s="281"/>
      <c r="S485" s="281"/>
      <c r="T485" s="282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83" t="s">
        <v>372</v>
      </c>
      <c r="AU485" s="283" t="s">
        <v>88</v>
      </c>
      <c r="AV485" s="15" t="s">
        <v>83</v>
      </c>
      <c r="AW485" s="15" t="s">
        <v>32</v>
      </c>
      <c r="AX485" s="15" t="s">
        <v>76</v>
      </c>
      <c r="AY485" s="283" t="s">
        <v>362</v>
      </c>
    </row>
    <row r="486" s="13" customFormat="1">
      <c r="A486" s="13"/>
      <c r="B486" s="241"/>
      <c r="C486" s="242"/>
      <c r="D486" s="243" t="s">
        <v>372</v>
      </c>
      <c r="E486" s="244" t="s">
        <v>1</v>
      </c>
      <c r="F486" s="245" t="s">
        <v>1020</v>
      </c>
      <c r="G486" s="242"/>
      <c r="H486" s="246">
        <v>52.875</v>
      </c>
      <c r="I486" s="247"/>
      <c r="J486" s="242"/>
      <c r="K486" s="242"/>
      <c r="L486" s="248"/>
      <c r="M486" s="249"/>
      <c r="N486" s="250"/>
      <c r="O486" s="250"/>
      <c r="P486" s="250"/>
      <c r="Q486" s="250"/>
      <c r="R486" s="250"/>
      <c r="S486" s="250"/>
      <c r="T486" s="251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2" t="s">
        <v>372</v>
      </c>
      <c r="AU486" s="252" t="s">
        <v>88</v>
      </c>
      <c r="AV486" s="13" t="s">
        <v>88</v>
      </c>
      <c r="AW486" s="13" t="s">
        <v>32</v>
      </c>
      <c r="AX486" s="13" t="s">
        <v>76</v>
      </c>
      <c r="AY486" s="252" t="s">
        <v>362</v>
      </c>
    </row>
    <row r="487" s="13" customFormat="1">
      <c r="A487" s="13"/>
      <c r="B487" s="241"/>
      <c r="C487" s="242"/>
      <c r="D487" s="243" t="s">
        <v>372</v>
      </c>
      <c r="E487" s="244" t="s">
        <v>1</v>
      </c>
      <c r="F487" s="245" t="s">
        <v>957</v>
      </c>
      <c r="G487" s="242"/>
      <c r="H487" s="246">
        <v>-1.5760000000000001</v>
      </c>
      <c r="I487" s="247"/>
      <c r="J487" s="242"/>
      <c r="K487" s="242"/>
      <c r="L487" s="248"/>
      <c r="M487" s="249"/>
      <c r="N487" s="250"/>
      <c r="O487" s="250"/>
      <c r="P487" s="250"/>
      <c r="Q487" s="250"/>
      <c r="R487" s="250"/>
      <c r="S487" s="250"/>
      <c r="T487" s="251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2" t="s">
        <v>372</v>
      </c>
      <c r="AU487" s="252" t="s">
        <v>88</v>
      </c>
      <c r="AV487" s="13" t="s">
        <v>88</v>
      </c>
      <c r="AW487" s="13" t="s">
        <v>32</v>
      </c>
      <c r="AX487" s="13" t="s">
        <v>76</v>
      </c>
      <c r="AY487" s="252" t="s">
        <v>362</v>
      </c>
    </row>
    <row r="488" s="15" customFormat="1">
      <c r="A488" s="15"/>
      <c r="B488" s="274"/>
      <c r="C488" s="275"/>
      <c r="D488" s="243" t="s">
        <v>372</v>
      </c>
      <c r="E488" s="276" t="s">
        <v>1</v>
      </c>
      <c r="F488" s="277" t="s">
        <v>1021</v>
      </c>
      <c r="G488" s="275"/>
      <c r="H488" s="276" t="s">
        <v>1</v>
      </c>
      <c r="I488" s="278"/>
      <c r="J488" s="275"/>
      <c r="K488" s="275"/>
      <c r="L488" s="279"/>
      <c r="M488" s="280"/>
      <c r="N488" s="281"/>
      <c r="O488" s="281"/>
      <c r="P488" s="281"/>
      <c r="Q488" s="281"/>
      <c r="R488" s="281"/>
      <c r="S488" s="281"/>
      <c r="T488" s="282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83" t="s">
        <v>372</v>
      </c>
      <c r="AU488" s="283" t="s">
        <v>88</v>
      </c>
      <c r="AV488" s="15" t="s">
        <v>83</v>
      </c>
      <c r="AW488" s="15" t="s">
        <v>32</v>
      </c>
      <c r="AX488" s="15" t="s">
        <v>76</v>
      </c>
      <c r="AY488" s="283" t="s">
        <v>362</v>
      </c>
    </row>
    <row r="489" s="13" customFormat="1">
      <c r="A489" s="13"/>
      <c r="B489" s="241"/>
      <c r="C489" s="242"/>
      <c r="D489" s="243" t="s">
        <v>372</v>
      </c>
      <c r="E489" s="244" t="s">
        <v>1</v>
      </c>
      <c r="F489" s="245" t="s">
        <v>1022</v>
      </c>
      <c r="G489" s="242"/>
      <c r="H489" s="246">
        <v>52.268999999999998</v>
      </c>
      <c r="I489" s="247"/>
      <c r="J489" s="242"/>
      <c r="K489" s="242"/>
      <c r="L489" s="248"/>
      <c r="M489" s="249"/>
      <c r="N489" s="250"/>
      <c r="O489" s="250"/>
      <c r="P489" s="250"/>
      <c r="Q489" s="250"/>
      <c r="R489" s="250"/>
      <c r="S489" s="250"/>
      <c r="T489" s="251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2" t="s">
        <v>372</v>
      </c>
      <c r="AU489" s="252" t="s">
        <v>88</v>
      </c>
      <c r="AV489" s="13" t="s">
        <v>88</v>
      </c>
      <c r="AW489" s="13" t="s">
        <v>32</v>
      </c>
      <c r="AX489" s="13" t="s">
        <v>76</v>
      </c>
      <c r="AY489" s="252" t="s">
        <v>362</v>
      </c>
    </row>
    <row r="490" s="13" customFormat="1">
      <c r="A490" s="13"/>
      <c r="B490" s="241"/>
      <c r="C490" s="242"/>
      <c r="D490" s="243" t="s">
        <v>372</v>
      </c>
      <c r="E490" s="244" t="s">
        <v>1</v>
      </c>
      <c r="F490" s="245" t="s">
        <v>963</v>
      </c>
      <c r="G490" s="242"/>
      <c r="H490" s="246">
        <v>-2.4630000000000001</v>
      </c>
      <c r="I490" s="247"/>
      <c r="J490" s="242"/>
      <c r="K490" s="242"/>
      <c r="L490" s="248"/>
      <c r="M490" s="249"/>
      <c r="N490" s="250"/>
      <c r="O490" s="250"/>
      <c r="P490" s="250"/>
      <c r="Q490" s="250"/>
      <c r="R490" s="250"/>
      <c r="S490" s="250"/>
      <c r="T490" s="251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52" t="s">
        <v>372</v>
      </c>
      <c r="AU490" s="252" t="s">
        <v>88</v>
      </c>
      <c r="AV490" s="13" t="s">
        <v>88</v>
      </c>
      <c r="AW490" s="13" t="s">
        <v>32</v>
      </c>
      <c r="AX490" s="13" t="s">
        <v>76</v>
      </c>
      <c r="AY490" s="252" t="s">
        <v>362</v>
      </c>
    </row>
    <row r="491" s="15" customFormat="1">
      <c r="A491" s="15"/>
      <c r="B491" s="274"/>
      <c r="C491" s="275"/>
      <c r="D491" s="243" t="s">
        <v>372</v>
      </c>
      <c r="E491" s="276" t="s">
        <v>1</v>
      </c>
      <c r="F491" s="277" t="s">
        <v>1023</v>
      </c>
      <c r="G491" s="275"/>
      <c r="H491" s="276" t="s">
        <v>1</v>
      </c>
      <c r="I491" s="278"/>
      <c r="J491" s="275"/>
      <c r="K491" s="275"/>
      <c r="L491" s="279"/>
      <c r="M491" s="280"/>
      <c r="N491" s="281"/>
      <c r="O491" s="281"/>
      <c r="P491" s="281"/>
      <c r="Q491" s="281"/>
      <c r="R491" s="281"/>
      <c r="S491" s="281"/>
      <c r="T491" s="282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83" t="s">
        <v>372</v>
      </c>
      <c r="AU491" s="283" t="s">
        <v>88</v>
      </c>
      <c r="AV491" s="15" t="s">
        <v>83</v>
      </c>
      <c r="AW491" s="15" t="s">
        <v>32</v>
      </c>
      <c r="AX491" s="15" t="s">
        <v>76</v>
      </c>
      <c r="AY491" s="283" t="s">
        <v>362</v>
      </c>
    </row>
    <row r="492" s="13" customFormat="1">
      <c r="A492" s="13"/>
      <c r="B492" s="241"/>
      <c r="C492" s="242"/>
      <c r="D492" s="243" t="s">
        <v>372</v>
      </c>
      <c r="E492" s="244" t="s">
        <v>1</v>
      </c>
      <c r="F492" s="245" t="s">
        <v>1024</v>
      </c>
      <c r="G492" s="242"/>
      <c r="H492" s="246">
        <v>36.942</v>
      </c>
      <c r="I492" s="247"/>
      <c r="J492" s="242"/>
      <c r="K492" s="242"/>
      <c r="L492" s="248"/>
      <c r="M492" s="249"/>
      <c r="N492" s="250"/>
      <c r="O492" s="250"/>
      <c r="P492" s="250"/>
      <c r="Q492" s="250"/>
      <c r="R492" s="250"/>
      <c r="S492" s="250"/>
      <c r="T492" s="251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52" t="s">
        <v>372</v>
      </c>
      <c r="AU492" s="252" t="s">
        <v>88</v>
      </c>
      <c r="AV492" s="13" t="s">
        <v>88</v>
      </c>
      <c r="AW492" s="13" t="s">
        <v>32</v>
      </c>
      <c r="AX492" s="13" t="s">
        <v>76</v>
      </c>
      <c r="AY492" s="252" t="s">
        <v>362</v>
      </c>
    </row>
    <row r="493" s="13" customFormat="1">
      <c r="A493" s="13"/>
      <c r="B493" s="241"/>
      <c r="C493" s="242"/>
      <c r="D493" s="243" t="s">
        <v>372</v>
      </c>
      <c r="E493" s="244" t="s">
        <v>1</v>
      </c>
      <c r="F493" s="245" t="s">
        <v>966</v>
      </c>
      <c r="G493" s="242"/>
      <c r="H493" s="246">
        <v>-1.379</v>
      </c>
      <c r="I493" s="247"/>
      <c r="J493" s="242"/>
      <c r="K493" s="242"/>
      <c r="L493" s="248"/>
      <c r="M493" s="249"/>
      <c r="N493" s="250"/>
      <c r="O493" s="250"/>
      <c r="P493" s="250"/>
      <c r="Q493" s="250"/>
      <c r="R493" s="250"/>
      <c r="S493" s="250"/>
      <c r="T493" s="251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2" t="s">
        <v>372</v>
      </c>
      <c r="AU493" s="252" t="s">
        <v>88</v>
      </c>
      <c r="AV493" s="13" t="s">
        <v>88</v>
      </c>
      <c r="AW493" s="13" t="s">
        <v>32</v>
      </c>
      <c r="AX493" s="13" t="s">
        <v>76</v>
      </c>
      <c r="AY493" s="252" t="s">
        <v>362</v>
      </c>
    </row>
    <row r="494" s="15" customFormat="1">
      <c r="A494" s="15"/>
      <c r="B494" s="274"/>
      <c r="C494" s="275"/>
      <c r="D494" s="243" t="s">
        <v>372</v>
      </c>
      <c r="E494" s="276" t="s">
        <v>1</v>
      </c>
      <c r="F494" s="277" t="s">
        <v>1025</v>
      </c>
      <c r="G494" s="275"/>
      <c r="H494" s="276" t="s">
        <v>1</v>
      </c>
      <c r="I494" s="278"/>
      <c r="J494" s="275"/>
      <c r="K494" s="275"/>
      <c r="L494" s="279"/>
      <c r="M494" s="280"/>
      <c r="N494" s="281"/>
      <c r="O494" s="281"/>
      <c r="P494" s="281"/>
      <c r="Q494" s="281"/>
      <c r="R494" s="281"/>
      <c r="S494" s="281"/>
      <c r="T494" s="282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83" t="s">
        <v>372</v>
      </c>
      <c r="AU494" s="283" t="s">
        <v>88</v>
      </c>
      <c r="AV494" s="15" t="s">
        <v>83</v>
      </c>
      <c r="AW494" s="15" t="s">
        <v>32</v>
      </c>
      <c r="AX494" s="15" t="s">
        <v>76</v>
      </c>
      <c r="AY494" s="283" t="s">
        <v>362</v>
      </c>
    </row>
    <row r="495" s="13" customFormat="1">
      <c r="A495" s="13"/>
      <c r="B495" s="241"/>
      <c r="C495" s="242"/>
      <c r="D495" s="243" t="s">
        <v>372</v>
      </c>
      <c r="E495" s="244" t="s">
        <v>1</v>
      </c>
      <c r="F495" s="245" t="s">
        <v>1026</v>
      </c>
      <c r="G495" s="242"/>
      <c r="H495" s="246">
        <v>223.614</v>
      </c>
      <c r="I495" s="247"/>
      <c r="J495" s="242"/>
      <c r="K495" s="242"/>
      <c r="L495" s="248"/>
      <c r="M495" s="249"/>
      <c r="N495" s="250"/>
      <c r="O495" s="250"/>
      <c r="P495" s="250"/>
      <c r="Q495" s="250"/>
      <c r="R495" s="250"/>
      <c r="S495" s="250"/>
      <c r="T495" s="251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52" t="s">
        <v>372</v>
      </c>
      <c r="AU495" s="252" t="s">
        <v>88</v>
      </c>
      <c r="AV495" s="13" t="s">
        <v>88</v>
      </c>
      <c r="AW495" s="13" t="s">
        <v>32</v>
      </c>
      <c r="AX495" s="13" t="s">
        <v>76</v>
      </c>
      <c r="AY495" s="252" t="s">
        <v>362</v>
      </c>
    </row>
    <row r="496" s="13" customFormat="1">
      <c r="A496" s="13"/>
      <c r="B496" s="241"/>
      <c r="C496" s="242"/>
      <c r="D496" s="243" t="s">
        <v>372</v>
      </c>
      <c r="E496" s="244" t="s">
        <v>1</v>
      </c>
      <c r="F496" s="245" t="s">
        <v>966</v>
      </c>
      <c r="G496" s="242"/>
      <c r="H496" s="246">
        <v>-1.379</v>
      </c>
      <c r="I496" s="247"/>
      <c r="J496" s="242"/>
      <c r="K496" s="242"/>
      <c r="L496" s="248"/>
      <c r="M496" s="249"/>
      <c r="N496" s="250"/>
      <c r="O496" s="250"/>
      <c r="P496" s="250"/>
      <c r="Q496" s="250"/>
      <c r="R496" s="250"/>
      <c r="S496" s="250"/>
      <c r="T496" s="251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2" t="s">
        <v>372</v>
      </c>
      <c r="AU496" s="252" t="s">
        <v>88</v>
      </c>
      <c r="AV496" s="13" t="s">
        <v>88</v>
      </c>
      <c r="AW496" s="13" t="s">
        <v>32</v>
      </c>
      <c r="AX496" s="13" t="s">
        <v>76</v>
      </c>
      <c r="AY496" s="252" t="s">
        <v>362</v>
      </c>
    </row>
    <row r="497" s="13" customFormat="1">
      <c r="A497" s="13"/>
      <c r="B497" s="241"/>
      <c r="C497" s="242"/>
      <c r="D497" s="243" t="s">
        <v>372</v>
      </c>
      <c r="E497" s="244" t="s">
        <v>1</v>
      </c>
      <c r="F497" s="245" t="s">
        <v>969</v>
      </c>
      <c r="G497" s="242"/>
      <c r="H497" s="246">
        <v>-28.367999999999999</v>
      </c>
      <c r="I497" s="247"/>
      <c r="J497" s="242"/>
      <c r="K497" s="242"/>
      <c r="L497" s="248"/>
      <c r="M497" s="249"/>
      <c r="N497" s="250"/>
      <c r="O497" s="250"/>
      <c r="P497" s="250"/>
      <c r="Q497" s="250"/>
      <c r="R497" s="250"/>
      <c r="S497" s="250"/>
      <c r="T497" s="251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2" t="s">
        <v>372</v>
      </c>
      <c r="AU497" s="252" t="s">
        <v>88</v>
      </c>
      <c r="AV497" s="13" t="s">
        <v>88</v>
      </c>
      <c r="AW497" s="13" t="s">
        <v>32</v>
      </c>
      <c r="AX497" s="13" t="s">
        <v>76</v>
      </c>
      <c r="AY497" s="252" t="s">
        <v>362</v>
      </c>
    </row>
    <row r="498" s="13" customFormat="1">
      <c r="A498" s="13"/>
      <c r="B498" s="241"/>
      <c r="C498" s="242"/>
      <c r="D498" s="243" t="s">
        <v>372</v>
      </c>
      <c r="E498" s="244" t="s">
        <v>1</v>
      </c>
      <c r="F498" s="245" t="s">
        <v>1027</v>
      </c>
      <c r="G498" s="242"/>
      <c r="H498" s="246">
        <v>-4.9249999999999998</v>
      </c>
      <c r="I498" s="247"/>
      <c r="J498" s="242"/>
      <c r="K498" s="242"/>
      <c r="L498" s="248"/>
      <c r="M498" s="249"/>
      <c r="N498" s="250"/>
      <c r="O498" s="250"/>
      <c r="P498" s="250"/>
      <c r="Q498" s="250"/>
      <c r="R498" s="250"/>
      <c r="S498" s="250"/>
      <c r="T498" s="251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52" t="s">
        <v>372</v>
      </c>
      <c r="AU498" s="252" t="s">
        <v>88</v>
      </c>
      <c r="AV498" s="13" t="s">
        <v>88</v>
      </c>
      <c r="AW498" s="13" t="s">
        <v>32</v>
      </c>
      <c r="AX498" s="13" t="s">
        <v>76</v>
      </c>
      <c r="AY498" s="252" t="s">
        <v>362</v>
      </c>
    </row>
    <row r="499" s="15" customFormat="1">
      <c r="A499" s="15"/>
      <c r="B499" s="274"/>
      <c r="C499" s="275"/>
      <c r="D499" s="243" t="s">
        <v>372</v>
      </c>
      <c r="E499" s="276" t="s">
        <v>1</v>
      </c>
      <c r="F499" s="277" t="s">
        <v>1028</v>
      </c>
      <c r="G499" s="275"/>
      <c r="H499" s="276" t="s">
        <v>1</v>
      </c>
      <c r="I499" s="278"/>
      <c r="J499" s="275"/>
      <c r="K499" s="275"/>
      <c r="L499" s="279"/>
      <c r="M499" s="280"/>
      <c r="N499" s="281"/>
      <c r="O499" s="281"/>
      <c r="P499" s="281"/>
      <c r="Q499" s="281"/>
      <c r="R499" s="281"/>
      <c r="S499" s="281"/>
      <c r="T499" s="282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83" t="s">
        <v>372</v>
      </c>
      <c r="AU499" s="283" t="s">
        <v>88</v>
      </c>
      <c r="AV499" s="15" t="s">
        <v>83</v>
      </c>
      <c r="AW499" s="15" t="s">
        <v>32</v>
      </c>
      <c r="AX499" s="15" t="s">
        <v>76</v>
      </c>
      <c r="AY499" s="283" t="s">
        <v>362</v>
      </c>
    </row>
    <row r="500" s="13" customFormat="1">
      <c r="A500" s="13"/>
      <c r="B500" s="241"/>
      <c r="C500" s="242"/>
      <c r="D500" s="243" t="s">
        <v>372</v>
      </c>
      <c r="E500" s="244" t="s">
        <v>1</v>
      </c>
      <c r="F500" s="245" t="s">
        <v>1015</v>
      </c>
      <c r="G500" s="242"/>
      <c r="H500" s="246">
        <v>105.75</v>
      </c>
      <c r="I500" s="247"/>
      <c r="J500" s="242"/>
      <c r="K500" s="242"/>
      <c r="L500" s="248"/>
      <c r="M500" s="249"/>
      <c r="N500" s="250"/>
      <c r="O500" s="250"/>
      <c r="P500" s="250"/>
      <c r="Q500" s="250"/>
      <c r="R500" s="250"/>
      <c r="S500" s="250"/>
      <c r="T500" s="251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52" t="s">
        <v>372</v>
      </c>
      <c r="AU500" s="252" t="s">
        <v>88</v>
      </c>
      <c r="AV500" s="13" t="s">
        <v>88</v>
      </c>
      <c r="AW500" s="13" t="s">
        <v>32</v>
      </c>
      <c r="AX500" s="13" t="s">
        <v>76</v>
      </c>
      <c r="AY500" s="252" t="s">
        <v>362</v>
      </c>
    </row>
    <row r="501" s="13" customFormat="1">
      <c r="A501" s="13"/>
      <c r="B501" s="241"/>
      <c r="C501" s="242"/>
      <c r="D501" s="243" t="s">
        <v>372</v>
      </c>
      <c r="E501" s="244" t="s">
        <v>1</v>
      </c>
      <c r="F501" s="245" t="s">
        <v>952</v>
      </c>
      <c r="G501" s="242"/>
      <c r="H501" s="246">
        <v>-3.1520000000000001</v>
      </c>
      <c r="I501" s="247"/>
      <c r="J501" s="242"/>
      <c r="K501" s="242"/>
      <c r="L501" s="248"/>
      <c r="M501" s="249"/>
      <c r="N501" s="250"/>
      <c r="O501" s="250"/>
      <c r="P501" s="250"/>
      <c r="Q501" s="250"/>
      <c r="R501" s="250"/>
      <c r="S501" s="250"/>
      <c r="T501" s="251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52" t="s">
        <v>372</v>
      </c>
      <c r="AU501" s="252" t="s">
        <v>88</v>
      </c>
      <c r="AV501" s="13" t="s">
        <v>88</v>
      </c>
      <c r="AW501" s="13" t="s">
        <v>32</v>
      </c>
      <c r="AX501" s="13" t="s">
        <v>76</v>
      </c>
      <c r="AY501" s="252" t="s">
        <v>362</v>
      </c>
    </row>
    <row r="502" s="15" customFormat="1">
      <c r="A502" s="15"/>
      <c r="B502" s="274"/>
      <c r="C502" s="275"/>
      <c r="D502" s="243" t="s">
        <v>372</v>
      </c>
      <c r="E502" s="276" t="s">
        <v>1</v>
      </c>
      <c r="F502" s="277" t="s">
        <v>1029</v>
      </c>
      <c r="G502" s="275"/>
      <c r="H502" s="276" t="s">
        <v>1</v>
      </c>
      <c r="I502" s="278"/>
      <c r="J502" s="275"/>
      <c r="K502" s="275"/>
      <c r="L502" s="279"/>
      <c r="M502" s="280"/>
      <c r="N502" s="281"/>
      <c r="O502" s="281"/>
      <c r="P502" s="281"/>
      <c r="Q502" s="281"/>
      <c r="R502" s="281"/>
      <c r="S502" s="281"/>
      <c r="T502" s="282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83" t="s">
        <v>372</v>
      </c>
      <c r="AU502" s="283" t="s">
        <v>88</v>
      </c>
      <c r="AV502" s="15" t="s">
        <v>83</v>
      </c>
      <c r="AW502" s="15" t="s">
        <v>32</v>
      </c>
      <c r="AX502" s="15" t="s">
        <v>76</v>
      </c>
      <c r="AY502" s="283" t="s">
        <v>362</v>
      </c>
    </row>
    <row r="503" s="13" customFormat="1">
      <c r="A503" s="13"/>
      <c r="B503" s="241"/>
      <c r="C503" s="242"/>
      <c r="D503" s="243" t="s">
        <v>372</v>
      </c>
      <c r="E503" s="244" t="s">
        <v>1</v>
      </c>
      <c r="F503" s="245" t="s">
        <v>1030</v>
      </c>
      <c r="G503" s="242"/>
      <c r="H503" s="246">
        <v>249.375</v>
      </c>
      <c r="I503" s="247"/>
      <c r="J503" s="242"/>
      <c r="K503" s="242"/>
      <c r="L503" s="248"/>
      <c r="M503" s="249"/>
      <c r="N503" s="250"/>
      <c r="O503" s="250"/>
      <c r="P503" s="250"/>
      <c r="Q503" s="250"/>
      <c r="R503" s="250"/>
      <c r="S503" s="250"/>
      <c r="T503" s="251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52" t="s">
        <v>372</v>
      </c>
      <c r="AU503" s="252" t="s">
        <v>88</v>
      </c>
      <c r="AV503" s="13" t="s">
        <v>88</v>
      </c>
      <c r="AW503" s="13" t="s">
        <v>32</v>
      </c>
      <c r="AX503" s="13" t="s">
        <v>76</v>
      </c>
      <c r="AY503" s="252" t="s">
        <v>362</v>
      </c>
    </row>
    <row r="504" s="13" customFormat="1">
      <c r="A504" s="13"/>
      <c r="B504" s="241"/>
      <c r="C504" s="242"/>
      <c r="D504" s="243" t="s">
        <v>372</v>
      </c>
      <c r="E504" s="244" t="s">
        <v>1</v>
      </c>
      <c r="F504" s="245" t="s">
        <v>1008</v>
      </c>
      <c r="G504" s="242"/>
      <c r="H504" s="246">
        <v>-7.8799999999999999</v>
      </c>
      <c r="I504" s="247"/>
      <c r="J504" s="242"/>
      <c r="K504" s="242"/>
      <c r="L504" s="248"/>
      <c r="M504" s="249"/>
      <c r="N504" s="250"/>
      <c r="O504" s="250"/>
      <c r="P504" s="250"/>
      <c r="Q504" s="250"/>
      <c r="R504" s="250"/>
      <c r="S504" s="250"/>
      <c r="T504" s="251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52" t="s">
        <v>372</v>
      </c>
      <c r="AU504" s="252" t="s">
        <v>88</v>
      </c>
      <c r="AV504" s="13" t="s">
        <v>88</v>
      </c>
      <c r="AW504" s="13" t="s">
        <v>32</v>
      </c>
      <c r="AX504" s="13" t="s">
        <v>76</v>
      </c>
      <c r="AY504" s="252" t="s">
        <v>362</v>
      </c>
    </row>
    <row r="505" s="13" customFormat="1">
      <c r="A505" s="13"/>
      <c r="B505" s="241"/>
      <c r="C505" s="242"/>
      <c r="D505" s="243" t="s">
        <v>372</v>
      </c>
      <c r="E505" s="244" t="s">
        <v>1</v>
      </c>
      <c r="F505" s="245" t="s">
        <v>1009</v>
      </c>
      <c r="G505" s="242"/>
      <c r="H505" s="246">
        <v>-39.5</v>
      </c>
      <c r="I505" s="247"/>
      <c r="J505" s="242"/>
      <c r="K505" s="242"/>
      <c r="L505" s="248"/>
      <c r="M505" s="249"/>
      <c r="N505" s="250"/>
      <c r="O505" s="250"/>
      <c r="P505" s="250"/>
      <c r="Q505" s="250"/>
      <c r="R505" s="250"/>
      <c r="S505" s="250"/>
      <c r="T505" s="251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2" t="s">
        <v>372</v>
      </c>
      <c r="AU505" s="252" t="s">
        <v>88</v>
      </c>
      <c r="AV505" s="13" t="s">
        <v>88</v>
      </c>
      <c r="AW505" s="13" t="s">
        <v>32</v>
      </c>
      <c r="AX505" s="13" t="s">
        <v>76</v>
      </c>
      <c r="AY505" s="252" t="s">
        <v>362</v>
      </c>
    </row>
    <row r="506" s="15" customFormat="1">
      <c r="A506" s="15"/>
      <c r="B506" s="274"/>
      <c r="C506" s="275"/>
      <c r="D506" s="243" t="s">
        <v>372</v>
      </c>
      <c r="E506" s="276" t="s">
        <v>1</v>
      </c>
      <c r="F506" s="277" t="s">
        <v>1031</v>
      </c>
      <c r="G506" s="275"/>
      <c r="H506" s="276" t="s">
        <v>1</v>
      </c>
      <c r="I506" s="278"/>
      <c r="J506" s="275"/>
      <c r="K506" s="275"/>
      <c r="L506" s="279"/>
      <c r="M506" s="280"/>
      <c r="N506" s="281"/>
      <c r="O506" s="281"/>
      <c r="P506" s="281"/>
      <c r="Q506" s="281"/>
      <c r="R506" s="281"/>
      <c r="S506" s="281"/>
      <c r="T506" s="282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83" t="s">
        <v>372</v>
      </c>
      <c r="AU506" s="283" t="s">
        <v>88</v>
      </c>
      <c r="AV506" s="15" t="s">
        <v>83</v>
      </c>
      <c r="AW506" s="15" t="s">
        <v>32</v>
      </c>
      <c r="AX506" s="15" t="s">
        <v>76</v>
      </c>
      <c r="AY506" s="283" t="s">
        <v>362</v>
      </c>
    </row>
    <row r="507" s="13" customFormat="1">
      <c r="A507" s="13"/>
      <c r="B507" s="241"/>
      <c r="C507" s="242"/>
      <c r="D507" s="243" t="s">
        <v>372</v>
      </c>
      <c r="E507" s="244" t="s">
        <v>1</v>
      </c>
      <c r="F507" s="245" t="s">
        <v>1022</v>
      </c>
      <c r="G507" s="242"/>
      <c r="H507" s="246">
        <v>52.268999999999998</v>
      </c>
      <c r="I507" s="247"/>
      <c r="J507" s="242"/>
      <c r="K507" s="242"/>
      <c r="L507" s="248"/>
      <c r="M507" s="249"/>
      <c r="N507" s="250"/>
      <c r="O507" s="250"/>
      <c r="P507" s="250"/>
      <c r="Q507" s="250"/>
      <c r="R507" s="250"/>
      <c r="S507" s="250"/>
      <c r="T507" s="251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2" t="s">
        <v>372</v>
      </c>
      <c r="AU507" s="252" t="s">
        <v>88</v>
      </c>
      <c r="AV507" s="13" t="s">
        <v>88</v>
      </c>
      <c r="AW507" s="13" t="s">
        <v>32</v>
      </c>
      <c r="AX507" s="13" t="s">
        <v>76</v>
      </c>
      <c r="AY507" s="252" t="s">
        <v>362</v>
      </c>
    </row>
    <row r="508" s="13" customFormat="1">
      <c r="A508" s="13"/>
      <c r="B508" s="241"/>
      <c r="C508" s="242"/>
      <c r="D508" s="243" t="s">
        <v>372</v>
      </c>
      <c r="E508" s="244" t="s">
        <v>1</v>
      </c>
      <c r="F508" s="245" t="s">
        <v>963</v>
      </c>
      <c r="G508" s="242"/>
      <c r="H508" s="246">
        <v>-2.4630000000000001</v>
      </c>
      <c r="I508" s="247"/>
      <c r="J508" s="242"/>
      <c r="K508" s="242"/>
      <c r="L508" s="248"/>
      <c r="M508" s="249"/>
      <c r="N508" s="250"/>
      <c r="O508" s="250"/>
      <c r="P508" s="250"/>
      <c r="Q508" s="250"/>
      <c r="R508" s="250"/>
      <c r="S508" s="250"/>
      <c r="T508" s="251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52" t="s">
        <v>372</v>
      </c>
      <c r="AU508" s="252" t="s">
        <v>88</v>
      </c>
      <c r="AV508" s="13" t="s">
        <v>88</v>
      </c>
      <c r="AW508" s="13" t="s">
        <v>32</v>
      </c>
      <c r="AX508" s="13" t="s">
        <v>76</v>
      </c>
      <c r="AY508" s="252" t="s">
        <v>362</v>
      </c>
    </row>
    <row r="509" s="15" customFormat="1">
      <c r="A509" s="15"/>
      <c r="B509" s="274"/>
      <c r="C509" s="275"/>
      <c r="D509" s="243" t="s">
        <v>372</v>
      </c>
      <c r="E509" s="276" t="s">
        <v>1</v>
      </c>
      <c r="F509" s="277" t="s">
        <v>1032</v>
      </c>
      <c r="G509" s="275"/>
      <c r="H509" s="276" t="s">
        <v>1</v>
      </c>
      <c r="I509" s="278"/>
      <c r="J509" s="275"/>
      <c r="K509" s="275"/>
      <c r="L509" s="279"/>
      <c r="M509" s="280"/>
      <c r="N509" s="281"/>
      <c r="O509" s="281"/>
      <c r="P509" s="281"/>
      <c r="Q509" s="281"/>
      <c r="R509" s="281"/>
      <c r="S509" s="281"/>
      <c r="T509" s="282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83" t="s">
        <v>372</v>
      </c>
      <c r="AU509" s="283" t="s">
        <v>88</v>
      </c>
      <c r="AV509" s="15" t="s">
        <v>83</v>
      </c>
      <c r="AW509" s="15" t="s">
        <v>32</v>
      </c>
      <c r="AX509" s="15" t="s">
        <v>76</v>
      </c>
      <c r="AY509" s="283" t="s">
        <v>362</v>
      </c>
    </row>
    <row r="510" s="13" customFormat="1">
      <c r="A510" s="13"/>
      <c r="B510" s="241"/>
      <c r="C510" s="242"/>
      <c r="D510" s="243" t="s">
        <v>372</v>
      </c>
      <c r="E510" s="244" t="s">
        <v>1</v>
      </c>
      <c r="F510" s="245" t="s">
        <v>1015</v>
      </c>
      <c r="G510" s="242"/>
      <c r="H510" s="246">
        <v>105.75</v>
      </c>
      <c r="I510" s="247"/>
      <c r="J510" s="242"/>
      <c r="K510" s="242"/>
      <c r="L510" s="248"/>
      <c r="M510" s="249"/>
      <c r="N510" s="250"/>
      <c r="O510" s="250"/>
      <c r="P510" s="250"/>
      <c r="Q510" s="250"/>
      <c r="R510" s="250"/>
      <c r="S510" s="250"/>
      <c r="T510" s="251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52" t="s">
        <v>372</v>
      </c>
      <c r="AU510" s="252" t="s">
        <v>88</v>
      </c>
      <c r="AV510" s="13" t="s">
        <v>88</v>
      </c>
      <c r="AW510" s="13" t="s">
        <v>32</v>
      </c>
      <c r="AX510" s="13" t="s">
        <v>76</v>
      </c>
      <c r="AY510" s="252" t="s">
        <v>362</v>
      </c>
    </row>
    <row r="511" s="13" customFormat="1">
      <c r="A511" s="13"/>
      <c r="B511" s="241"/>
      <c r="C511" s="242"/>
      <c r="D511" s="243" t="s">
        <v>372</v>
      </c>
      <c r="E511" s="244" t="s">
        <v>1</v>
      </c>
      <c r="F511" s="245" t="s">
        <v>952</v>
      </c>
      <c r="G511" s="242"/>
      <c r="H511" s="246">
        <v>-3.1520000000000001</v>
      </c>
      <c r="I511" s="247"/>
      <c r="J511" s="242"/>
      <c r="K511" s="242"/>
      <c r="L511" s="248"/>
      <c r="M511" s="249"/>
      <c r="N511" s="250"/>
      <c r="O511" s="250"/>
      <c r="P511" s="250"/>
      <c r="Q511" s="250"/>
      <c r="R511" s="250"/>
      <c r="S511" s="250"/>
      <c r="T511" s="251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2" t="s">
        <v>372</v>
      </c>
      <c r="AU511" s="252" t="s">
        <v>88</v>
      </c>
      <c r="AV511" s="13" t="s">
        <v>88</v>
      </c>
      <c r="AW511" s="13" t="s">
        <v>32</v>
      </c>
      <c r="AX511" s="13" t="s">
        <v>76</v>
      </c>
      <c r="AY511" s="252" t="s">
        <v>362</v>
      </c>
    </row>
    <row r="512" s="16" customFormat="1">
      <c r="A512" s="16"/>
      <c r="B512" s="297"/>
      <c r="C512" s="298"/>
      <c r="D512" s="243" t="s">
        <v>372</v>
      </c>
      <c r="E512" s="299" t="s">
        <v>1</v>
      </c>
      <c r="F512" s="300" t="s">
        <v>848</v>
      </c>
      <c r="G512" s="298"/>
      <c r="H512" s="301">
        <v>1124.4469999999999</v>
      </c>
      <c r="I512" s="302"/>
      <c r="J512" s="298"/>
      <c r="K512" s="298"/>
      <c r="L512" s="303"/>
      <c r="M512" s="304"/>
      <c r="N512" s="305"/>
      <c r="O512" s="305"/>
      <c r="P512" s="305"/>
      <c r="Q512" s="305"/>
      <c r="R512" s="305"/>
      <c r="S512" s="305"/>
      <c r="T512" s="30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T512" s="307" t="s">
        <v>372</v>
      </c>
      <c r="AU512" s="307" t="s">
        <v>88</v>
      </c>
      <c r="AV512" s="16" t="s">
        <v>104</v>
      </c>
      <c r="AW512" s="16" t="s">
        <v>32</v>
      </c>
      <c r="AX512" s="16" t="s">
        <v>76</v>
      </c>
      <c r="AY512" s="307" t="s">
        <v>362</v>
      </c>
    </row>
    <row r="513" s="15" customFormat="1">
      <c r="A513" s="15"/>
      <c r="B513" s="274"/>
      <c r="C513" s="275"/>
      <c r="D513" s="243" t="s">
        <v>372</v>
      </c>
      <c r="E513" s="276" t="s">
        <v>1</v>
      </c>
      <c r="F513" s="277" t="s">
        <v>688</v>
      </c>
      <c r="G513" s="275"/>
      <c r="H513" s="276" t="s">
        <v>1</v>
      </c>
      <c r="I513" s="278"/>
      <c r="J513" s="275"/>
      <c r="K513" s="275"/>
      <c r="L513" s="279"/>
      <c r="M513" s="280"/>
      <c r="N513" s="281"/>
      <c r="O513" s="281"/>
      <c r="P513" s="281"/>
      <c r="Q513" s="281"/>
      <c r="R513" s="281"/>
      <c r="S513" s="281"/>
      <c r="T513" s="282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83" t="s">
        <v>372</v>
      </c>
      <c r="AU513" s="283" t="s">
        <v>88</v>
      </c>
      <c r="AV513" s="15" t="s">
        <v>83</v>
      </c>
      <c r="AW513" s="15" t="s">
        <v>32</v>
      </c>
      <c r="AX513" s="15" t="s">
        <v>76</v>
      </c>
      <c r="AY513" s="283" t="s">
        <v>362</v>
      </c>
    </row>
    <row r="514" s="15" customFormat="1">
      <c r="A514" s="15"/>
      <c r="B514" s="274"/>
      <c r="C514" s="275"/>
      <c r="D514" s="243" t="s">
        <v>372</v>
      </c>
      <c r="E514" s="276" t="s">
        <v>1</v>
      </c>
      <c r="F514" s="277" t="s">
        <v>1033</v>
      </c>
      <c r="G514" s="275"/>
      <c r="H514" s="276" t="s">
        <v>1</v>
      </c>
      <c r="I514" s="278"/>
      <c r="J514" s="275"/>
      <c r="K514" s="275"/>
      <c r="L514" s="279"/>
      <c r="M514" s="280"/>
      <c r="N514" s="281"/>
      <c r="O514" s="281"/>
      <c r="P514" s="281"/>
      <c r="Q514" s="281"/>
      <c r="R514" s="281"/>
      <c r="S514" s="281"/>
      <c r="T514" s="282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83" t="s">
        <v>372</v>
      </c>
      <c r="AU514" s="283" t="s">
        <v>88</v>
      </c>
      <c r="AV514" s="15" t="s">
        <v>83</v>
      </c>
      <c r="AW514" s="15" t="s">
        <v>32</v>
      </c>
      <c r="AX514" s="15" t="s">
        <v>76</v>
      </c>
      <c r="AY514" s="283" t="s">
        <v>362</v>
      </c>
    </row>
    <row r="515" s="13" customFormat="1">
      <c r="A515" s="13"/>
      <c r="B515" s="241"/>
      <c r="C515" s="242"/>
      <c r="D515" s="243" t="s">
        <v>372</v>
      </c>
      <c r="E515" s="244" t="s">
        <v>1</v>
      </c>
      <c r="F515" s="245" t="s">
        <v>1020</v>
      </c>
      <c r="G515" s="242"/>
      <c r="H515" s="246">
        <v>52.875</v>
      </c>
      <c r="I515" s="247"/>
      <c r="J515" s="242"/>
      <c r="K515" s="242"/>
      <c r="L515" s="248"/>
      <c r="M515" s="249"/>
      <c r="N515" s="250"/>
      <c r="O515" s="250"/>
      <c r="P515" s="250"/>
      <c r="Q515" s="250"/>
      <c r="R515" s="250"/>
      <c r="S515" s="250"/>
      <c r="T515" s="251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2" t="s">
        <v>372</v>
      </c>
      <c r="AU515" s="252" t="s">
        <v>88</v>
      </c>
      <c r="AV515" s="13" t="s">
        <v>88</v>
      </c>
      <c r="AW515" s="13" t="s">
        <v>32</v>
      </c>
      <c r="AX515" s="13" t="s">
        <v>76</v>
      </c>
      <c r="AY515" s="252" t="s">
        <v>362</v>
      </c>
    </row>
    <row r="516" s="13" customFormat="1">
      <c r="A516" s="13"/>
      <c r="B516" s="241"/>
      <c r="C516" s="242"/>
      <c r="D516" s="243" t="s">
        <v>372</v>
      </c>
      <c r="E516" s="244" t="s">
        <v>1</v>
      </c>
      <c r="F516" s="245" t="s">
        <v>957</v>
      </c>
      <c r="G516" s="242"/>
      <c r="H516" s="246">
        <v>-1.5760000000000001</v>
      </c>
      <c r="I516" s="247"/>
      <c r="J516" s="242"/>
      <c r="K516" s="242"/>
      <c r="L516" s="248"/>
      <c r="M516" s="249"/>
      <c r="N516" s="250"/>
      <c r="O516" s="250"/>
      <c r="P516" s="250"/>
      <c r="Q516" s="250"/>
      <c r="R516" s="250"/>
      <c r="S516" s="250"/>
      <c r="T516" s="251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52" t="s">
        <v>372</v>
      </c>
      <c r="AU516" s="252" t="s">
        <v>88</v>
      </c>
      <c r="AV516" s="13" t="s">
        <v>88</v>
      </c>
      <c r="AW516" s="13" t="s">
        <v>32</v>
      </c>
      <c r="AX516" s="13" t="s">
        <v>76</v>
      </c>
      <c r="AY516" s="252" t="s">
        <v>362</v>
      </c>
    </row>
    <row r="517" s="15" customFormat="1">
      <c r="A517" s="15"/>
      <c r="B517" s="274"/>
      <c r="C517" s="275"/>
      <c r="D517" s="243" t="s">
        <v>372</v>
      </c>
      <c r="E517" s="276" t="s">
        <v>1</v>
      </c>
      <c r="F517" s="277" t="s">
        <v>1034</v>
      </c>
      <c r="G517" s="275"/>
      <c r="H517" s="276" t="s">
        <v>1</v>
      </c>
      <c r="I517" s="278"/>
      <c r="J517" s="275"/>
      <c r="K517" s="275"/>
      <c r="L517" s="279"/>
      <c r="M517" s="280"/>
      <c r="N517" s="281"/>
      <c r="O517" s="281"/>
      <c r="P517" s="281"/>
      <c r="Q517" s="281"/>
      <c r="R517" s="281"/>
      <c r="S517" s="281"/>
      <c r="T517" s="282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83" t="s">
        <v>372</v>
      </c>
      <c r="AU517" s="283" t="s">
        <v>88</v>
      </c>
      <c r="AV517" s="15" t="s">
        <v>83</v>
      </c>
      <c r="AW517" s="15" t="s">
        <v>32</v>
      </c>
      <c r="AX517" s="15" t="s">
        <v>76</v>
      </c>
      <c r="AY517" s="283" t="s">
        <v>362</v>
      </c>
    </row>
    <row r="518" s="13" customFormat="1">
      <c r="A518" s="13"/>
      <c r="B518" s="241"/>
      <c r="C518" s="242"/>
      <c r="D518" s="243" t="s">
        <v>372</v>
      </c>
      <c r="E518" s="244" t="s">
        <v>1</v>
      </c>
      <c r="F518" s="245" t="s">
        <v>1018</v>
      </c>
      <c r="G518" s="242"/>
      <c r="H518" s="246">
        <v>299.25</v>
      </c>
      <c r="I518" s="247"/>
      <c r="J518" s="242"/>
      <c r="K518" s="242"/>
      <c r="L518" s="248"/>
      <c r="M518" s="249"/>
      <c r="N518" s="250"/>
      <c r="O518" s="250"/>
      <c r="P518" s="250"/>
      <c r="Q518" s="250"/>
      <c r="R518" s="250"/>
      <c r="S518" s="250"/>
      <c r="T518" s="251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52" t="s">
        <v>372</v>
      </c>
      <c r="AU518" s="252" t="s">
        <v>88</v>
      </c>
      <c r="AV518" s="13" t="s">
        <v>88</v>
      </c>
      <c r="AW518" s="13" t="s">
        <v>32</v>
      </c>
      <c r="AX518" s="13" t="s">
        <v>76</v>
      </c>
      <c r="AY518" s="252" t="s">
        <v>362</v>
      </c>
    </row>
    <row r="519" s="13" customFormat="1">
      <c r="A519" s="13"/>
      <c r="B519" s="241"/>
      <c r="C519" s="242"/>
      <c r="D519" s="243" t="s">
        <v>372</v>
      </c>
      <c r="E519" s="244" t="s">
        <v>1</v>
      </c>
      <c r="F519" s="245" t="s">
        <v>982</v>
      </c>
      <c r="G519" s="242"/>
      <c r="H519" s="246">
        <v>-9.4559999999999995</v>
      </c>
      <c r="I519" s="247"/>
      <c r="J519" s="242"/>
      <c r="K519" s="242"/>
      <c r="L519" s="248"/>
      <c r="M519" s="249"/>
      <c r="N519" s="250"/>
      <c r="O519" s="250"/>
      <c r="P519" s="250"/>
      <c r="Q519" s="250"/>
      <c r="R519" s="250"/>
      <c r="S519" s="250"/>
      <c r="T519" s="251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52" t="s">
        <v>372</v>
      </c>
      <c r="AU519" s="252" t="s">
        <v>88</v>
      </c>
      <c r="AV519" s="13" t="s">
        <v>88</v>
      </c>
      <c r="AW519" s="13" t="s">
        <v>32</v>
      </c>
      <c r="AX519" s="13" t="s">
        <v>76</v>
      </c>
      <c r="AY519" s="252" t="s">
        <v>362</v>
      </c>
    </row>
    <row r="520" s="13" customFormat="1">
      <c r="A520" s="13"/>
      <c r="B520" s="241"/>
      <c r="C520" s="242"/>
      <c r="D520" s="243" t="s">
        <v>372</v>
      </c>
      <c r="E520" s="244" t="s">
        <v>1</v>
      </c>
      <c r="F520" s="245" t="s">
        <v>992</v>
      </c>
      <c r="G520" s="242"/>
      <c r="H520" s="246">
        <v>-47.399999999999999</v>
      </c>
      <c r="I520" s="247"/>
      <c r="J520" s="242"/>
      <c r="K520" s="242"/>
      <c r="L520" s="248"/>
      <c r="M520" s="249"/>
      <c r="N520" s="250"/>
      <c r="O520" s="250"/>
      <c r="P520" s="250"/>
      <c r="Q520" s="250"/>
      <c r="R520" s="250"/>
      <c r="S520" s="250"/>
      <c r="T520" s="251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2" t="s">
        <v>372</v>
      </c>
      <c r="AU520" s="252" t="s">
        <v>88</v>
      </c>
      <c r="AV520" s="13" t="s">
        <v>88</v>
      </c>
      <c r="AW520" s="13" t="s">
        <v>32</v>
      </c>
      <c r="AX520" s="13" t="s">
        <v>76</v>
      </c>
      <c r="AY520" s="252" t="s">
        <v>362</v>
      </c>
    </row>
    <row r="521" s="15" customFormat="1">
      <c r="A521" s="15"/>
      <c r="B521" s="274"/>
      <c r="C521" s="275"/>
      <c r="D521" s="243" t="s">
        <v>372</v>
      </c>
      <c r="E521" s="276" t="s">
        <v>1</v>
      </c>
      <c r="F521" s="277" t="s">
        <v>1035</v>
      </c>
      <c r="G521" s="275"/>
      <c r="H521" s="276" t="s">
        <v>1</v>
      </c>
      <c r="I521" s="278"/>
      <c r="J521" s="275"/>
      <c r="K521" s="275"/>
      <c r="L521" s="279"/>
      <c r="M521" s="280"/>
      <c r="N521" s="281"/>
      <c r="O521" s="281"/>
      <c r="P521" s="281"/>
      <c r="Q521" s="281"/>
      <c r="R521" s="281"/>
      <c r="S521" s="281"/>
      <c r="T521" s="282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83" t="s">
        <v>372</v>
      </c>
      <c r="AU521" s="283" t="s">
        <v>88</v>
      </c>
      <c r="AV521" s="15" t="s">
        <v>83</v>
      </c>
      <c r="AW521" s="15" t="s">
        <v>32</v>
      </c>
      <c r="AX521" s="15" t="s">
        <v>76</v>
      </c>
      <c r="AY521" s="283" t="s">
        <v>362</v>
      </c>
    </row>
    <row r="522" s="13" customFormat="1">
      <c r="A522" s="13"/>
      <c r="B522" s="241"/>
      <c r="C522" s="242"/>
      <c r="D522" s="243" t="s">
        <v>372</v>
      </c>
      <c r="E522" s="244" t="s">
        <v>1</v>
      </c>
      <c r="F522" s="245" t="s">
        <v>1020</v>
      </c>
      <c r="G522" s="242"/>
      <c r="H522" s="246">
        <v>52.875</v>
      </c>
      <c r="I522" s="247"/>
      <c r="J522" s="242"/>
      <c r="K522" s="242"/>
      <c r="L522" s="248"/>
      <c r="M522" s="249"/>
      <c r="N522" s="250"/>
      <c r="O522" s="250"/>
      <c r="P522" s="250"/>
      <c r="Q522" s="250"/>
      <c r="R522" s="250"/>
      <c r="S522" s="250"/>
      <c r="T522" s="251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52" t="s">
        <v>372</v>
      </c>
      <c r="AU522" s="252" t="s">
        <v>88</v>
      </c>
      <c r="AV522" s="13" t="s">
        <v>88</v>
      </c>
      <c r="AW522" s="13" t="s">
        <v>32</v>
      </c>
      <c r="AX522" s="13" t="s">
        <v>76</v>
      </c>
      <c r="AY522" s="252" t="s">
        <v>362</v>
      </c>
    </row>
    <row r="523" s="13" customFormat="1">
      <c r="A523" s="13"/>
      <c r="B523" s="241"/>
      <c r="C523" s="242"/>
      <c r="D523" s="243" t="s">
        <v>372</v>
      </c>
      <c r="E523" s="244" t="s">
        <v>1</v>
      </c>
      <c r="F523" s="245" t="s">
        <v>957</v>
      </c>
      <c r="G523" s="242"/>
      <c r="H523" s="246">
        <v>-1.5760000000000001</v>
      </c>
      <c r="I523" s="247"/>
      <c r="J523" s="242"/>
      <c r="K523" s="242"/>
      <c r="L523" s="248"/>
      <c r="M523" s="249"/>
      <c r="N523" s="250"/>
      <c r="O523" s="250"/>
      <c r="P523" s="250"/>
      <c r="Q523" s="250"/>
      <c r="R523" s="250"/>
      <c r="S523" s="250"/>
      <c r="T523" s="251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2" t="s">
        <v>372</v>
      </c>
      <c r="AU523" s="252" t="s">
        <v>88</v>
      </c>
      <c r="AV523" s="13" t="s">
        <v>88</v>
      </c>
      <c r="AW523" s="13" t="s">
        <v>32</v>
      </c>
      <c r="AX523" s="13" t="s">
        <v>76</v>
      </c>
      <c r="AY523" s="252" t="s">
        <v>362</v>
      </c>
    </row>
    <row r="524" s="15" customFormat="1">
      <c r="A524" s="15"/>
      <c r="B524" s="274"/>
      <c r="C524" s="275"/>
      <c r="D524" s="243" t="s">
        <v>372</v>
      </c>
      <c r="E524" s="276" t="s">
        <v>1</v>
      </c>
      <c r="F524" s="277" t="s">
        <v>1036</v>
      </c>
      <c r="G524" s="275"/>
      <c r="H524" s="276" t="s">
        <v>1</v>
      </c>
      <c r="I524" s="278"/>
      <c r="J524" s="275"/>
      <c r="K524" s="275"/>
      <c r="L524" s="279"/>
      <c r="M524" s="280"/>
      <c r="N524" s="281"/>
      <c r="O524" s="281"/>
      <c r="P524" s="281"/>
      <c r="Q524" s="281"/>
      <c r="R524" s="281"/>
      <c r="S524" s="281"/>
      <c r="T524" s="282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83" t="s">
        <v>372</v>
      </c>
      <c r="AU524" s="283" t="s">
        <v>88</v>
      </c>
      <c r="AV524" s="15" t="s">
        <v>83</v>
      </c>
      <c r="AW524" s="15" t="s">
        <v>32</v>
      </c>
      <c r="AX524" s="15" t="s">
        <v>76</v>
      </c>
      <c r="AY524" s="283" t="s">
        <v>362</v>
      </c>
    </row>
    <row r="525" s="13" customFormat="1">
      <c r="A525" s="13"/>
      <c r="B525" s="241"/>
      <c r="C525" s="242"/>
      <c r="D525" s="243" t="s">
        <v>372</v>
      </c>
      <c r="E525" s="244" t="s">
        <v>1</v>
      </c>
      <c r="F525" s="245" t="s">
        <v>1022</v>
      </c>
      <c r="G525" s="242"/>
      <c r="H525" s="246">
        <v>52.268999999999998</v>
      </c>
      <c r="I525" s="247"/>
      <c r="J525" s="242"/>
      <c r="K525" s="242"/>
      <c r="L525" s="248"/>
      <c r="M525" s="249"/>
      <c r="N525" s="250"/>
      <c r="O525" s="250"/>
      <c r="P525" s="250"/>
      <c r="Q525" s="250"/>
      <c r="R525" s="250"/>
      <c r="S525" s="250"/>
      <c r="T525" s="251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52" t="s">
        <v>372</v>
      </c>
      <c r="AU525" s="252" t="s">
        <v>88</v>
      </c>
      <c r="AV525" s="13" t="s">
        <v>88</v>
      </c>
      <c r="AW525" s="13" t="s">
        <v>32</v>
      </c>
      <c r="AX525" s="13" t="s">
        <v>76</v>
      </c>
      <c r="AY525" s="252" t="s">
        <v>362</v>
      </c>
    </row>
    <row r="526" s="13" customFormat="1">
      <c r="A526" s="13"/>
      <c r="B526" s="241"/>
      <c r="C526" s="242"/>
      <c r="D526" s="243" t="s">
        <v>372</v>
      </c>
      <c r="E526" s="244" t="s">
        <v>1</v>
      </c>
      <c r="F526" s="245" t="s">
        <v>963</v>
      </c>
      <c r="G526" s="242"/>
      <c r="H526" s="246">
        <v>-2.4630000000000001</v>
      </c>
      <c r="I526" s="247"/>
      <c r="J526" s="242"/>
      <c r="K526" s="242"/>
      <c r="L526" s="248"/>
      <c r="M526" s="249"/>
      <c r="N526" s="250"/>
      <c r="O526" s="250"/>
      <c r="P526" s="250"/>
      <c r="Q526" s="250"/>
      <c r="R526" s="250"/>
      <c r="S526" s="250"/>
      <c r="T526" s="251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52" t="s">
        <v>372</v>
      </c>
      <c r="AU526" s="252" t="s">
        <v>88</v>
      </c>
      <c r="AV526" s="13" t="s">
        <v>88</v>
      </c>
      <c r="AW526" s="13" t="s">
        <v>32</v>
      </c>
      <c r="AX526" s="13" t="s">
        <v>76</v>
      </c>
      <c r="AY526" s="252" t="s">
        <v>362</v>
      </c>
    </row>
    <row r="527" s="15" customFormat="1">
      <c r="A527" s="15"/>
      <c r="B527" s="274"/>
      <c r="C527" s="275"/>
      <c r="D527" s="243" t="s">
        <v>372</v>
      </c>
      <c r="E527" s="276" t="s">
        <v>1</v>
      </c>
      <c r="F527" s="277" t="s">
        <v>1037</v>
      </c>
      <c r="G527" s="275"/>
      <c r="H527" s="276" t="s">
        <v>1</v>
      </c>
      <c r="I527" s="278"/>
      <c r="J527" s="275"/>
      <c r="K527" s="275"/>
      <c r="L527" s="279"/>
      <c r="M527" s="280"/>
      <c r="N527" s="281"/>
      <c r="O527" s="281"/>
      <c r="P527" s="281"/>
      <c r="Q527" s="281"/>
      <c r="R527" s="281"/>
      <c r="S527" s="281"/>
      <c r="T527" s="282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83" t="s">
        <v>372</v>
      </c>
      <c r="AU527" s="283" t="s">
        <v>88</v>
      </c>
      <c r="AV527" s="15" t="s">
        <v>83</v>
      </c>
      <c r="AW527" s="15" t="s">
        <v>32</v>
      </c>
      <c r="AX527" s="15" t="s">
        <v>76</v>
      </c>
      <c r="AY527" s="283" t="s">
        <v>362</v>
      </c>
    </row>
    <row r="528" s="13" customFormat="1">
      <c r="A528" s="13"/>
      <c r="B528" s="241"/>
      <c r="C528" s="242"/>
      <c r="D528" s="243" t="s">
        <v>372</v>
      </c>
      <c r="E528" s="244" t="s">
        <v>1</v>
      </c>
      <c r="F528" s="245" t="s">
        <v>1024</v>
      </c>
      <c r="G528" s="242"/>
      <c r="H528" s="246">
        <v>36.942</v>
      </c>
      <c r="I528" s="247"/>
      <c r="J528" s="242"/>
      <c r="K528" s="242"/>
      <c r="L528" s="248"/>
      <c r="M528" s="249"/>
      <c r="N528" s="250"/>
      <c r="O528" s="250"/>
      <c r="P528" s="250"/>
      <c r="Q528" s="250"/>
      <c r="R528" s="250"/>
      <c r="S528" s="250"/>
      <c r="T528" s="251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52" t="s">
        <v>372</v>
      </c>
      <c r="AU528" s="252" t="s">
        <v>88</v>
      </c>
      <c r="AV528" s="13" t="s">
        <v>88</v>
      </c>
      <c r="AW528" s="13" t="s">
        <v>32</v>
      </c>
      <c r="AX528" s="13" t="s">
        <v>76</v>
      </c>
      <c r="AY528" s="252" t="s">
        <v>362</v>
      </c>
    </row>
    <row r="529" s="13" customFormat="1">
      <c r="A529" s="13"/>
      <c r="B529" s="241"/>
      <c r="C529" s="242"/>
      <c r="D529" s="243" t="s">
        <v>372</v>
      </c>
      <c r="E529" s="244" t="s">
        <v>1</v>
      </c>
      <c r="F529" s="245" t="s">
        <v>966</v>
      </c>
      <c r="G529" s="242"/>
      <c r="H529" s="246">
        <v>-1.379</v>
      </c>
      <c r="I529" s="247"/>
      <c r="J529" s="242"/>
      <c r="K529" s="242"/>
      <c r="L529" s="248"/>
      <c r="M529" s="249"/>
      <c r="N529" s="250"/>
      <c r="O529" s="250"/>
      <c r="P529" s="250"/>
      <c r="Q529" s="250"/>
      <c r="R529" s="250"/>
      <c r="S529" s="250"/>
      <c r="T529" s="251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52" t="s">
        <v>372</v>
      </c>
      <c r="AU529" s="252" t="s">
        <v>88</v>
      </c>
      <c r="AV529" s="13" t="s">
        <v>88</v>
      </c>
      <c r="AW529" s="13" t="s">
        <v>32</v>
      </c>
      <c r="AX529" s="13" t="s">
        <v>76</v>
      </c>
      <c r="AY529" s="252" t="s">
        <v>362</v>
      </c>
    </row>
    <row r="530" s="15" customFormat="1">
      <c r="A530" s="15"/>
      <c r="B530" s="274"/>
      <c r="C530" s="275"/>
      <c r="D530" s="243" t="s">
        <v>372</v>
      </c>
      <c r="E530" s="276" t="s">
        <v>1</v>
      </c>
      <c r="F530" s="277" t="s">
        <v>1038</v>
      </c>
      <c r="G530" s="275"/>
      <c r="H530" s="276" t="s">
        <v>1</v>
      </c>
      <c r="I530" s="278"/>
      <c r="J530" s="275"/>
      <c r="K530" s="275"/>
      <c r="L530" s="279"/>
      <c r="M530" s="280"/>
      <c r="N530" s="281"/>
      <c r="O530" s="281"/>
      <c r="P530" s="281"/>
      <c r="Q530" s="281"/>
      <c r="R530" s="281"/>
      <c r="S530" s="281"/>
      <c r="T530" s="282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283" t="s">
        <v>372</v>
      </c>
      <c r="AU530" s="283" t="s">
        <v>88</v>
      </c>
      <c r="AV530" s="15" t="s">
        <v>83</v>
      </c>
      <c r="AW530" s="15" t="s">
        <v>32</v>
      </c>
      <c r="AX530" s="15" t="s">
        <v>76</v>
      </c>
      <c r="AY530" s="283" t="s">
        <v>362</v>
      </c>
    </row>
    <row r="531" s="13" customFormat="1">
      <c r="A531" s="13"/>
      <c r="B531" s="241"/>
      <c r="C531" s="242"/>
      <c r="D531" s="243" t="s">
        <v>372</v>
      </c>
      <c r="E531" s="244" t="s">
        <v>1</v>
      </c>
      <c r="F531" s="245" t="s">
        <v>1039</v>
      </c>
      <c r="G531" s="242"/>
      <c r="H531" s="246">
        <v>187.42500000000001</v>
      </c>
      <c r="I531" s="247"/>
      <c r="J531" s="242"/>
      <c r="K531" s="242"/>
      <c r="L531" s="248"/>
      <c r="M531" s="249"/>
      <c r="N531" s="250"/>
      <c r="O531" s="250"/>
      <c r="P531" s="250"/>
      <c r="Q531" s="250"/>
      <c r="R531" s="250"/>
      <c r="S531" s="250"/>
      <c r="T531" s="251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52" t="s">
        <v>372</v>
      </c>
      <c r="AU531" s="252" t="s">
        <v>88</v>
      </c>
      <c r="AV531" s="13" t="s">
        <v>88</v>
      </c>
      <c r="AW531" s="13" t="s">
        <v>32</v>
      </c>
      <c r="AX531" s="13" t="s">
        <v>76</v>
      </c>
      <c r="AY531" s="252" t="s">
        <v>362</v>
      </c>
    </row>
    <row r="532" s="13" customFormat="1">
      <c r="A532" s="13"/>
      <c r="B532" s="241"/>
      <c r="C532" s="242"/>
      <c r="D532" s="243" t="s">
        <v>372</v>
      </c>
      <c r="E532" s="244" t="s">
        <v>1</v>
      </c>
      <c r="F532" s="245" t="s">
        <v>1040</v>
      </c>
      <c r="G532" s="242"/>
      <c r="H532" s="246">
        <v>-25.216000000000001</v>
      </c>
      <c r="I532" s="247"/>
      <c r="J532" s="242"/>
      <c r="K532" s="242"/>
      <c r="L532" s="248"/>
      <c r="M532" s="249"/>
      <c r="N532" s="250"/>
      <c r="O532" s="250"/>
      <c r="P532" s="250"/>
      <c r="Q532" s="250"/>
      <c r="R532" s="250"/>
      <c r="S532" s="250"/>
      <c r="T532" s="251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52" t="s">
        <v>372</v>
      </c>
      <c r="AU532" s="252" t="s">
        <v>88</v>
      </c>
      <c r="AV532" s="13" t="s">
        <v>88</v>
      </c>
      <c r="AW532" s="13" t="s">
        <v>32</v>
      </c>
      <c r="AX532" s="13" t="s">
        <v>76</v>
      </c>
      <c r="AY532" s="252" t="s">
        <v>362</v>
      </c>
    </row>
    <row r="533" s="13" customFormat="1">
      <c r="A533" s="13"/>
      <c r="B533" s="241"/>
      <c r="C533" s="242"/>
      <c r="D533" s="243" t="s">
        <v>372</v>
      </c>
      <c r="E533" s="244" t="s">
        <v>1</v>
      </c>
      <c r="F533" s="245" t="s">
        <v>966</v>
      </c>
      <c r="G533" s="242"/>
      <c r="H533" s="246">
        <v>-1.379</v>
      </c>
      <c r="I533" s="247"/>
      <c r="J533" s="242"/>
      <c r="K533" s="242"/>
      <c r="L533" s="248"/>
      <c r="M533" s="249"/>
      <c r="N533" s="250"/>
      <c r="O533" s="250"/>
      <c r="P533" s="250"/>
      <c r="Q533" s="250"/>
      <c r="R533" s="250"/>
      <c r="S533" s="250"/>
      <c r="T533" s="251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52" t="s">
        <v>372</v>
      </c>
      <c r="AU533" s="252" t="s">
        <v>88</v>
      </c>
      <c r="AV533" s="13" t="s">
        <v>88</v>
      </c>
      <c r="AW533" s="13" t="s">
        <v>32</v>
      </c>
      <c r="AX533" s="13" t="s">
        <v>76</v>
      </c>
      <c r="AY533" s="252" t="s">
        <v>362</v>
      </c>
    </row>
    <row r="534" s="13" customFormat="1">
      <c r="A534" s="13"/>
      <c r="B534" s="241"/>
      <c r="C534" s="242"/>
      <c r="D534" s="243" t="s">
        <v>372</v>
      </c>
      <c r="E534" s="244" t="s">
        <v>1</v>
      </c>
      <c r="F534" s="245" t="s">
        <v>1027</v>
      </c>
      <c r="G534" s="242"/>
      <c r="H534" s="246">
        <v>-4.9249999999999998</v>
      </c>
      <c r="I534" s="247"/>
      <c r="J534" s="242"/>
      <c r="K534" s="242"/>
      <c r="L534" s="248"/>
      <c r="M534" s="249"/>
      <c r="N534" s="250"/>
      <c r="O534" s="250"/>
      <c r="P534" s="250"/>
      <c r="Q534" s="250"/>
      <c r="R534" s="250"/>
      <c r="S534" s="250"/>
      <c r="T534" s="251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52" t="s">
        <v>372</v>
      </c>
      <c r="AU534" s="252" t="s">
        <v>88</v>
      </c>
      <c r="AV534" s="13" t="s">
        <v>88</v>
      </c>
      <c r="AW534" s="13" t="s">
        <v>32</v>
      </c>
      <c r="AX534" s="13" t="s">
        <v>76</v>
      </c>
      <c r="AY534" s="252" t="s">
        <v>362</v>
      </c>
    </row>
    <row r="535" s="15" customFormat="1">
      <c r="A535" s="15"/>
      <c r="B535" s="274"/>
      <c r="C535" s="275"/>
      <c r="D535" s="243" t="s">
        <v>372</v>
      </c>
      <c r="E535" s="276" t="s">
        <v>1</v>
      </c>
      <c r="F535" s="277" t="s">
        <v>1041</v>
      </c>
      <c r="G535" s="275"/>
      <c r="H535" s="276" t="s">
        <v>1</v>
      </c>
      <c r="I535" s="278"/>
      <c r="J535" s="275"/>
      <c r="K535" s="275"/>
      <c r="L535" s="279"/>
      <c r="M535" s="280"/>
      <c r="N535" s="281"/>
      <c r="O535" s="281"/>
      <c r="P535" s="281"/>
      <c r="Q535" s="281"/>
      <c r="R535" s="281"/>
      <c r="S535" s="281"/>
      <c r="T535" s="282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83" t="s">
        <v>372</v>
      </c>
      <c r="AU535" s="283" t="s">
        <v>88</v>
      </c>
      <c r="AV535" s="15" t="s">
        <v>83</v>
      </c>
      <c r="AW535" s="15" t="s">
        <v>32</v>
      </c>
      <c r="AX535" s="15" t="s">
        <v>76</v>
      </c>
      <c r="AY535" s="283" t="s">
        <v>362</v>
      </c>
    </row>
    <row r="536" s="13" customFormat="1">
      <c r="A536" s="13"/>
      <c r="B536" s="241"/>
      <c r="C536" s="242"/>
      <c r="D536" s="243" t="s">
        <v>372</v>
      </c>
      <c r="E536" s="244" t="s">
        <v>1</v>
      </c>
      <c r="F536" s="245" t="s">
        <v>1042</v>
      </c>
      <c r="G536" s="242"/>
      <c r="H536" s="246">
        <v>70.688000000000002</v>
      </c>
      <c r="I536" s="247"/>
      <c r="J536" s="242"/>
      <c r="K536" s="242"/>
      <c r="L536" s="248"/>
      <c r="M536" s="249"/>
      <c r="N536" s="250"/>
      <c r="O536" s="250"/>
      <c r="P536" s="250"/>
      <c r="Q536" s="250"/>
      <c r="R536" s="250"/>
      <c r="S536" s="250"/>
      <c r="T536" s="251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52" t="s">
        <v>372</v>
      </c>
      <c r="AU536" s="252" t="s">
        <v>88</v>
      </c>
      <c r="AV536" s="13" t="s">
        <v>88</v>
      </c>
      <c r="AW536" s="13" t="s">
        <v>32</v>
      </c>
      <c r="AX536" s="13" t="s">
        <v>76</v>
      </c>
      <c r="AY536" s="252" t="s">
        <v>362</v>
      </c>
    </row>
    <row r="537" s="13" customFormat="1">
      <c r="A537" s="13"/>
      <c r="B537" s="241"/>
      <c r="C537" s="242"/>
      <c r="D537" s="243" t="s">
        <v>372</v>
      </c>
      <c r="E537" s="244" t="s">
        <v>1</v>
      </c>
      <c r="F537" s="245" t="s">
        <v>957</v>
      </c>
      <c r="G537" s="242"/>
      <c r="H537" s="246">
        <v>-1.5760000000000001</v>
      </c>
      <c r="I537" s="247"/>
      <c r="J537" s="242"/>
      <c r="K537" s="242"/>
      <c r="L537" s="248"/>
      <c r="M537" s="249"/>
      <c r="N537" s="250"/>
      <c r="O537" s="250"/>
      <c r="P537" s="250"/>
      <c r="Q537" s="250"/>
      <c r="R537" s="250"/>
      <c r="S537" s="250"/>
      <c r="T537" s="251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2" t="s">
        <v>372</v>
      </c>
      <c r="AU537" s="252" t="s">
        <v>88</v>
      </c>
      <c r="AV537" s="13" t="s">
        <v>88</v>
      </c>
      <c r="AW537" s="13" t="s">
        <v>32</v>
      </c>
      <c r="AX537" s="13" t="s">
        <v>76</v>
      </c>
      <c r="AY537" s="252" t="s">
        <v>362</v>
      </c>
    </row>
    <row r="538" s="15" customFormat="1">
      <c r="A538" s="15"/>
      <c r="B538" s="274"/>
      <c r="C538" s="275"/>
      <c r="D538" s="243" t="s">
        <v>372</v>
      </c>
      <c r="E538" s="276" t="s">
        <v>1</v>
      </c>
      <c r="F538" s="277" t="s">
        <v>1043</v>
      </c>
      <c r="G538" s="275"/>
      <c r="H538" s="276" t="s">
        <v>1</v>
      </c>
      <c r="I538" s="278"/>
      <c r="J538" s="275"/>
      <c r="K538" s="275"/>
      <c r="L538" s="279"/>
      <c r="M538" s="280"/>
      <c r="N538" s="281"/>
      <c r="O538" s="281"/>
      <c r="P538" s="281"/>
      <c r="Q538" s="281"/>
      <c r="R538" s="281"/>
      <c r="S538" s="281"/>
      <c r="T538" s="282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83" t="s">
        <v>372</v>
      </c>
      <c r="AU538" s="283" t="s">
        <v>88</v>
      </c>
      <c r="AV538" s="15" t="s">
        <v>83</v>
      </c>
      <c r="AW538" s="15" t="s">
        <v>32</v>
      </c>
      <c r="AX538" s="15" t="s">
        <v>76</v>
      </c>
      <c r="AY538" s="283" t="s">
        <v>362</v>
      </c>
    </row>
    <row r="539" s="13" customFormat="1">
      <c r="A539" s="13"/>
      <c r="B539" s="241"/>
      <c r="C539" s="242"/>
      <c r="D539" s="243" t="s">
        <v>372</v>
      </c>
      <c r="E539" s="244" t="s">
        <v>1</v>
      </c>
      <c r="F539" s="245" t="s">
        <v>1030</v>
      </c>
      <c r="G539" s="242"/>
      <c r="H539" s="246">
        <v>249.375</v>
      </c>
      <c r="I539" s="247"/>
      <c r="J539" s="242"/>
      <c r="K539" s="242"/>
      <c r="L539" s="248"/>
      <c r="M539" s="249"/>
      <c r="N539" s="250"/>
      <c r="O539" s="250"/>
      <c r="P539" s="250"/>
      <c r="Q539" s="250"/>
      <c r="R539" s="250"/>
      <c r="S539" s="250"/>
      <c r="T539" s="251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52" t="s">
        <v>372</v>
      </c>
      <c r="AU539" s="252" t="s">
        <v>88</v>
      </c>
      <c r="AV539" s="13" t="s">
        <v>88</v>
      </c>
      <c r="AW539" s="13" t="s">
        <v>32</v>
      </c>
      <c r="AX539" s="13" t="s">
        <v>76</v>
      </c>
      <c r="AY539" s="252" t="s">
        <v>362</v>
      </c>
    </row>
    <row r="540" s="13" customFormat="1">
      <c r="A540" s="13"/>
      <c r="B540" s="241"/>
      <c r="C540" s="242"/>
      <c r="D540" s="243" t="s">
        <v>372</v>
      </c>
      <c r="E540" s="244" t="s">
        <v>1</v>
      </c>
      <c r="F540" s="245" t="s">
        <v>1008</v>
      </c>
      <c r="G540" s="242"/>
      <c r="H540" s="246">
        <v>-7.8799999999999999</v>
      </c>
      <c r="I540" s="247"/>
      <c r="J540" s="242"/>
      <c r="K540" s="242"/>
      <c r="L540" s="248"/>
      <c r="M540" s="249"/>
      <c r="N540" s="250"/>
      <c r="O540" s="250"/>
      <c r="P540" s="250"/>
      <c r="Q540" s="250"/>
      <c r="R540" s="250"/>
      <c r="S540" s="250"/>
      <c r="T540" s="251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52" t="s">
        <v>372</v>
      </c>
      <c r="AU540" s="252" t="s">
        <v>88</v>
      </c>
      <c r="AV540" s="13" t="s">
        <v>88</v>
      </c>
      <c r="AW540" s="13" t="s">
        <v>32</v>
      </c>
      <c r="AX540" s="13" t="s">
        <v>76</v>
      </c>
      <c r="AY540" s="252" t="s">
        <v>362</v>
      </c>
    </row>
    <row r="541" s="15" customFormat="1">
      <c r="A541" s="15"/>
      <c r="B541" s="274"/>
      <c r="C541" s="275"/>
      <c r="D541" s="243" t="s">
        <v>372</v>
      </c>
      <c r="E541" s="276" t="s">
        <v>1</v>
      </c>
      <c r="F541" s="277" t="s">
        <v>1044</v>
      </c>
      <c r="G541" s="275"/>
      <c r="H541" s="276" t="s">
        <v>1</v>
      </c>
      <c r="I541" s="278"/>
      <c r="J541" s="275"/>
      <c r="K541" s="275"/>
      <c r="L541" s="279"/>
      <c r="M541" s="280"/>
      <c r="N541" s="281"/>
      <c r="O541" s="281"/>
      <c r="P541" s="281"/>
      <c r="Q541" s="281"/>
      <c r="R541" s="281"/>
      <c r="S541" s="281"/>
      <c r="T541" s="282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83" t="s">
        <v>372</v>
      </c>
      <c r="AU541" s="283" t="s">
        <v>88</v>
      </c>
      <c r="AV541" s="15" t="s">
        <v>83</v>
      </c>
      <c r="AW541" s="15" t="s">
        <v>32</v>
      </c>
      <c r="AX541" s="15" t="s">
        <v>76</v>
      </c>
      <c r="AY541" s="283" t="s">
        <v>362</v>
      </c>
    </row>
    <row r="542" s="13" customFormat="1">
      <c r="A542" s="13"/>
      <c r="B542" s="241"/>
      <c r="C542" s="242"/>
      <c r="D542" s="243" t="s">
        <v>372</v>
      </c>
      <c r="E542" s="244" t="s">
        <v>1</v>
      </c>
      <c r="F542" s="245" t="s">
        <v>1045</v>
      </c>
      <c r="G542" s="242"/>
      <c r="H542" s="246">
        <v>48.878</v>
      </c>
      <c r="I542" s="247"/>
      <c r="J542" s="242"/>
      <c r="K542" s="242"/>
      <c r="L542" s="248"/>
      <c r="M542" s="249"/>
      <c r="N542" s="250"/>
      <c r="O542" s="250"/>
      <c r="P542" s="250"/>
      <c r="Q542" s="250"/>
      <c r="R542" s="250"/>
      <c r="S542" s="250"/>
      <c r="T542" s="251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52" t="s">
        <v>372</v>
      </c>
      <c r="AU542" s="252" t="s">
        <v>88</v>
      </c>
      <c r="AV542" s="13" t="s">
        <v>88</v>
      </c>
      <c r="AW542" s="13" t="s">
        <v>32</v>
      </c>
      <c r="AX542" s="13" t="s">
        <v>76</v>
      </c>
      <c r="AY542" s="252" t="s">
        <v>362</v>
      </c>
    </row>
    <row r="543" s="13" customFormat="1">
      <c r="A543" s="13"/>
      <c r="B543" s="241"/>
      <c r="C543" s="242"/>
      <c r="D543" s="243" t="s">
        <v>372</v>
      </c>
      <c r="E543" s="244" t="s">
        <v>1</v>
      </c>
      <c r="F543" s="245" t="s">
        <v>963</v>
      </c>
      <c r="G543" s="242"/>
      <c r="H543" s="246">
        <v>-2.4630000000000001</v>
      </c>
      <c r="I543" s="247"/>
      <c r="J543" s="242"/>
      <c r="K543" s="242"/>
      <c r="L543" s="248"/>
      <c r="M543" s="249"/>
      <c r="N543" s="250"/>
      <c r="O543" s="250"/>
      <c r="P543" s="250"/>
      <c r="Q543" s="250"/>
      <c r="R543" s="250"/>
      <c r="S543" s="250"/>
      <c r="T543" s="251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52" t="s">
        <v>372</v>
      </c>
      <c r="AU543" s="252" t="s">
        <v>88</v>
      </c>
      <c r="AV543" s="13" t="s">
        <v>88</v>
      </c>
      <c r="AW543" s="13" t="s">
        <v>32</v>
      </c>
      <c r="AX543" s="13" t="s">
        <v>76</v>
      </c>
      <c r="AY543" s="252" t="s">
        <v>362</v>
      </c>
    </row>
    <row r="544" s="15" customFormat="1">
      <c r="A544" s="15"/>
      <c r="B544" s="274"/>
      <c r="C544" s="275"/>
      <c r="D544" s="243" t="s">
        <v>372</v>
      </c>
      <c r="E544" s="276" t="s">
        <v>1</v>
      </c>
      <c r="F544" s="277" t="s">
        <v>1046</v>
      </c>
      <c r="G544" s="275"/>
      <c r="H544" s="276" t="s">
        <v>1</v>
      </c>
      <c r="I544" s="278"/>
      <c r="J544" s="275"/>
      <c r="K544" s="275"/>
      <c r="L544" s="279"/>
      <c r="M544" s="280"/>
      <c r="N544" s="281"/>
      <c r="O544" s="281"/>
      <c r="P544" s="281"/>
      <c r="Q544" s="281"/>
      <c r="R544" s="281"/>
      <c r="S544" s="281"/>
      <c r="T544" s="282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83" t="s">
        <v>372</v>
      </c>
      <c r="AU544" s="283" t="s">
        <v>88</v>
      </c>
      <c r="AV544" s="15" t="s">
        <v>83</v>
      </c>
      <c r="AW544" s="15" t="s">
        <v>32</v>
      </c>
      <c r="AX544" s="15" t="s">
        <v>76</v>
      </c>
      <c r="AY544" s="283" t="s">
        <v>362</v>
      </c>
    </row>
    <row r="545" s="13" customFormat="1">
      <c r="A545" s="13"/>
      <c r="B545" s="241"/>
      <c r="C545" s="242"/>
      <c r="D545" s="243" t="s">
        <v>372</v>
      </c>
      <c r="E545" s="244" t="s">
        <v>1</v>
      </c>
      <c r="F545" s="245" t="s">
        <v>1015</v>
      </c>
      <c r="G545" s="242"/>
      <c r="H545" s="246">
        <v>105.75</v>
      </c>
      <c r="I545" s="247"/>
      <c r="J545" s="242"/>
      <c r="K545" s="242"/>
      <c r="L545" s="248"/>
      <c r="M545" s="249"/>
      <c r="N545" s="250"/>
      <c r="O545" s="250"/>
      <c r="P545" s="250"/>
      <c r="Q545" s="250"/>
      <c r="R545" s="250"/>
      <c r="S545" s="250"/>
      <c r="T545" s="251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52" t="s">
        <v>372</v>
      </c>
      <c r="AU545" s="252" t="s">
        <v>88</v>
      </c>
      <c r="AV545" s="13" t="s">
        <v>88</v>
      </c>
      <c r="AW545" s="13" t="s">
        <v>32</v>
      </c>
      <c r="AX545" s="13" t="s">
        <v>76</v>
      </c>
      <c r="AY545" s="252" t="s">
        <v>362</v>
      </c>
    </row>
    <row r="546" s="13" customFormat="1">
      <c r="A546" s="13"/>
      <c r="B546" s="241"/>
      <c r="C546" s="242"/>
      <c r="D546" s="243" t="s">
        <v>372</v>
      </c>
      <c r="E546" s="244" t="s">
        <v>1</v>
      </c>
      <c r="F546" s="245" t="s">
        <v>952</v>
      </c>
      <c r="G546" s="242"/>
      <c r="H546" s="246">
        <v>-3.1520000000000001</v>
      </c>
      <c r="I546" s="247"/>
      <c r="J546" s="242"/>
      <c r="K546" s="242"/>
      <c r="L546" s="248"/>
      <c r="M546" s="249"/>
      <c r="N546" s="250"/>
      <c r="O546" s="250"/>
      <c r="P546" s="250"/>
      <c r="Q546" s="250"/>
      <c r="R546" s="250"/>
      <c r="S546" s="250"/>
      <c r="T546" s="251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2" t="s">
        <v>372</v>
      </c>
      <c r="AU546" s="252" t="s">
        <v>88</v>
      </c>
      <c r="AV546" s="13" t="s">
        <v>88</v>
      </c>
      <c r="AW546" s="13" t="s">
        <v>32</v>
      </c>
      <c r="AX546" s="13" t="s">
        <v>76</v>
      </c>
      <c r="AY546" s="252" t="s">
        <v>362</v>
      </c>
    </row>
    <row r="547" s="16" customFormat="1">
      <c r="A547" s="16"/>
      <c r="B547" s="297"/>
      <c r="C547" s="298"/>
      <c r="D547" s="243" t="s">
        <v>372</v>
      </c>
      <c r="E547" s="299" t="s">
        <v>1</v>
      </c>
      <c r="F547" s="300" t="s">
        <v>848</v>
      </c>
      <c r="G547" s="298"/>
      <c r="H547" s="301">
        <v>1045.886</v>
      </c>
      <c r="I547" s="302"/>
      <c r="J547" s="298"/>
      <c r="K547" s="298"/>
      <c r="L547" s="303"/>
      <c r="M547" s="304"/>
      <c r="N547" s="305"/>
      <c r="O547" s="305"/>
      <c r="P547" s="305"/>
      <c r="Q547" s="305"/>
      <c r="R547" s="305"/>
      <c r="S547" s="305"/>
      <c r="T547" s="30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T547" s="307" t="s">
        <v>372</v>
      </c>
      <c r="AU547" s="307" t="s">
        <v>88</v>
      </c>
      <c r="AV547" s="16" t="s">
        <v>104</v>
      </c>
      <c r="AW547" s="16" t="s">
        <v>32</v>
      </c>
      <c r="AX547" s="16" t="s">
        <v>76</v>
      </c>
      <c r="AY547" s="307" t="s">
        <v>362</v>
      </c>
    </row>
    <row r="548" s="15" customFormat="1">
      <c r="A548" s="15"/>
      <c r="B548" s="274"/>
      <c r="C548" s="275"/>
      <c r="D548" s="243" t="s">
        <v>372</v>
      </c>
      <c r="E548" s="276" t="s">
        <v>1</v>
      </c>
      <c r="F548" s="277" t="s">
        <v>772</v>
      </c>
      <c r="G548" s="275"/>
      <c r="H548" s="276" t="s">
        <v>1</v>
      </c>
      <c r="I548" s="278"/>
      <c r="J548" s="275"/>
      <c r="K548" s="275"/>
      <c r="L548" s="279"/>
      <c r="M548" s="280"/>
      <c r="N548" s="281"/>
      <c r="O548" s="281"/>
      <c r="P548" s="281"/>
      <c r="Q548" s="281"/>
      <c r="R548" s="281"/>
      <c r="S548" s="281"/>
      <c r="T548" s="282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83" t="s">
        <v>372</v>
      </c>
      <c r="AU548" s="283" t="s">
        <v>88</v>
      </c>
      <c r="AV548" s="15" t="s">
        <v>83</v>
      </c>
      <c r="AW548" s="15" t="s">
        <v>32</v>
      </c>
      <c r="AX548" s="15" t="s">
        <v>76</v>
      </c>
      <c r="AY548" s="283" t="s">
        <v>362</v>
      </c>
    </row>
    <row r="549" s="15" customFormat="1">
      <c r="A549" s="15"/>
      <c r="B549" s="274"/>
      <c r="C549" s="275"/>
      <c r="D549" s="243" t="s">
        <v>372</v>
      </c>
      <c r="E549" s="276" t="s">
        <v>1</v>
      </c>
      <c r="F549" s="277" t="s">
        <v>1047</v>
      </c>
      <c r="G549" s="275"/>
      <c r="H549" s="276" t="s">
        <v>1</v>
      </c>
      <c r="I549" s="278"/>
      <c r="J549" s="275"/>
      <c r="K549" s="275"/>
      <c r="L549" s="279"/>
      <c r="M549" s="280"/>
      <c r="N549" s="281"/>
      <c r="O549" s="281"/>
      <c r="P549" s="281"/>
      <c r="Q549" s="281"/>
      <c r="R549" s="281"/>
      <c r="S549" s="281"/>
      <c r="T549" s="282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83" t="s">
        <v>372</v>
      </c>
      <c r="AU549" s="283" t="s">
        <v>88</v>
      </c>
      <c r="AV549" s="15" t="s">
        <v>83</v>
      </c>
      <c r="AW549" s="15" t="s">
        <v>32</v>
      </c>
      <c r="AX549" s="15" t="s">
        <v>76</v>
      </c>
      <c r="AY549" s="283" t="s">
        <v>362</v>
      </c>
    </row>
    <row r="550" s="13" customFormat="1">
      <c r="A550" s="13"/>
      <c r="B550" s="241"/>
      <c r="C550" s="242"/>
      <c r="D550" s="243" t="s">
        <v>372</v>
      </c>
      <c r="E550" s="244" t="s">
        <v>1</v>
      </c>
      <c r="F550" s="245" t="s">
        <v>1020</v>
      </c>
      <c r="G550" s="242"/>
      <c r="H550" s="246">
        <v>52.875</v>
      </c>
      <c r="I550" s="247"/>
      <c r="J550" s="242"/>
      <c r="K550" s="242"/>
      <c r="L550" s="248"/>
      <c r="M550" s="249"/>
      <c r="N550" s="250"/>
      <c r="O550" s="250"/>
      <c r="P550" s="250"/>
      <c r="Q550" s="250"/>
      <c r="R550" s="250"/>
      <c r="S550" s="250"/>
      <c r="T550" s="251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52" t="s">
        <v>372</v>
      </c>
      <c r="AU550" s="252" t="s">
        <v>88</v>
      </c>
      <c r="AV550" s="13" t="s">
        <v>88</v>
      </c>
      <c r="AW550" s="13" t="s">
        <v>32</v>
      </c>
      <c r="AX550" s="13" t="s">
        <v>76</v>
      </c>
      <c r="AY550" s="252" t="s">
        <v>362</v>
      </c>
    </row>
    <row r="551" s="13" customFormat="1">
      <c r="A551" s="13"/>
      <c r="B551" s="241"/>
      <c r="C551" s="242"/>
      <c r="D551" s="243" t="s">
        <v>372</v>
      </c>
      <c r="E551" s="244" t="s">
        <v>1</v>
      </c>
      <c r="F551" s="245" t="s">
        <v>957</v>
      </c>
      <c r="G551" s="242"/>
      <c r="H551" s="246">
        <v>-1.5760000000000001</v>
      </c>
      <c r="I551" s="247"/>
      <c r="J551" s="242"/>
      <c r="K551" s="242"/>
      <c r="L551" s="248"/>
      <c r="M551" s="249"/>
      <c r="N551" s="250"/>
      <c r="O551" s="250"/>
      <c r="P551" s="250"/>
      <c r="Q551" s="250"/>
      <c r="R551" s="250"/>
      <c r="S551" s="250"/>
      <c r="T551" s="251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52" t="s">
        <v>372</v>
      </c>
      <c r="AU551" s="252" t="s">
        <v>88</v>
      </c>
      <c r="AV551" s="13" t="s">
        <v>88</v>
      </c>
      <c r="AW551" s="13" t="s">
        <v>32</v>
      </c>
      <c r="AX551" s="13" t="s">
        <v>76</v>
      </c>
      <c r="AY551" s="252" t="s">
        <v>362</v>
      </c>
    </row>
    <row r="552" s="15" customFormat="1">
      <c r="A552" s="15"/>
      <c r="B552" s="274"/>
      <c r="C552" s="275"/>
      <c r="D552" s="243" t="s">
        <v>372</v>
      </c>
      <c r="E552" s="276" t="s">
        <v>1</v>
      </c>
      <c r="F552" s="277" t="s">
        <v>1048</v>
      </c>
      <c r="G552" s="275"/>
      <c r="H552" s="276" t="s">
        <v>1</v>
      </c>
      <c r="I552" s="278"/>
      <c r="J552" s="275"/>
      <c r="K552" s="275"/>
      <c r="L552" s="279"/>
      <c r="M552" s="280"/>
      <c r="N552" s="281"/>
      <c r="O552" s="281"/>
      <c r="P552" s="281"/>
      <c r="Q552" s="281"/>
      <c r="R552" s="281"/>
      <c r="S552" s="281"/>
      <c r="T552" s="282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83" t="s">
        <v>372</v>
      </c>
      <c r="AU552" s="283" t="s">
        <v>88</v>
      </c>
      <c r="AV552" s="15" t="s">
        <v>83</v>
      </c>
      <c r="AW552" s="15" t="s">
        <v>32</v>
      </c>
      <c r="AX552" s="15" t="s">
        <v>76</v>
      </c>
      <c r="AY552" s="283" t="s">
        <v>362</v>
      </c>
    </row>
    <row r="553" s="13" customFormat="1">
      <c r="A553" s="13"/>
      <c r="B553" s="241"/>
      <c r="C553" s="242"/>
      <c r="D553" s="243" t="s">
        <v>372</v>
      </c>
      <c r="E553" s="244" t="s">
        <v>1</v>
      </c>
      <c r="F553" s="245" t="s">
        <v>1018</v>
      </c>
      <c r="G553" s="242"/>
      <c r="H553" s="246">
        <v>299.25</v>
      </c>
      <c r="I553" s="247"/>
      <c r="J553" s="242"/>
      <c r="K553" s="242"/>
      <c r="L553" s="248"/>
      <c r="M553" s="249"/>
      <c r="N553" s="250"/>
      <c r="O553" s="250"/>
      <c r="P553" s="250"/>
      <c r="Q553" s="250"/>
      <c r="R553" s="250"/>
      <c r="S553" s="250"/>
      <c r="T553" s="251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52" t="s">
        <v>372</v>
      </c>
      <c r="AU553" s="252" t="s">
        <v>88</v>
      </c>
      <c r="AV553" s="13" t="s">
        <v>88</v>
      </c>
      <c r="AW553" s="13" t="s">
        <v>32</v>
      </c>
      <c r="AX553" s="13" t="s">
        <v>76</v>
      </c>
      <c r="AY553" s="252" t="s">
        <v>362</v>
      </c>
    </row>
    <row r="554" s="13" customFormat="1">
      <c r="A554" s="13"/>
      <c r="B554" s="241"/>
      <c r="C554" s="242"/>
      <c r="D554" s="243" t="s">
        <v>372</v>
      </c>
      <c r="E554" s="244" t="s">
        <v>1</v>
      </c>
      <c r="F554" s="245" t="s">
        <v>982</v>
      </c>
      <c r="G554" s="242"/>
      <c r="H554" s="246">
        <v>-9.4559999999999995</v>
      </c>
      <c r="I554" s="247"/>
      <c r="J554" s="242"/>
      <c r="K554" s="242"/>
      <c r="L554" s="248"/>
      <c r="M554" s="249"/>
      <c r="N554" s="250"/>
      <c r="O554" s="250"/>
      <c r="P554" s="250"/>
      <c r="Q554" s="250"/>
      <c r="R554" s="250"/>
      <c r="S554" s="250"/>
      <c r="T554" s="251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52" t="s">
        <v>372</v>
      </c>
      <c r="AU554" s="252" t="s">
        <v>88</v>
      </c>
      <c r="AV554" s="13" t="s">
        <v>88</v>
      </c>
      <c r="AW554" s="13" t="s">
        <v>32</v>
      </c>
      <c r="AX554" s="13" t="s">
        <v>76</v>
      </c>
      <c r="AY554" s="252" t="s">
        <v>362</v>
      </c>
    </row>
    <row r="555" s="13" customFormat="1">
      <c r="A555" s="13"/>
      <c r="B555" s="241"/>
      <c r="C555" s="242"/>
      <c r="D555" s="243" t="s">
        <v>372</v>
      </c>
      <c r="E555" s="244" t="s">
        <v>1</v>
      </c>
      <c r="F555" s="245" t="s">
        <v>992</v>
      </c>
      <c r="G555" s="242"/>
      <c r="H555" s="246">
        <v>-47.399999999999999</v>
      </c>
      <c r="I555" s="247"/>
      <c r="J555" s="242"/>
      <c r="K555" s="242"/>
      <c r="L555" s="248"/>
      <c r="M555" s="249"/>
      <c r="N555" s="250"/>
      <c r="O555" s="250"/>
      <c r="P555" s="250"/>
      <c r="Q555" s="250"/>
      <c r="R555" s="250"/>
      <c r="S555" s="250"/>
      <c r="T555" s="251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52" t="s">
        <v>372</v>
      </c>
      <c r="AU555" s="252" t="s">
        <v>88</v>
      </c>
      <c r="AV555" s="13" t="s">
        <v>88</v>
      </c>
      <c r="AW555" s="13" t="s">
        <v>32</v>
      </c>
      <c r="AX555" s="13" t="s">
        <v>76</v>
      </c>
      <c r="AY555" s="252" t="s">
        <v>362</v>
      </c>
    </row>
    <row r="556" s="15" customFormat="1">
      <c r="A556" s="15"/>
      <c r="B556" s="274"/>
      <c r="C556" s="275"/>
      <c r="D556" s="243" t="s">
        <v>372</v>
      </c>
      <c r="E556" s="276" t="s">
        <v>1</v>
      </c>
      <c r="F556" s="277" t="s">
        <v>1049</v>
      </c>
      <c r="G556" s="275"/>
      <c r="H556" s="276" t="s">
        <v>1</v>
      </c>
      <c r="I556" s="278"/>
      <c r="J556" s="275"/>
      <c r="K556" s="275"/>
      <c r="L556" s="279"/>
      <c r="M556" s="280"/>
      <c r="N556" s="281"/>
      <c r="O556" s="281"/>
      <c r="P556" s="281"/>
      <c r="Q556" s="281"/>
      <c r="R556" s="281"/>
      <c r="S556" s="281"/>
      <c r="T556" s="282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83" t="s">
        <v>372</v>
      </c>
      <c r="AU556" s="283" t="s">
        <v>88</v>
      </c>
      <c r="AV556" s="15" t="s">
        <v>83</v>
      </c>
      <c r="AW556" s="15" t="s">
        <v>32</v>
      </c>
      <c r="AX556" s="15" t="s">
        <v>76</v>
      </c>
      <c r="AY556" s="283" t="s">
        <v>362</v>
      </c>
    </row>
    <row r="557" s="13" customFormat="1">
      <c r="A557" s="13"/>
      <c r="B557" s="241"/>
      <c r="C557" s="242"/>
      <c r="D557" s="243" t="s">
        <v>372</v>
      </c>
      <c r="E557" s="244" t="s">
        <v>1</v>
      </c>
      <c r="F557" s="245" t="s">
        <v>1020</v>
      </c>
      <c r="G557" s="242"/>
      <c r="H557" s="246">
        <v>52.875</v>
      </c>
      <c r="I557" s="247"/>
      <c r="J557" s="242"/>
      <c r="K557" s="242"/>
      <c r="L557" s="248"/>
      <c r="M557" s="249"/>
      <c r="N557" s="250"/>
      <c r="O557" s="250"/>
      <c r="P557" s="250"/>
      <c r="Q557" s="250"/>
      <c r="R557" s="250"/>
      <c r="S557" s="250"/>
      <c r="T557" s="251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52" t="s">
        <v>372</v>
      </c>
      <c r="AU557" s="252" t="s">
        <v>88</v>
      </c>
      <c r="AV557" s="13" t="s">
        <v>88</v>
      </c>
      <c r="AW557" s="13" t="s">
        <v>32</v>
      </c>
      <c r="AX557" s="13" t="s">
        <v>76</v>
      </c>
      <c r="AY557" s="252" t="s">
        <v>362</v>
      </c>
    </row>
    <row r="558" s="13" customFormat="1">
      <c r="A558" s="13"/>
      <c r="B558" s="241"/>
      <c r="C558" s="242"/>
      <c r="D558" s="243" t="s">
        <v>372</v>
      </c>
      <c r="E558" s="244" t="s">
        <v>1</v>
      </c>
      <c r="F558" s="245" t="s">
        <v>957</v>
      </c>
      <c r="G558" s="242"/>
      <c r="H558" s="246">
        <v>-1.5760000000000001</v>
      </c>
      <c r="I558" s="247"/>
      <c r="J558" s="242"/>
      <c r="K558" s="242"/>
      <c r="L558" s="248"/>
      <c r="M558" s="249"/>
      <c r="N558" s="250"/>
      <c r="O558" s="250"/>
      <c r="P558" s="250"/>
      <c r="Q558" s="250"/>
      <c r="R558" s="250"/>
      <c r="S558" s="250"/>
      <c r="T558" s="251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52" t="s">
        <v>372</v>
      </c>
      <c r="AU558" s="252" t="s">
        <v>88</v>
      </c>
      <c r="AV558" s="13" t="s">
        <v>88</v>
      </c>
      <c r="AW558" s="13" t="s">
        <v>32</v>
      </c>
      <c r="AX558" s="13" t="s">
        <v>76</v>
      </c>
      <c r="AY558" s="252" t="s">
        <v>362</v>
      </c>
    </row>
    <row r="559" s="15" customFormat="1">
      <c r="A559" s="15"/>
      <c r="B559" s="274"/>
      <c r="C559" s="275"/>
      <c r="D559" s="243" t="s">
        <v>372</v>
      </c>
      <c r="E559" s="276" t="s">
        <v>1</v>
      </c>
      <c r="F559" s="277" t="s">
        <v>1050</v>
      </c>
      <c r="G559" s="275"/>
      <c r="H559" s="276" t="s">
        <v>1</v>
      </c>
      <c r="I559" s="278"/>
      <c r="J559" s="275"/>
      <c r="K559" s="275"/>
      <c r="L559" s="279"/>
      <c r="M559" s="280"/>
      <c r="N559" s="281"/>
      <c r="O559" s="281"/>
      <c r="P559" s="281"/>
      <c r="Q559" s="281"/>
      <c r="R559" s="281"/>
      <c r="S559" s="281"/>
      <c r="T559" s="282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T559" s="283" t="s">
        <v>372</v>
      </c>
      <c r="AU559" s="283" t="s">
        <v>88</v>
      </c>
      <c r="AV559" s="15" t="s">
        <v>83</v>
      </c>
      <c r="AW559" s="15" t="s">
        <v>32</v>
      </c>
      <c r="AX559" s="15" t="s">
        <v>76</v>
      </c>
      <c r="AY559" s="283" t="s">
        <v>362</v>
      </c>
    </row>
    <row r="560" s="13" customFormat="1">
      <c r="A560" s="13"/>
      <c r="B560" s="241"/>
      <c r="C560" s="242"/>
      <c r="D560" s="243" t="s">
        <v>372</v>
      </c>
      <c r="E560" s="244" t="s">
        <v>1</v>
      </c>
      <c r="F560" s="245" t="s">
        <v>1022</v>
      </c>
      <c r="G560" s="242"/>
      <c r="H560" s="246">
        <v>52.268999999999998</v>
      </c>
      <c r="I560" s="247"/>
      <c r="J560" s="242"/>
      <c r="K560" s="242"/>
      <c r="L560" s="248"/>
      <c r="M560" s="249"/>
      <c r="N560" s="250"/>
      <c r="O560" s="250"/>
      <c r="P560" s="250"/>
      <c r="Q560" s="250"/>
      <c r="R560" s="250"/>
      <c r="S560" s="250"/>
      <c r="T560" s="251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52" t="s">
        <v>372</v>
      </c>
      <c r="AU560" s="252" t="s">
        <v>88</v>
      </c>
      <c r="AV560" s="13" t="s">
        <v>88</v>
      </c>
      <c r="AW560" s="13" t="s">
        <v>32</v>
      </c>
      <c r="AX560" s="13" t="s">
        <v>76</v>
      </c>
      <c r="AY560" s="252" t="s">
        <v>362</v>
      </c>
    </row>
    <row r="561" s="13" customFormat="1">
      <c r="A561" s="13"/>
      <c r="B561" s="241"/>
      <c r="C561" s="242"/>
      <c r="D561" s="243" t="s">
        <v>372</v>
      </c>
      <c r="E561" s="244" t="s">
        <v>1</v>
      </c>
      <c r="F561" s="245" t="s">
        <v>963</v>
      </c>
      <c r="G561" s="242"/>
      <c r="H561" s="246">
        <v>-2.4630000000000001</v>
      </c>
      <c r="I561" s="247"/>
      <c r="J561" s="242"/>
      <c r="K561" s="242"/>
      <c r="L561" s="248"/>
      <c r="M561" s="249"/>
      <c r="N561" s="250"/>
      <c r="O561" s="250"/>
      <c r="P561" s="250"/>
      <c r="Q561" s="250"/>
      <c r="R561" s="250"/>
      <c r="S561" s="250"/>
      <c r="T561" s="251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52" t="s">
        <v>372</v>
      </c>
      <c r="AU561" s="252" t="s">
        <v>88</v>
      </c>
      <c r="AV561" s="13" t="s">
        <v>88</v>
      </c>
      <c r="AW561" s="13" t="s">
        <v>32</v>
      </c>
      <c r="AX561" s="13" t="s">
        <v>76</v>
      </c>
      <c r="AY561" s="252" t="s">
        <v>362</v>
      </c>
    </row>
    <row r="562" s="15" customFormat="1">
      <c r="A562" s="15"/>
      <c r="B562" s="274"/>
      <c r="C562" s="275"/>
      <c r="D562" s="243" t="s">
        <v>372</v>
      </c>
      <c r="E562" s="276" t="s">
        <v>1</v>
      </c>
      <c r="F562" s="277" t="s">
        <v>1051</v>
      </c>
      <c r="G562" s="275"/>
      <c r="H562" s="276" t="s">
        <v>1</v>
      </c>
      <c r="I562" s="278"/>
      <c r="J562" s="275"/>
      <c r="K562" s="275"/>
      <c r="L562" s="279"/>
      <c r="M562" s="280"/>
      <c r="N562" s="281"/>
      <c r="O562" s="281"/>
      <c r="P562" s="281"/>
      <c r="Q562" s="281"/>
      <c r="R562" s="281"/>
      <c r="S562" s="281"/>
      <c r="T562" s="282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T562" s="283" t="s">
        <v>372</v>
      </c>
      <c r="AU562" s="283" t="s">
        <v>88</v>
      </c>
      <c r="AV562" s="15" t="s">
        <v>83</v>
      </c>
      <c r="AW562" s="15" t="s">
        <v>32</v>
      </c>
      <c r="AX562" s="15" t="s">
        <v>76</v>
      </c>
      <c r="AY562" s="283" t="s">
        <v>362</v>
      </c>
    </row>
    <row r="563" s="13" customFormat="1">
      <c r="A563" s="13"/>
      <c r="B563" s="241"/>
      <c r="C563" s="242"/>
      <c r="D563" s="243" t="s">
        <v>372</v>
      </c>
      <c r="E563" s="244" t="s">
        <v>1</v>
      </c>
      <c r="F563" s="245" t="s">
        <v>1024</v>
      </c>
      <c r="G563" s="242"/>
      <c r="H563" s="246">
        <v>36.942</v>
      </c>
      <c r="I563" s="247"/>
      <c r="J563" s="242"/>
      <c r="K563" s="242"/>
      <c r="L563" s="248"/>
      <c r="M563" s="249"/>
      <c r="N563" s="250"/>
      <c r="O563" s="250"/>
      <c r="P563" s="250"/>
      <c r="Q563" s="250"/>
      <c r="R563" s="250"/>
      <c r="S563" s="250"/>
      <c r="T563" s="251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52" t="s">
        <v>372</v>
      </c>
      <c r="AU563" s="252" t="s">
        <v>88</v>
      </c>
      <c r="AV563" s="13" t="s">
        <v>88</v>
      </c>
      <c r="AW563" s="13" t="s">
        <v>32</v>
      </c>
      <c r="AX563" s="13" t="s">
        <v>76</v>
      </c>
      <c r="AY563" s="252" t="s">
        <v>362</v>
      </c>
    </row>
    <row r="564" s="13" customFormat="1">
      <c r="A564" s="13"/>
      <c r="B564" s="241"/>
      <c r="C564" s="242"/>
      <c r="D564" s="243" t="s">
        <v>372</v>
      </c>
      <c r="E564" s="244" t="s">
        <v>1</v>
      </c>
      <c r="F564" s="245" t="s">
        <v>966</v>
      </c>
      <c r="G564" s="242"/>
      <c r="H564" s="246">
        <v>-1.379</v>
      </c>
      <c r="I564" s="247"/>
      <c r="J564" s="242"/>
      <c r="K564" s="242"/>
      <c r="L564" s="248"/>
      <c r="M564" s="249"/>
      <c r="N564" s="250"/>
      <c r="O564" s="250"/>
      <c r="P564" s="250"/>
      <c r="Q564" s="250"/>
      <c r="R564" s="250"/>
      <c r="S564" s="250"/>
      <c r="T564" s="251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52" t="s">
        <v>372</v>
      </c>
      <c r="AU564" s="252" t="s">
        <v>88</v>
      </c>
      <c r="AV564" s="13" t="s">
        <v>88</v>
      </c>
      <c r="AW564" s="13" t="s">
        <v>32</v>
      </c>
      <c r="AX564" s="13" t="s">
        <v>76</v>
      </c>
      <c r="AY564" s="252" t="s">
        <v>362</v>
      </c>
    </row>
    <row r="565" s="15" customFormat="1">
      <c r="A565" s="15"/>
      <c r="B565" s="274"/>
      <c r="C565" s="275"/>
      <c r="D565" s="243" t="s">
        <v>372</v>
      </c>
      <c r="E565" s="276" t="s">
        <v>1</v>
      </c>
      <c r="F565" s="277" t="s">
        <v>1052</v>
      </c>
      <c r="G565" s="275"/>
      <c r="H565" s="276" t="s">
        <v>1</v>
      </c>
      <c r="I565" s="278"/>
      <c r="J565" s="275"/>
      <c r="K565" s="275"/>
      <c r="L565" s="279"/>
      <c r="M565" s="280"/>
      <c r="N565" s="281"/>
      <c r="O565" s="281"/>
      <c r="P565" s="281"/>
      <c r="Q565" s="281"/>
      <c r="R565" s="281"/>
      <c r="S565" s="281"/>
      <c r="T565" s="282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T565" s="283" t="s">
        <v>372</v>
      </c>
      <c r="AU565" s="283" t="s">
        <v>88</v>
      </c>
      <c r="AV565" s="15" t="s">
        <v>83</v>
      </c>
      <c r="AW565" s="15" t="s">
        <v>32</v>
      </c>
      <c r="AX565" s="15" t="s">
        <v>76</v>
      </c>
      <c r="AY565" s="283" t="s">
        <v>362</v>
      </c>
    </row>
    <row r="566" s="13" customFormat="1">
      <c r="A566" s="13"/>
      <c r="B566" s="241"/>
      <c r="C566" s="242"/>
      <c r="D566" s="243" t="s">
        <v>372</v>
      </c>
      <c r="E566" s="244" t="s">
        <v>1</v>
      </c>
      <c r="F566" s="245" t="s">
        <v>1039</v>
      </c>
      <c r="G566" s="242"/>
      <c r="H566" s="246">
        <v>187.42500000000001</v>
      </c>
      <c r="I566" s="247"/>
      <c r="J566" s="242"/>
      <c r="K566" s="242"/>
      <c r="L566" s="248"/>
      <c r="M566" s="249"/>
      <c r="N566" s="250"/>
      <c r="O566" s="250"/>
      <c r="P566" s="250"/>
      <c r="Q566" s="250"/>
      <c r="R566" s="250"/>
      <c r="S566" s="250"/>
      <c r="T566" s="251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52" t="s">
        <v>372</v>
      </c>
      <c r="AU566" s="252" t="s">
        <v>88</v>
      </c>
      <c r="AV566" s="13" t="s">
        <v>88</v>
      </c>
      <c r="AW566" s="13" t="s">
        <v>32</v>
      </c>
      <c r="AX566" s="13" t="s">
        <v>76</v>
      </c>
      <c r="AY566" s="252" t="s">
        <v>362</v>
      </c>
    </row>
    <row r="567" s="13" customFormat="1">
      <c r="A567" s="13"/>
      <c r="B567" s="241"/>
      <c r="C567" s="242"/>
      <c r="D567" s="243" t="s">
        <v>372</v>
      </c>
      <c r="E567" s="244" t="s">
        <v>1</v>
      </c>
      <c r="F567" s="245" t="s">
        <v>1040</v>
      </c>
      <c r="G567" s="242"/>
      <c r="H567" s="246">
        <v>-25.216000000000001</v>
      </c>
      <c r="I567" s="247"/>
      <c r="J567" s="242"/>
      <c r="K567" s="242"/>
      <c r="L567" s="248"/>
      <c r="M567" s="249"/>
      <c r="N567" s="250"/>
      <c r="O567" s="250"/>
      <c r="P567" s="250"/>
      <c r="Q567" s="250"/>
      <c r="R567" s="250"/>
      <c r="S567" s="250"/>
      <c r="T567" s="251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52" t="s">
        <v>372</v>
      </c>
      <c r="AU567" s="252" t="s">
        <v>88</v>
      </c>
      <c r="AV567" s="13" t="s">
        <v>88</v>
      </c>
      <c r="AW567" s="13" t="s">
        <v>32</v>
      </c>
      <c r="AX567" s="13" t="s">
        <v>76</v>
      </c>
      <c r="AY567" s="252" t="s">
        <v>362</v>
      </c>
    </row>
    <row r="568" s="13" customFormat="1">
      <c r="A568" s="13"/>
      <c r="B568" s="241"/>
      <c r="C568" s="242"/>
      <c r="D568" s="243" t="s">
        <v>372</v>
      </c>
      <c r="E568" s="244" t="s">
        <v>1</v>
      </c>
      <c r="F568" s="245" t="s">
        <v>966</v>
      </c>
      <c r="G568" s="242"/>
      <c r="H568" s="246">
        <v>-1.379</v>
      </c>
      <c r="I568" s="247"/>
      <c r="J568" s="242"/>
      <c r="K568" s="242"/>
      <c r="L568" s="248"/>
      <c r="M568" s="249"/>
      <c r="N568" s="250"/>
      <c r="O568" s="250"/>
      <c r="P568" s="250"/>
      <c r="Q568" s="250"/>
      <c r="R568" s="250"/>
      <c r="S568" s="250"/>
      <c r="T568" s="251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52" t="s">
        <v>372</v>
      </c>
      <c r="AU568" s="252" t="s">
        <v>88</v>
      </c>
      <c r="AV568" s="13" t="s">
        <v>88</v>
      </c>
      <c r="AW568" s="13" t="s">
        <v>32</v>
      </c>
      <c r="AX568" s="13" t="s">
        <v>76</v>
      </c>
      <c r="AY568" s="252" t="s">
        <v>362</v>
      </c>
    </row>
    <row r="569" s="13" customFormat="1">
      <c r="A569" s="13"/>
      <c r="B569" s="241"/>
      <c r="C569" s="242"/>
      <c r="D569" s="243" t="s">
        <v>372</v>
      </c>
      <c r="E569" s="244" t="s">
        <v>1</v>
      </c>
      <c r="F569" s="245" t="s">
        <v>1027</v>
      </c>
      <c r="G569" s="242"/>
      <c r="H569" s="246">
        <v>-4.9249999999999998</v>
      </c>
      <c r="I569" s="247"/>
      <c r="J569" s="242"/>
      <c r="K569" s="242"/>
      <c r="L569" s="248"/>
      <c r="M569" s="249"/>
      <c r="N569" s="250"/>
      <c r="O569" s="250"/>
      <c r="P569" s="250"/>
      <c r="Q569" s="250"/>
      <c r="R569" s="250"/>
      <c r="S569" s="250"/>
      <c r="T569" s="251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52" t="s">
        <v>372</v>
      </c>
      <c r="AU569" s="252" t="s">
        <v>88</v>
      </c>
      <c r="AV569" s="13" t="s">
        <v>88</v>
      </c>
      <c r="AW569" s="13" t="s">
        <v>32</v>
      </c>
      <c r="AX569" s="13" t="s">
        <v>76</v>
      </c>
      <c r="AY569" s="252" t="s">
        <v>362</v>
      </c>
    </row>
    <row r="570" s="15" customFormat="1">
      <c r="A570" s="15"/>
      <c r="B570" s="274"/>
      <c r="C570" s="275"/>
      <c r="D570" s="243" t="s">
        <v>372</v>
      </c>
      <c r="E570" s="276" t="s">
        <v>1</v>
      </c>
      <c r="F570" s="277" t="s">
        <v>1053</v>
      </c>
      <c r="G570" s="275"/>
      <c r="H570" s="276" t="s">
        <v>1</v>
      </c>
      <c r="I570" s="278"/>
      <c r="J570" s="275"/>
      <c r="K570" s="275"/>
      <c r="L570" s="279"/>
      <c r="M570" s="280"/>
      <c r="N570" s="281"/>
      <c r="O570" s="281"/>
      <c r="P570" s="281"/>
      <c r="Q570" s="281"/>
      <c r="R570" s="281"/>
      <c r="S570" s="281"/>
      <c r="T570" s="282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T570" s="283" t="s">
        <v>372</v>
      </c>
      <c r="AU570" s="283" t="s">
        <v>88</v>
      </c>
      <c r="AV570" s="15" t="s">
        <v>83</v>
      </c>
      <c r="AW570" s="15" t="s">
        <v>32</v>
      </c>
      <c r="AX570" s="15" t="s">
        <v>76</v>
      </c>
      <c r="AY570" s="283" t="s">
        <v>362</v>
      </c>
    </row>
    <row r="571" s="13" customFormat="1">
      <c r="A571" s="13"/>
      <c r="B571" s="241"/>
      <c r="C571" s="242"/>
      <c r="D571" s="243" t="s">
        <v>372</v>
      </c>
      <c r="E571" s="244" t="s">
        <v>1</v>
      </c>
      <c r="F571" s="245" t="s">
        <v>1042</v>
      </c>
      <c r="G571" s="242"/>
      <c r="H571" s="246">
        <v>70.688000000000002</v>
      </c>
      <c r="I571" s="247"/>
      <c r="J571" s="242"/>
      <c r="K571" s="242"/>
      <c r="L571" s="248"/>
      <c r="M571" s="249"/>
      <c r="N571" s="250"/>
      <c r="O571" s="250"/>
      <c r="P571" s="250"/>
      <c r="Q571" s="250"/>
      <c r="R571" s="250"/>
      <c r="S571" s="250"/>
      <c r="T571" s="251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52" t="s">
        <v>372</v>
      </c>
      <c r="AU571" s="252" t="s">
        <v>88</v>
      </c>
      <c r="AV571" s="13" t="s">
        <v>88</v>
      </c>
      <c r="AW571" s="13" t="s">
        <v>32</v>
      </c>
      <c r="AX571" s="13" t="s">
        <v>76</v>
      </c>
      <c r="AY571" s="252" t="s">
        <v>362</v>
      </c>
    </row>
    <row r="572" s="13" customFormat="1">
      <c r="A572" s="13"/>
      <c r="B572" s="241"/>
      <c r="C572" s="242"/>
      <c r="D572" s="243" t="s">
        <v>372</v>
      </c>
      <c r="E572" s="244" t="s">
        <v>1</v>
      </c>
      <c r="F572" s="245" t="s">
        <v>957</v>
      </c>
      <c r="G572" s="242"/>
      <c r="H572" s="246">
        <v>-1.5760000000000001</v>
      </c>
      <c r="I572" s="247"/>
      <c r="J572" s="242"/>
      <c r="K572" s="242"/>
      <c r="L572" s="248"/>
      <c r="M572" s="249"/>
      <c r="N572" s="250"/>
      <c r="O572" s="250"/>
      <c r="P572" s="250"/>
      <c r="Q572" s="250"/>
      <c r="R572" s="250"/>
      <c r="S572" s="250"/>
      <c r="T572" s="251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52" t="s">
        <v>372</v>
      </c>
      <c r="AU572" s="252" t="s">
        <v>88</v>
      </c>
      <c r="AV572" s="13" t="s">
        <v>88</v>
      </c>
      <c r="AW572" s="13" t="s">
        <v>32</v>
      </c>
      <c r="AX572" s="13" t="s">
        <v>76</v>
      </c>
      <c r="AY572" s="252" t="s">
        <v>362</v>
      </c>
    </row>
    <row r="573" s="15" customFormat="1">
      <c r="A573" s="15"/>
      <c r="B573" s="274"/>
      <c r="C573" s="275"/>
      <c r="D573" s="243" t="s">
        <v>372</v>
      </c>
      <c r="E573" s="276" t="s">
        <v>1</v>
      </c>
      <c r="F573" s="277" t="s">
        <v>1054</v>
      </c>
      <c r="G573" s="275"/>
      <c r="H573" s="276" t="s">
        <v>1</v>
      </c>
      <c r="I573" s="278"/>
      <c r="J573" s="275"/>
      <c r="K573" s="275"/>
      <c r="L573" s="279"/>
      <c r="M573" s="280"/>
      <c r="N573" s="281"/>
      <c r="O573" s="281"/>
      <c r="P573" s="281"/>
      <c r="Q573" s="281"/>
      <c r="R573" s="281"/>
      <c r="S573" s="281"/>
      <c r="T573" s="282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T573" s="283" t="s">
        <v>372</v>
      </c>
      <c r="AU573" s="283" t="s">
        <v>88</v>
      </c>
      <c r="AV573" s="15" t="s">
        <v>83</v>
      </c>
      <c r="AW573" s="15" t="s">
        <v>32</v>
      </c>
      <c r="AX573" s="15" t="s">
        <v>76</v>
      </c>
      <c r="AY573" s="283" t="s">
        <v>362</v>
      </c>
    </row>
    <row r="574" s="13" customFormat="1">
      <c r="A574" s="13"/>
      <c r="B574" s="241"/>
      <c r="C574" s="242"/>
      <c r="D574" s="243" t="s">
        <v>372</v>
      </c>
      <c r="E574" s="244" t="s">
        <v>1</v>
      </c>
      <c r="F574" s="245" t="s">
        <v>1030</v>
      </c>
      <c r="G574" s="242"/>
      <c r="H574" s="246">
        <v>249.375</v>
      </c>
      <c r="I574" s="247"/>
      <c r="J574" s="242"/>
      <c r="K574" s="242"/>
      <c r="L574" s="248"/>
      <c r="M574" s="249"/>
      <c r="N574" s="250"/>
      <c r="O574" s="250"/>
      <c r="P574" s="250"/>
      <c r="Q574" s="250"/>
      <c r="R574" s="250"/>
      <c r="S574" s="250"/>
      <c r="T574" s="251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52" t="s">
        <v>372</v>
      </c>
      <c r="AU574" s="252" t="s">
        <v>88</v>
      </c>
      <c r="AV574" s="13" t="s">
        <v>88</v>
      </c>
      <c r="AW574" s="13" t="s">
        <v>32</v>
      </c>
      <c r="AX574" s="13" t="s">
        <v>76</v>
      </c>
      <c r="AY574" s="252" t="s">
        <v>362</v>
      </c>
    </row>
    <row r="575" s="13" customFormat="1">
      <c r="A575" s="13"/>
      <c r="B575" s="241"/>
      <c r="C575" s="242"/>
      <c r="D575" s="243" t="s">
        <v>372</v>
      </c>
      <c r="E575" s="244" t="s">
        <v>1</v>
      </c>
      <c r="F575" s="245" t="s">
        <v>1008</v>
      </c>
      <c r="G575" s="242"/>
      <c r="H575" s="246">
        <v>-7.8799999999999999</v>
      </c>
      <c r="I575" s="247"/>
      <c r="J575" s="242"/>
      <c r="K575" s="242"/>
      <c r="L575" s="248"/>
      <c r="M575" s="249"/>
      <c r="N575" s="250"/>
      <c r="O575" s="250"/>
      <c r="P575" s="250"/>
      <c r="Q575" s="250"/>
      <c r="R575" s="250"/>
      <c r="S575" s="250"/>
      <c r="T575" s="251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52" t="s">
        <v>372</v>
      </c>
      <c r="AU575" s="252" t="s">
        <v>88</v>
      </c>
      <c r="AV575" s="13" t="s">
        <v>88</v>
      </c>
      <c r="AW575" s="13" t="s">
        <v>32</v>
      </c>
      <c r="AX575" s="13" t="s">
        <v>76</v>
      </c>
      <c r="AY575" s="252" t="s">
        <v>362</v>
      </c>
    </row>
    <row r="576" s="15" customFormat="1">
      <c r="A576" s="15"/>
      <c r="B576" s="274"/>
      <c r="C576" s="275"/>
      <c r="D576" s="243" t="s">
        <v>372</v>
      </c>
      <c r="E576" s="276" t="s">
        <v>1</v>
      </c>
      <c r="F576" s="277" t="s">
        <v>1055</v>
      </c>
      <c r="G576" s="275"/>
      <c r="H576" s="276" t="s">
        <v>1</v>
      </c>
      <c r="I576" s="278"/>
      <c r="J576" s="275"/>
      <c r="K576" s="275"/>
      <c r="L576" s="279"/>
      <c r="M576" s="280"/>
      <c r="N576" s="281"/>
      <c r="O576" s="281"/>
      <c r="P576" s="281"/>
      <c r="Q576" s="281"/>
      <c r="R576" s="281"/>
      <c r="S576" s="281"/>
      <c r="T576" s="282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T576" s="283" t="s">
        <v>372</v>
      </c>
      <c r="AU576" s="283" t="s">
        <v>88</v>
      </c>
      <c r="AV576" s="15" t="s">
        <v>83</v>
      </c>
      <c r="AW576" s="15" t="s">
        <v>32</v>
      </c>
      <c r="AX576" s="15" t="s">
        <v>76</v>
      </c>
      <c r="AY576" s="283" t="s">
        <v>362</v>
      </c>
    </row>
    <row r="577" s="13" customFormat="1">
      <c r="A577" s="13"/>
      <c r="B577" s="241"/>
      <c r="C577" s="242"/>
      <c r="D577" s="243" t="s">
        <v>372</v>
      </c>
      <c r="E577" s="244" t="s">
        <v>1</v>
      </c>
      <c r="F577" s="245" t="s">
        <v>1045</v>
      </c>
      <c r="G577" s="242"/>
      <c r="H577" s="246">
        <v>48.878</v>
      </c>
      <c r="I577" s="247"/>
      <c r="J577" s="242"/>
      <c r="K577" s="242"/>
      <c r="L577" s="248"/>
      <c r="M577" s="249"/>
      <c r="N577" s="250"/>
      <c r="O577" s="250"/>
      <c r="P577" s="250"/>
      <c r="Q577" s="250"/>
      <c r="R577" s="250"/>
      <c r="S577" s="250"/>
      <c r="T577" s="251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52" t="s">
        <v>372</v>
      </c>
      <c r="AU577" s="252" t="s">
        <v>88</v>
      </c>
      <c r="AV577" s="13" t="s">
        <v>88</v>
      </c>
      <c r="AW577" s="13" t="s">
        <v>32</v>
      </c>
      <c r="AX577" s="13" t="s">
        <v>76</v>
      </c>
      <c r="AY577" s="252" t="s">
        <v>362</v>
      </c>
    </row>
    <row r="578" s="13" customFormat="1">
      <c r="A578" s="13"/>
      <c r="B578" s="241"/>
      <c r="C578" s="242"/>
      <c r="D578" s="243" t="s">
        <v>372</v>
      </c>
      <c r="E578" s="244" t="s">
        <v>1</v>
      </c>
      <c r="F578" s="245" t="s">
        <v>963</v>
      </c>
      <c r="G578" s="242"/>
      <c r="H578" s="246">
        <v>-2.4630000000000001</v>
      </c>
      <c r="I578" s="247"/>
      <c r="J578" s="242"/>
      <c r="K578" s="242"/>
      <c r="L578" s="248"/>
      <c r="M578" s="249"/>
      <c r="N578" s="250"/>
      <c r="O578" s="250"/>
      <c r="P578" s="250"/>
      <c r="Q578" s="250"/>
      <c r="R578" s="250"/>
      <c r="S578" s="250"/>
      <c r="T578" s="251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52" t="s">
        <v>372</v>
      </c>
      <c r="AU578" s="252" t="s">
        <v>88</v>
      </c>
      <c r="AV578" s="13" t="s">
        <v>88</v>
      </c>
      <c r="AW578" s="13" t="s">
        <v>32</v>
      </c>
      <c r="AX578" s="13" t="s">
        <v>76</v>
      </c>
      <c r="AY578" s="252" t="s">
        <v>362</v>
      </c>
    </row>
    <row r="579" s="15" customFormat="1">
      <c r="A579" s="15"/>
      <c r="B579" s="274"/>
      <c r="C579" s="275"/>
      <c r="D579" s="243" t="s">
        <v>372</v>
      </c>
      <c r="E579" s="276" t="s">
        <v>1</v>
      </c>
      <c r="F579" s="277" t="s">
        <v>1056</v>
      </c>
      <c r="G579" s="275"/>
      <c r="H579" s="276" t="s">
        <v>1</v>
      </c>
      <c r="I579" s="278"/>
      <c r="J579" s="275"/>
      <c r="K579" s="275"/>
      <c r="L579" s="279"/>
      <c r="M579" s="280"/>
      <c r="N579" s="281"/>
      <c r="O579" s="281"/>
      <c r="P579" s="281"/>
      <c r="Q579" s="281"/>
      <c r="R579" s="281"/>
      <c r="S579" s="281"/>
      <c r="T579" s="282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83" t="s">
        <v>372</v>
      </c>
      <c r="AU579" s="283" t="s">
        <v>88</v>
      </c>
      <c r="AV579" s="15" t="s">
        <v>83</v>
      </c>
      <c r="AW579" s="15" t="s">
        <v>32</v>
      </c>
      <c r="AX579" s="15" t="s">
        <v>76</v>
      </c>
      <c r="AY579" s="283" t="s">
        <v>362</v>
      </c>
    </row>
    <row r="580" s="13" customFormat="1">
      <c r="A580" s="13"/>
      <c r="B580" s="241"/>
      <c r="C580" s="242"/>
      <c r="D580" s="243" t="s">
        <v>372</v>
      </c>
      <c r="E580" s="244" t="s">
        <v>1</v>
      </c>
      <c r="F580" s="245" t="s">
        <v>1015</v>
      </c>
      <c r="G580" s="242"/>
      <c r="H580" s="246">
        <v>105.75</v>
      </c>
      <c r="I580" s="247"/>
      <c r="J580" s="242"/>
      <c r="K580" s="242"/>
      <c r="L580" s="248"/>
      <c r="M580" s="249"/>
      <c r="N580" s="250"/>
      <c r="O580" s="250"/>
      <c r="P580" s="250"/>
      <c r="Q580" s="250"/>
      <c r="R580" s="250"/>
      <c r="S580" s="250"/>
      <c r="T580" s="251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52" t="s">
        <v>372</v>
      </c>
      <c r="AU580" s="252" t="s">
        <v>88</v>
      </c>
      <c r="AV580" s="13" t="s">
        <v>88</v>
      </c>
      <c r="AW580" s="13" t="s">
        <v>32</v>
      </c>
      <c r="AX580" s="13" t="s">
        <v>76</v>
      </c>
      <c r="AY580" s="252" t="s">
        <v>362</v>
      </c>
    </row>
    <row r="581" s="13" customFormat="1">
      <c r="A581" s="13"/>
      <c r="B581" s="241"/>
      <c r="C581" s="242"/>
      <c r="D581" s="243" t="s">
        <v>372</v>
      </c>
      <c r="E581" s="244" t="s">
        <v>1</v>
      </c>
      <c r="F581" s="245" t="s">
        <v>952</v>
      </c>
      <c r="G581" s="242"/>
      <c r="H581" s="246">
        <v>-3.1520000000000001</v>
      </c>
      <c r="I581" s="247"/>
      <c r="J581" s="242"/>
      <c r="K581" s="242"/>
      <c r="L581" s="248"/>
      <c r="M581" s="249"/>
      <c r="N581" s="250"/>
      <c r="O581" s="250"/>
      <c r="P581" s="250"/>
      <c r="Q581" s="250"/>
      <c r="R581" s="250"/>
      <c r="S581" s="250"/>
      <c r="T581" s="251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52" t="s">
        <v>372</v>
      </c>
      <c r="AU581" s="252" t="s">
        <v>88</v>
      </c>
      <c r="AV581" s="13" t="s">
        <v>88</v>
      </c>
      <c r="AW581" s="13" t="s">
        <v>32</v>
      </c>
      <c r="AX581" s="13" t="s">
        <v>76</v>
      </c>
      <c r="AY581" s="252" t="s">
        <v>362</v>
      </c>
    </row>
    <row r="582" s="15" customFormat="1">
      <c r="A582" s="15"/>
      <c r="B582" s="274"/>
      <c r="C582" s="275"/>
      <c r="D582" s="243" t="s">
        <v>372</v>
      </c>
      <c r="E582" s="276" t="s">
        <v>1</v>
      </c>
      <c r="F582" s="277" t="s">
        <v>1057</v>
      </c>
      <c r="G582" s="275"/>
      <c r="H582" s="276" t="s">
        <v>1</v>
      </c>
      <c r="I582" s="278"/>
      <c r="J582" s="275"/>
      <c r="K582" s="275"/>
      <c r="L582" s="279"/>
      <c r="M582" s="280"/>
      <c r="N582" s="281"/>
      <c r="O582" s="281"/>
      <c r="P582" s="281"/>
      <c r="Q582" s="281"/>
      <c r="R582" s="281"/>
      <c r="S582" s="281"/>
      <c r="T582" s="282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83" t="s">
        <v>372</v>
      </c>
      <c r="AU582" s="283" t="s">
        <v>88</v>
      </c>
      <c r="AV582" s="15" t="s">
        <v>83</v>
      </c>
      <c r="AW582" s="15" t="s">
        <v>32</v>
      </c>
      <c r="AX582" s="15" t="s">
        <v>76</v>
      </c>
      <c r="AY582" s="283" t="s">
        <v>362</v>
      </c>
    </row>
    <row r="583" s="13" customFormat="1">
      <c r="A583" s="13"/>
      <c r="B583" s="241"/>
      <c r="C583" s="242"/>
      <c r="D583" s="243" t="s">
        <v>372</v>
      </c>
      <c r="E583" s="244" t="s">
        <v>1</v>
      </c>
      <c r="F583" s="245" t="s">
        <v>1058</v>
      </c>
      <c r="G583" s="242"/>
      <c r="H583" s="246">
        <v>13.1</v>
      </c>
      <c r="I583" s="247"/>
      <c r="J583" s="242"/>
      <c r="K583" s="242"/>
      <c r="L583" s="248"/>
      <c r="M583" s="249"/>
      <c r="N583" s="250"/>
      <c r="O583" s="250"/>
      <c r="P583" s="250"/>
      <c r="Q583" s="250"/>
      <c r="R583" s="250"/>
      <c r="S583" s="250"/>
      <c r="T583" s="251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52" t="s">
        <v>372</v>
      </c>
      <c r="AU583" s="252" t="s">
        <v>88</v>
      </c>
      <c r="AV583" s="13" t="s">
        <v>88</v>
      </c>
      <c r="AW583" s="13" t="s">
        <v>32</v>
      </c>
      <c r="AX583" s="13" t="s">
        <v>76</v>
      </c>
      <c r="AY583" s="252" t="s">
        <v>362</v>
      </c>
    </row>
    <row r="584" s="13" customFormat="1">
      <c r="A584" s="13"/>
      <c r="B584" s="241"/>
      <c r="C584" s="242"/>
      <c r="D584" s="243" t="s">
        <v>372</v>
      </c>
      <c r="E584" s="244" t="s">
        <v>1</v>
      </c>
      <c r="F584" s="245" t="s">
        <v>957</v>
      </c>
      <c r="G584" s="242"/>
      <c r="H584" s="246">
        <v>-1.5760000000000001</v>
      </c>
      <c r="I584" s="247"/>
      <c r="J584" s="242"/>
      <c r="K584" s="242"/>
      <c r="L584" s="248"/>
      <c r="M584" s="249"/>
      <c r="N584" s="250"/>
      <c r="O584" s="250"/>
      <c r="P584" s="250"/>
      <c r="Q584" s="250"/>
      <c r="R584" s="250"/>
      <c r="S584" s="250"/>
      <c r="T584" s="251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52" t="s">
        <v>372</v>
      </c>
      <c r="AU584" s="252" t="s">
        <v>88</v>
      </c>
      <c r="AV584" s="13" t="s">
        <v>88</v>
      </c>
      <c r="AW584" s="13" t="s">
        <v>32</v>
      </c>
      <c r="AX584" s="13" t="s">
        <v>76</v>
      </c>
      <c r="AY584" s="252" t="s">
        <v>362</v>
      </c>
    </row>
    <row r="585" s="16" customFormat="1">
      <c r="A585" s="16"/>
      <c r="B585" s="297"/>
      <c r="C585" s="298"/>
      <c r="D585" s="243" t="s">
        <v>372</v>
      </c>
      <c r="E585" s="299" t="s">
        <v>1</v>
      </c>
      <c r="F585" s="300" t="s">
        <v>848</v>
      </c>
      <c r="G585" s="298"/>
      <c r="H585" s="301">
        <v>1057.4100000000001</v>
      </c>
      <c r="I585" s="302"/>
      <c r="J585" s="298"/>
      <c r="K585" s="298"/>
      <c r="L585" s="303"/>
      <c r="M585" s="304"/>
      <c r="N585" s="305"/>
      <c r="O585" s="305"/>
      <c r="P585" s="305"/>
      <c r="Q585" s="305"/>
      <c r="R585" s="305"/>
      <c r="S585" s="305"/>
      <c r="T585" s="306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T585" s="307" t="s">
        <v>372</v>
      </c>
      <c r="AU585" s="307" t="s">
        <v>88</v>
      </c>
      <c r="AV585" s="16" t="s">
        <v>104</v>
      </c>
      <c r="AW585" s="16" t="s">
        <v>32</v>
      </c>
      <c r="AX585" s="16" t="s">
        <v>76</v>
      </c>
      <c r="AY585" s="307" t="s">
        <v>362</v>
      </c>
    </row>
    <row r="586" s="14" customFormat="1">
      <c r="A586" s="14"/>
      <c r="B586" s="263"/>
      <c r="C586" s="264"/>
      <c r="D586" s="243" t="s">
        <v>372</v>
      </c>
      <c r="E586" s="265" t="s">
        <v>1</v>
      </c>
      <c r="F586" s="266" t="s">
        <v>396</v>
      </c>
      <c r="G586" s="264"/>
      <c r="H586" s="267">
        <v>5542.3670000000002</v>
      </c>
      <c r="I586" s="268"/>
      <c r="J586" s="264"/>
      <c r="K586" s="264"/>
      <c r="L586" s="269"/>
      <c r="M586" s="270"/>
      <c r="N586" s="271"/>
      <c r="O586" s="271"/>
      <c r="P586" s="271"/>
      <c r="Q586" s="271"/>
      <c r="R586" s="271"/>
      <c r="S586" s="271"/>
      <c r="T586" s="272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73" t="s">
        <v>372</v>
      </c>
      <c r="AU586" s="273" t="s">
        <v>88</v>
      </c>
      <c r="AV586" s="14" t="s">
        <v>370</v>
      </c>
      <c r="AW586" s="14" t="s">
        <v>32</v>
      </c>
      <c r="AX586" s="14" t="s">
        <v>83</v>
      </c>
      <c r="AY586" s="273" t="s">
        <v>362</v>
      </c>
    </row>
    <row r="587" s="2" customFormat="1" ht="24.15" customHeight="1">
      <c r="A587" s="39"/>
      <c r="B587" s="40"/>
      <c r="C587" s="228" t="s">
        <v>484</v>
      </c>
      <c r="D587" s="228" t="s">
        <v>365</v>
      </c>
      <c r="E587" s="229" t="s">
        <v>1059</v>
      </c>
      <c r="F587" s="230" t="s">
        <v>1060</v>
      </c>
      <c r="G587" s="231" t="s">
        <v>368</v>
      </c>
      <c r="H587" s="232">
        <v>41.340000000000003</v>
      </c>
      <c r="I587" s="233"/>
      <c r="J587" s="234">
        <f>ROUND(I587*H587,2)</f>
        <v>0</v>
      </c>
      <c r="K587" s="230" t="s">
        <v>369</v>
      </c>
      <c r="L587" s="45"/>
      <c r="M587" s="235" t="s">
        <v>1</v>
      </c>
      <c r="N587" s="236" t="s">
        <v>42</v>
      </c>
      <c r="O587" s="92"/>
      <c r="P587" s="237">
        <f>O587*H587</f>
        <v>0</v>
      </c>
      <c r="Q587" s="237">
        <v>0.0044099999999999999</v>
      </c>
      <c r="R587" s="237">
        <f>Q587*H587</f>
        <v>0.18230940000000001</v>
      </c>
      <c r="S587" s="237">
        <v>0</v>
      </c>
      <c r="T587" s="238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39" t="s">
        <v>370</v>
      </c>
      <c r="AT587" s="239" t="s">
        <v>365</v>
      </c>
      <c r="AU587" s="239" t="s">
        <v>88</v>
      </c>
      <c r="AY587" s="18" t="s">
        <v>362</v>
      </c>
      <c r="BE587" s="240">
        <f>IF(N587="základní",J587,0)</f>
        <v>0</v>
      </c>
      <c r="BF587" s="240">
        <f>IF(N587="snížená",J587,0)</f>
        <v>0</v>
      </c>
      <c r="BG587" s="240">
        <f>IF(N587="zákl. přenesená",J587,0)</f>
        <v>0</v>
      </c>
      <c r="BH587" s="240">
        <f>IF(N587="sníž. přenesená",J587,0)</f>
        <v>0</v>
      </c>
      <c r="BI587" s="240">
        <f>IF(N587="nulová",J587,0)</f>
        <v>0</v>
      </c>
      <c r="BJ587" s="18" t="s">
        <v>88</v>
      </c>
      <c r="BK587" s="240">
        <f>ROUND(I587*H587,2)</f>
        <v>0</v>
      </c>
      <c r="BL587" s="18" t="s">
        <v>370</v>
      </c>
      <c r="BM587" s="239" t="s">
        <v>1061</v>
      </c>
    </row>
    <row r="588" s="15" customFormat="1">
      <c r="A588" s="15"/>
      <c r="B588" s="274"/>
      <c r="C588" s="275"/>
      <c r="D588" s="243" t="s">
        <v>372</v>
      </c>
      <c r="E588" s="276" t="s">
        <v>1</v>
      </c>
      <c r="F588" s="277" t="s">
        <v>1062</v>
      </c>
      <c r="G588" s="275"/>
      <c r="H588" s="276" t="s">
        <v>1</v>
      </c>
      <c r="I588" s="278"/>
      <c r="J588" s="275"/>
      <c r="K588" s="275"/>
      <c r="L588" s="279"/>
      <c r="M588" s="280"/>
      <c r="N588" s="281"/>
      <c r="O588" s="281"/>
      <c r="P588" s="281"/>
      <c r="Q588" s="281"/>
      <c r="R588" s="281"/>
      <c r="S588" s="281"/>
      <c r="T588" s="282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83" t="s">
        <v>372</v>
      </c>
      <c r="AU588" s="283" t="s">
        <v>88</v>
      </c>
      <c r="AV588" s="15" t="s">
        <v>83</v>
      </c>
      <c r="AW588" s="15" t="s">
        <v>32</v>
      </c>
      <c r="AX588" s="15" t="s">
        <v>76</v>
      </c>
      <c r="AY588" s="283" t="s">
        <v>362</v>
      </c>
    </row>
    <row r="589" s="13" customFormat="1">
      <c r="A589" s="13"/>
      <c r="B589" s="241"/>
      <c r="C589" s="242"/>
      <c r="D589" s="243" t="s">
        <v>372</v>
      </c>
      <c r="E589" s="244" t="s">
        <v>1</v>
      </c>
      <c r="F589" s="245" t="s">
        <v>1063</v>
      </c>
      <c r="G589" s="242"/>
      <c r="H589" s="246">
        <v>41.340000000000003</v>
      </c>
      <c r="I589" s="247"/>
      <c r="J589" s="242"/>
      <c r="K589" s="242"/>
      <c r="L589" s="248"/>
      <c r="M589" s="249"/>
      <c r="N589" s="250"/>
      <c r="O589" s="250"/>
      <c r="P589" s="250"/>
      <c r="Q589" s="250"/>
      <c r="R589" s="250"/>
      <c r="S589" s="250"/>
      <c r="T589" s="251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52" t="s">
        <v>372</v>
      </c>
      <c r="AU589" s="252" t="s">
        <v>88</v>
      </c>
      <c r="AV589" s="13" t="s">
        <v>88</v>
      </c>
      <c r="AW589" s="13" t="s">
        <v>32</v>
      </c>
      <c r="AX589" s="13" t="s">
        <v>83</v>
      </c>
      <c r="AY589" s="252" t="s">
        <v>362</v>
      </c>
    </row>
    <row r="590" s="2" customFormat="1" ht="24.15" customHeight="1">
      <c r="A590" s="39"/>
      <c r="B590" s="40"/>
      <c r="C590" s="228" t="s">
        <v>488</v>
      </c>
      <c r="D590" s="228" t="s">
        <v>365</v>
      </c>
      <c r="E590" s="229" t="s">
        <v>1064</v>
      </c>
      <c r="F590" s="230" t="s">
        <v>1065</v>
      </c>
      <c r="G590" s="231" t="s">
        <v>368</v>
      </c>
      <c r="H590" s="232">
        <v>41.340000000000003</v>
      </c>
      <c r="I590" s="233"/>
      <c r="J590" s="234">
        <f>ROUND(I590*H590,2)</f>
        <v>0</v>
      </c>
      <c r="K590" s="230" t="s">
        <v>369</v>
      </c>
      <c r="L590" s="45"/>
      <c r="M590" s="235" t="s">
        <v>1</v>
      </c>
      <c r="N590" s="236" t="s">
        <v>42</v>
      </c>
      <c r="O590" s="92"/>
      <c r="P590" s="237">
        <f>O590*H590</f>
        <v>0</v>
      </c>
      <c r="Q590" s="237">
        <v>0.0030000000000000001</v>
      </c>
      <c r="R590" s="237">
        <f>Q590*H590</f>
        <v>0.12402000000000002</v>
      </c>
      <c r="S590" s="237">
        <v>0</v>
      </c>
      <c r="T590" s="238">
        <f>S590*H590</f>
        <v>0</v>
      </c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R590" s="239" t="s">
        <v>370</v>
      </c>
      <c r="AT590" s="239" t="s">
        <v>365</v>
      </c>
      <c r="AU590" s="239" t="s">
        <v>88</v>
      </c>
      <c r="AY590" s="18" t="s">
        <v>362</v>
      </c>
      <c r="BE590" s="240">
        <f>IF(N590="základní",J590,0)</f>
        <v>0</v>
      </c>
      <c r="BF590" s="240">
        <f>IF(N590="snížená",J590,0)</f>
        <v>0</v>
      </c>
      <c r="BG590" s="240">
        <f>IF(N590="zákl. přenesená",J590,0)</f>
        <v>0</v>
      </c>
      <c r="BH590" s="240">
        <f>IF(N590="sníž. přenesená",J590,0)</f>
        <v>0</v>
      </c>
      <c r="BI590" s="240">
        <f>IF(N590="nulová",J590,0)</f>
        <v>0</v>
      </c>
      <c r="BJ590" s="18" t="s">
        <v>88</v>
      </c>
      <c r="BK590" s="240">
        <f>ROUND(I590*H590,2)</f>
        <v>0</v>
      </c>
      <c r="BL590" s="18" t="s">
        <v>370</v>
      </c>
      <c r="BM590" s="239" t="s">
        <v>1066</v>
      </c>
    </row>
    <row r="591" s="2" customFormat="1" ht="16.5" customHeight="1">
      <c r="A591" s="39"/>
      <c r="B591" s="40"/>
      <c r="C591" s="228" t="s">
        <v>492</v>
      </c>
      <c r="D591" s="228" t="s">
        <v>365</v>
      </c>
      <c r="E591" s="229" t="s">
        <v>1067</v>
      </c>
      <c r="F591" s="230" t="s">
        <v>1068</v>
      </c>
      <c r="G591" s="231" t="s">
        <v>368</v>
      </c>
      <c r="H591" s="232">
        <v>9.9000000000000004</v>
      </c>
      <c r="I591" s="233"/>
      <c r="J591" s="234">
        <f>ROUND(I591*H591,2)</f>
        <v>0</v>
      </c>
      <c r="K591" s="230" t="s">
        <v>369</v>
      </c>
      <c r="L591" s="45"/>
      <c r="M591" s="235" t="s">
        <v>1</v>
      </c>
      <c r="N591" s="236" t="s">
        <v>42</v>
      </c>
      <c r="O591" s="92"/>
      <c r="P591" s="237">
        <f>O591*H591</f>
        <v>0</v>
      </c>
      <c r="Q591" s="237">
        <v>0.00025999999999999998</v>
      </c>
      <c r="R591" s="237">
        <f>Q591*H591</f>
        <v>0.0025739999999999999</v>
      </c>
      <c r="S591" s="237">
        <v>0</v>
      </c>
      <c r="T591" s="238">
        <f>S591*H591</f>
        <v>0</v>
      </c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R591" s="239" t="s">
        <v>370</v>
      </c>
      <c r="AT591" s="239" t="s">
        <v>365</v>
      </c>
      <c r="AU591" s="239" t="s">
        <v>88</v>
      </c>
      <c r="AY591" s="18" t="s">
        <v>362</v>
      </c>
      <c r="BE591" s="240">
        <f>IF(N591="základní",J591,0)</f>
        <v>0</v>
      </c>
      <c r="BF591" s="240">
        <f>IF(N591="snížená",J591,0)</f>
        <v>0</v>
      </c>
      <c r="BG591" s="240">
        <f>IF(N591="zákl. přenesená",J591,0)</f>
        <v>0</v>
      </c>
      <c r="BH591" s="240">
        <f>IF(N591="sníž. přenesená",J591,0)</f>
        <v>0</v>
      </c>
      <c r="BI591" s="240">
        <f>IF(N591="nulová",J591,0)</f>
        <v>0</v>
      </c>
      <c r="BJ591" s="18" t="s">
        <v>88</v>
      </c>
      <c r="BK591" s="240">
        <f>ROUND(I591*H591,2)</f>
        <v>0</v>
      </c>
      <c r="BL591" s="18" t="s">
        <v>370</v>
      </c>
      <c r="BM591" s="239" t="s">
        <v>1069</v>
      </c>
    </row>
    <row r="592" s="15" customFormat="1">
      <c r="A592" s="15"/>
      <c r="B592" s="274"/>
      <c r="C592" s="275"/>
      <c r="D592" s="243" t="s">
        <v>372</v>
      </c>
      <c r="E592" s="276" t="s">
        <v>1</v>
      </c>
      <c r="F592" s="277" t="s">
        <v>1070</v>
      </c>
      <c r="G592" s="275"/>
      <c r="H592" s="276" t="s">
        <v>1</v>
      </c>
      <c r="I592" s="278"/>
      <c r="J592" s="275"/>
      <c r="K592" s="275"/>
      <c r="L592" s="279"/>
      <c r="M592" s="280"/>
      <c r="N592" s="281"/>
      <c r="O592" s="281"/>
      <c r="P592" s="281"/>
      <c r="Q592" s="281"/>
      <c r="R592" s="281"/>
      <c r="S592" s="281"/>
      <c r="T592" s="282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T592" s="283" t="s">
        <v>372</v>
      </c>
      <c r="AU592" s="283" t="s">
        <v>88</v>
      </c>
      <c r="AV592" s="15" t="s">
        <v>83</v>
      </c>
      <c r="AW592" s="15" t="s">
        <v>32</v>
      </c>
      <c r="AX592" s="15" t="s">
        <v>76</v>
      </c>
      <c r="AY592" s="283" t="s">
        <v>362</v>
      </c>
    </row>
    <row r="593" s="13" customFormat="1">
      <c r="A593" s="13"/>
      <c r="B593" s="241"/>
      <c r="C593" s="242"/>
      <c r="D593" s="243" t="s">
        <v>372</v>
      </c>
      <c r="E593" s="244" t="s">
        <v>1</v>
      </c>
      <c r="F593" s="245" t="s">
        <v>1071</v>
      </c>
      <c r="G593" s="242"/>
      <c r="H593" s="246">
        <v>7.2000000000000002</v>
      </c>
      <c r="I593" s="247"/>
      <c r="J593" s="242"/>
      <c r="K593" s="242"/>
      <c r="L593" s="248"/>
      <c r="M593" s="249"/>
      <c r="N593" s="250"/>
      <c r="O593" s="250"/>
      <c r="P593" s="250"/>
      <c r="Q593" s="250"/>
      <c r="R593" s="250"/>
      <c r="S593" s="250"/>
      <c r="T593" s="251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52" t="s">
        <v>372</v>
      </c>
      <c r="AU593" s="252" t="s">
        <v>88</v>
      </c>
      <c r="AV593" s="13" t="s">
        <v>88</v>
      </c>
      <c r="AW593" s="13" t="s">
        <v>32</v>
      </c>
      <c r="AX593" s="13" t="s">
        <v>76</v>
      </c>
      <c r="AY593" s="252" t="s">
        <v>362</v>
      </c>
    </row>
    <row r="594" s="13" customFormat="1">
      <c r="A594" s="13"/>
      <c r="B594" s="241"/>
      <c r="C594" s="242"/>
      <c r="D594" s="243" t="s">
        <v>372</v>
      </c>
      <c r="E594" s="244" t="s">
        <v>1</v>
      </c>
      <c r="F594" s="245" t="s">
        <v>1072</v>
      </c>
      <c r="G594" s="242"/>
      <c r="H594" s="246">
        <v>2.7000000000000002</v>
      </c>
      <c r="I594" s="247"/>
      <c r="J594" s="242"/>
      <c r="K594" s="242"/>
      <c r="L594" s="248"/>
      <c r="M594" s="249"/>
      <c r="N594" s="250"/>
      <c r="O594" s="250"/>
      <c r="P594" s="250"/>
      <c r="Q594" s="250"/>
      <c r="R594" s="250"/>
      <c r="S594" s="250"/>
      <c r="T594" s="251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52" t="s">
        <v>372</v>
      </c>
      <c r="AU594" s="252" t="s">
        <v>88</v>
      </c>
      <c r="AV594" s="13" t="s">
        <v>88</v>
      </c>
      <c r="AW594" s="13" t="s">
        <v>32</v>
      </c>
      <c r="AX594" s="13" t="s">
        <v>76</v>
      </c>
      <c r="AY594" s="252" t="s">
        <v>362</v>
      </c>
    </row>
    <row r="595" s="14" customFormat="1">
      <c r="A595" s="14"/>
      <c r="B595" s="263"/>
      <c r="C595" s="264"/>
      <c r="D595" s="243" t="s">
        <v>372</v>
      </c>
      <c r="E595" s="265" t="s">
        <v>1</v>
      </c>
      <c r="F595" s="266" t="s">
        <v>396</v>
      </c>
      <c r="G595" s="264"/>
      <c r="H595" s="267">
        <v>9.9000000000000004</v>
      </c>
      <c r="I595" s="268"/>
      <c r="J595" s="264"/>
      <c r="K595" s="264"/>
      <c r="L595" s="269"/>
      <c r="M595" s="270"/>
      <c r="N595" s="271"/>
      <c r="O595" s="271"/>
      <c r="P595" s="271"/>
      <c r="Q595" s="271"/>
      <c r="R595" s="271"/>
      <c r="S595" s="271"/>
      <c r="T595" s="272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73" t="s">
        <v>372</v>
      </c>
      <c r="AU595" s="273" t="s">
        <v>88</v>
      </c>
      <c r="AV595" s="14" t="s">
        <v>370</v>
      </c>
      <c r="AW595" s="14" t="s">
        <v>32</v>
      </c>
      <c r="AX595" s="14" t="s">
        <v>83</v>
      </c>
      <c r="AY595" s="273" t="s">
        <v>362</v>
      </c>
    </row>
    <row r="596" s="2" customFormat="1" ht="49.05" customHeight="1">
      <c r="A596" s="39"/>
      <c r="B596" s="40"/>
      <c r="C596" s="228" t="s">
        <v>497</v>
      </c>
      <c r="D596" s="228" t="s">
        <v>365</v>
      </c>
      <c r="E596" s="229" t="s">
        <v>1073</v>
      </c>
      <c r="F596" s="230" t="s">
        <v>1074</v>
      </c>
      <c r="G596" s="231" t="s">
        <v>368</v>
      </c>
      <c r="H596" s="232">
        <v>9.9000000000000004</v>
      </c>
      <c r="I596" s="233"/>
      <c r="J596" s="234">
        <f>ROUND(I596*H596,2)</f>
        <v>0</v>
      </c>
      <c r="K596" s="230" t="s">
        <v>369</v>
      </c>
      <c r="L596" s="45"/>
      <c r="M596" s="235" t="s">
        <v>1</v>
      </c>
      <c r="N596" s="236" t="s">
        <v>42</v>
      </c>
      <c r="O596" s="92"/>
      <c r="P596" s="237">
        <f>O596*H596</f>
        <v>0</v>
      </c>
      <c r="Q596" s="237">
        <v>0.01179</v>
      </c>
      <c r="R596" s="237">
        <f>Q596*H596</f>
        <v>0.11672100000000001</v>
      </c>
      <c r="S596" s="237">
        <v>0</v>
      </c>
      <c r="T596" s="238">
        <f>S596*H596</f>
        <v>0</v>
      </c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R596" s="239" t="s">
        <v>370</v>
      </c>
      <c r="AT596" s="239" t="s">
        <v>365</v>
      </c>
      <c r="AU596" s="239" t="s">
        <v>88</v>
      </c>
      <c r="AY596" s="18" t="s">
        <v>362</v>
      </c>
      <c r="BE596" s="240">
        <f>IF(N596="základní",J596,0)</f>
        <v>0</v>
      </c>
      <c r="BF596" s="240">
        <f>IF(N596="snížená",J596,0)</f>
        <v>0</v>
      </c>
      <c r="BG596" s="240">
        <f>IF(N596="zákl. přenesená",J596,0)</f>
        <v>0</v>
      </c>
      <c r="BH596" s="240">
        <f>IF(N596="sníž. přenesená",J596,0)</f>
        <v>0</v>
      </c>
      <c r="BI596" s="240">
        <f>IF(N596="nulová",J596,0)</f>
        <v>0</v>
      </c>
      <c r="BJ596" s="18" t="s">
        <v>88</v>
      </c>
      <c r="BK596" s="240">
        <f>ROUND(I596*H596,2)</f>
        <v>0</v>
      </c>
      <c r="BL596" s="18" t="s">
        <v>370</v>
      </c>
      <c r="BM596" s="239" t="s">
        <v>1075</v>
      </c>
    </row>
    <row r="597" s="13" customFormat="1">
      <c r="A597" s="13"/>
      <c r="B597" s="241"/>
      <c r="C597" s="242"/>
      <c r="D597" s="243" t="s">
        <v>372</v>
      </c>
      <c r="E597" s="244" t="s">
        <v>1</v>
      </c>
      <c r="F597" s="245" t="s">
        <v>1076</v>
      </c>
      <c r="G597" s="242"/>
      <c r="H597" s="246">
        <v>9.9000000000000004</v>
      </c>
      <c r="I597" s="247"/>
      <c r="J597" s="242"/>
      <c r="K597" s="242"/>
      <c r="L597" s="248"/>
      <c r="M597" s="249"/>
      <c r="N597" s="250"/>
      <c r="O597" s="250"/>
      <c r="P597" s="250"/>
      <c r="Q597" s="250"/>
      <c r="R597" s="250"/>
      <c r="S597" s="250"/>
      <c r="T597" s="251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52" t="s">
        <v>372</v>
      </c>
      <c r="AU597" s="252" t="s">
        <v>88</v>
      </c>
      <c r="AV597" s="13" t="s">
        <v>88</v>
      </c>
      <c r="AW597" s="13" t="s">
        <v>32</v>
      </c>
      <c r="AX597" s="13" t="s">
        <v>83</v>
      </c>
      <c r="AY597" s="252" t="s">
        <v>362</v>
      </c>
    </row>
    <row r="598" s="2" customFormat="1" ht="24.15" customHeight="1">
      <c r="A598" s="39"/>
      <c r="B598" s="40"/>
      <c r="C598" s="253" t="s">
        <v>502</v>
      </c>
      <c r="D598" s="253" t="s">
        <v>380</v>
      </c>
      <c r="E598" s="254" t="s">
        <v>1077</v>
      </c>
      <c r="F598" s="255" t="s">
        <v>1078</v>
      </c>
      <c r="G598" s="256" t="s">
        <v>368</v>
      </c>
      <c r="H598" s="257">
        <v>10.395</v>
      </c>
      <c r="I598" s="258"/>
      <c r="J598" s="259">
        <f>ROUND(I598*H598,2)</f>
        <v>0</v>
      </c>
      <c r="K598" s="255" t="s">
        <v>369</v>
      </c>
      <c r="L598" s="260"/>
      <c r="M598" s="261" t="s">
        <v>1</v>
      </c>
      <c r="N598" s="262" t="s">
        <v>42</v>
      </c>
      <c r="O598" s="92"/>
      <c r="P598" s="237">
        <f>O598*H598</f>
        <v>0</v>
      </c>
      <c r="Q598" s="237">
        <v>0.022749999999999999</v>
      </c>
      <c r="R598" s="237">
        <f>Q598*H598</f>
        <v>0.23648624999999998</v>
      </c>
      <c r="S598" s="237">
        <v>0</v>
      </c>
      <c r="T598" s="238">
        <f>S598*H598</f>
        <v>0</v>
      </c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R598" s="239" t="s">
        <v>383</v>
      </c>
      <c r="AT598" s="239" t="s">
        <v>380</v>
      </c>
      <c r="AU598" s="239" t="s">
        <v>88</v>
      </c>
      <c r="AY598" s="18" t="s">
        <v>362</v>
      </c>
      <c r="BE598" s="240">
        <f>IF(N598="základní",J598,0)</f>
        <v>0</v>
      </c>
      <c r="BF598" s="240">
        <f>IF(N598="snížená",J598,0)</f>
        <v>0</v>
      </c>
      <c r="BG598" s="240">
        <f>IF(N598="zákl. přenesená",J598,0)</f>
        <v>0</v>
      </c>
      <c r="BH598" s="240">
        <f>IF(N598="sníž. přenesená",J598,0)</f>
        <v>0</v>
      </c>
      <c r="BI598" s="240">
        <f>IF(N598="nulová",J598,0)</f>
        <v>0</v>
      </c>
      <c r="BJ598" s="18" t="s">
        <v>88</v>
      </c>
      <c r="BK598" s="240">
        <f>ROUND(I598*H598,2)</f>
        <v>0</v>
      </c>
      <c r="BL598" s="18" t="s">
        <v>370</v>
      </c>
      <c r="BM598" s="239" t="s">
        <v>1079</v>
      </c>
    </row>
    <row r="599" s="13" customFormat="1">
      <c r="A599" s="13"/>
      <c r="B599" s="241"/>
      <c r="C599" s="242"/>
      <c r="D599" s="243" t="s">
        <v>372</v>
      </c>
      <c r="E599" s="242"/>
      <c r="F599" s="245" t="s">
        <v>1080</v>
      </c>
      <c r="G599" s="242"/>
      <c r="H599" s="246">
        <v>10.395</v>
      </c>
      <c r="I599" s="247"/>
      <c r="J599" s="242"/>
      <c r="K599" s="242"/>
      <c r="L599" s="248"/>
      <c r="M599" s="249"/>
      <c r="N599" s="250"/>
      <c r="O599" s="250"/>
      <c r="P599" s="250"/>
      <c r="Q599" s="250"/>
      <c r="R599" s="250"/>
      <c r="S599" s="250"/>
      <c r="T599" s="251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52" t="s">
        <v>372</v>
      </c>
      <c r="AU599" s="252" t="s">
        <v>88</v>
      </c>
      <c r="AV599" s="13" t="s">
        <v>88</v>
      </c>
      <c r="AW599" s="13" t="s">
        <v>4</v>
      </c>
      <c r="AX599" s="13" t="s">
        <v>83</v>
      </c>
      <c r="AY599" s="252" t="s">
        <v>362</v>
      </c>
    </row>
    <row r="600" s="2" customFormat="1" ht="37.8" customHeight="1">
      <c r="A600" s="39"/>
      <c r="B600" s="40"/>
      <c r="C600" s="228" t="s">
        <v>509</v>
      </c>
      <c r="D600" s="228" t="s">
        <v>365</v>
      </c>
      <c r="E600" s="229" t="s">
        <v>401</v>
      </c>
      <c r="F600" s="230" t="s">
        <v>402</v>
      </c>
      <c r="G600" s="231" t="s">
        <v>403</v>
      </c>
      <c r="H600" s="232">
        <v>34.850000000000001</v>
      </c>
      <c r="I600" s="233"/>
      <c r="J600" s="234">
        <f>ROUND(I600*H600,2)</f>
        <v>0</v>
      </c>
      <c r="K600" s="230" t="s">
        <v>369</v>
      </c>
      <c r="L600" s="45"/>
      <c r="M600" s="235" t="s">
        <v>1</v>
      </c>
      <c r="N600" s="236" t="s">
        <v>42</v>
      </c>
      <c r="O600" s="92"/>
      <c r="P600" s="237">
        <f>O600*H600</f>
        <v>0</v>
      </c>
      <c r="Q600" s="237">
        <v>0.0017600000000000001</v>
      </c>
      <c r="R600" s="237">
        <f>Q600*H600</f>
        <v>0.061336000000000002</v>
      </c>
      <c r="S600" s="237">
        <v>0</v>
      </c>
      <c r="T600" s="238">
        <f>S600*H600</f>
        <v>0</v>
      </c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R600" s="239" t="s">
        <v>370</v>
      </c>
      <c r="AT600" s="239" t="s">
        <v>365</v>
      </c>
      <c r="AU600" s="239" t="s">
        <v>88</v>
      </c>
      <c r="AY600" s="18" t="s">
        <v>362</v>
      </c>
      <c r="BE600" s="240">
        <f>IF(N600="základní",J600,0)</f>
        <v>0</v>
      </c>
      <c r="BF600" s="240">
        <f>IF(N600="snížená",J600,0)</f>
        <v>0</v>
      </c>
      <c r="BG600" s="240">
        <f>IF(N600="zákl. přenesená",J600,0)</f>
        <v>0</v>
      </c>
      <c r="BH600" s="240">
        <f>IF(N600="sníž. přenesená",J600,0)</f>
        <v>0</v>
      </c>
      <c r="BI600" s="240">
        <f>IF(N600="nulová",J600,0)</f>
        <v>0</v>
      </c>
      <c r="BJ600" s="18" t="s">
        <v>88</v>
      </c>
      <c r="BK600" s="240">
        <f>ROUND(I600*H600,2)</f>
        <v>0</v>
      </c>
      <c r="BL600" s="18" t="s">
        <v>370</v>
      </c>
      <c r="BM600" s="239" t="s">
        <v>1081</v>
      </c>
    </row>
    <row r="601" s="15" customFormat="1">
      <c r="A601" s="15"/>
      <c r="B601" s="274"/>
      <c r="C601" s="275"/>
      <c r="D601" s="243" t="s">
        <v>372</v>
      </c>
      <c r="E601" s="276" t="s">
        <v>1</v>
      </c>
      <c r="F601" s="277" t="s">
        <v>99</v>
      </c>
      <c r="G601" s="275"/>
      <c r="H601" s="276" t="s">
        <v>1</v>
      </c>
      <c r="I601" s="278"/>
      <c r="J601" s="275"/>
      <c r="K601" s="275"/>
      <c r="L601" s="279"/>
      <c r="M601" s="280"/>
      <c r="N601" s="281"/>
      <c r="O601" s="281"/>
      <c r="P601" s="281"/>
      <c r="Q601" s="281"/>
      <c r="R601" s="281"/>
      <c r="S601" s="281"/>
      <c r="T601" s="282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T601" s="283" t="s">
        <v>372</v>
      </c>
      <c r="AU601" s="283" t="s">
        <v>88</v>
      </c>
      <c r="AV601" s="15" t="s">
        <v>83</v>
      </c>
      <c r="AW601" s="15" t="s">
        <v>32</v>
      </c>
      <c r="AX601" s="15" t="s">
        <v>76</v>
      </c>
      <c r="AY601" s="283" t="s">
        <v>362</v>
      </c>
    </row>
    <row r="602" s="15" customFormat="1">
      <c r="A602" s="15"/>
      <c r="B602" s="274"/>
      <c r="C602" s="275"/>
      <c r="D602" s="243" t="s">
        <v>372</v>
      </c>
      <c r="E602" s="276" t="s">
        <v>1</v>
      </c>
      <c r="F602" s="277" t="s">
        <v>1082</v>
      </c>
      <c r="G602" s="275"/>
      <c r="H602" s="276" t="s">
        <v>1</v>
      </c>
      <c r="I602" s="278"/>
      <c r="J602" s="275"/>
      <c r="K602" s="275"/>
      <c r="L602" s="279"/>
      <c r="M602" s="280"/>
      <c r="N602" s="281"/>
      <c r="O602" s="281"/>
      <c r="P602" s="281"/>
      <c r="Q602" s="281"/>
      <c r="R602" s="281"/>
      <c r="S602" s="281"/>
      <c r="T602" s="282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T602" s="283" t="s">
        <v>372</v>
      </c>
      <c r="AU602" s="283" t="s">
        <v>88</v>
      </c>
      <c r="AV602" s="15" t="s">
        <v>83</v>
      </c>
      <c r="AW602" s="15" t="s">
        <v>32</v>
      </c>
      <c r="AX602" s="15" t="s">
        <v>76</v>
      </c>
      <c r="AY602" s="283" t="s">
        <v>362</v>
      </c>
    </row>
    <row r="603" s="13" customFormat="1">
      <c r="A603" s="13"/>
      <c r="B603" s="241"/>
      <c r="C603" s="242"/>
      <c r="D603" s="243" t="s">
        <v>372</v>
      </c>
      <c r="E603" s="244" t="s">
        <v>1</v>
      </c>
      <c r="F603" s="245" t="s">
        <v>1083</v>
      </c>
      <c r="G603" s="242"/>
      <c r="H603" s="246">
        <v>22.25</v>
      </c>
      <c r="I603" s="247"/>
      <c r="J603" s="242"/>
      <c r="K603" s="242"/>
      <c r="L603" s="248"/>
      <c r="M603" s="249"/>
      <c r="N603" s="250"/>
      <c r="O603" s="250"/>
      <c r="P603" s="250"/>
      <c r="Q603" s="250"/>
      <c r="R603" s="250"/>
      <c r="S603" s="250"/>
      <c r="T603" s="251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52" t="s">
        <v>372</v>
      </c>
      <c r="AU603" s="252" t="s">
        <v>88</v>
      </c>
      <c r="AV603" s="13" t="s">
        <v>88</v>
      </c>
      <c r="AW603" s="13" t="s">
        <v>32</v>
      </c>
      <c r="AX603" s="13" t="s">
        <v>76</v>
      </c>
      <c r="AY603" s="252" t="s">
        <v>362</v>
      </c>
    </row>
    <row r="604" s="13" customFormat="1">
      <c r="A604" s="13"/>
      <c r="B604" s="241"/>
      <c r="C604" s="242"/>
      <c r="D604" s="243" t="s">
        <v>372</v>
      </c>
      <c r="E604" s="244" t="s">
        <v>1</v>
      </c>
      <c r="F604" s="245" t="s">
        <v>1084</v>
      </c>
      <c r="G604" s="242"/>
      <c r="H604" s="246">
        <v>12.6</v>
      </c>
      <c r="I604" s="247"/>
      <c r="J604" s="242"/>
      <c r="K604" s="242"/>
      <c r="L604" s="248"/>
      <c r="M604" s="249"/>
      <c r="N604" s="250"/>
      <c r="O604" s="250"/>
      <c r="P604" s="250"/>
      <c r="Q604" s="250"/>
      <c r="R604" s="250"/>
      <c r="S604" s="250"/>
      <c r="T604" s="251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52" t="s">
        <v>372</v>
      </c>
      <c r="AU604" s="252" t="s">
        <v>88</v>
      </c>
      <c r="AV604" s="13" t="s">
        <v>88</v>
      </c>
      <c r="AW604" s="13" t="s">
        <v>32</v>
      </c>
      <c r="AX604" s="13" t="s">
        <v>76</v>
      </c>
      <c r="AY604" s="252" t="s">
        <v>362</v>
      </c>
    </row>
    <row r="605" s="14" customFormat="1">
      <c r="A605" s="14"/>
      <c r="B605" s="263"/>
      <c r="C605" s="264"/>
      <c r="D605" s="243" t="s">
        <v>372</v>
      </c>
      <c r="E605" s="265" t="s">
        <v>1</v>
      </c>
      <c r="F605" s="266" t="s">
        <v>396</v>
      </c>
      <c r="G605" s="264"/>
      <c r="H605" s="267">
        <v>34.850000000000001</v>
      </c>
      <c r="I605" s="268"/>
      <c r="J605" s="264"/>
      <c r="K605" s="264"/>
      <c r="L605" s="269"/>
      <c r="M605" s="270"/>
      <c r="N605" s="271"/>
      <c r="O605" s="271"/>
      <c r="P605" s="271"/>
      <c r="Q605" s="271"/>
      <c r="R605" s="271"/>
      <c r="S605" s="271"/>
      <c r="T605" s="272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73" t="s">
        <v>372</v>
      </c>
      <c r="AU605" s="273" t="s">
        <v>88</v>
      </c>
      <c r="AV605" s="14" t="s">
        <v>370</v>
      </c>
      <c r="AW605" s="14" t="s">
        <v>32</v>
      </c>
      <c r="AX605" s="14" t="s">
        <v>83</v>
      </c>
      <c r="AY605" s="273" t="s">
        <v>362</v>
      </c>
    </row>
    <row r="606" s="2" customFormat="1" ht="24.15" customHeight="1">
      <c r="A606" s="39"/>
      <c r="B606" s="40"/>
      <c r="C606" s="253" t="s">
        <v>517</v>
      </c>
      <c r="D606" s="253" t="s">
        <v>380</v>
      </c>
      <c r="E606" s="254" t="s">
        <v>407</v>
      </c>
      <c r="F606" s="255" t="s">
        <v>408</v>
      </c>
      <c r="G606" s="256" t="s">
        <v>368</v>
      </c>
      <c r="H606" s="257">
        <v>7.6669999999999998</v>
      </c>
      <c r="I606" s="258"/>
      <c r="J606" s="259">
        <f>ROUND(I606*H606,2)</f>
        <v>0</v>
      </c>
      <c r="K606" s="255" t="s">
        <v>369</v>
      </c>
      <c r="L606" s="260"/>
      <c r="M606" s="261" t="s">
        <v>1</v>
      </c>
      <c r="N606" s="262" t="s">
        <v>42</v>
      </c>
      <c r="O606" s="92"/>
      <c r="P606" s="237">
        <f>O606*H606</f>
        <v>0</v>
      </c>
      <c r="Q606" s="237">
        <v>0.0047999999999999996</v>
      </c>
      <c r="R606" s="237">
        <f>Q606*H606</f>
        <v>0.036801599999999997</v>
      </c>
      <c r="S606" s="237">
        <v>0</v>
      </c>
      <c r="T606" s="238">
        <f>S606*H606</f>
        <v>0</v>
      </c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R606" s="239" t="s">
        <v>383</v>
      </c>
      <c r="AT606" s="239" t="s">
        <v>380</v>
      </c>
      <c r="AU606" s="239" t="s">
        <v>88</v>
      </c>
      <c r="AY606" s="18" t="s">
        <v>362</v>
      </c>
      <c r="BE606" s="240">
        <f>IF(N606="základní",J606,0)</f>
        <v>0</v>
      </c>
      <c r="BF606" s="240">
        <f>IF(N606="snížená",J606,0)</f>
        <v>0</v>
      </c>
      <c r="BG606" s="240">
        <f>IF(N606="zákl. přenesená",J606,0)</f>
        <v>0</v>
      </c>
      <c r="BH606" s="240">
        <f>IF(N606="sníž. přenesená",J606,0)</f>
        <v>0</v>
      </c>
      <c r="BI606" s="240">
        <f>IF(N606="nulová",J606,0)</f>
        <v>0</v>
      </c>
      <c r="BJ606" s="18" t="s">
        <v>88</v>
      </c>
      <c r="BK606" s="240">
        <f>ROUND(I606*H606,2)</f>
        <v>0</v>
      </c>
      <c r="BL606" s="18" t="s">
        <v>370</v>
      </c>
      <c r="BM606" s="239" t="s">
        <v>1085</v>
      </c>
    </row>
    <row r="607" s="13" customFormat="1">
      <c r="A607" s="13"/>
      <c r="B607" s="241"/>
      <c r="C607" s="242"/>
      <c r="D607" s="243" t="s">
        <v>372</v>
      </c>
      <c r="E607" s="244" t="s">
        <v>1</v>
      </c>
      <c r="F607" s="245" t="s">
        <v>1086</v>
      </c>
      <c r="G607" s="242"/>
      <c r="H607" s="246">
        <v>7.6669999999999998</v>
      </c>
      <c r="I607" s="247"/>
      <c r="J607" s="242"/>
      <c r="K607" s="242"/>
      <c r="L607" s="248"/>
      <c r="M607" s="249"/>
      <c r="N607" s="250"/>
      <c r="O607" s="250"/>
      <c r="P607" s="250"/>
      <c r="Q607" s="250"/>
      <c r="R607" s="250"/>
      <c r="S607" s="250"/>
      <c r="T607" s="251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52" t="s">
        <v>372</v>
      </c>
      <c r="AU607" s="252" t="s">
        <v>88</v>
      </c>
      <c r="AV607" s="13" t="s">
        <v>88</v>
      </c>
      <c r="AW607" s="13" t="s">
        <v>32</v>
      </c>
      <c r="AX607" s="13" t="s">
        <v>83</v>
      </c>
      <c r="AY607" s="252" t="s">
        <v>362</v>
      </c>
    </row>
    <row r="608" s="2" customFormat="1" ht="16.5" customHeight="1">
      <c r="A608" s="39"/>
      <c r="B608" s="40"/>
      <c r="C608" s="228" t="s">
        <v>522</v>
      </c>
      <c r="D608" s="228" t="s">
        <v>365</v>
      </c>
      <c r="E608" s="229" t="s">
        <v>412</v>
      </c>
      <c r="F608" s="230" t="s">
        <v>413</v>
      </c>
      <c r="G608" s="231" t="s">
        <v>403</v>
      </c>
      <c r="H608" s="232">
        <v>92.427000000000007</v>
      </c>
      <c r="I608" s="233"/>
      <c r="J608" s="234">
        <f>ROUND(I608*H608,2)</f>
        <v>0</v>
      </c>
      <c r="K608" s="230" t="s">
        <v>369</v>
      </c>
      <c r="L608" s="45"/>
      <c r="M608" s="235" t="s">
        <v>1</v>
      </c>
      <c r="N608" s="236" t="s">
        <v>42</v>
      </c>
      <c r="O608" s="92"/>
      <c r="P608" s="237">
        <f>O608*H608</f>
        <v>0</v>
      </c>
      <c r="Q608" s="237">
        <v>0</v>
      </c>
      <c r="R608" s="237">
        <f>Q608*H608</f>
        <v>0</v>
      </c>
      <c r="S608" s="237">
        <v>0</v>
      </c>
      <c r="T608" s="238">
        <f>S608*H608</f>
        <v>0</v>
      </c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R608" s="239" t="s">
        <v>370</v>
      </c>
      <c r="AT608" s="239" t="s">
        <v>365</v>
      </c>
      <c r="AU608" s="239" t="s">
        <v>88</v>
      </c>
      <c r="AY608" s="18" t="s">
        <v>362</v>
      </c>
      <c r="BE608" s="240">
        <f>IF(N608="základní",J608,0)</f>
        <v>0</v>
      </c>
      <c r="BF608" s="240">
        <f>IF(N608="snížená",J608,0)</f>
        <v>0</v>
      </c>
      <c r="BG608" s="240">
        <f>IF(N608="zákl. přenesená",J608,0)</f>
        <v>0</v>
      </c>
      <c r="BH608" s="240">
        <f>IF(N608="sníž. přenesená",J608,0)</f>
        <v>0</v>
      </c>
      <c r="BI608" s="240">
        <f>IF(N608="nulová",J608,0)</f>
        <v>0</v>
      </c>
      <c r="BJ608" s="18" t="s">
        <v>88</v>
      </c>
      <c r="BK608" s="240">
        <f>ROUND(I608*H608,2)</f>
        <v>0</v>
      </c>
      <c r="BL608" s="18" t="s">
        <v>370</v>
      </c>
      <c r="BM608" s="239" t="s">
        <v>1087</v>
      </c>
    </row>
    <row r="609" s="13" customFormat="1">
      <c r="A609" s="13"/>
      <c r="B609" s="241"/>
      <c r="C609" s="242"/>
      <c r="D609" s="243" t="s">
        <v>372</v>
      </c>
      <c r="E609" s="244" t="s">
        <v>1</v>
      </c>
      <c r="F609" s="245" t="s">
        <v>1088</v>
      </c>
      <c r="G609" s="242"/>
      <c r="H609" s="246">
        <v>92.427000000000007</v>
      </c>
      <c r="I609" s="247"/>
      <c r="J609" s="242"/>
      <c r="K609" s="242"/>
      <c r="L609" s="248"/>
      <c r="M609" s="249"/>
      <c r="N609" s="250"/>
      <c r="O609" s="250"/>
      <c r="P609" s="250"/>
      <c r="Q609" s="250"/>
      <c r="R609" s="250"/>
      <c r="S609" s="250"/>
      <c r="T609" s="251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52" t="s">
        <v>372</v>
      </c>
      <c r="AU609" s="252" t="s">
        <v>88</v>
      </c>
      <c r="AV609" s="13" t="s">
        <v>88</v>
      </c>
      <c r="AW609" s="13" t="s">
        <v>32</v>
      </c>
      <c r="AX609" s="13" t="s">
        <v>83</v>
      </c>
      <c r="AY609" s="252" t="s">
        <v>362</v>
      </c>
    </row>
    <row r="610" s="2" customFormat="1" ht="21.75" customHeight="1">
      <c r="A610" s="39"/>
      <c r="B610" s="40"/>
      <c r="C610" s="253" t="s">
        <v>526</v>
      </c>
      <c r="D610" s="253" t="s">
        <v>380</v>
      </c>
      <c r="E610" s="254" t="s">
        <v>417</v>
      </c>
      <c r="F610" s="255" t="s">
        <v>418</v>
      </c>
      <c r="G610" s="256" t="s">
        <v>403</v>
      </c>
      <c r="H610" s="257">
        <v>38.929000000000002</v>
      </c>
      <c r="I610" s="258"/>
      <c r="J610" s="259">
        <f>ROUND(I610*H610,2)</f>
        <v>0</v>
      </c>
      <c r="K610" s="255" t="s">
        <v>369</v>
      </c>
      <c r="L610" s="260"/>
      <c r="M610" s="261" t="s">
        <v>1</v>
      </c>
      <c r="N610" s="262" t="s">
        <v>42</v>
      </c>
      <c r="O610" s="92"/>
      <c r="P610" s="237">
        <f>O610*H610</f>
        <v>0</v>
      </c>
      <c r="Q610" s="237">
        <v>0.00012</v>
      </c>
      <c r="R610" s="237">
        <f>Q610*H610</f>
        <v>0.0046714800000000004</v>
      </c>
      <c r="S610" s="237">
        <v>0</v>
      </c>
      <c r="T610" s="238">
        <f>S610*H610</f>
        <v>0</v>
      </c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R610" s="239" t="s">
        <v>383</v>
      </c>
      <c r="AT610" s="239" t="s">
        <v>380</v>
      </c>
      <c r="AU610" s="239" t="s">
        <v>88</v>
      </c>
      <c r="AY610" s="18" t="s">
        <v>362</v>
      </c>
      <c r="BE610" s="240">
        <f>IF(N610="základní",J610,0)</f>
        <v>0</v>
      </c>
      <c r="BF610" s="240">
        <f>IF(N610="snížená",J610,0)</f>
        <v>0</v>
      </c>
      <c r="BG610" s="240">
        <f>IF(N610="zákl. přenesená",J610,0)</f>
        <v>0</v>
      </c>
      <c r="BH610" s="240">
        <f>IF(N610="sníž. přenesená",J610,0)</f>
        <v>0</v>
      </c>
      <c r="BI610" s="240">
        <f>IF(N610="nulová",J610,0)</f>
        <v>0</v>
      </c>
      <c r="BJ610" s="18" t="s">
        <v>88</v>
      </c>
      <c r="BK610" s="240">
        <f>ROUND(I610*H610,2)</f>
        <v>0</v>
      </c>
      <c r="BL610" s="18" t="s">
        <v>370</v>
      </c>
      <c r="BM610" s="239" t="s">
        <v>1089</v>
      </c>
    </row>
    <row r="611" s="13" customFormat="1">
      <c r="A611" s="13"/>
      <c r="B611" s="241"/>
      <c r="C611" s="242"/>
      <c r="D611" s="243" t="s">
        <v>372</v>
      </c>
      <c r="E611" s="244" t="s">
        <v>1</v>
      </c>
      <c r="F611" s="245" t="s">
        <v>1090</v>
      </c>
      <c r="G611" s="242"/>
      <c r="H611" s="246">
        <v>24.475000000000001</v>
      </c>
      <c r="I611" s="247"/>
      <c r="J611" s="242"/>
      <c r="K611" s="242"/>
      <c r="L611" s="248"/>
      <c r="M611" s="249"/>
      <c r="N611" s="250"/>
      <c r="O611" s="250"/>
      <c r="P611" s="250"/>
      <c r="Q611" s="250"/>
      <c r="R611" s="250"/>
      <c r="S611" s="250"/>
      <c r="T611" s="251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52" t="s">
        <v>372</v>
      </c>
      <c r="AU611" s="252" t="s">
        <v>88</v>
      </c>
      <c r="AV611" s="13" t="s">
        <v>88</v>
      </c>
      <c r="AW611" s="13" t="s">
        <v>32</v>
      </c>
      <c r="AX611" s="13" t="s">
        <v>76</v>
      </c>
      <c r="AY611" s="252" t="s">
        <v>362</v>
      </c>
    </row>
    <row r="612" s="13" customFormat="1">
      <c r="A612" s="13"/>
      <c r="B612" s="241"/>
      <c r="C612" s="242"/>
      <c r="D612" s="243" t="s">
        <v>372</v>
      </c>
      <c r="E612" s="244" t="s">
        <v>1</v>
      </c>
      <c r="F612" s="245" t="s">
        <v>1084</v>
      </c>
      <c r="G612" s="242"/>
      <c r="H612" s="246">
        <v>12.6</v>
      </c>
      <c r="I612" s="247"/>
      <c r="J612" s="242"/>
      <c r="K612" s="242"/>
      <c r="L612" s="248"/>
      <c r="M612" s="249"/>
      <c r="N612" s="250"/>
      <c r="O612" s="250"/>
      <c r="P612" s="250"/>
      <c r="Q612" s="250"/>
      <c r="R612" s="250"/>
      <c r="S612" s="250"/>
      <c r="T612" s="251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52" t="s">
        <v>372</v>
      </c>
      <c r="AU612" s="252" t="s">
        <v>88</v>
      </c>
      <c r="AV612" s="13" t="s">
        <v>88</v>
      </c>
      <c r="AW612" s="13" t="s">
        <v>32</v>
      </c>
      <c r="AX612" s="13" t="s">
        <v>76</v>
      </c>
      <c r="AY612" s="252" t="s">
        <v>362</v>
      </c>
    </row>
    <row r="613" s="14" customFormat="1">
      <c r="A613" s="14"/>
      <c r="B613" s="263"/>
      <c r="C613" s="264"/>
      <c r="D613" s="243" t="s">
        <v>372</v>
      </c>
      <c r="E613" s="265" t="s">
        <v>1</v>
      </c>
      <c r="F613" s="266" t="s">
        <v>396</v>
      </c>
      <c r="G613" s="264"/>
      <c r="H613" s="267">
        <v>37.075000000000003</v>
      </c>
      <c r="I613" s="268"/>
      <c r="J613" s="264"/>
      <c r="K613" s="264"/>
      <c r="L613" s="269"/>
      <c r="M613" s="270"/>
      <c r="N613" s="271"/>
      <c r="O613" s="271"/>
      <c r="P613" s="271"/>
      <c r="Q613" s="271"/>
      <c r="R613" s="271"/>
      <c r="S613" s="271"/>
      <c r="T613" s="272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73" t="s">
        <v>372</v>
      </c>
      <c r="AU613" s="273" t="s">
        <v>88</v>
      </c>
      <c r="AV613" s="14" t="s">
        <v>370</v>
      </c>
      <c r="AW613" s="14" t="s">
        <v>32</v>
      </c>
      <c r="AX613" s="14" t="s">
        <v>83</v>
      </c>
      <c r="AY613" s="273" t="s">
        <v>362</v>
      </c>
    </row>
    <row r="614" s="13" customFormat="1">
      <c r="A614" s="13"/>
      <c r="B614" s="241"/>
      <c r="C614" s="242"/>
      <c r="D614" s="243" t="s">
        <v>372</v>
      </c>
      <c r="E614" s="242"/>
      <c r="F614" s="245" t="s">
        <v>1091</v>
      </c>
      <c r="G614" s="242"/>
      <c r="H614" s="246">
        <v>38.929000000000002</v>
      </c>
      <c r="I614" s="247"/>
      <c r="J614" s="242"/>
      <c r="K614" s="242"/>
      <c r="L614" s="248"/>
      <c r="M614" s="249"/>
      <c r="N614" s="250"/>
      <c r="O614" s="250"/>
      <c r="P614" s="250"/>
      <c r="Q614" s="250"/>
      <c r="R614" s="250"/>
      <c r="S614" s="250"/>
      <c r="T614" s="251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52" t="s">
        <v>372</v>
      </c>
      <c r="AU614" s="252" t="s">
        <v>88</v>
      </c>
      <c r="AV614" s="13" t="s">
        <v>88</v>
      </c>
      <c r="AW614" s="13" t="s">
        <v>4</v>
      </c>
      <c r="AX614" s="13" t="s">
        <v>83</v>
      </c>
      <c r="AY614" s="252" t="s">
        <v>362</v>
      </c>
    </row>
    <row r="615" s="2" customFormat="1" ht="24.15" customHeight="1">
      <c r="A615" s="39"/>
      <c r="B615" s="40"/>
      <c r="C615" s="253" t="s">
        <v>530</v>
      </c>
      <c r="D615" s="253" t="s">
        <v>380</v>
      </c>
      <c r="E615" s="254" t="s">
        <v>423</v>
      </c>
      <c r="F615" s="255" t="s">
        <v>1092</v>
      </c>
      <c r="G615" s="256" t="s">
        <v>403</v>
      </c>
      <c r="H615" s="257">
        <v>38.929000000000002</v>
      </c>
      <c r="I615" s="258"/>
      <c r="J615" s="259">
        <f>ROUND(I615*H615,2)</f>
        <v>0</v>
      </c>
      <c r="K615" s="255" t="s">
        <v>369</v>
      </c>
      <c r="L615" s="260"/>
      <c r="M615" s="261" t="s">
        <v>1</v>
      </c>
      <c r="N615" s="262" t="s">
        <v>42</v>
      </c>
      <c r="O615" s="92"/>
      <c r="P615" s="237">
        <f>O615*H615</f>
        <v>0</v>
      </c>
      <c r="Q615" s="237">
        <v>4.0000000000000003E-05</v>
      </c>
      <c r="R615" s="237">
        <f>Q615*H615</f>
        <v>0.0015571600000000001</v>
      </c>
      <c r="S615" s="237">
        <v>0</v>
      </c>
      <c r="T615" s="238">
        <f>S615*H615</f>
        <v>0</v>
      </c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R615" s="239" t="s">
        <v>383</v>
      </c>
      <c r="AT615" s="239" t="s">
        <v>380</v>
      </c>
      <c r="AU615" s="239" t="s">
        <v>88</v>
      </c>
      <c r="AY615" s="18" t="s">
        <v>362</v>
      </c>
      <c r="BE615" s="240">
        <f>IF(N615="základní",J615,0)</f>
        <v>0</v>
      </c>
      <c r="BF615" s="240">
        <f>IF(N615="snížená",J615,0)</f>
        <v>0</v>
      </c>
      <c r="BG615" s="240">
        <f>IF(N615="zákl. přenesená",J615,0)</f>
        <v>0</v>
      </c>
      <c r="BH615" s="240">
        <f>IF(N615="sníž. přenesená",J615,0)</f>
        <v>0</v>
      </c>
      <c r="BI615" s="240">
        <f>IF(N615="nulová",J615,0)</f>
        <v>0</v>
      </c>
      <c r="BJ615" s="18" t="s">
        <v>88</v>
      </c>
      <c r="BK615" s="240">
        <f>ROUND(I615*H615,2)</f>
        <v>0</v>
      </c>
      <c r="BL615" s="18" t="s">
        <v>370</v>
      </c>
      <c r="BM615" s="239" t="s">
        <v>1093</v>
      </c>
    </row>
    <row r="616" s="13" customFormat="1">
      <c r="A616" s="13"/>
      <c r="B616" s="241"/>
      <c r="C616" s="242"/>
      <c r="D616" s="243" t="s">
        <v>372</v>
      </c>
      <c r="E616" s="244" t="s">
        <v>1</v>
      </c>
      <c r="F616" s="245" t="s">
        <v>1090</v>
      </c>
      <c r="G616" s="242"/>
      <c r="H616" s="246">
        <v>24.475000000000001</v>
      </c>
      <c r="I616" s="247"/>
      <c r="J616" s="242"/>
      <c r="K616" s="242"/>
      <c r="L616" s="248"/>
      <c r="M616" s="249"/>
      <c r="N616" s="250"/>
      <c r="O616" s="250"/>
      <c r="P616" s="250"/>
      <c r="Q616" s="250"/>
      <c r="R616" s="250"/>
      <c r="S616" s="250"/>
      <c r="T616" s="251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52" t="s">
        <v>372</v>
      </c>
      <c r="AU616" s="252" t="s">
        <v>88</v>
      </c>
      <c r="AV616" s="13" t="s">
        <v>88</v>
      </c>
      <c r="AW616" s="13" t="s">
        <v>32</v>
      </c>
      <c r="AX616" s="13" t="s">
        <v>76</v>
      </c>
      <c r="AY616" s="252" t="s">
        <v>362</v>
      </c>
    </row>
    <row r="617" s="13" customFormat="1">
      <c r="A617" s="13"/>
      <c r="B617" s="241"/>
      <c r="C617" s="242"/>
      <c r="D617" s="243" t="s">
        <v>372</v>
      </c>
      <c r="E617" s="244" t="s">
        <v>1</v>
      </c>
      <c r="F617" s="245" t="s">
        <v>1084</v>
      </c>
      <c r="G617" s="242"/>
      <c r="H617" s="246">
        <v>12.6</v>
      </c>
      <c r="I617" s="247"/>
      <c r="J617" s="242"/>
      <c r="K617" s="242"/>
      <c r="L617" s="248"/>
      <c r="M617" s="249"/>
      <c r="N617" s="250"/>
      <c r="O617" s="250"/>
      <c r="P617" s="250"/>
      <c r="Q617" s="250"/>
      <c r="R617" s="250"/>
      <c r="S617" s="250"/>
      <c r="T617" s="251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52" t="s">
        <v>372</v>
      </c>
      <c r="AU617" s="252" t="s">
        <v>88</v>
      </c>
      <c r="AV617" s="13" t="s">
        <v>88</v>
      </c>
      <c r="AW617" s="13" t="s">
        <v>32</v>
      </c>
      <c r="AX617" s="13" t="s">
        <v>76</v>
      </c>
      <c r="AY617" s="252" t="s">
        <v>362</v>
      </c>
    </row>
    <row r="618" s="14" customFormat="1">
      <c r="A618" s="14"/>
      <c r="B618" s="263"/>
      <c r="C618" s="264"/>
      <c r="D618" s="243" t="s">
        <v>372</v>
      </c>
      <c r="E618" s="265" t="s">
        <v>1</v>
      </c>
      <c r="F618" s="266" t="s">
        <v>396</v>
      </c>
      <c r="G618" s="264"/>
      <c r="H618" s="267">
        <v>37.075000000000003</v>
      </c>
      <c r="I618" s="268"/>
      <c r="J618" s="264"/>
      <c r="K618" s="264"/>
      <c r="L618" s="269"/>
      <c r="M618" s="270"/>
      <c r="N618" s="271"/>
      <c r="O618" s="271"/>
      <c r="P618" s="271"/>
      <c r="Q618" s="271"/>
      <c r="R618" s="271"/>
      <c r="S618" s="271"/>
      <c r="T618" s="272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73" t="s">
        <v>372</v>
      </c>
      <c r="AU618" s="273" t="s">
        <v>88</v>
      </c>
      <c r="AV618" s="14" t="s">
        <v>370</v>
      </c>
      <c r="AW618" s="14" t="s">
        <v>32</v>
      </c>
      <c r="AX618" s="14" t="s">
        <v>83</v>
      </c>
      <c r="AY618" s="273" t="s">
        <v>362</v>
      </c>
    </row>
    <row r="619" s="13" customFormat="1">
      <c r="A619" s="13"/>
      <c r="B619" s="241"/>
      <c r="C619" s="242"/>
      <c r="D619" s="243" t="s">
        <v>372</v>
      </c>
      <c r="E619" s="242"/>
      <c r="F619" s="245" t="s">
        <v>1091</v>
      </c>
      <c r="G619" s="242"/>
      <c r="H619" s="246">
        <v>38.929000000000002</v>
      </c>
      <c r="I619" s="247"/>
      <c r="J619" s="242"/>
      <c r="K619" s="242"/>
      <c r="L619" s="248"/>
      <c r="M619" s="249"/>
      <c r="N619" s="250"/>
      <c r="O619" s="250"/>
      <c r="P619" s="250"/>
      <c r="Q619" s="250"/>
      <c r="R619" s="250"/>
      <c r="S619" s="250"/>
      <c r="T619" s="251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52" t="s">
        <v>372</v>
      </c>
      <c r="AU619" s="252" t="s">
        <v>88</v>
      </c>
      <c r="AV619" s="13" t="s">
        <v>88</v>
      </c>
      <c r="AW619" s="13" t="s">
        <v>4</v>
      </c>
      <c r="AX619" s="13" t="s">
        <v>83</v>
      </c>
      <c r="AY619" s="252" t="s">
        <v>362</v>
      </c>
    </row>
    <row r="620" s="2" customFormat="1" ht="24.15" customHeight="1">
      <c r="A620" s="39"/>
      <c r="B620" s="40"/>
      <c r="C620" s="253" t="s">
        <v>536</v>
      </c>
      <c r="D620" s="253" t="s">
        <v>380</v>
      </c>
      <c r="E620" s="254" t="s">
        <v>1094</v>
      </c>
      <c r="F620" s="255" t="s">
        <v>1095</v>
      </c>
      <c r="G620" s="256" t="s">
        <v>403</v>
      </c>
      <c r="H620" s="257">
        <v>10.369</v>
      </c>
      <c r="I620" s="258"/>
      <c r="J620" s="259">
        <f>ROUND(I620*H620,2)</f>
        <v>0</v>
      </c>
      <c r="K620" s="255" t="s">
        <v>369</v>
      </c>
      <c r="L620" s="260"/>
      <c r="M620" s="261" t="s">
        <v>1</v>
      </c>
      <c r="N620" s="262" t="s">
        <v>42</v>
      </c>
      <c r="O620" s="92"/>
      <c r="P620" s="237">
        <f>O620*H620</f>
        <v>0</v>
      </c>
      <c r="Q620" s="237">
        <v>0.00029999999999999997</v>
      </c>
      <c r="R620" s="237">
        <f>Q620*H620</f>
        <v>0.0031106999999999997</v>
      </c>
      <c r="S620" s="237">
        <v>0</v>
      </c>
      <c r="T620" s="238">
        <f>S620*H620</f>
        <v>0</v>
      </c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R620" s="239" t="s">
        <v>383</v>
      </c>
      <c r="AT620" s="239" t="s">
        <v>380</v>
      </c>
      <c r="AU620" s="239" t="s">
        <v>88</v>
      </c>
      <c r="AY620" s="18" t="s">
        <v>362</v>
      </c>
      <c r="BE620" s="240">
        <f>IF(N620="základní",J620,0)</f>
        <v>0</v>
      </c>
      <c r="BF620" s="240">
        <f>IF(N620="snížená",J620,0)</f>
        <v>0</v>
      </c>
      <c r="BG620" s="240">
        <f>IF(N620="zákl. přenesená",J620,0)</f>
        <v>0</v>
      </c>
      <c r="BH620" s="240">
        <f>IF(N620="sníž. přenesená",J620,0)</f>
        <v>0</v>
      </c>
      <c r="BI620" s="240">
        <f>IF(N620="nulová",J620,0)</f>
        <v>0</v>
      </c>
      <c r="BJ620" s="18" t="s">
        <v>88</v>
      </c>
      <c r="BK620" s="240">
        <f>ROUND(I620*H620,2)</f>
        <v>0</v>
      </c>
      <c r="BL620" s="18" t="s">
        <v>370</v>
      </c>
      <c r="BM620" s="239" t="s">
        <v>1096</v>
      </c>
    </row>
    <row r="621" s="13" customFormat="1">
      <c r="A621" s="13"/>
      <c r="B621" s="241"/>
      <c r="C621" s="242"/>
      <c r="D621" s="243" t="s">
        <v>372</v>
      </c>
      <c r="E621" s="244" t="s">
        <v>1</v>
      </c>
      <c r="F621" s="245" t="s">
        <v>1097</v>
      </c>
      <c r="G621" s="242"/>
      <c r="H621" s="246">
        <v>6.875</v>
      </c>
      <c r="I621" s="247"/>
      <c r="J621" s="242"/>
      <c r="K621" s="242"/>
      <c r="L621" s="248"/>
      <c r="M621" s="249"/>
      <c r="N621" s="250"/>
      <c r="O621" s="250"/>
      <c r="P621" s="250"/>
      <c r="Q621" s="250"/>
      <c r="R621" s="250"/>
      <c r="S621" s="250"/>
      <c r="T621" s="251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52" t="s">
        <v>372</v>
      </c>
      <c r="AU621" s="252" t="s">
        <v>88</v>
      </c>
      <c r="AV621" s="13" t="s">
        <v>88</v>
      </c>
      <c r="AW621" s="13" t="s">
        <v>32</v>
      </c>
      <c r="AX621" s="13" t="s">
        <v>76</v>
      </c>
      <c r="AY621" s="252" t="s">
        <v>362</v>
      </c>
    </row>
    <row r="622" s="13" customFormat="1">
      <c r="A622" s="13"/>
      <c r="B622" s="241"/>
      <c r="C622" s="242"/>
      <c r="D622" s="243" t="s">
        <v>372</v>
      </c>
      <c r="E622" s="244" t="s">
        <v>1</v>
      </c>
      <c r="F622" s="245" t="s">
        <v>1098</v>
      </c>
      <c r="G622" s="242"/>
      <c r="H622" s="246">
        <v>3</v>
      </c>
      <c r="I622" s="247"/>
      <c r="J622" s="242"/>
      <c r="K622" s="242"/>
      <c r="L622" s="248"/>
      <c r="M622" s="249"/>
      <c r="N622" s="250"/>
      <c r="O622" s="250"/>
      <c r="P622" s="250"/>
      <c r="Q622" s="250"/>
      <c r="R622" s="250"/>
      <c r="S622" s="250"/>
      <c r="T622" s="251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52" t="s">
        <v>372</v>
      </c>
      <c r="AU622" s="252" t="s">
        <v>88</v>
      </c>
      <c r="AV622" s="13" t="s">
        <v>88</v>
      </c>
      <c r="AW622" s="13" t="s">
        <v>32</v>
      </c>
      <c r="AX622" s="13" t="s">
        <v>76</v>
      </c>
      <c r="AY622" s="252" t="s">
        <v>362</v>
      </c>
    </row>
    <row r="623" s="14" customFormat="1">
      <c r="A623" s="14"/>
      <c r="B623" s="263"/>
      <c r="C623" s="264"/>
      <c r="D623" s="243" t="s">
        <v>372</v>
      </c>
      <c r="E623" s="265" t="s">
        <v>1</v>
      </c>
      <c r="F623" s="266" t="s">
        <v>396</v>
      </c>
      <c r="G623" s="264"/>
      <c r="H623" s="267">
        <v>9.875</v>
      </c>
      <c r="I623" s="268"/>
      <c r="J623" s="264"/>
      <c r="K623" s="264"/>
      <c r="L623" s="269"/>
      <c r="M623" s="270"/>
      <c r="N623" s="271"/>
      <c r="O623" s="271"/>
      <c r="P623" s="271"/>
      <c r="Q623" s="271"/>
      <c r="R623" s="271"/>
      <c r="S623" s="271"/>
      <c r="T623" s="272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73" t="s">
        <v>372</v>
      </c>
      <c r="AU623" s="273" t="s">
        <v>88</v>
      </c>
      <c r="AV623" s="14" t="s">
        <v>370</v>
      </c>
      <c r="AW623" s="14" t="s">
        <v>32</v>
      </c>
      <c r="AX623" s="14" t="s">
        <v>83</v>
      </c>
      <c r="AY623" s="273" t="s">
        <v>362</v>
      </c>
    </row>
    <row r="624" s="13" customFormat="1">
      <c r="A624" s="13"/>
      <c r="B624" s="241"/>
      <c r="C624" s="242"/>
      <c r="D624" s="243" t="s">
        <v>372</v>
      </c>
      <c r="E624" s="242"/>
      <c r="F624" s="245" t="s">
        <v>1099</v>
      </c>
      <c r="G624" s="242"/>
      <c r="H624" s="246">
        <v>10.369</v>
      </c>
      <c r="I624" s="247"/>
      <c r="J624" s="242"/>
      <c r="K624" s="242"/>
      <c r="L624" s="248"/>
      <c r="M624" s="249"/>
      <c r="N624" s="250"/>
      <c r="O624" s="250"/>
      <c r="P624" s="250"/>
      <c r="Q624" s="250"/>
      <c r="R624" s="250"/>
      <c r="S624" s="250"/>
      <c r="T624" s="251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52" t="s">
        <v>372</v>
      </c>
      <c r="AU624" s="252" t="s">
        <v>88</v>
      </c>
      <c r="AV624" s="13" t="s">
        <v>88</v>
      </c>
      <c r="AW624" s="13" t="s">
        <v>4</v>
      </c>
      <c r="AX624" s="13" t="s">
        <v>83</v>
      </c>
      <c r="AY624" s="252" t="s">
        <v>362</v>
      </c>
    </row>
    <row r="625" s="2" customFormat="1" ht="24.15" customHeight="1">
      <c r="A625" s="39"/>
      <c r="B625" s="40"/>
      <c r="C625" s="253" t="s">
        <v>540</v>
      </c>
      <c r="D625" s="253" t="s">
        <v>380</v>
      </c>
      <c r="E625" s="254" t="s">
        <v>1100</v>
      </c>
      <c r="F625" s="255" t="s">
        <v>1101</v>
      </c>
      <c r="G625" s="256" t="s">
        <v>403</v>
      </c>
      <c r="H625" s="257">
        <v>4.2000000000000002</v>
      </c>
      <c r="I625" s="258"/>
      <c r="J625" s="259">
        <f>ROUND(I625*H625,2)</f>
        <v>0</v>
      </c>
      <c r="K625" s="255" t="s">
        <v>369</v>
      </c>
      <c r="L625" s="260"/>
      <c r="M625" s="261" t="s">
        <v>1</v>
      </c>
      <c r="N625" s="262" t="s">
        <v>42</v>
      </c>
      <c r="O625" s="92"/>
      <c r="P625" s="237">
        <f>O625*H625</f>
        <v>0</v>
      </c>
      <c r="Q625" s="237">
        <v>0.00020000000000000001</v>
      </c>
      <c r="R625" s="237">
        <f>Q625*H625</f>
        <v>0.00084000000000000003</v>
      </c>
      <c r="S625" s="237">
        <v>0</v>
      </c>
      <c r="T625" s="238">
        <f>S625*H625</f>
        <v>0</v>
      </c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R625" s="239" t="s">
        <v>383</v>
      </c>
      <c r="AT625" s="239" t="s">
        <v>380</v>
      </c>
      <c r="AU625" s="239" t="s">
        <v>88</v>
      </c>
      <c r="AY625" s="18" t="s">
        <v>362</v>
      </c>
      <c r="BE625" s="240">
        <f>IF(N625="základní",J625,0)</f>
        <v>0</v>
      </c>
      <c r="BF625" s="240">
        <f>IF(N625="snížená",J625,0)</f>
        <v>0</v>
      </c>
      <c r="BG625" s="240">
        <f>IF(N625="zákl. přenesená",J625,0)</f>
        <v>0</v>
      </c>
      <c r="BH625" s="240">
        <f>IF(N625="sníž. přenesená",J625,0)</f>
        <v>0</v>
      </c>
      <c r="BI625" s="240">
        <f>IF(N625="nulová",J625,0)</f>
        <v>0</v>
      </c>
      <c r="BJ625" s="18" t="s">
        <v>88</v>
      </c>
      <c r="BK625" s="240">
        <f>ROUND(I625*H625,2)</f>
        <v>0</v>
      </c>
      <c r="BL625" s="18" t="s">
        <v>370</v>
      </c>
      <c r="BM625" s="239" t="s">
        <v>1102</v>
      </c>
    </row>
    <row r="626" s="13" customFormat="1">
      <c r="A626" s="13"/>
      <c r="B626" s="241"/>
      <c r="C626" s="242"/>
      <c r="D626" s="243" t="s">
        <v>372</v>
      </c>
      <c r="E626" s="244" t="s">
        <v>1</v>
      </c>
      <c r="F626" s="245" t="s">
        <v>1103</v>
      </c>
      <c r="G626" s="242"/>
      <c r="H626" s="246">
        <v>4</v>
      </c>
      <c r="I626" s="247"/>
      <c r="J626" s="242"/>
      <c r="K626" s="242"/>
      <c r="L626" s="248"/>
      <c r="M626" s="249"/>
      <c r="N626" s="250"/>
      <c r="O626" s="250"/>
      <c r="P626" s="250"/>
      <c r="Q626" s="250"/>
      <c r="R626" s="250"/>
      <c r="S626" s="250"/>
      <c r="T626" s="251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52" t="s">
        <v>372</v>
      </c>
      <c r="AU626" s="252" t="s">
        <v>88</v>
      </c>
      <c r="AV626" s="13" t="s">
        <v>88</v>
      </c>
      <c r="AW626" s="13" t="s">
        <v>32</v>
      </c>
      <c r="AX626" s="13" t="s">
        <v>83</v>
      </c>
      <c r="AY626" s="252" t="s">
        <v>362</v>
      </c>
    </row>
    <row r="627" s="13" customFormat="1">
      <c r="A627" s="13"/>
      <c r="B627" s="241"/>
      <c r="C627" s="242"/>
      <c r="D627" s="243" t="s">
        <v>372</v>
      </c>
      <c r="E627" s="242"/>
      <c r="F627" s="245" t="s">
        <v>1104</v>
      </c>
      <c r="G627" s="242"/>
      <c r="H627" s="246">
        <v>4.2000000000000002</v>
      </c>
      <c r="I627" s="247"/>
      <c r="J627" s="242"/>
      <c r="K627" s="242"/>
      <c r="L627" s="248"/>
      <c r="M627" s="249"/>
      <c r="N627" s="250"/>
      <c r="O627" s="250"/>
      <c r="P627" s="250"/>
      <c r="Q627" s="250"/>
      <c r="R627" s="250"/>
      <c r="S627" s="250"/>
      <c r="T627" s="251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52" t="s">
        <v>372</v>
      </c>
      <c r="AU627" s="252" t="s">
        <v>88</v>
      </c>
      <c r="AV627" s="13" t="s">
        <v>88</v>
      </c>
      <c r="AW627" s="13" t="s">
        <v>4</v>
      </c>
      <c r="AX627" s="13" t="s">
        <v>83</v>
      </c>
      <c r="AY627" s="252" t="s">
        <v>362</v>
      </c>
    </row>
    <row r="628" s="2" customFormat="1" ht="24.15" customHeight="1">
      <c r="A628" s="39"/>
      <c r="B628" s="40"/>
      <c r="C628" s="228" t="s">
        <v>544</v>
      </c>
      <c r="D628" s="228" t="s">
        <v>365</v>
      </c>
      <c r="E628" s="229" t="s">
        <v>398</v>
      </c>
      <c r="F628" s="230" t="s">
        <v>399</v>
      </c>
      <c r="G628" s="231" t="s">
        <v>368</v>
      </c>
      <c r="H628" s="232">
        <v>65.370000000000005</v>
      </c>
      <c r="I628" s="233"/>
      <c r="J628" s="234">
        <f>ROUND(I628*H628,2)</f>
        <v>0</v>
      </c>
      <c r="K628" s="230" t="s">
        <v>369</v>
      </c>
      <c r="L628" s="45"/>
      <c r="M628" s="235" t="s">
        <v>1</v>
      </c>
      <c r="N628" s="236" t="s">
        <v>42</v>
      </c>
      <c r="O628" s="92"/>
      <c r="P628" s="237">
        <f>O628*H628</f>
        <v>0</v>
      </c>
      <c r="Q628" s="237">
        <v>0.00013999999999999999</v>
      </c>
      <c r="R628" s="237">
        <f>Q628*H628</f>
        <v>0.0091517999999999999</v>
      </c>
      <c r="S628" s="237">
        <v>0</v>
      </c>
      <c r="T628" s="238">
        <f>S628*H628</f>
        <v>0</v>
      </c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R628" s="239" t="s">
        <v>370</v>
      </c>
      <c r="AT628" s="239" t="s">
        <v>365</v>
      </c>
      <c r="AU628" s="239" t="s">
        <v>88</v>
      </c>
      <c r="AY628" s="18" t="s">
        <v>362</v>
      </c>
      <c r="BE628" s="240">
        <f>IF(N628="základní",J628,0)</f>
        <v>0</v>
      </c>
      <c r="BF628" s="240">
        <f>IF(N628="snížená",J628,0)</f>
        <v>0</v>
      </c>
      <c r="BG628" s="240">
        <f>IF(N628="zákl. přenesená",J628,0)</f>
        <v>0</v>
      </c>
      <c r="BH628" s="240">
        <f>IF(N628="sníž. přenesená",J628,0)</f>
        <v>0</v>
      </c>
      <c r="BI628" s="240">
        <f>IF(N628="nulová",J628,0)</f>
        <v>0</v>
      </c>
      <c r="BJ628" s="18" t="s">
        <v>88</v>
      </c>
      <c r="BK628" s="240">
        <f>ROUND(I628*H628,2)</f>
        <v>0</v>
      </c>
      <c r="BL628" s="18" t="s">
        <v>370</v>
      </c>
      <c r="BM628" s="239" t="s">
        <v>1105</v>
      </c>
    </row>
    <row r="629" s="15" customFormat="1">
      <c r="A629" s="15"/>
      <c r="B629" s="274"/>
      <c r="C629" s="275"/>
      <c r="D629" s="243" t="s">
        <v>372</v>
      </c>
      <c r="E629" s="276" t="s">
        <v>1</v>
      </c>
      <c r="F629" s="277" t="s">
        <v>1106</v>
      </c>
      <c r="G629" s="275"/>
      <c r="H629" s="276" t="s">
        <v>1</v>
      </c>
      <c r="I629" s="278"/>
      <c r="J629" s="275"/>
      <c r="K629" s="275"/>
      <c r="L629" s="279"/>
      <c r="M629" s="280"/>
      <c r="N629" s="281"/>
      <c r="O629" s="281"/>
      <c r="P629" s="281"/>
      <c r="Q629" s="281"/>
      <c r="R629" s="281"/>
      <c r="S629" s="281"/>
      <c r="T629" s="282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T629" s="283" t="s">
        <v>372</v>
      </c>
      <c r="AU629" s="283" t="s">
        <v>88</v>
      </c>
      <c r="AV629" s="15" t="s">
        <v>83</v>
      </c>
      <c r="AW629" s="15" t="s">
        <v>32</v>
      </c>
      <c r="AX629" s="15" t="s">
        <v>76</v>
      </c>
      <c r="AY629" s="283" t="s">
        <v>362</v>
      </c>
    </row>
    <row r="630" s="15" customFormat="1">
      <c r="A630" s="15"/>
      <c r="B630" s="274"/>
      <c r="C630" s="275"/>
      <c r="D630" s="243" t="s">
        <v>372</v>
      </c>
      <c r="E630" s="276" t="s">
        <v>1</v>
      </c>
      <c r="F630" s="277" t="s">
        <v>1070</v>
      </c>
      <c r="G630" s="275"/>
      <c r="H630" s="276" t="s">
        <v>1</v>
      </c>
      <c r="I630" s="278"/>
      <c r="J630" s="275"/>
      <c r="K630" s="275"/>
      <c r="L630" s="279"/>
      <c r="M630" s="280"/>
      <c r="N630" s="281"/>
      <c r="O630" s="281"/>
      <c r="P630" s="281"/>
      <c r="Q630" s="281"/>
      <c r="R630" s="281"/>
      <c r="S630" s="281"/>
      <c r="T630" s="282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T630" s="283" t="s">
        <v>372</v>
      </c>
      <c r="AU630" s="283" t="s">
        <v>88</v>
      </c>
      <c r="AV630" s="15" t="s">
        <v>83</v>
      </c>
      <c r="AW630" s="15" t="s">
        <v>32</v>
      </c>
      <c r="AX630" s="15" t="s">
        <v>76</v>
      </c>
      <c r="AY630" s="283" t="s">
        <v>362</v>
      </c>
    </row>
    <row r="631" s="13" customFormat="1">
      <c r="A631" s="13"/>
      <c r="B631" s="241"/>
      <c r="C631" s="242"/>
      <c r="D631" s="243" t="s">
        <v>372</v>
      </c>
      <c r="E631" s="244" t="s">
        <v>1</v>
      </c>
      <c r="F631" s="245" t="s">
        <v>1107</v>
      </c>
      <c r="G631" s="242"/>
      <c r="H631" s="246">
        <v>54</v>
      </c>
      <c r="I631" s="247"/>
      <c r="J631" s="242"/>
      <c r="K631" s="242"/>
      <c r="L631" s="248"/>
      <c r="M631" s="249"/>
      <c r="N631" s="250"/>
      <c r="O631" s="250"/>
      <c r="P631" s="250"/>
      <c r="Q631" s="250"/>
      <c r="R631" s="250"/>
      <c r="S631" s="250"/>
      <c r="T631" s="251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52" t="s">
        <v>372</v>
      </c>
      <c r="AU631" s="252" t="s">
        <v>88</v>
      </c>
      <c r="AV631" s="13" t="s">
        <v>88</v>
      </c>
      <c r="AW631" s="13" t="s">
        <v>32</v>
      </c>
      <c r="AX631" s="13" t="s">
        <v>76</v>
      </c>
      <c r="AY631" s="252" t="s">
        <v>362</v>
      </c>
    </row>
    <row r="632" s="13" customFormat="1">
      <c r="A632" s="13"/>
      <c r="B632" s="241"/>
      <c r="C632" s="242"/>
      <c r="D632" s="243" t="s">
        <v>372</v>
      </c>
      <c r="E632" s="244" t="s">
        <v>1</v>
      </c>
      <c r="F632" s="245" t="s">
        <v>1108</v>
      </c>
      <c r="G632" s="242"/>
      <c r="H632" s="246">
        <v>-10</v>
      </c>
      <c r="I632" s="247"/>
      <c r="J632" s="242"/>
      <c r="K632" s="242"/>
      <c r="L632" s="248"/>
      <c r="M632" s="249"/>
      <c r="N632" s="250"/>
      <c r="O632" s="250"/>
      <c r="P632" s="250"/>
      <c r="Q632" s="250"/>
      <c r="R632" s="250"/>
      <c r="S632" s="250"/>
      <c r="T632" s="251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52" t="s">
        <v>372</v>
      </c>
      <c r="AU632" s="252" t="s">
        <v>88</v>
      </c>
      <c r="AV632" s="13" t="s">
        <v>88</v>
      </c>
      <c r="AW632" s="13" t="s">
        <v>32</v>
      </c>
      <c r="AX632" s="13" t="s">
        <v>76</v>
      </c>
      <c r="AY632" s="252" t="s">
        <v>362</v>
      </c>
    </row>
    <row r="633" s="13" customFormat="1">
      <c r="A633" s="13"/>
      <c r="B633" s="241"/>
      <c r="C633" s="242"/>
      <c r="D633" s="243" t="s">
        <v>372</v>
      </c>
      <c r="E633" s="244" t="s">
        <v>1</v>
      </c>
      <c r="F633" s="245" t="s">
        <v>1109</v>
      </c>
      <c r="G633" s="242"/>
      <c r="H633" s="246">
        <v>4.4500000000000002</v>
      </c>
      <c r="I633" s="247"/>
      <c r="J633" s="242"/>
      <c r="K633" s="242"/>
      <c r="L633" s="248"/>
      <c r="M633" s="249"/>
      <c r="N633" s="250"/>
      <c r="O633" s="250"/>
      <c r="P633" s="250"/>
      <c r="Q633" s="250"/>
      <c r="R633" s="250"/>
      <c r="S633" s="250"/>
      <c r="T633" s="251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52" t="s">
        <v>372</v>
      </c>
      <c r="AU633" s="252" t="s">
        <v>88</v>
      </c>
      <c r="AV633" s="13" t="s">
        <v>88</v>
      </c>
      <c r="AW633" s="13" t="s">
        <v>32</v>
      </c>
      <c r="AX633" s="13" t="s">
        <v>76</v>
      </c>
      <c r="AY633" s="252" t="s">
        <v>362</v>
      </c>
    </row>
    <row r="634" s="13" customFormat="1">
      <c r="A634" s="13"/>
      <c r="B634" s="241"/>
      <c r="C634" s="242"/>
      <c r="D634" s="243" t="s">
        <v>372</v>
      </c>
      <c r="E634" s="244" t="s">
        <v>1</v>
      </c>
      <c r="F634" s="245" t="s">
        <v>1110</v>
      </c>
      <c r="G634" s="242"/>
      <c r="H634" s="246">
        <v>21.600000000000001</v>
      </c>
      <c r="I634" s="247"/>
      <c r="J634" s="242"/>
      <c r="K634" s="242"/>
      <c r="L634" s="248"/>
      <c r="M634" s="249"/>
      <c r="N634" s="250"/>
      <c r="O634" s="250"/>
      <c r="P634" s="250"/>
      <c r="Q634" s="250"/>
      <c r="R634" s="250"/>
      <c r="S634" s="250"/>
      <c r="T634" s="251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52" t="s">
        <v>372</v>
      </c>
      <c r="AU634" s="252" t="s">
        <v>88</v>
      </c>
      <c r="AV634" s="13" t="s">
        <v>88</v>
      </c>
      <c r="AW634" s="13" t="s">
        <v>32</v>
      </c>
      <c r="AX634" s="13" t="s">
        <v>76</v>
      </c>
      <c r="AY634" s="252" t="s">
        <v>362</v>
      </c>
    </row>
    <row r="635" s="13" customFormat="1">
      <c r="A635" s="13"/>
      <c r="B635" s="241"/>
      <c r="C635" s="242"/>
      <c r="D635" s="243" t="s">
        <v>372</v>
      </c>
      <c r="E635" s="244" t="s">
        <v>1</v>
      </c>
      <c r="F635" s="245" t="s">
        <v>1111</v>
      </c>
      <c r="G635" s="242"/>
      <c r="H635" s="246">
        <v>-7.2000000000000002</v>
      </c>
      <c r="I635" s="247"/>
      <c r="J635" s="242"/>
      <c r="K635" s="242"/>
      <c r="L635" s="248"/>
      <c r="M635" s="249"/>
      <c r="N635" s="250"/>
      <c r="O635" s="250"/>
      <c r="P635" s="250"/>
      <c r="Q635" s="250"/>
      <c r="R635" s="250"/>
      <c r="S635" s="250"/>
      <c r="T635" s="251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52" t="s">
        <v>372</v>
      </c>
      <c r="AU635" s="252" t="s">
        <v>88</v>
      </c>
      <c r="AV635" s="13" t="s">
        <v>88</v>
      </c>
      <c r="AW635" s="13" t="s">
        <v>32</v>
      </c>
      <c r="AX635" s="13" t="s">
        <v>76</v>
      </c>
      <c r="AY635" s="252" t="s">
        <v>362</v>
      </c>
    </row>
    <row r="636" s="13" customFormat="1">
      <c r="A636" s="13"/>
      <c r="B636" s="241"/>
      <c r="C636" s="242"/>
      <c r="D636" s="243" t="s">
        <v>372</v>
      </c>
      <c r="E636" s="244" t="s">
        <v>1</v>
      </c>
      <c r="F636" s="245" t="s">
        <v>1112</v>
      </c>
      <c r="G636" s="242"/>
      <c r="H636" s="246">
        <v>2.52</v>
      </c>
      <c r="I636" s="247"/>
      <c r="J636" s="242"/>
      <c r="K636" s="242"/>
      <c r="L636" s="248"/>
      <c r="M636" s="249"/>
      <c r="N636" s="250"/>
      <c r="O636" s="250"/>
      <c r="P636" s="250"/>
      <c r="Q636" s="250"/>
      <c r="R636" s="250"/>
      <c r="S636" s="250"/>
      <c r="T636" s="251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52" t="s">
        <v>372</v>
      </c>
      <c r="AU636" s="252" t="s">
        <v>88</v>
      </c>
      <c r="AV636" s="13" t="s">
        <v>88</v>
      </c>
      <c r="AW636" s="13" t="s">
        <v>32</v>
      </c>
      <c r="AX636" s="13" t="s">
        <v>76</v>
      </c>
      <c r="AY636" s="252" t="s">
        <v>362</v>
      </c>
    </row>
    <row r="637" s="14" customFormat="1">
      <c r="A637" s="14"/>
      <c r="B637" s="263"/>
      <c r="C637" s="264"/>
      <c r="D637" s="243" t="s">
        <v>372</v>
      </c>
      <c r="E637" s="265" t="s">
        <v>1</v>
      </c>
      <c r="F637" s="266" t="s">
        <v>396</v>
      </c>
      <c r="G637" s="264"/>
      <c r="H637" s="267">
        <v>65.370000000000005</v>
      </c>
      <c r="I637" s="268"/>
      <c r="J637" s="264"/>
      <c r="K637" s="264"/>
      <c r="L637" s="269"/>
      <c r="M637" s="270"/>
      <c r="N637" s="271"/>
      <c r="O637" s="271"/>
      <c r="P637" s="271"/>
      <c r="Q637" s="271"/>
      <c r="R637" s="271"/>
      <c r="S637" s="271"/>
      <c r="T637" s="272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73" t="s">
        <v>372</v>
      </c>
      <c r="AU637" s="273" t="s">
        <v>88</v>
      </c>
      <c r="AV637" s="14" t="s">
        <v>370</v>
      </c>
      <c r="AW637" s="14" t="s">
        <v>32</v>
      </c>
      <c r="AX637" s="14" t="s">
        <v>83</v>
      </c>
      <c r="AY637" s="273" t="s">
        <v>362</v>
      </c>
    </row>
    <row r="638" s="2" customFormat="1" ht="24.15" customHeight="1">
      <c r="A638" s="39"/>
      <c r="B638" s="40"/>
      <c r="C638" s="228" t="s">
        <v>548</v>
      </c>
      <c r="D638" s="228" t="s">
        <v>365</v>
      </c>
      <c r="E638" s="229" t="s">
        <v>428</v>
      </c>
      <c r="F638" s="230" t="s">
        <v>429</v>
      </c>
      <c r="G638" s="231" t="s">
        <v>368</v>
      </c>
      <c r="H638" s="232">
        <v>65.370000000000005</v>
      </c>
      <c r="I638" s="233"/>
      <c r="J638" s="234">
        <f>ROUND(I638*H638,2)</f>
        <v>0</v>
      </c>
      <c r="K638" s="230" t="s">
        <v>369</v>
      </c>
      <c r="L638" s="45"/>
      <c r="M638" s="235" t="s">
        <v>1</v>
      </c>
      <c r="N638" s="236" t="s">
        <v>42</v>
      </c>
      <c r="O638" s="92"/>
      <c r="P638" s="237">
        <f>O638*H638</f>
        <v>0</v>
      </c>
      <c r="Q638" s="237">
        <v>0.0028500000000000001</v>
      </c>
      <c r="R638" s="237">
        <f>Q638*H638</f>
        <v>0.18630450000000001</v>
      </c>
      <c r="S638" s="237">
        <v>0</v>
      </c>
      <c r="T638" s="238">
        <f>S638*H638</f>
        <v>0</v>
      </c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R638" s="239" t="s">
        <v>370</v>
      </c>
      <c r="AT638" s="239" t="s">
        <v>365</v>
      </c>
      <c r="AU638" s="239" t="s">
        <v>88</v>
      </c>
      <c r="AY638" s="18" t="s">
        <v>362</v>
      </c>
      <c r="BE638" s="240">
        <f>IF(N638="základní",J638,0)</f>
        <v>0</v>
      </c>
      <c r="BF638" s="240">
        <f>IF(N638="snížená",J638,0)</f>
        <v>0</v>
      </c>
      <c r="BG638" s="240">
        <f>IF(N638="zákl. přenesená",J638,0)</f>
        <v>0</v>
      </c>
      <c r="BH638" s="240">
        <f>IF(N638="sníž. přenesená",J638,0)</f>
        <v>0</v>
      </c>
      <c r="BI638" s="240">
        <f>IF(N638="nulová",J638,0)</f>
        <v>0</v>
      </c>
      <c r="BJ638" s="18" t="s">
        <v>88</v>
      </c>
      <c r="BK638" s="240">
        <f>ROUND(I638*H638,2)</f>
        <v>0</v>
      </c>
      <c r="BL638" s="18" t="s">
        <v>370</v>
      </c>
      <c r="BM638" s="239" t="s">
        <v>1113</v>
      </c>
    </row>
    <row r="639" s="2" customFormat="1" ht="33" customHeight="1">
      <c r="A639" s="39"/>
      <c r="B639" s="40"/>
      <c r="C639" s="228" t="s">
        <v>554</v>
      </c>
      <c r="D639" s="228" t="s">
        <v>365</v>
      </c>
      <c r="E639" s="229" t="s">
        <v>1114</v>
      </c>
      <c r="F639" s="230" t="s">
        <v>1115</v>
      </c>
      <c r="G639" s="231" t="s">
        <v>464</v>
      </c>
      <c r="H639" s="232">
        <v>1.5469999999999999</v>
      </c>
      <c r="I639" s="233"/>
      <c r="J639" s="234">
        <f>ROUND(I639*H639,2)</f>
        <v>0</v>
      </c>
      <c r="K639" s="230" t="s">
        <v>369</v>
      </c>
      <c r="L639" s="45"/>
      <c r="M639" s="235" t="s">
        <v>1</v>
      </c>
      <c r="N639" s="236" t="s">
        <v>42</v>
      </c>
      <c r="O639" s="92"/>
      <c r="P639" s="237">
        <f>O639*H639</f>
        <v>0</v>
      </c>
      <c r="Q639" s="237">
        <v>2.3010199999999998</v>
      </c>
      <c r="R639" s="237">
        <f>Q639*H639</f>
        <v>3.5596779399999998</v>
      </c>
      <c r="S639" s="237">
        <v>0</v>
      </c>
      <c r="T639" s="238">
        <f>S639*H639</f>
        <v>0</v>
      </c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R639" s="239" t="s">
        <v>370</v>
      </c>
      <c r="AT639" s="239" t="s">
        <v>365</v>
      </c>
      <c r="AU639" s="239" t="s">
        <v>88</v>
      </c>
      <c r="AY639" s="18" t="s">
        <v>362</v>
      </c>
      <c r="BE639" s="240">
        <f>IF(N639="základní",J639,0)</f>
        <v>0</v>
      </c>
      <c r="BF639" s="240">
        <f>IF(N639="snížená",J639,0)</f>
        <v>0</v>
      </c>
      <c r="BG639" s="240">
        <f>IF(N639="zákl. přenesená",J639,0)</f>
        <v>0</v>
      </c>
      <c r="BH639" s="240">
        <f>IF(N639="sníž. přenesená",J639,0)</f>
        <v>0</v>
      </c>
      <c r="BI639" s="240">
        <f>IF(N639="nulová",J639,0)</f>
        <v>0</v>
      </c>
      <c r="BJ639" s="18" t="s">
        <v>88</v>
      </c>
      <c r="BK639" s="240">
        <f>ROUND(I639*H639,2)</f>
        <v>0</v>
      </c>
      <c r="BL639" s="18" t="s">
        <v>370</v>
      </c>
      <c r="BM639" s="239" t="s">
        <v>1116</v>
      </c>
    </row>
    <row r="640" s="15" customFormat="1">
      <c r="A640" s="15"/>
      <c r="B640" s="274"/>
      <c r="C640" s="275"/>
      <c r="D640" s="243" t="s">
        <v>372</v>
      </c>
      <c r="E640" s="276" t="s">
        <v>1</v>
      </c>
      <c r="F640" s="277" t="s">
        <v>850</v>
      </c>
      <c r="G640" s="275"/>
      <c r="H640" s="276" t="s">
        <v>1</v>
      </c>
      <c r="I640" s="278"/>
      <c r="J640" s="275"/>
      <c r="K640" s="275"/>
      <c r="L640" s="279"/>
      <c r="M640" s="280"/>
      <c r="N640" s="281"/>
      <c r="O640" s="281"/>
      <c r="P640" s="281"/>
      <c r="Q640" s="281"/>
      <c r="R640" s="281"/>
      <c r="S640" s="281"/>
      <c r="T640" s="282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T640" s="283" t="s">
        <v>372</v>
      </c>
      <c r="AU640" s="283" t="s">
        <v>88</v>
      </c>
      <c r="AV640" s="15" t="s">
        <v>83</v>
      </c>
      <c r="AW640" s="15" t="s">
        <v>32</v>
      </c>
      <c r="AX640" s="15" t="s">
        <v>76</v>
      </c>
      <c r="AY640" s="283" t="s">
        <v>362</v>
      </c>
    </row>
    <row r="641" s="13" customFormat="1">
      <c r="A641" s="13"/>
      <c r="B641" s="241"/>
      <c r="C641" s="242"/>
      <c r="D641" s="243" t="s">
        <v>372</v>
      </c>
      <c r="E641" s="244" t="s">
        <v>1</v>
      </c>
      <c r="F641" s="245" t="s">
        <v>1117</v>
      </c>
      <c r="G641" s="242"/>
      <c r="H641" s="246">
        <v>1.0860000000000001</v>
      </c>
      <c r="I641" s="247"/>
      <c r="J641" s="242"/>
      <c r="K641" s="242"/>
      <c r="L641" s="248"/>
      <c r="M641" s="249"/>
      <c r="N641" s="250"/>
      <c r="O641" s="250"/>
      <c r="P641" s="250"/>
      <c r="Q641" s="250"/>
      <c r="R641" s="250"/>
      <c r="S641" s="250"/>
      <c r="T641" s="251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52" t="s">
        <v>372</v>
      </c>
      <c r="AU641" s="252" t="s">
        <v>88</v>
      </c>
      <c r="AV641" s="13" t="s">
        <v>88</v>
      </c>
      <c r="AW641" s="13" t="s">
        <v>32</v>
      </c>
      <c r="AX641" s="13" t="s">
        <v>76</v>
      </c>
      <c r="AY641" s="252" t="s">
        <v>362</v>
      </c>
    </row>
    <row r="642" s="13" customFormat="1">
      <c r="A642" s="13"/>
      <c r="B642" s="241"/>
      <c r="C642" s="242"/>
      <c r="D642" s="243" t="s">
        <v>372</v>
      </c>
      <c r="E642" s="244" t="s">
        <v>1</v>
      </c>
      <c r="F642" s="245" t="s">
        <v>1118</v>
      </c>
      <c r="G642" s="242"/>
      <c r="H642" s="246">
        <v>0.46100000000000002</v>
      </c>
      <c r="I642" s="247"/>
      <c r="J642" s="242"/>
      <c r="K642" s="242"/>
      <c r="L642" s="248"/>
      <c r="M642" s="249"/>
      <c r="N642" s="250"/>
      <c r="O642" s="250"/>
      <c r="P642" s="250"/>
      <c r="Q642" s="250"/>
      <c r="R642" s="250"/>
      <c r="S642" s="250"/>
      <c r="T642" s="251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52" t="s">
        <v>372</v>
      </c>
      <c r="AU642" s="252" t="s">
        <v>88</v>
      </c>
      <c r="AV642" s="13" t="s">
        <v>88</v>
      </c>
      <c r="AW642" s="13" t="s">
        <v>32</v>
      </c>
      <c r="AX642" s="13" t="s">
        <v>76</v>
      </c>
      <c r="AY642" s="252" t="s">
        <v>362</v>
      </c>
    </row>
    <row r="643" s="14" customFormat="1">
      <c r="A643" s="14"/>
      <c r="B643" s="263"/>
      <c r="C643" s="264"/>
      <c r="D643" s="243" t="s">
        <v>372</v>
      </c>
      <c r="E643" s="265" t="s">
        <v>1</v>
      </c>
      <c r="F643" s="266" t="s">
        <v>396</v>
      </c>
      <c r="G643" s="264"/>
      <c r="H643" s="267">
        <v>1.5469999999999999</v>
      </c>
      <c r="I643" s="268"/>
      <c r="J643" s="264"/>
      <c r="K643" s="264"/>
      <c r="L643" s="269"/>
      <c r="M643" s="270"/>
      <c r="N643" s="271"/>
      <c r="O643" s="271"/>
      <c r="P643" s="271"/>
      <c r="Q643" s="271"/>
      <c r="R643" s="271"/>
      <c r="S643" s="271"/>
      <c r="T643" s="272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73" t="s">
        <v>372</v>
      </c>
      <c r="AU643" s="273" t="s">
        <v>88</v>
      </c>
      <c r="AV643" s="14" t="s">
        <v>370</v>
      </c>
      <c r="AW643" s="14" t="s">
        <v>32</v>
      </c>
      <c r="AX643" s="14" t="s">
        <v>83</v>
      </c>
      <c r="AY643" s="273" t="s">
        <v>362</v>
      </c>
    </row>
    <row r="644" s="2" customFormat="1" ht="24.15" customHeight="1">
      <c r="A644" s="39"/>
      <c r="B644" s="40"/>
      <c r="C644" s="228" t="s">
        <v>564</v>
      </c>
      <c r="D644" s="228" t="s">
        <v>365</v>
      </c>
      <c r="E644" s="229" t="s">
        <v>1119</v>
      </c>
      <c r="F644" s="230" t="s">
        <v>1120</v>
      </c>
      <c r="G644" s="231" t="s">
        <v>464</v>
      </c>
      <c r="H644" s="232">
        <v>9.5999999999999996</v>
      </c>
      <c r="I644" s="233"/>
      <c r="J644" s="234">
        <f>ROUND(I644*H644,2)</f>
        <v>0</v>
      </c>
      <c r="K644" s="230" t="s">
        <v>369</v>
      </c>
      <c r="L644" s="45"/>
      <c r="M644" s="235" t="s">
        <v>1</v>
      </c>
      <c r="N644" s="236" t="s">
        <v>42</v>
      </c>
      <c r="O644" s="92"/>
      <c r="P644" s="237">
        <f>O644*H644</f>
        <v>0</v>
      </c>
      <c r="Q644" s="237">
        <v>2.5018699999999998</v>
      </c>
      <c r="R644" s="237">
        <f>Q644*H644</f>
        <v>24.017951999999998</v>
      </c>
      <c r="S644" s="237">
        <v>0</v>
      </c>
      <c r="T644" s="238">
        <f>S644*H644</f>
        <v>0</v>
      </c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R644" s="239" t="s">
        <v>370</v>
      </c>
      <c r="AT644" s="239" t="s">
        <v>365</v>
      </c>
      <c r="AU644" s="239" t="s">
        <v>88</v>
      </c>
      <c r="AY644" s="18" t="s">
        <v>362</v>
      </c>
      <c r="BE644" s="240">
        <f>IF(N644="základní",J644,0)</f>
        <v>0</v>
      </c>
      <c r="BF644" s="240">
        <f>IF(N644="snížená",J644,0)</f>
        <v>0</v>
      </c>
      <c r="BG644" s="240">
        <f>IF(N644="zákl. přenesená",J644,0)</f>
        <v>0</v>
      </c>
      <c r="BH644" s="240">
        <f>IF(N644="sníž. přenesená",J644,0)</f>
        <v>0</v>
      </c>
      <c r="BI644" s="240">
        <f>IF(N644="nulová",J644,0)</f>
        <v>0</v>
      </c>
      <c r="BJ644" s="18" t="s">
        <v>88</v>
      </c>
      <c r="BK644" s="240">
        <f>ROUND(I644*H644,2)</f>
        <v>0</v>
      </c>
      <c r="BL644" s="18" t="s">
        <v>370</v>
      </c>
      <c r="BM644" s="239" t="s">
        <v>1121</v>
      </c>
    </row>
    <row r="645" s="13" customFormat="1">
      <c r="A645" s="13"/>
      <c r="B645" s="241"/>
      <c r="C645" s="242"/>
      <c r="D645" s="243" t="s">
        <v>372</v>
      </c>
      <c r="E645" s="244" t="s">
        <v>1</v>
      </c>
      <c r="F645" s="245" t="s">
        <v>1122</v>
      </c>
      <c r="G645" s="242"/>
      <c r="H645" s="246">
        <v>3.6299999999999999</v>
      </c>
      <c r="I645" s="247"/>
      <c r="J645" s="242"/>
      <c r="K645" s="242"/>
      <c r="L645" s="248"/>
      <c r="M645" s="249"/>
      <c r="N645" s="250"/>
      <c r="O645" s="250"/>
      <c r="P645" s="250"/>
      <c r="Q645" s="250"/>
      <c r="R645" s="250"/>
      <c r="S645" s="250"/>
      <c r="T645" s="251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52" t="s">
        <v>372</v>
      </c>
      <c r="AU645" s="252" t="s">
        <v>88</v>
      </c>
      <c r="AV645" s="13" t="s">
        <v>88</v>
      </c>
      <c r="AW645" s="13" t="s">
        <v>32</v>
      </c>
      <c r="AX645" s="13" t="s">
        <v>76</v>
      </c>
      <c r="AY645" s="252" t="s">
        <v>362</v>
      </c>
    </row>
    <row r="646" s="13" customFormat="1">
      <c r="A646" s="13"/>
      <c r="B646" s="241"/>
      <c r="C646" s="242"/>
      <c r="D646" s="243" t="s">
        <v>372</v>
      </c>
      <c r="E646" s="244" t="s">
        <v>1</v>
      </c>
      <c r="F646" s="245" t="s">
        <v>1123</v>
      </c>
      <c r="G646" s="242"/>
      <c r="H646" s="246">
        <v>0.35999999999999999</v>
      </c>
      <c r="I646" s="247"/>
      <c r="J646" s="242"/>
      <c r="K646" s="242"/>
      <c r="L646" s="248"/>
      <c r="M646" s="249"/>
      <c r="N646" s="250"/>
      <c r="O646" s="250"/>
      <c r="P646" s="250"/>
      <c r="Q646" s="250"/>
      <c r="R646" s="250"/>
      <c r="S646" s="250"/>
      <c r="T646" s="251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52" t="s">
        <v>372</v>
      </c>
      <c r="AU646" s="252" t="s">
        <v>88</v>
      </c>
      <c r="AV646" s="13" t="s">
        <v>88</v>
      </c>
      <c r="AW646" s="13" t="s">
        <v>32</v>
      </c>
      <c r="AX646" s="13" t="s">
        <v>76</v>
      </c>
      <c r="AY646" s="252" t="s">
        <v>362</v>
      </c>
    </row>
    <row r="647" s="15" customFormat="1">
      <c r="A647" s="15"/>
      <c r="B647" s="274"/>
      <c r="C647" s="275"/>
      <c r="D647" s="243" t="s">
        <v>372</v>
      </c>
      <c r="E647" s="276" t="s">
        <v>1</v>
      </c>
      <c r="F647" s="277" t="s">
        <v>814</v>
      </c>
      <c r="G647" s="275"/>
      <c r="H647" s="276" t="s">
        <v>1</v>
      </c>
      <c r="I647" s="278"/>
      <c r="J647" s="275"/>
      <c r="K647" s="275"/>
      <c r="L647" s="279"/>
      <c r="M647" s="280"/>
      <c r="N647" s="281"/>
      <c r="O647" s="281"/>
      <c r="P647" s="281"/>
      <c r="Q647" s="281"/>
      <c r="R647" s="281"/>
      <c r="S647" s="281"/>
      <c r="T647" s="282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T647" s="283" t="s">
        <v>372</v>
      </c>
      <c r="AU647" s="283" t="s">
        <v>88</v>
      </c>
      <c r="AV647" s="15" t="s">
        <v>83</v>
      </c>
      <c r="AW647" s="15" t="s">
        <v>32</v>
      </c>
      <c r="AX647" s="15" t="s">
        <v>76</v>
      </c>
      <c r="AY647" s="283" t="s">
        <v>362</v>
      </c>
    </row>
    <row r="648" s="13" customFormat="1">
      <c r="A648" s="13"/>
      <c r="B648" s="241"/>
      <c r="C648" s="242"/>
      <c r="D648" s="243" t="s">
        <v>372</v>
      </c>
      <c r="E648" s="244" t="s">
        <v>1</v>
      </c>
      <c r="F648" s="245" t="s">
        <v>1124</v>
      </c>
      <c r="G648" s="242"/>
      <c r="H648" s="246">
        <v>5.6100000000000003</v>
      </c>
      <c r="I648" s="247"/>
      <c r="J648" s="242"/>
      <c r="K648" s="242"/>
      <c r="L648" s="248"/>
      <c r="M648" s="249"/>
      <c r="N648" s="250"/>
      <c r="O648" s="250"/>
      <c r="P648" s="250"/>
      <c r="Q648" s="250"/>
      <c r="R648" s="250"/>
      <c r="S648" s="250"/>
      <c r="T648" s="251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52" t="s">
        <v>372</v>
      </c>
      <c r="AU648" s="252" t="s">
        <v>88</v>
      </c>
      <c r="AV648" s="13" t="s">
        <v>88</v>
      </c>
      <c r="AW648" s="13" t="s">
        <v>32</v>
      </c>
      <c r="AX648" s="13" t="s">
        <v>76</v>
      </c>
      <c r="AY648" s="252" t="s">
        <v>362</v>
      </c>
    </row>
    <row r="649" s="14" customFormat="1">
      <c r="A649" s="14"/>
      <c r="B649" s="263"/>
      <c r="C649" s="264"/>
      <c r="D649" s="243" t="s">
        <v>372</v>
      </c>
      <c r="E649" s="265" t="s">
        <v>1</v>
      </c>
      <c r="F649" s="266" t="s">
        <v>396</v>
      </c>
      <c r="G649" s="264"/>
      <c r="H649" s="267">
        <v>9.5999999999999996</v>
      </c>
      <c r="I649" s="268"/>
      <c r="J649" s="264"/>
      <c r="K649" s="264"/>
      <c r="L649" s="269"/>
      <c r="M649" s="270"/>
      <c r="N649" s="271"/>
      <c r="O649" s="271"/>
      <c r="P649" s="271"/>
      <c r="Q649" s="271"/>
      <c r="R649" s="271"/>
      <c r="S649" s="271"/>
      <c r="T649" s="272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73" t="s">
        <v>372</v>
      </c>
      <c r="AU649" s="273" t="s">
        <v>88</v>
      </c>
      <c r="AV649" s="14" t="s">
        <v>370</v>
      </c>
      <c r="AW649" s="14" t="s">
        <v>32</v>
      </c>
      <c r="AX649" s="14" t="s">
        <v>83</v>
      </c>
      <c r="AY649" s="273" t="s">
        <v>362</v>
      </c>
    </row>
    <row r="650" s="2" customFormat="1" ht="24.15" customHeight="1">
      <c r="A650" s="39"/>
      <c r="B650" s="40"/>
      <c r="C650" s="228" t="s">
        <v>574</v>
      </c>
      <c r="D650" s="228" t="s">
        <v>365</v>
      </c>
      <c r="E650" s="229" t="s">
        <v>1125</v>
      </c>
      <c r="F650" s="230" t="s">
        <v>1126</v>
      </c>
      <c r="G650" s="231" t="s">
        <v>464</v>
      </c>
      <c r="H650" s="232">
        <v>1.5469999999999999</v>
      </c>
      <c r="I650" s="233"/>
      <c r="J650" s="234">
        <f>ROUND(I650*H650,2)</f>
        <v>0</v>
      </c>
      <c r="K650" s="230" t="s">
        <v>369</v>
      </c>
      <c r="L650" s="45"/>
      <c r="M650" s="235" t="s">
        <v>1</v>
      </c>
      <c r="N650" s="236" t="s">
        <v>42</v>
      </c>
      <c r="O650" s="92"/>
      <c r="P650" s="237">
        <f>O650*H650</f>
        <v>0</v>
      </c>
      <c r="Q650" s="237">
        <v>0</v>
      </c>
      <c r="R650" s="237">
        <f>Q650*H650</f>
        <v>0</v>
      </c>
      <c r="S650" s="237">
        <v>0</v>
      </c>
      <c r="T650" s="238">
        <f>S650*H650</f>
        <v>0</v>
      </c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R650" s="239" t="s">
        <v>370</v>
      </c>
      <c r="AT650" s="239" t="s">
        <v>365</v>
      </c>
      <c r="AU650" s="239" t="s">
        <v>88</v>
      </c>
      <c r="AY650" s="18" t="s">
        <v>362</v>
      </c>
      <c r="BE650" s="240">
        <f>IF(N650="základní",J650,0)</f>
        <v>0</v>
      </c>
      <c r="BF650" s="240">
        <f>IF(N650="snížená",J650,0)</f>
        <v>0</v>
      </c>
      <c r="BG650" s="240">
        <f>IF(N650="zákl. přenesená",J650,0)</f>
        <v>0</v>
      </c>
      <c r="BH650" s="240">
        <f>IF(N650="sníž. přenesená",J650,0)</f>
        <v>0</v>
      </c>
      <c r="BI650" s="240">
        <f>IF(N650="nulová",J650,0)</f>
        <v>0</v>
      </c>
      <c r="BJ650" s="18" t="s">
        <v>88</v>
      </c>
      <c r="BK650" s="240">
        <f>ROUND(I650*H650,2)</f>
        <v>0</v>
      </c>
      <c r="BL650" s="18" t="s">
        <v>370</v>
      </c>
      <c r="BM650" s="239" t="s">
        <v>1127</v>
      </c>
    </row>
    <row r="651" s="2" customFormat="1" ht="24.15" customHeight="1">
      <c r="A651" s="39"/>
      <c r="B651" s="40"/>
      <c r="C651" s="228" t="s">
        <v>1128</v>
      </c>
      <c r="D651" s="228" t="s">
        <v>365</v>
      </c>
      <c r="E651" s="229" t="s">
        <v>1129</v>
      </c>
      <c r="F651" s="230" t="s">
        <v>1130</v>
      </c>
      <c r="G651" s="231" t="s">
        <v>464</v>
      </c>
      <c r="H651" s="232">
        <v>1.5469999999999999</v>
      </c>
      <c r="I651" s="233"/>
      <c r="J651" s="234">
        <f>ROUND(I651*H651,2)</f>
        <v>0</v>
      </c>
      <c r="K651" s="230" t="s">
        <v>369</v>
      </c>
      <c r="L651" s="45"/>
      <c r="M651" s="235" t="s">
        <v>1</v>
      </c>
      <c r="N651" s="236" t="s">
        <v>42</v>
      </c>
      <c r="O651" s="92"/>
      <c r="P651" s="237">
        <f>O651*H651</f>
        <v>0</v>
      </c>
      <c r="Q651" s="237">
        <v>0.01</v>
      </c>
      <c r="R651" s="237">
        <f>Q651*H651</f>
        <v>0.015469999999999999</v>
      </c>
      <c r="S651" s="237">
        <v>0</v>
      </c>
      <c r="T651" s="238">
        <f>S651*H651</f>
        <v>0</v>
      </c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R651" s="239" t="s">
        <v>370</v>
      </c>
      <c r="AT651" s="239" t="s">
        <v>365</v>
      </c>
      <c r="AU651" s="239" t="s">
        <v>88</v>
      </c>
      <c r="AY651" s="18" t="s">
        <v>362</v>
      </c>
      <c r="BE651" s="240">
        <f>IF(N651="základní",J651,0)</f>
        <v>0</v>
      </c>
      <c r="BF651" s="240">
        <f>IF(N651="snížená",J651,0)</f>
        <v>0</v>
      </c>
      <c r="BG651" s="240">
        <f>IF(N651="zákl. přenesená",J651,0)</f>
        <v>0</v>
      </c>
      <c r="BH651" s="240">
        <f>IF(N651="sníž. přenesená",J651,0)</f>
        <v>0</v>
      </c>
      <c r="BI651" s="240">
        <f>IF(N651="nulová",J651,0)</f>
        <v>0</v>
      </c>
      <c r="BJ651" s="18" t="s">
        <v>88</v>
      </c>
      <c r="BK651" s="240">
        <f>ROUND(I651*H651,2)</f>
        <v>0</v>
      </c>
      <c r="BL651" s="18" t="s">
        <v>370</v>
      </c>
      <c r="BM651" s="239" t="s">
        <v>1131</v>
      </c>
    </row>
    <row r="652" s="2" customFormat="1" ht="24.15" customHeight="1">
      <c r="A652" s="39"/>
      <c r="B652" s="40"/>
      <c r="C652" s="228" t="s">
        <v>1132</v>
      </c>
      <c r="D652" s="228" t="s">
        <v>365</v>
      </c>
      <c r="E652" s="229" t="s">
        <v>1133</v>
      </c>
      <c r="F652" s="230" t="s">
        <v>1134</v>
      </c>
      <c r="G652" s="231" t="s">
        <v>464</v>
      </c>
      <c r="H652" s="232">
        <v>1.5469999999999999</v>
      </c>
      <c r="I652" s="233"/>
      <c r="J652" s="234">
        <f>ROUND(I652*H652,2)</f>
        <v>0</v>
      </c>
      <c r="K652" s="230" t="s">
        <v>369</v>
      </c>
      <c r="L652" s="45"/>
      <c r="M652" s="235" t="s">
        <v>1</v>
      </c>
      <c r="N652" s="236" t="s">
        <v>42</v>
      </c>
      <c r="O652" s="92"/>
      <c r="P652" s="237">
        <f>O652*H652</f>
        <v>0</v>
      </c>
      <c r="Q652" s="237">
        <v>0</v>
      </c>
      <c r="R652" s="237">
        <f>Q652*H652</f>
        <v>0</v>
      </c>
      <c r="S652" s="237">
        <v>0</v>
      </c>
      <c r="T652" s="238">
        <f>S652*H652</f>
        <v>0</v>
      </c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R652" s="239" t="s">
        <v>370</v>
      </c>
      <c r="AT652" s="239" t="s">
        <v>365</v>
      </c>
      <c r="AU652" s="239" t="s">
        <v>88</v>
      </c>
      <c r="AY652" s="18" t="s">
        <v>362</v>
      </c>
      <c r="BE652" s="240">
        <f>IF(N652="základní",J652,0)</f>
        <v>0</v>
      </c>
      <c r="BF652" s="240">
        <f>IF(N652="snížená",J652,0)</f>
        <v>0</v>
      </c>
      <c r="BG652" s="240">
        <f>IF(N652="zákl. přenesená",J652,0)</f>
        <v>0</v>
      </c>
      <c r="BH652" s="240">
        <f>IF(N652="sníž. přenesená",J652,0)</f>
        <v>0</v>
      </c>
      <c r="BI652" s="240">
        <f>IF(N652="nulová",J652,0)</f>
        <v>0</v>
      </c>
      <c r="BJ652" s="18" t="s">
        <v>88</v>
      </c>
      <c r="BK652" s="240">
        <f>ROUND(I652*H652,2)</f>
        <v>0</v>
      </c>
      <c r="BL652" s="18" t="s">
        <v>370</v>
      </c>
      <c r="BM652" s="239" t="s">
        <v>1135</v>
      </c>
    </row>
    <row r="653" s="2" customFormat="1" ht="16.5" customHeight="1">
      <c r="A653" s="39"/>
      <c r="B653" s="40"/>
      <c r="C653" s="228" t="s">
        <v>1136</v>
      </c>
      <c r="D653" s="228" t="s">
        <v>365</v>
      </c>
      <c r="E653" s="229" t="s">
        <v>1137</v>
      </c>
      <c r="F653" s="230" t="s">
        <v>1138</v>
      </c>
      <c r="G653" s="231" t="s">
        <v>368</v>
      </c>
      <c r="H653" s="232">
        <v>2.6030000000000002</v>
      </c>
      <c r="I653" s="233"/>
      <c r="J653" s="234">
        <f>ROUND(I653*H653,2)</f>
        <v>0</v>
      </c>
      <c r="K653" s="230" t="s">
        <v>369</v>
      </c>
      <c r="L653" s="45"/>
      <c r="M653" s="235" t="s">
        <v>1</v>
      </c>
      <c r="N653" s="236" t="s">
        <v>42</v>
      </c>
      <c r="O653" s="92"/>
      <c r="P653" s="237">
        <f>O653*H653</f>
        <v>0</v>
      </c>
      <c r="Q653" s="237">
        <v>0.016070000000000001</v>
      </c>
      <c r="R653" s="237">
        <f>Q653*H653</f>
        <v>0.041830210000000007</v>
      </c>
      <c r="S653" s="237">
        <v>0</v>
      </c>
      <c r="T653" s="238">
        <f>S653*H653</f>
        <v>0</v>
      </c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R653" s="239" t="s">
        <v>370</v>
      </c>
      <c r="AT653" s="239" t="s">
        <v>365</v>
      </c>
      <c r="AU653" s="239" t="s">
        <v>88</v>
      </c>
      <c r="AY653" s="18" t="s">
        <v>362</v>
      </c>
      <c r="BE653" s="240">
        <f>IF(N653="základní",J653,0)</f>
        <v>0</v>
      </c>
      <c r="BF653" s="240">
        <f>IF(N653="snížená",J653,0)</f>
        <v>0</v>
      </c>
      <c r="BG653" s="240">
        <f>IF(N653="zákl. přenesená",J653,0)</f>
        <v>0</v>
      </c>
      <c r="BH653" s="240">
        <f>IF(N653="sníž. přenesená",J653,0)</f>
        <v>0</v>
      </c>
      <c r="BI653" s="240">
        <f>IF(N653="nulová",J653,0)</f>
        <v>0</v>
      </c>
      <c r="BJ653" s="18" t="s">
        <v>88</v>
      </c>
      <c r="BK653" s="240">
        <f>ROUND(I653*H653,2)</f>
        <v>0</v>
      </c>
      <c r="BL653" s="18" t="s">
        <v>370</v>
      </c>
      <c r="BM653" s="239" t="s">
        <v>1139</v>
      </c>
    </row>
    <row r="654" s="13" customFormat="1">
      <c r="A654" s="13"/>
      <c r="B654" s="241"/>
      <c r="C654" s="242"/>
      <c r="D654" s="243" t="s">
        <v>372</v>
      </c>
      <c r="E654" s="244" t="s">
        <v>1</v>
      </c>
      <c r="F654" s="245" t="s">
        <v>1140</v>
      </c>
      <c r="G654" s="242"/>
      <c r="H654" s="246">
        <v>2.6030000000000002</v>
      </c>
      <c r="I654" s="247"/>
      <c r="J654" s="242"/>
      <c r="K654" s="242"/>
      <c r="L654" s="248"/>
      <c r="M654" s="249"/>
      <c r="N654" s="250"/>
      <c r="O654" s="250"/>
      <c r="P654" s="250"/>
      <c r="Q654" s="250"/>
      <c r="R654" s="250"/>
      <c r="S654" s="250"/>
      <c r="T654" s="251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52" t="s">
        <v>372</v>
      </c>
      <c r="AU654" s="252" t="s">
        <v>88</v>
      </c>
      <c r="AV654" s="13" t="s">
        <v>88</v>
      </c>
      <c r="AW654" s="13" t="s">
        <v>32</v>
      </c>
      <c r="AX654" s="13" t="s">
        <v>83</v>
      </c>
      <c r="AY654" s="252" t="s">
        <v>362</v>
      </c>
    </row>
    <row r="655" s="2" customFormat="1" ht="16.5" customHeight="1">
      <c r="A655" s="39"/>
      <c r="B655" s="40"/>
      <c r="C655" s="228" t="s">
        <v>1141</v>
      </c>
      <c r="D655" s="228" t="s">
        <v>365</v>
      </c>
      <c r="E655" s="229" t="s">
        <v>1142</v>
      </c>
      <c r="F655" s="230" t="s">
        <v>1143</v>
      </c>
      <c r="G655" s="231" t="s">
        <v>368</v>
      </c>
      <c r="H655" s="232">
        <v>2.6030000000000002</v>
      </c>
      <c r="I655" s="233"/>
      <c r="J655" s="234">
        <f>ROUND(I655*H655,2)</f>
        <v>0</v>
      </c>
      <c r="K655" s="230" t="s">
        <v>369</v>
      </c>
      <c r="L655" s="45"/>
      <c r="M655" s="235" t="s">
        <v>1</v>
      </c>
      <c r="N655" s="236" t="s">
        <v>42</v>
      </c>
      <c r="O655" s="92"/>
      <c r="P655" s="237">
        <f>O655*H655</f>
        <v>0</v>
      </c>
      <c r="Q655" s="237">
        <v>0</v>
      </c>
      <c r="R655" s="237">
        <f>Q655*H655</f>
        <v>0</v>
      </c>
      <c r="S655" s="237">
        <v>0</v>
      </c>
      <c r="T655" s="238">
        <f>S655*H655</f>
        <v>0</v>
      </c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R655" s="239" t="s">
        <v>370</v>
      </c>
      <c r="AT655" s="239" t="s">
        <v>365</v>
      </c>
      <c r="AU655" s="239" t="s">
        <v>88</v>
      </c>
      <c r="AY655" s="18" t="s">
        <v>362</v>
      </c>
      <c r="BE655" s="240">
        <f>IF(N655="základní",J655,0)</f>
        <v>0</v>
      </c>
      <c r="BF655" s="240">
        <f>IF(N655="snížená",J655,0)</f>
        <v>0</v>
      </c>
      <c r="BG655" s="240">
        <f>IF(N655="zákl. přenesená",J655,0)</f>
        <v>0</v>
      </c>
      <c r="BH655" s="240">
        <f>IF(N655="sníž. přenesená",J655,0)</f>
        <v>0</v>
      </c>
      <c r="BI655" s="240">
        <f>IF(N655="nulová",J655,0)</f>
        <v>0</v>
      </c>
      <c r="BJ655" s="18" t="s">
        <v>88</v>
      </c>
      <c r="BK655" s="240">
        <f>ROUND(I655*H655,2)</f>
        <v>0</v>
      </c>
      <c r="BL655" s="18" t="s">
        <v>370</v>
      </c>
      <c r="BM655" s="239" t="s">
        <v>1144</v>
      </c>
    </row>
    <row r="656" s="12" customFormat="1" ht="22.8" customHeight="1">
      <c r="A656" s="12"/>
      <c r="B656" s="212"/>
      <c r="C656" s="213"/>
      <c r="D656" s="214" t="s">
        <v>75</v>
      </c>
      <c r="E656" s="226" t="s">
        <v>406</v>
      </c>
      <c r="F656" s="226" t="s">
        <v>439</v>
      </c>
      <c r="G656" s="213"/>
      <c r="H656" s="213"/>
      <c r="I656" s="216"/>
      <c r="J656" s="227">
        <f>BK656</f>
        <v>0</v>
      </c>
      <c r="K656" s="213"/>
      <c r="L656" s="218"/>
      <c r="M656" s="219"/>
      <c r="N656" s="220"/>
      <c r="O656" s="220"/>
      <c r="P656" s="221">
        <f>SUM(P657:P700)</f>
        <v>0</v>
      </c>
      <c r="Q656" s="220"/>
      <c r="R656" s="221">
        <f>SUM(R657:R700)</f>
        <v>7.5459953200000012</v>
      </c>
      <c r="S656" s="220"/>
      <c r="T656" s="222">
        <f>SUM(T657:T700)</f>
        <v>10.609836</v>
      </c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R656" s="223" t="s">
        <v>83</v>
      </c>
      <c r="AT656" s="224" t="s">
        <v>75</v>
      </c>
      <c r="AU656" s="224" t="s">
        <v>83</v>
      </c>
      <c r="AY656" s="223" t="s">
        <v>362</v>
      </c>
      <c r="BK656" s="225">
        <f>SUM(BK657:BK700)</f>
        <v>0</v>
      </c>
    </row>
    <row r="657" s="2" customFormat="1" ht="24.15" customHeight="1">
      <c r="A657" s="39"/>
      <c r="B657" s="40"/>
      <c r="C657" s="228" t="s">
        <v>1145</v>
      </c>
      <c r="D657" s="228" t="s">
        <v>365</v>
      </c>
      <c r="E657" s="229" t="s">
        <v>1146</v>
      </c>
      <c r="F657" s="230" t="s">
        <v>1147</v>
      </c>
      <c r="G657" s="231" t="s">
        <v>470</v>
      </c>
      <c r="H657" s="232">
        <v>1</v>
      </c>
      <c r="I657" s="233"/>
      <c r="J657" s="234">
        <f>ROUND(I657*H657,2)</f>
        <v>0</v>
      </c>
      <c r="K657" s="230" t="s">
        <v>471</v>
      </c>
      <c r="L657" s="45"/>
      <c r="M657" s="235" t="s">
        <v>1</v>
      </c>
      <c r="N657" s="236" t="s">
        <v>42</v>
      </c>
      <c r="O657" s="92"/>
      <c r="P657" s="237">
        <f>O657*H657</f>
        <v>0</v>
      </c>
      <c r="Q657" s="237">
        <v>0</v>
      </c>
      <c r="R657" s="237">
        <f>Q657*H657</f>
        <v>0</v>
      </c>
      <c r="S657" s="237">
        <v>0</v>
      </c>
      <c r="T657" s="238">
        <f>S657*H657</f>
        <v>0</v>
      </c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R657" s="239" t="s">
        <v>370</v>
      </c>
      <c r="AT657" s="239" t="s">
        <v>365</v>
      </c>
      <c r="AU657" s="239" t="s">
        <v>88</v>
      </c>
      <c r="AY657" s="18" t="s">
        <v>362</v>
      </c>
      <c r="BE657" s="240">
        <f>IF(N657="základní",J657,0)</f>
        <v>0</v>
      </c>
      <c r="BF657" s="240">
        <f>IF(N657="snížená",J657,0)</f>
        <v>0</v>
      </c>
      <c r="BG657" s="240">
        <f>IF(N657="zákl. přenesená",J657,0)</f>
        <v>0</v>
      </c>
      <c r="BH657" s="240">
        <f>IF(N657="sníž. přenesená",J657,0)</f>
        <v>0</v>
      </c>
      <c r="BI657" s="240">
        <f>IF(N657="nulová",J657,0)</f>
        <v>0</v>
      </c>
      <c r="BJ657" s="18" t="s">
        <v>88</v>
      </c>
      <c r="BK657" s="240">
        <f>ROUND(I657*H657,2)</f>
        <v>0</v>
      </c>
      <c r="BL657" s="18" t="s">
        <v>370</v>
      </c>
      <c r="BM657" s="239" t="s">
        <v>1148</v>
      </c>
    </row>
    <row r="658" s="2" customFormat="1" ht="16.5" customHeight="1">
      <c r="A658" s="39"/>
      <c r="B658" s="40"/>
      <c r="C658" s="228" t="s">
        <v>1149</v>
      </c>
      <c r="D658" s="228" t="s">
        <v>365</v>
      </c>
      <c r="E658" s="229" t="s">
        <v>1150</v>
      </c>
      <c r="F658" s="230" t="s">
        <v>1151</v>
      </c>
      <c r="G658" s="231" t="s">
        <v>1152</v>
      </c>
      <c r="H658" s="232">
        <v>360</v>
      </c>
      <c r="I658" s="233"/>
      <c r="J658" s="234">
        <f>ROUND(I658*H658,2)</f>
        <v>0</v>
      </c>
      <c r="K658" s="230" t="s">
        <v>471</v>
      </c>
      <c r="L658" s="45"/>
      <c r="M658" s="235" t="s">
        <v>1</v>
      </c>
      <c r="N658" s="236" t="s">
        <v>42</v>
      </c>
      <c r="O658" s="92"/>
      <c r="P658" s="237">
        <f>O658*H658</f>
        <v>0</v>
      </c>
      <c r="Q658" s="237">
        <v>0</v>
      </c>
      <c r="R658" s="237">
        <f>Q658*H658</f>
        <v>0</v>
      </c>
      <c r="S658" s="237">
        <v>0</v>
      </c>
      <c r="T658" s="238">
        <f>S658*H658</f>
        <v>0</v>
      </c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R658" s="239" t="s">
        <v>370</v>
      </c>
      <c r="AT658" s="239" t="s">
        <v>365</v>
      </c>
      <c r="AU658" s="239" t="s">
        <v>88</v>
      </c>
      <c r="AY658" s="18" t="s">
        <v>362</v>
      </c>
      <c r="BE658" s="240">
        <f>IF(N658="základní",J658,0)</f>
        <v>0</v>
      </c>
      <c r="BF658" s="240">
        <f>IF(N658="snížená",J658,0)</f>
        <v>0</v>
      </c>
      <c r="BG658" s="240">
        <f>IF(N658="zákl. přenesená",J658,0)</f>
        <v>0</v>
      </c>
      <c r="BH658" s="240">
        <f>IF(N658="sníž. přenesená",J658,0)</f>
        <v>0</v>
      </c>
      <c r="BI658" s="240">
        <f>IF(N658="nulová",J658,0)</f>
        <v>0</v>
      </c>
      <c r="BJ658" s="18" t="s">
        <v>88</v>
      </c>
      <c r="BK658" s="240">
        <f>ROUND(I658*H658,2)</f>
        <v>0</v>
      </c>
      <c r="BL658" s="18" t="s">
        <v>370</v>
      </c>
      <c r="BM658" s="239" t="s">
        <v>1153</v>
      </c>
    </row>
    <row r="659" s="13" customFormat="1">
      <c r="A659" s="13"/>
      <c r="B659" s="241"/>
      <c r="C659" s="242"/>
      <c r="D659" s="243" t="s">
        <v>372</v>
      </c>
      <c r="E659" s="244" t="s">
        <v>1</v>
      </c>
      <c r="F659" s="245" t="s">
        <v>1154</v>
      </c>
      <c r="G659" s="242"/>
      <c r="H659" s="246">
        <v>360</v>
      </c>
      <c r="I659" s="247"/>
      <c r="J659" s="242"/>
      <c r="K659" s="242"/>
      <c r="L659" s="248"/>
      <c r="M659" s="249"/>
      <c r="N659" s="250"/>
      <c r="O659" s="250"/>
      <c r="P659" s="250"/>
      <c r="Q659" s="250"/>
      <c r="R659" s="250"/>
      <c r="S659" s="250"/>
      <c r="T659" s="251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52" t="s">
        <v>372</v>
      </c>
      <c r="AU659" s="252" t="s">
        <v>88</v>
      </c>
      <c r="AV659" s="13" t="s">
        <v>88</v>
      </c>
      <c r="AW659" s="13" t="s">
        <v>32</v>
      </c>
      <c r="AX659" s="13" t="s">
        <v>76</v>
      </c>
      <c r="AY659" s="252" t="s">
        <v>362</v>
      </c>
    </row>
    <row r="660" s="14" customFormat="1">
      <c r="A660" s="14"/>
      <c r="B660" s="263"/>
      <c r="C660" s="264"/>
      <c r="D660" s="243" t="s">
        <v>372</v>
      </c>
      <c r="E660" s="265" t="s">
        <v>1</v>
      </c>
      <c r="F660" s="266" t="s">
        <v>396</v>
      </c>
      <c r="G660" s="264"/>
      <c r="H660" s="267">
        <v>360</v>
      </c>
      <c r="I660" s="268"/>
      <c r="J660" s="264"/>
      <c r="K660" s="264"/>
      <c r="L660" s="269"/>
      <c r="M660" s="270"/>
      <c r="N660" s="271"/>
      <c r="O660" s="271"/>
      <c r="P660" s="271"/>
      <c r="Q660" s="271"/>
      <c r="R660" s="271"/>
      <c r="S660" s="271"/>
      <c r="T660" s="272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73" t="s">
        <v>372</v>
      </c>
      <c r="AU660" s="273" t="s">
        <v>88</v>
      </c>
      <c r="AV660" s="14" t="s">
        <v>370</v>
      </c>
      <c r="AW660" s="14" t="s">
        <v>32</v>
      </c>
      <c r="AX660" s="14" t="s">
        <v>83</v>
      </c>
      <c r="AY660" s="273" t="s">
        <v>362</v>
      </c>
    </row>
    <row r="661" s="2" customFormat="1" ht="21.75" customHeight="1">
      <c r="A661" s="39"/>
      <c r="B661" s="40"/>
      <c r="C661" s="228" t="s">
        <v>1155</v>
      </c>
      <c r="D661" s="228" t="s">
        <v>365</v>
      </c>
      <c r="E661" s="229" t="s">
        <v>1156</v>
      </c>
      <c r="F661" s="230" t="s">
        <v>1157</v>
      </c>
      <c r="G661" s="231" t="s">
        <v>470</v>
      </c>
      <c r="H661" s="232">
        <v>1</v>
      </c>
      <c r="I661" s="233"/>
      <c r="J661" s="234">
        <f>ROUND(I661*H661,2)</f>
        <v>0</v>
      </c>
      <c r="K661" s="230" t="s">
        <v>471</v>
      </c>
      <c r="L661" s="45"/>
      <c r="M661" s="235" t="s">
        <v>1</v>
      </c>
      <c r="N661" s="236" t="s">
        <v>42</v>
      </c>
      <c r="O661" s="92"/>
      <c r="P661" s="237">
        <f>O661*H661</f>
        <v>0</v>
      </c>
      <c r="Q661" s="237">
        <v>0</v>
      </c>
      <c r="R661" s="237">
        <f>Q661*H661</f>
        <v>0</v>
      </c>
      <c r="S661" s="237">
        <v>0</v>
      </c>
      <c r="T661" s="238">
        <f>S661*H661</f>
        <v>0</v>
      </c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R661" s="239" t="s">
        <v>370</v>
      </c>
      <c r="AT661" s="239" t="s">
        <v>365</v>
      </c>
      <c r="AU661" s="239" t="s">
        <v>88</v>
      </c>
      <c r="AY661" s="18" t="s">
        <v>362</v>
      </c>
      <c r="BE661" s="240">
        <f>IF(N661="základní",J661,0)</f>
        <v>0</v>
      </c>
      <c r="BF661" s="240">
        <f>IF(N661="snížená",J661,0)</f>
        <v>0</v>
      </c>
      <c r="BG661" s="240">
        <f>IF(N661="zákl. přenesená",J661,0)</f>
        <v>0</v>
      </c>
      <c r="BH661" s="240">
        <f>IF(N661="sníž. přenesená",J661,0)</f>
        <v>0</v>
      </c>
      <c r="BI661" s="240">
        <f>IF(N661="nulová",J661,0)</f>
        <v>0</v>
      </c>
      <c r="BJ661" s="18" t="s">
        <v>88</v>
      </c>
      <c r="BK661" s="240">
        <f>ROUND(I661*H661,2)</f>
        <v>0</v>
      </c>
      <c r="BL661" s="18" t="s">
        <v>370</v>
      </c>
      <c r="BM661" s="239" t="s">
        <v>1158</v>
      </c>
    </row>
    <row r="662" s="2" customFormat="1" ht="33" customHeight="1">
      <c r="A662" s="39"/>
      <c r="B662" s="40"/>
      <c r="C662" s="228" t="s">
        <v>1159</v>
      </c>
      <c r="D662" s="228" t="s">
        <v>365</v>
      </c>
      <c r="E662" s="229" t="s">
        <v>1160</v>
      </c>
      <c r="F662" s="230" t="s">
        <v>1161</v>
      </c>
      <c r="G662" s="231" t="s">
        <v>368</v>
      </c>
      <c r="H662" s="232">
        <v>2988.4000000000001</v>
      </c>
      <c r="I662" s="233"/>
      <c r="J662" s="234">
        <f>ROUND(I662*H662,2)</f>
        <v>0</v>
      </c>
      <c r="K662" s="230" t="s">
        <v>369</v>
      </c>
      <c r="L662" s="45"/>
      <c r="M662" s="235" t="s">
        <v>1</v>
      </c>
      <c r="N662" s="236" t="s">
        <v>42</v>
      </c>
      <c r="O662" s="92"/>
      <c r="P662" s="237">
        <f>O662*H662</f>
        <v>0</v>
      </c>
      <c r="Q662" s="237">
        <v>0</v>
      </c>
      <c r="R662" s="237">
        <f>Q662*H662</f>
        <v>0</v>
      </c>
      <c r="S662" s="237">
        <v>0</v>
      </c>
      <c r="T662" s="238">
        <f>S662*H662</f>
        <v>0</v>
      </c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R662" s="239" t="s">
        <v>370</v>
      </c>
      <c r="AT662" s="239" t="s">
        <v>365</v>
      </c>
      <c r="AU662" s="239" t="s">
        <v>88</v>
      </c>
      <c r="AY662" s="18" t="s">
        <v>362</v>
      </c>
      <c r="BE662" s="240">
        <f>IF(N662="základní",J662,0)</f>
        <v>0</v>
      </c>
      <c r="BF662" s="240">
        <f>IF(N662="snížená",J662,0)</f>
        <v>0</v>
      </c>
      <c r="BG662" s="240">
        <f>IF(N662="zákl. přenesená",J662,0)</f>
        <v>0</v>
      </c>
      <c r="BH662" s="240">
        <f>IF(N662="sníž. přenesená",J662,0)</f>
        <v>0</v>
      </c>
      <c r="BI662" s="240">
        <f>IF(N662="nulová",J662,0)</f>
        <v>0</v>
      </c>
      <c r="BJ662" s="18" t="s">
        <v>88</v>
      </c>
      <c r="BK662" s="240">
        <f>ROUND(I662*H662,2)</f>
        <v>0</v>
      </c>
      <c r="BL662" s="18" t="s">
        <v>370</v>
      </c>
      <c r="BM662" s="239" t="s">
        <v>1162</v>
      </c>
    </row>
    <row r="663" s="15" customFormat="1">
      <c r="A663" s="15"/>
      <c r="B663" s="274"/>
      <c r="C663" s="275"/>
      <c r="D663" s="243" t="s">
        <v>372</v>
      </c>
      <c r="E663" s="276" t="s">
        <v>1</v>
      </c>
      <c r="F663" s="277" t="s">
        <v>1163</v>
      </c>
      <c r="G663" s="275"/>
      <c r="H663" s="276" t="s">
        <v>1</v>
      </c>
      <c r="I663" s="278"/>
      <c r="J663" s="275"/>
      <c r="K663" s="275"/>
      <c r="L663" s="279"/>
      <c r="M663" s="280"/>
      <c r="N663" s="281"/>
      <c r="O663" s="281"/>
      <c r="P663" s="281"/>
      <c r="Q663" s="281"/>
      <c r="R663" s="281"/>
      <c r="S663" s="281"/>
      <c r="T663" s="282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T663" s="283" t="s">
        <v>372</v>
      </c>
      <c r="AU663" s="283" t="s">
        <v>88</v>
      </c>
      <c r="AV663" s="15" t="s">
        <v>83</v>
      </c>
      <c r="AW663" s="15" t="s">
        <v>32</v>
      </c>
      <c r="AX663" s="15" t="s">
        <v>76</v>
      </c>
      <c r="AY663" s="283" t="s">
        <v>362</v>
      </c>
    </row>
    <row r="664" s="13" customFormat="1">
      <c r="A664" s="13"/>
      <c r="B664" s="241"/>
      <c r="C664" s="242"/>
      <c r="D664" s="243" t="s">
        <v>372</v>
      </c>
      <c r="E664" s="244" t="s">
        <v>1</v>
      </c>
      <c r="F664" s="245" t="s">
        <v>1164</v>
      </c>
      <c r="G664" s="242"/>
      <c r="H664" s="246">
        <v>2988.4000000000001</v>
      </c>
      <c r="I664" s="247"/>
      <c r="J664" s="242"/>
      <c r="K664" s="242"/>
      <c r="L664" s="248"/>
      <c r="M664" s="249"/>
      <c r="N664" s="250"/>
      <c r="O664" s="250"/>
      <c r="P664" s="250"/>
      <c r="Q664" s="250"/>
      <c r="R664" s="250"/>
      <c r="S664" s="250"/>
      <c r="T664" s="251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52" t="s">
        <v>372</v>
      </c>
      <c r="AU664" s="252" t="s">
        <v>88</v>
      </c>
      <c r="AV664" s="13" t="s">
        <v>88</v>
      </c>
      <c r="AW664" s="13" t="s">
        <v>32</v>
      </c>
      <c r="AX664" s="13" t="s">
        <v>76</v>
      </c>
      <c r="AY664" s="252" t="s">
        <v>362</v>
      </c>
    </row>
    <row r="665" s="14" customFormat="1">
      <c r="A665" s="14"/>
      <c r="B665" s="263"/>
      <c r="C665" s="264"/>
      <c r="D665" s="243" t="s">
        <v>372</v>
      </c>
      <c r="E665" s="265" t="s">
        <v>1</v>
      </c>
      <c r="F665" s="266" t="s">
        <v>396</v>
      </c>
      <c r="G665" s="264"/>
      <c r="H665" s="267">
        <v>2988.4000000000001</v>
      </c>
      <c r="I665" s="268"/>
      <c r="J665" s="264"/>
      <c r="K665" s="264"/>
      <c r="L665" s="269"/>
      <c r="M665" s="270"/>
      <c r="N665" s="271"/>
      <c r="O665" s="271"/>
      <c r="P665" s="271"/>
      <c r="Q665" s="271"/>
      <c r="R665" s="271"/>
      <c r="S665" s="271"/>
      <c r="T665" s="272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73" t="s">
        <v>372</v>
      </c>
      <c r="AU665" s="273" t="s">
        <v>88</v>
      </c>
      <c r="AV665" s="14" t="s">
        <v>370</v>
      </c>
      <c r="AW665" s="14" t="s">
        <v>32</v>
      </c>
      <c r="AX665" s="14" t="s">
        <v>83</v>
      </c>
      <c r="AY665" s="273" t="s">
        <v>362</v>
      </c>
    </row>
    <row r="666" s="2" customFormat="1" ht="21.75" customHeight="1">
      <c r="A666" s="39"/>
      <c r="B666" s="40"/>
      <c r="C666" s="228" t="s">
        <v>1165</v>
      </c>
      <c r="D666" s="228" t="s">
        <v>365</v>
      </c>
      <c r="E666" s="229" t="s">
        <v>1166</v>
      </c>
      <c r="F666" s="230" t="s">
        <v>1167</v>
      </c>
      <c r="G666" s="231" t="s">
        <v>1168</v>
      </c>
      <c r="H666" s="232">
        <v>100</v>
      </c>
      <c r="I666" s="233"/>
      <c r="J666" s="234">
        <f>ROUND(I666*H666,2)</f>
        <v>0</v>
      </c>
      <c r="K666" s="230" t="s">
        <v>369</v>
      </c>
      <c r="L666" s="45"/>
      <c r="M666" s="235" t="s">
        <v>1</v>
      </c>
      <c r="N666" s="236" t="s">
        <v>42</v>
      </c>
      <c r="O666" s="92"/>
      <c r="P666" s="237">
        <f>O666*H666</f>
        <v>0</v>
      </c>
      <c r="Q666" s="237">
        <v>0</v>
      </c>
      <c r="R666" s="237">
        <f>Q666*H666</f>
        <v>0</v>
      </c>
      <c r="S666" s="237">
        <v>0</v>
      </c>
      <c r="T666" s="238">
        <f>S666*H666</f>
        <v>0</v>
      </c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R666" s="239" t="s">
        <v>370</v>
      </c>
      <c r="AT666" s="239" t="s">
        <v>365</v>
      </c>
      <c r="AU666" s="239" t="s">
        <v>88</v>
      </c>
      <c r="AY666" s="18" t="s">
        <v>362</v>
      </c>
      <c r="BE666" s="240">
        <f>IF(N666="základní",J666,0)</f>
        <v>0</v>
      </c>
      <c r="BF666" s="240">
        <f>IF(N666="snížená",J666,0)</f>
        <v>0</v>
      </c>
      <c r="BG666" s="240">
        <f>IF(N666="zákl. přenesená",J666,0)</f>
        <v>0</v>
      </c>
      <c r="BH666" s="240">
        <f>IF(N666="sníž. přenesená",J666,0)</f>
        <v>0</v>
      </c>
      <c r="BI666" s="240">
        <f>IF(N666="nulová",J666,0)</f>
        <v>0</v>
      </c>
      <c r="BJ666" s="18" t="s">
        <v>88</v>
      </c>
      <c r="BK666" s="240">
        <f>ROUND(I666*H666,2)</f>
        <v>0</v>
      </c>
      <c r="BL666" s="18" t="s">
        <v>370</v>
      </c>
      <c r="BM666" s="239" t="s">
        <v>1169</v>
      </c>
    </row>
    <row r="667" s="13" customFormat="1">
      <c r="A667" s="13"/>
      <c r="B667" s="241"/>
      <c r="C667" s="242"/>
      <c r="D667" s="243" t="s">
        <v>372</v>
      </c>
      <c r="E667" s="244" t="s">
        <v>1</v>
      </c>
      <c r="F667" s="245" t="s">
        <v>1170</v>
      </c>
      <c r="G667" s="242"/>
      <c r="H667" s="246">
        <v>100</v>
      </c>
      <c r="I667" s="247"/>
      <c r="J667" s="242"/>
      <c r="K667" s="242"/>
      <c r="L667" s="248"/>
      <c r="M667" s="249"/>
      <c r="N667" s="250"/>
      <c r="O667" s="250"/>
      <c r="P667" s="250"/>
      <c r="Q667" s="250"/>
      <c r="R667" s="250"/>
      <c r="S667" s="250"/>
      <c r="T667" s="251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52" t="s">
        <v>372</v>
      </c>
      <c r="AU667" s="252" t="s">
        <v>88</v>
      </c>
      <c r="AV667" s="13" t="s">
        <v>88</v>
      </c>
      <c r="AW667" s="13" t="s">
        <v>32</v>
      </c>
      <c r="AX667" s="13" t="s">
        <v>83</v>
      </c>
      <c r="AY667" s="252" t="s">
        <v>362</v>
      </c>
    </row>
    <row r="668" s="2" customFormat="1" ht="24.15" customHeight="1">
      <c r="A668" s="39"/>
      <c r="B668" s="40"/>
      <c r="C668" s="228" t="s">
        <v>1171</v>
      </c>
      <c r="D668" s="228" t="s">
        <v>365</v>
      </c>
      <c r="E668" s="229" t="s">
        <v>1172</v>
      </c>
      <c r="F668" s="230" t="s">
        <v>1173</v>
      </c>
      <c r="G668" s="231" t="s">
        <v>1168</v>
      </c>
      <c r="H668" s="232">
        <v>6000</v>
      </c>
      <c r="I668" s="233"/>
      <c r="J668" s="234">
        <f>ROUND(I668*H668,2)</f>
        <v>0</v>
      </c>
      <c r="K668" s="230" t="s">
        <v>369</v>
      </c>
      <c r="L668" s="45"/>
      <c r="M668" s="235" t="s">
        <v>1</v>
      </c>
      <c r="N668" s="236" t="s">
        <v>42</v>
      </c>
      <c r="O668" s="92"/>
      <c r="P668" s="237">
        <f>O668*H668</f>
        <v>0</v>
      </c>
      <c r="Q668" s="237">
        <v>0</v>
      </c>
      <c r="R668" s="237">
        <f>Q668*H668</f>
        <v>0</v>
      </c>
      <c r="S668" s="237">
        <v>0</v>
      </c>
      <c r="T668" s="238">
        <f>S668*H668</f>
        <v>0</v>
      </c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R668" s="239" t="s">
        <v>370</v>
      </c>
      <c r="AT668" s="239" t="s">
        <v>365</v>
      </c>
      <c r="AU668" s="239" t="s">
        <v>88</v>
      </c>
      <c r="AY668" s="18" t="s">
        <v>362</v>
      </c>
      <c r="BE668" s="240">
        <f>IF(N668="základní",J668,0)</f>
        <v>0</v>
      </c>
      <c r="BF668" s="240">
        <f>IF(N668="snížená",J668,0)</f>
        <v>0</v>
      </c>
      <c r="BG668" s="240">
        <f>IF(N668="zákl. přenesená",J668,0)</f>
        <v>0</v>
      </c>
      <c r="BH668" s="240">
        <f>IF(N668="sníž. přenesená",J668,0)</f>
        <v>0</v>
      </c>
      <c r="BI668" s="240">
        <f>IF(N668="nulová",J668,0)</f>
        <v>0</v>
      </c>
      <c r="BJ668" s="18" t="s">
        <v>88</v>
      </c>
      <c r="BK668" s="240">
        <f>ROUND(I668*H668,2)</f>
        <v>0</v>
      </c>
      <c r="BL668" s="18" t="s">
        <v>370</v>
      </c>
      <c r="BM668" s="239" t="s">
        <v>1174</v>
      </c>
    </row>
    <row r="669" s="13" customFormat="1">
      <c r="A669" s="13"/>
      <c r="B669" s="241"/>
      <c r="C669" s="242"/>
      <c r="D669" s="243" t="s">
        <v>372</v>
      </c>
      <c r="E669" s="244" t="s">
        <v>1</v>
      </c>
      <c r="F669" s="245" t="s">
        <v>1175</v>
      </c>
      <c r="G669" s="242"/>
      <c r="H669" s="246">
        <v>6000</v>
      </c>
      <c r="I669" s="247"/>
      <c r="J669" s="242"/>
      <c r="K669" s="242"/>
      <c r="L669" s="248"/>
      <c r="M669" s="249"/>
      <c r="N669" s="250"/>
      <c r="O669" s="250"/>
      <c r="P669" s="250"/>
      <c r="Q669" s="250"/>
      <c r="R669" s="250"/>
      <c r="S669" s="250"/>
      <c r="T669" s="251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52" t="s">
        <v>372</v>
      </c>
      <c r="AU669" s="252" t="s">
        <v>88</v>
      </c>
      <c r="AV669" s="13" t="s">
        <v>88</v>
      </c>
      <c r="AW669" s="13" t="s">
        <v>32</v>
      </c>
      <c r="AX669" s="13" t="s">
        <v>83</v>
      </c>
      <c r="AY669" s="252" t="s">
        <v>362</v>
      </c>
    </row>
    <row r="670" s="2" customFormat="1" ht="24.15" customHeight="1">
      <c r="A670" s="39"/>
      <c r="B670" s="40"/>
      <c r="C670" s="228" t="s">
        <v>1176</v>
      </c>
      <c r="D670" s="228" t="s">
        <v>365</v>
      </c>
      <c r="E670" s="229" t="s">
        <v>1177</v>
      </c>
      <c r="F670" s="230" t="s">
        <v>1178</v>
      </c>
      <c r="G670" s="231" t="s">
        <v>1168</v>
      </c>
      <c r="H670" s="232">
        <v>100</v>
      </c>
      <c r="I670" s="233"/>
      <c r="J670" s="234">
        <f>ROUND(I670*H670,2)</f>
        <v>0</v>
      </c>
      <c r="K670" s="230" t="s">
        <v>369</v>
      </c>
      <c r="L670" s="45"/>
      <c r="M670" s="235" t="s">
        <v>1</v>
      </c>
      <c r="N670" s="236" t="s">
        <v>42</v>
      </c>
      <c r="O670" s="92"/>
      <c r="P670" s="237">
        <f>O670*H670</f>
        <v>0</v>
      </c>
      <c r="Q670" s="237">
        <v>0</v>
      </c>
      <c r="R670" s="237">
        <f>Q670*H670</f>
        <v>0</v>
      </c>
      <c r="S670" s="237">
        <v>0</v>
      </c>
      <c r="T670" s="238">
        <f>S670*H670</f>
        <v>0</v>
      </c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R670" s="239" t="s">
        <v>370</v>
      </c>
      <c r="AT670" s="239" t="s">
        <v>365</v>
      </c>
      <c r="AU670" s="239" t="s">
        <v>88</v>
      </c>
      <c r="AY670" s="18" t="s">
        <v>362</v>
      </c>
      <c r="BE670" s="240">
        <f>IF(N670="základní",J670,0)</f>
        <v>0</v>
      </c>
      <c r="BF670" s="240">
        <f>IF(N670="snížená",J670,0)</f>
        <v>0</v>
      </c>
      <c r="BG670" s="240">
        <f>IF(N670="zákl. přenesená",J670,0)</f>
        <v>0</v>
      </c>
      <c r="BH670" s="240">
        <f>IF(N670="sníž. přenesená",J670,0)</f>
        <v>0</v>
      </c>
      <c r="BI670" s="240">
        <f>IF(N670="nulová",J670,0)</f>
        <v>0</v>
      </c>
      <c r="BJ670" s="18" t="s">
        <v>88</v>
      </c>
      <c r="BK670" s="240">
        <f>ROUND(I670*H670,2)</f>
        <v>0</v>
      </c>
      <c r="BL670" s="18" t="s">
        <v>370</v>
      </c>
      <c r="BM670" s="239" t="s">
        <v>1179</v>
      </c>
    </row>
    <row r="671" s="2" customFormat="1" ht="24.15" customHeight="1">
      <c r="A671" s="39"/>
      <c r="B671" s="40"/>
      <c r="C671" s="228" t="s">
        <v>1180</v>
      </c>
      <c r="D671" s="228" t="s">
        <v>365</v>
      </c>
      <c r="E671" s="229" t="s">
        <v>1181</v>
      </c>
      <c r="F671" s="230" t="s">
        <v>1182</v>
      </c>
      <c r="G671" s="231" t="s">
        <v>368</v>
      </c>
      <c r="H671" s="232">
        <v>2988.4000000000001</v>
      </c>
      <c r="I671" s="233"/>
      <c r="J671" s="234">
        <f>ROUND(I671*H671,2)</f>
        <v>0</v>
      </c>
      <c r="K671" s="230" t="s">
        <v>369</v>
      </c>
      <c r="L671" s="45"/>
      <c r="M671" s="235" t="s">
        <v>1</v>
      </c>
      <c r="N671" s="236" t="s">
        <v>42</v>
      </c>
      <c r="O671" s="92"/>
      <c r="P671" s="237">
        <f>O671*H671</f>
        <v>0</v>
      </c>
      <c r="Q671" s="237">
        <v>4.0000000000000003E-05</v>
      </c>
      <c r="R671" s="237">
        <f>Q671*H671</f>
        <v>0.11953600000000002</v>
      </c>
      <c r="S671" s="237">
        <v>0</v>
      </c>
      <c r="T671" s="238">
        <f>S671*H671</f>
        <v>0</v>
      </c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R671" s="239" t="s">
        <v>370</v>
      </c>
      <c r="AT671" s="239" t="s">
        <v>365</v>
      </c>
      <c r="AU671" s="239" t="s">
        <v>88</v>
      </c>
      <c r="AY671" s="18" t="s">
        <v>362</v>
      </c>
      <c r="BE671" s="240">
        <f>IF(N671="základní",J671,0)</f>
        <v>0</v>
      </c>
      <c r="BF671" s="240">
        <f>IF(N671="snížená",J671,0)</f>
        <v>0</v>
      </c>
      <c r="BG671" s="240">
        <f>IF(N671="zákl. přenesená",J671,0)</f>
        <v>0</v>
      </c>
      <c r="BH671" s="240">
        <f>IF(N671="sníž. přenesená",J671,0)</f>
        <v>0</v>
      </c>
      <c r="BI671" s="240">
        <f>IF(N671="nulová",J671,0)</f>
        <v>0</v>
      </c>
      <c r="BJ671" s="18" t="s">
        <v>88</v>
      </c>
      <c r="BK671" s="240">
        <f>ROUND(I671*H671,2)</f>
        <v>0</v>
      </c>
      <c r="BL671" s="18" t="s">
        <v>370</v>
      </c>
      <c r="BM671" s="239" t="s">
        <v>1183</v>
      </c>
    </row>
    <row r="672" s="2" customFormat="1" ht="24.15" customHeight="1">
      <c r="A672" s="39"/>
      <c r="B672" s="40"/>
      <c r="C672" s="228" t="s">
        <v>1184</v>
      </c>
      <c r="D672" s="228" t="s">
        <v>365</v>
      </c>
      <c r="E672" s="229" t="s">
        <v>1185</v>
      </c>
      <c r="F672" s="230" t="s">
        <v>1186</v>
      </c>
      <c r="G672" s="231" t="s">
        <v>470</v>
      </c>
      <c r="H672" s="232">
        <v>72</v>
      </c>
      <c r="I672" s="233"/>
      <c r="J672" s="234">
        <f>ROUND(I672*H672,2)</f>
        <v>0</v>
      </c>
      <c r="K672" s="230" t="s">
        <v>369</v>
      </c>
      <c r="L672" s="45"/>
      <c r="M672" s="235" t="s">
        <v>1</v>
      </c>
      <c r="N672" s="236" t="s">
        <v>42</v>
      </c>
      <c r="O672" s="92"/>
      <c r="P672" s="237">
        <f>O672*H672</f>
        <v>0</v>
      </c>
      <c r="Q672" s="237">
        <v>2.0000000000000002E-05</v>
      </c>
      <c r="R672" s="237">
        <f>Q672*H672</f>
        <v>0.0014400000000000001</v>
      </c>
      <c r="S672" s="237">
        <v>0</v>
      </c>
      <c r="T672" s="238">
        <f>S672*H672</f>
        <v>0</v>
      </c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R672" s="239" t="s">
        <v>370</v>
      </c>
      <c r="AT672" s="239" t="s">
        <v>365</v>
      </c>
      <c r="AU672" s="239" t="s">
        <v>88</v>
      </c>
      <c r="AY672" s="18" t="s">
        <v>362</v>
      </c>
      <c r="BE672" s="240">
        <f>IF(N672="základní",J672,0)</f>
        <v>0</v>
      </c>
      <c r="BF672" s="240">
        <f>IF(N672="snížená",J672,0)</f>
        <v>0</v>
      </c>
      <c r="BG672" s="240">
        <f>IF(N672="zákl. přenesená",J672,0)</f>
        <v>0</v>
      </c>
      <c r="BH672" s="240">
        <f>IF(N672="sníž. přenesená",J672,0)</f>
        <v>0</v>
      </c>
      <c r="BI672" s="240">
        <f>IF(N672="nulová",J672,0)</f>
        <v>0</v>
      </c>
      <c r="BJ672" s="18" t="s">
        <v>88</v>
      </c>
      <c r="BK672" s="240">
        <f>ROUND(I672*H672,2)</f>
        <v>0</v>
      </c>
      <c r="BL672" s="18" t="s">
        <v>370</v>
      </c>
      <c r="BM672" s="239" t="s">
        <v>1187</v>
      </c>
    </row>
    <row r="673" s="15" customFormat="1">
      <c r="A673" s="15"/>
      <c r="B673" s="274"/>
      <c r="C673" s="275"/>
      <c r="D673" s="243" t="s">
        <v>372</v>
      </c>
      <c r="E673" s="276" t="s">
        <v>1</v>
      </c>
      <c r="F673" s="277" t="s">
        <v>1188</v>
      </c>
      <c r="G673" s="275"/>
      <c r="H673" s="276" t="s">
        <v>1</v>
      </c>
      <c r="I673" s="278"/>
      <c r="J673" s="275"/>
      <c r="K673" s="275"/>
      <c r="L673" s="279"/>
      <c r="M673" s="280"/>
      <c r="N673" s="281"/>
      <c r="O673" s="281"/>
      <c r="P673" s="281"/>
      <c r="Q673" s="281"/>
      <c r="R673" s="281"/>
      <c r="S673" s="281"/>
      <c r="T673" s="282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T673" s="283" t="s">
        <v>372</v>
      </c>
      <c r="AU673" s="283" t="s">
        <v>88</v>
      </c>
      <c r="AV673" s="15" t="s">
        <v>83</v>
      </c>
      <c r="AW673" s="15" t="s">
        <v>32</v>
      </c>
      <c r="AX673" s="15" t="s">
        <v>76</v>
      </c>
      <c r="AY673" s="283" t="s">
        <v>362</v>
      </c>
    </row>
    <row r="674" s="13" customFormat="1">
      <c r="A674" s="13"/>
      <c r="B674" s="241"/>
      <c r="C674" s="242"/>
      <c r="D674" s="243" t="s">
        <v>372</v>
      </c>
      <c r="E674" s="244" t="s">
        <v>1</v>
      </c>
      <c r="F674" s="245" t="s">
        <v>1189</v>
      </c>
      <c r="G674" s="242"/>
      <c r="H674" s="246">
        <v>72</v>
      </c>
      <c r="I674" s="247"/>
      <c r="J674" s="242"/>
      <c r="K674" s="242"/>
      <c r="L674" s="248"/>
      <c r="M674" s="249"/>
      <c r="N674" s="250"/>
      <c r="O674" s="250"/>
      <c r="P674" s="250"/>
      <c r="Q674" s="250"/>
      <c r="R674" s="250"/>
      <c r="S674" s="250"/>
      <c r="T674" s="251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52" t="s">
        <v>372</v>
      </c>
      <c r="AU674" s="252" t="s">
        <v>88</v>
      </c>
      <c r="AV674" s="13" t="s">
        <v>88</v>
      </c>
      <c r="AW674" s="13" t="s">
        <v>32</v>
      </c>
      <c r="AX674" s="13" t="s">
        <v>83</v>
      </c>
      <c r="AY674" s="252" t="s">
        <v>362</v>
      </c>
    </row>
    <row r="675" s="2" customFormat="1" ht="24.15" customHeight="1">
      <c r="A675" s="39"/>
      <c r="B675" s="40"/>
      <c r="C675" s="228" t="s">
        <v>1190</v>
      </c>
      <c r="D675" s="228" t="s">
        <v>365</v>
      </c>
      <c r="E675" s="229" t="s">
        <v>1191</v>
      </c>
      <c r="F675" s="230" t="s">
        <v>1192</v>
      </c>
      <c r="G675" s="231" t="s">
        <v>470</v>
      </c>
      <c r="H675" s="232">
        <v>104</v>
      </c>
      <c r="I675" s="233"/>
      <c r="J675" s="234">
        <f>ROUND(I675*H675,2)</f>
        <v>0</v>
      </c>
      <c r="K675" s="230" t="s">
        <v>369</v>
      </c>
      <c r="L675" s="45"/>
      <c r="M675" s="235" t="s">
        <v>1</v>
      </c>
      <c r="N675" s="236" t="s">
        <v>42</v>
      </c>
      <c r="O675" s="92"/>
      <c r="P675" s="237">
        <f>O675*H675</f>
        <v>0</v>
      </c>
      <c r="Q675" s="237">
        <v>4.0000000000000003E-05</v>
      </c>
      <c r="R675" s="237">
        <f>Q675*H675</f>
        <v>0.0041600000000000005</v>
      </c>
      <c r="S675" s="237">
        <v>0</v>
      </c>
      <c r="T675" s="238">
        <f>S675*H675</f>
        <v>0</v>
      </c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R675" s="239" t="s">
        <v>370</v>
      </c>
      <c r="AT675" s="239" t="s">
        <v>365</v>
      </c>
      <c r="AU675" s="239" t="s">
        <v>88</v>
      </c>
      <c r="AY675" s="18" t="s">
        <v>362</v>
      </c>
      <c r="BE675" s="240">
        <f>IF(N675="základní",J675,0)</f>
        <v>0</v>
      </c>
      <c r="BF675" s="240">
        <f>IF(N675="snížená",J675,0)</f>
        <v>0</v>
      </c>
      <c r="BG675" s="240">
        <f>IF(N675="zákl. přenesená",J675,0)</f>
        <v>0</v>
      </c>
      <c r="BH675" s="240">
        <f>IF(N675="sníž. přenesená",J675,0)</f>
        <v>0</v>
      </c>
      <c r="BI675" s="240">
        <f>IF(N675="nulová",J675,0)</f>
        <v>0</v>
      </c>
      <c r="BJ675" s="18" t="s">
        <v>88</v>
      </c>
      <c r="BK675" s="240">
        <f>ROUND(I675*H675,2)</f>
        <v>0</v>
      </c>
      <c r="BL675" s="18" t="s">
        <v>370</v>
      </c>
      <c r="BM675" s="239" t="s">
        <v>1193</v>
      </c>
    </row>
    <row r="676" s="15" customFormat="1">
      <c r="A676" s="15"/>
      <c r="B676" s="274"/>
      <c r="C676" s="275"/>
      <c r="D676" s="243" t="s">
        <v>372</v>
      </c>
      <c r="E676" s="276" t="s">
        <v>1</v>
      </c>
      <c r="F676" s="277" t="s">
        <v>1188</v>
      </c>
      <c r="G676" s="275"/>
      <c r="H676" s="276" t="s">
        <v>1</v>
      </c>
      <c r="I676" s="278"/>
      <c r="J676" s="275"/>
      <c r="K676" s="275"/>
      <c r="L676" s="279"/>
      <c r="M676" s="280"/>
      <c r="N676" s="281"/>
      <c r="O676" s="281"/>
      <c r="P676" s="281"/>
      <c r="Q676" s="281"/>
      <c r="R676" s="281"/>
      <c r="S676" s="281"/>
      <c r="T676" s="282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T676" s="283" t="s">
        <v>372</v>
      </c>
      <c r="AU676" s="283" t="s">
        <v>88</v>
      </c>
      <c r="AV676" s="15" t="s">
        <v>83</v>
      </c>
      <c r="AW676" s="15" t="s">
        <v>32</v>
      </c>
      <c r="AX676" s="15" t="s">
        <v>76</v>
      </c>
      <c r="AY676" s="283" t="s">
        <v>362</v>
      </c>
    </row>
    <row r="677" s="13" customFormat="1">
      <c r="A677" s="13"/>
      <c r="B677" s="241"/>
      <c r="C677" s="242"/>
      <c r="D677" s="243" t="s">
        <v>372</v>
      </c>
      <c r="E677" s="244" t="s">
        <v>1</v>
      </c>
      <c r="F677" s="245" t="s">
        <v>1194</v>
      </c>
      <c r="G677" s="242"/>
      <c r="H677" s="246">
        <v>104</v>
      </c>
      <c r="I677" s="247"/>
      <c r="J677" s="242"/>
      <c r="K677" s="242"/>
      <c r="L677" s="248"/>
      <c r="M677" s="249"/>
      <c r="N677" s="250"/>
      <c r="O677" s="250"/>
      <c r="P677" s="250"/>
      <c r="Q677" s="250"/>
      <c r="R677" s="250"/>
      <c r="S677" s="250"/>
      <c r="T677" s="251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52" t="s">
        <v>372</v>
      </c>
      <c r="AU677" s="252" t="s">
        <v>88</v>
      </c>
      <c r="AV677" s="13" t="s">
        <v>88</v>
      </c>
      <c r="AW677" s="13" t="s">
        <v>32</v>
      </c>
      <c r="AX677" s="13" t="s">
        <v>83</v>
      </c>
      <c r="AY677" s="252" t="s">
        <v>362</v>
      </c>
    </row>
    <row r="678" s="2" customFormat="1" ht="21.75" customHeight="1">
      <c r="A678" s="39"/>
      <c r="B678" s="40"/>
      <c r="C678" s="228" t="s">
        <v>1195</v>
      </c>
      <c r="D678" s="228" t="s">
        <v>365</v>
      </c>
      <c r="E678" s="229" t="s">
        <v>1196</v>
      </c>
      <c r="F678" s="230" t="s">
        <v>1197</v>
      </c>
      <c r="G678" s="231" t="s">
        <v>470</v>
      </c>
      <c r="H678" s="232">
        <v>208</v>
      </c>
      <c r="I678" s="233"/>
      <c r="J678" s="234">
        <f>ROUND(I678*H678,2)</f>
        <v>0</v>
      </c>
      <c r="K678" s="230" t="s">
        <v>369</v>
      </c>
      <c r="L678" s="45"/>
      <c r="M678" s="235" t="s">
        <v>1</v>
      </c>
      <c r="N678" s="236" t="s">
        <v>42</v>
      </c>
      <c r="O678" s="92"/>
      <c r="P678" s="237">
        <f>O678*H678</f>
        <v>0</v>
      </c>
      <c r="Q678" s="237">
        <v>4.0000000000000003E-05</v>
      </c>
      <c r="R678" s="237">
        <f>Q678*H678</f>
        <v>0.008320000000000001</v>
      </c>
      <c r="S678" s="237">
        <v>0</v>
      </c>
      <c r="T678" s="238">
        <f>S678*H678</f>
        <v>0</v>
      </c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R678" s="239" t="s">
        <v>370</v>
      </c>
      <c r="AT678" s="239" t="s">
        <v>365</v>
      </c>
      <c r="AU678" s="239" t="s">
        <v>88</v>
      </c>
      <c r="AY678" s="18" t="s">
        <v>362</v>
      </c>
      <c r="BE678" s="240">
        <f>IF(N678="základní",J678,0)</f>
        <v>0</v>
      </c>
      <c r="BF678" s="240">
        <f>IF(N678="snížená",J678,0)</f>
        <v>0</v>
      </c>
      <c r="BG678" s="240">
        <f>IF(N678="zákl. přenesená",J678,0)</f>
        <v>0</v>
      </c>
      <c r="BH678" s="240">
        <f>IF(N678="sníž. přenesená",J678,0)</f>
        <v>0</v>
      </c>
      <c r="BI678" s="240">
        <f>IF(N678="nulová",J678,0)</f>
        <v>0</v>
      </c>
      <c r="BJ678" s="18" t="s">
        <v>88</v>
      </c>
      <c r="BK678" s="240">
        <f>ROUND(I678*H678,2)</f>
        <v>0</v>
      </c>
      <c r="BL678" s="18" t="s">
        <v>370</v>
      </c>
      <c r="BM678" s="239" t="s">
        <v>1198</v>
      </c>
    </row>
    <row r="679" s="13" customFormat="1">
      <c r="A679" s="13"/>
      <c r="B679" s="241"/>
      <c r="C679" s="242"/>
      <c r="D679" s="243" t="s">
        <v>372</v>
      </c>
      <c r="E679" s="244" t="s">
        <v>1</v>
      </c>
      <c r="F679" s="245" t="s">
        <v>1199</v>
      </c>
      <c r="G679" s="242"/>
      <c r="H679" s="246">
        <v>72</v>
      </c>
      <c r="I679" s="247"/>
      <c r="J679" s="242"/>
      <c r="K679" s="242"/>
      <c r="L679" s="248"/>
      <c r="M679" s="249"/>
      <c r="N679" s="250"/>
      <c r="O679" s="250"/>
      <c r="P679" s="250"/>
      <c r="Q679" s="250"/>
      <c r="R679" s="250"/>
      <c r="S679" s="250"/>
      <c r="T679" s="251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52" t="s">
        <v>372</v>
      </c>
      <c r="AU679" s="252" t="s">
        <v>88</v>
      </c>
      <c r="AV679" s="13" t="s">
        <v>88</v>
      </c>
      <c r="AW679" s="13" t="s">
        <v>32</v>
      </c>
      <c r="AX679" s="13" t="s">
        <v>76</v>
      </c>
      <c r="AY679" s="252" t="s">
        <v>362</v>
      </c>
    </row>
    <row r="680" s="15" customFormat="1">
      <c r="A680" s="15"/>
      <c r="B680" s="274"/>
      <c r="C680" s="275"/>
      <c r="D680" s="243" t="s">
        <v>372</v>
      </c>
      <c r="E680" s="276" t="s">
        <v>1</v>
      </c>
      <c r="F680" s="277" t="s">
        <v>814</v>
      </c>
      <c r="G680" s="275"/>
      <c r="H680" s="276" t="s">
        <v>1</v>
      </c>
      <c r="I680" s="278"/>
      <c r="J680" s="275"/>
      <c r="K680" s="275"/>
      <c r="L680" s="279"/>
      <c r="M680" s="280"/>
      <c r="N680" s="281"/>
      <c r="O680" s="281"/>
      <c r="P680" s="281"/>
      <c r="Q680" s="281"/>
      <c r="R680" s="281"/>
      <c r="S680" s="281"/>
      <c r="T680" s="282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T680" s="283" t="s">
        <v>372</v>
      </c>
      <c r="AU680" s="283" t="s">
        <v>88</v>
      </c>
      <c r="AV680" s="15" t="s">
        <v>83</v>
      </c>
      <c r="AW680" s="15" t="s">
        <v>32</v>
      </c>
      <c r="AX680" s="15" t="s">
        <v>76</v>
      </c>
      <c r="AY680" s="283" t="s">
        <v>362</v>
      </c>
    </row>
    <row r="681" s="13" customFormat="1">
      <c r="A681" s="13"/>
      <c r="B681" s="241"/>
      <c r="C681" s="242"/>
      <c r="D681" s="243" t="s">
        <v>372</v>
      </c>
      <c r="E681" s="244" t="s">
        <v>1</v>
      </c>
      <c r="F681" s="245" t="s">
        <v>1200</v>
      </c>
      <c r="G681" s="242"/>
      <c r="H681" s="246">
        <v>136</v>
      </c>
      <c r="I681" s="247"/>
      <c r="J681" s="242"/>
      <c r="K681" s="242"/>
      <c r="L681" s="248"/>
      <c r="M681" s="249"/>
      <c r="N681" s="250"/>
      <c r="O681" s="250"/>
      <c r="P681" s="250"/>
      <c r="Q681" s="250"/>
      <c r="R681" s="250"/>
      <c r="S681" s="250"/>
      <c r="T681" s="251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52" t="s">
        <v>372</v>
      </c>
      <c r="AU681" s="252" t="s">
        <v>88</v>
      </c>
      <c r="AV681" s="13" t="s">
        <v>88</v>
      </c>
      <c r="AW681" s="13" t="s">
        <v>32</v>
      </c>
      <c r="AX681" s="13" t="s">
        <v>76</v>
      </c>
      <c r="AY681" s="252" t="s">
        <v>362</v>
      </c>
    </row>
    <row r="682" s="14" customFormat="1">
      <c r="A682" s="14"/>
      <c r="B682" s="263"/>
      <c r="C682" s="264"/>
      <c r="D682" s="243" t="s">
        <v>372</v>
      </c>
      <c r="E682" s="265" t="s">
        <v>1</v>
      </c>
      <c r="F682" s="266" t="s">
        <v>396</v>
      </c>
      <c r="G682" s="264"/>
      <c r="H682" s="267">
        <v>208</v>
      </c>
      <c r="I682" s="268"/>
      <c r="J682" s="264"/>
      <c r="K682" s="264"/>
      <c r="L682" s="269"/>
      <c r="M682" s="270"/>
      <c r="N682" s="271"/>
      <c r="O682" s="271"/>
      <c r="P682" s="271"/>
      <c r="Q682" s="271"/>
      <c r="R682" s="271"/>
      <c r="S682" s="271"/>
      <c r="T682" s="272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73" t="s">
        <v>372</v>
      </c>
      <c r="AU682" s="273" t="s">
        <v>88</v>
      </c>
      <c r="AV682" s="14" t="s">
        <v>370</v>
      </c>
      <c r="AW682" s="14" t="s">
        <v>32</v>
      </c>
      <c r="AX682" s="14" t="s">
        <v>83</v>
      </c>
      <c r="AY682" s="273" t="s">
        <v>362</v>
      </c>
    </row>
    <row r="683" s="2" customFormat="1" ht="21.75" customHeight="1">
      <c r="A683" s="39"/>
      <c r="B683" s="40"/>
      <c r="C683" s="228" t="s">
        <v>1201</v>
      </c>
      <c r="D683" s="228" t="s">
        <v>365</v>
      </c>
      <c r="E683" s="229" t="s">
        <v>1202</v>
      </c>
      <c r="F683" s="230" t="s">
        <v>1203</v>
      </c>
      <c r="G683" s="231" t="s">
        <v>470</v>
      </c>
      <c r="H683" s="232">
        <v>240</v>
      </c>
      <c r="I683" s="233"/>
      <c r="J683" s="234">
        <f>ROUND(I683*H683,2)</f>
        <v>0</v>
      </c>
      <c r="K683" s="230" t="s">
        <v>369</v>
      </c>
      <c r="L683" s="45"/>
      <c r="M683" s="235" t="s">
        <v>1</v>
      </c>
      <c r="N683" s="236" t="s">
        <v>42</v>
      </c>
      <c r="O683" s="92"/>
      <c r="P683" s="237">
        <f>O683*H683</f>
        <v>0</v>
      </c>
      <c r="Q683" s="237">
        <v>0.00012999999999999999</v>
      </c>
      <c r="R683" s="237">
        <f>Q683*H683</f>
        <v>0.031199999999999999</v>
      </c>
      <c r="S683" s="237">
        <v>0</v>
      </c>
      <c r="T683" s="238">
        <f>S683*H683</f>
        <v>0</v>
      </c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R683" s="239" t="s">
        <v>370</v>
      </c>
      <c r="AT683" s="239" t="s">
        <v>365</v>
      </c>
      <c r="AU683" s="239" t="s">
        <v>88</v>
      </c>
      <c r="AY683" s="18" t="s">
        <v>362</v>
      </c>
      <c r="BE683" s="240">
        <f>IF(N683="základní",J683,0)</f>
        <v>0</v>
      </c>
      <c r="BF683" s="240">
        <f>IF(N683="snížená",J683,0)</f>
        <v>0</v>
      </c>
      <c r="BG683" s="240">
        <f>IF(N683="zákl. přenesená",J683,0)</f>
        <v>0</v>
      </c>
      <c r="BH683" s="240">
        <f>IF(N683="sníž. přenesená",J683,0)</f>
        <v>0</v>
      </c>
      <c r="BI683" s="240">
        <f>IF(N683="nulová",J683,0)</f>
        <v>0</v>
      </c>
      <c r="BJ683" s="18" t="s">
        <v>88</v>
      </c>
      <c r="BK683" s="240">
        <f>ROUND(I683*H683,2)</f>
        <v>0</v>
      </c>
      <c r="BL683" s="18" t="s">
        <v>370</v>
      </c>
      <c r="BM683" s="239" t="s">
        <v>1204</v>
      </c>
    </row>
    <row r="684" s="13" customFormat="1">
      <c r="A684" s="13"/>
      <c r="B684" s="241"/>
      <c r="C684" s="242"/>
      <c r="D684" s="243" t="s">
        <v>372</v>
      </c>
      <c r="E684" s="244" t="s">
        <v>1</v>
      </c>
      <c r="F684" s="245" t="s">
        <v>1205</v>
      </c>
      <c r="G684" s="242"/>
      <c r="H684" s="246">
        <v>104</v>
      </c>
      <c r="I684" s="247"/>
      <c r="J684" s="242"/>
      <c r="K684" s="242"/>
      <c r="L684" s="248"/>
      <c r="M684" s="249"/>
      <c r="N684" s="250"/>
      <c r="O684" s="250"/>
      <c r="P684" s="250"/>
      <c r="Q684" s="250"/>
      <c r="R684" s="250"/>
      <c r="S684" s="250"/>
      <c r="T684" s="251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52" t="s">
        <v>372</v>
      </c>
      <c r="AU684" s="252" t="s">
        <v>88</v>
      </c>
      <c r="AV684" s="13" t="s">
        <v>88</v>
      </c>
      <c r="AW684" s="13" t="s">
        <v>32</v>
      </c>
      <c r="AX684" s="13" t="s">
        <v>76</v>
      </c>
      <c r="AY684" s="252" t="s">
        <v>362</v>
      </c>
    </row>
    <row r="685" s="15" customFormat="1">
      <c r="A685" s="15"/>
      <c r="B685" s="274"/>
      <c r="C685" s="275"/>
      <c r="D685" s="243" t="s">
        <v>372</v>
      </c>
      <c r="E685" s="276" t="s">
        <v>1</v>
      </c>
      <c r="F685" s="277" t="s">
        <v>814</v>
      </c>
      <c r="G685" s="275"/>
      <c r="H685" s="276" t="s">
        <v>1</v>
      </c>
      <c r="I685" s="278"/>
      <c r="J685" s="275"/>
      <c r="K685" s="275"/>
      <c r="L685" s="279"/>
      <c r="M685" s="280"/>
      <c r="N685" s="281"/>
      <c r="O685" s="281"/>
      <c r="P685" s="281"/>
      <c r="Q685" s="281"/>
      <c r="R685" s="281"/>
      <c r="S685" s="281"/>
      <c r="T685" s="282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T685" s="283" t="s">
        <v>372</v>
      </c>
      <c r="AU685" s="283" t="s">
        <v>88</v>
      </c>
      <c r="AV685" s="15" t="s">
        <v>83</v>
      </c>
      <c r="AW685" s="15" t="s">
        <v>32</v>
      </c>
      <c r="AX685" s="15" t="s">
        <v>76</v>
      </c>
      <c r="AY685" s="283" t="s">
        <v>362</v>
      </c>
    </row>
    <row r="686" s="13" customFormat="1">
      <c r="A686" s="13"/>
      <c r="B686" s="241"/>
      <c r="C686" s="242"/>
      <c r="D686" s="243" t="s">
        <v>372</v>
      </c>
      <c r="E686" s="244" t="s">
        <v>1</v>
      </c>
      <c r="F686" s="245" t="s">
        <v>1206</v>
      </c>
      <c r="G686" s="242"/>
      <c r="H686" s="246">
        <v>136</v>
      </c>
      <c r="I686" s="247"/>
      <c r="J686" s="242"/>
      <c r="K686" s="242"/>
      <c r="L686" s="248"/>
      <c r="M686" s="249"/>
      <c r="N686" s="250"/>
      <c r="O686" s="250"/>
      <c r="P686" s="250"/>
      <c r="Q686" s="250"/>
      <c r="R686" s="250"/>
      <c r="S686" s="250"/>
      <c r="T686" s="251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52" t="s">
        <v>372</v>
      </c>
      <c r="AU686" s="252" t="s">
        <v>88</v>
      </c>
      <c r="AV686" s="13" t="s">
        <v>88</v>
      </c>
      <c r="AW686" s="13" t="s">
        <v>32</v>
      </c>
      <c r="AX686" s="13" t="s">
        <v>76</v>
      </c>
      <c r="AY686" s="252" t="s">
        <v>362</v>
      </c>
    </row>
    <row r="687" s="14" customFormat="1">
      <c r="A687" s="14"/>
      <c r="B687" s="263"/>
      <c r="C687" s="264"/>
      <c r="D687" s="243" t="s">
        <v>372</v>
      </c>
      <c r="E687" s="265" t="s">
        <v>1</v>
      </c>
      <c r="F687" s="266" t="s">
        <v>396</v>
      </c>
      <c r="G687" s="264"/>
      <c r="H687" s="267">
        <v>240</v>
      </c>
      <c r="I687" s="268"/>
      <c r="J687" s="264"/>
      <c r="K687" s="264"/>
      <c r="L687" s="269"/>
      <c r="M687" s="270"/>
      <c r="N687" s="271"/>
      <c r="O687" s="271"/>
      <c r="P687" s="271"/>
      <c r="Q687" s="271"/>
      <c r="R687" s="271"/>
      <c r="S687" s="271"/>
      <c r="T687" s="272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73" t="s">
        <v>372</v>
      </c>
      <c r="AU687" s="273" t="s">
        <v>88</v>
      </c>
      <c r="AV687" s="14" t="s">
        <v>370</v>
      </c>
      <c r="AW687" s="14" t="s">
        <v>32</v>
      </c>
      <c r="AX687" s="14" t="s">
        <v>83</v>
      </c>
      <c r="AY687" s="273" t="s">
        <v>362</v>
      </c>
    </row>
    <row r="688" s="2" customFormat="1" ht="24.15" customHeight="1">
      <c r="A688" s="39"/>
      <c r="B688" s="40"/>
      <c r="C688" s="228" t="s">
        <v>1207</v>
      </c>
      <c r="D688" s="228" t="s">
        <v>365</v>
      </c>
      <c r="E688" s="229" t="s">
        <v>1208</v>
      </c>
      <c r="F688" s="230" t="s">
        <v>1209</v>
      </c>
      <c r="G688" s="231" t="s">
        <v>403</v>
      </c>
      <c r="H688" s="232">
        <v>14.4</v>
      </c>
      <c r="I688" s="233"/>
      <c r="J688" s="234">
        <f>ROUND(I688*H688,2)</f>
        <v>0</v>
      </c>
      <c r="K688" s="230" t="s">
        <v>369</v>
      </c>
      <c r="L688" s="45"/>
      <c r="M688" s="235" t="s">
        <v>1</v>
      </c>
      <c r="N688" s="236" t="s">
        <v>42</v>
      </c>
      <c r="O688" s="92"/>
      <c r="P688" s="237">
        <f>O688*H688</f>
        <v>0</v>
      </c>
      <c r="Q688" s="237">
        <v>0</v>
      </c>
      <c r="R688" s="237">
        <f>Q688*H688</f>
        <v>0</v>
      </c>
      <c r="S688" s="237">
        <v>0.021999999999999999</v>
      </c>
      <c r="T688" s="238">
        <f>S688*H688</f>
        <v>0.31679999999999997</v>
      </c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R688" s="239" t="s">
        <v>370</v>
      </c>
      <c r="AT688" s="239" t="s">
        <v>365</v>
      </c>
      <c r="AU688" s="239" t="s">
        <v>88</v>
      </c>
      <c r="AY688" s="18" t="s">
        <v>362</v>
      </c>
      <c r="BE688" s="240">
        <f>IF(N688="základní",J688,0)</f>
        <v>0</v>
      </c>
      <c r="BF688" s="240">
        <f>IF(N688="snížená",J688,0)</f>
        <v>0</v>
      </c>
      <c r="BG688" s="240">
        <f>IF(N688="zákl. přenesená",J688,0)</f>
        <v>0</v>
      </c>
      <c r="BH688" s="240">
        <f>IF(N688="sníž. přenesená",J688,0)</f>
        <v>0</v>
      </c>
      <c r="BI688" s="240">
        <f>IF(N688="nulová",J688,0)</f>
        <v>0</v>
      </c>
      <c r="BJ688" s="18" t="s">
        <v>88</v>
      </c>
      <c r="BK688" s="240">
        <f>ROUND(I688*H688,2)</f>
        <v>0</v>
      </c>
      <c r="BL688" s="18" t="s">
        <v>370</v>
      </c>
      <c r="BM688" s="239" t="s">
        <v>1210</v>
      </c>
    </row>
    <row r="689" s="15" customFormat="1">
      <c r="A689" s="15"/>
      <c r="B689" s="274"/>
      <c r="C689" s="275"/>
      <c r="D689" s="243" t="s">
        <v>372</v>
      </c>
      <c r="E689" s="276" t="s">
        <v>1</v>
      </c>
      <c r="F689" s="277" t="s">
        <v>1211</v>
      </c>
      <c r="G689" s="275"/>
      <c r="H689" s="276" t="s">
        <v>1</v>
      </c>
      <c r="I689" s="278"/>
      <c r="J689" s="275"/>
      <c r="K689" s="275"/>
      <c r="L689" s="279"/>
      <c r="M689" s="280"/>
      <c r="N689" s="281"/>
      <c r="O689" s="281"/>
      <c r="P689" s="281"/>
      <c r="Q689" s="281"/>
      <c r="R689" s="281"/>
      <c r="S689" s="281"/>
      <c r="T689" s="282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T689" s="283" t="s">
        <v>372</v>
      </c>
      <c r="AU689" s="283" t="s">
        <v>88</v>
      </c>
      <c r="AV689" s="15" t="s">
        <v>83</v>
      </c>
      <c r="AW689" s="15" t="s">
        <v>32</v>
      </c>
      <c r="AX689" s="15" t="s">
        <v>76</v>
      </c>
      <c r="AY689" s="283" t="s">
        <v>362</v>
      </c>
    </row>
    <row r="690" s="13" customFormat="1">
      <c r="A690" s="13"/>
      <c r="B690" s="241"/>
      <c r="C690" s="242"/>
      <c r="D690" s="243" t="s">
        <v>372</v>
      </c>
      <c r="E690" s="244" t="s">
        <v>1</v>
      </c>
      <c r="F690" s="245" t="s">
        <v>1212</v>
      </c>
      <c r="G690" s="242"/>
      <c r="H690" s="246">
        <v>13.199999999999999</v>
      </c>
      <c r="I690" s="247"/>
      <c r="J690" s="242"/>
      <c r="K690" s="242"/>
      <c r="L690" s="248"/>
      <c r="M690" s="249"/>
      <c r="N690" s="250"/>
      <c r="O690" s="250"/>
      <c r="P690" s="250"/>
      <c r="Q690" s="250"/>
      <c r="R690" s="250"/>
      <c r="S690" s="250"/>
      <c r="T690" s="251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52" t="s">
        <v>372</v>
      </c>
      <c r="AU690" s="252" t="s">
        <v>88</v>
      </c>
      <c r="AV690" s="13" t="s">
        <v>88</v>
      </c>
      <c r="AW690" s="13" t="s">
        <v>32</v>
      </c>
      <c r="AX690" s="13" t="s">
        <v>76</v>
      </c>
      <c r="AY690" s="252" t="s">
        <v>362</v>
      </c>
    </row>
    <row r="691" s="13" customFormat="1">
      <c r="A691" s="13"/>
      <c r="B691" s="241"/>
      <c r="C691" s="242"/>
      <c r="D691" s="243" t="s">
        <v>372</v>
      </c>
      <c r="E691" s="244" t="s">
        <v>1</v>
      </c>
      <c r="F691" s="245" t="s">
        <v>1213</v>
      </c>
      <c r="G691" s="242"/>
      <c r="H691" s="246">
        <v>1.2</v>
      </c>
      <c r="I691" s="247"/>
      <c r="J691" s="242"/>
      <c r="K691" s="242"/>
      <c r="L691" s="248"/>
      <c r="M691" s="249"/>
      <c r="N691" s="250"/>
      <c r="O691" s="250"/>
      <c r="P691" s="250"/>
      <c r="Q691" s="250"/>
      <c r="R691" s="250"/>
      <c r="S691" s="250"/>
      <c r="T691" s="251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52" t="s">
        <v>372</v>
      </c>
      <c r="AU691" s="252" t="s">
        <v>88</v>
      </c>
      <c r="AV691" s="13" t="s">
        <v>88</v>
      </c>
      <c r="AW691" s="13" t="s">
        <v>32</v>
      </c>
      <c r="AX691" s="13" t="s">
        <v>76</v>
      </c>
      <c r="AY691" s="252" t="s">
        <v>362</v>
      </c>
    </row>
    <row r="692" s="14" customFormat="1">
      <c r="A692" s="14"/>
      <c r="B692" s="263"/>
      <c r="C692" s="264"/>
      <c r="D692" s="243" t="s">
        <v>372</v>
      </c>
      <c r="E692" s="265" t="s">
        <v>1</v>
      </c>
      <c r="F692" s="266" t="s">
        <v>396</v>
      </c>
      <c r="G692" s="264"/>
      <c r="H692" s="267">
        <v>14.4</v>
      </c>
      <c r="I692" s="268"/>
      <c r="J692" s="264"/>
      <c r="K692" s="264"/>
      <c r="L692" s="269"/>
      <c r="M692" s="270"/>
      <c r="N692" s="271"/>
      <c r="O692" s="271"/>
      <c r="P692" s="271"/>
      <c r="Q692" s="271"/>
      <c r="R692" s="271"/>
      <c r="S692" s="271"/>
      <c r="T692" s="272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73" t="s">
        <v>372</v>
      </c>
      <c r="AU692" s="273" t="s">
        <v>88</v>
      </c>
      <c r="AV692" s="14" t="s">
        <v>370</v>
      </c>
      <c r="AW692" s="14" t="s">
        <v>32</v>
      </c>
      <c r="AX692" s="14" t="s">
        <v>83</v>
      </c>
      <c r="AY692" s="273" t="s">
        <v>362</v>
      </c>
    </row>
    <row r="693" s="2" customFormat="1" ht="24.15" customHeight="1">
      <c r="A693" s="39"/>
      <c r="B693" s="40"/>
      <c r="C693" s="228" t="s">
        <v>1214</v>
      </c>
      <c r="D693" s="228" t="s">
        <v>365</v>
      </c>
      <c r="E693" s="229" t="s">
        <v>1215</v>
      </c>
      <c r="F693" s="230" t="s">
        <v>1216</v>
      </c>
      <c r="G693" s="231" t="s">
        <v>464</v>
      </c>
      <c r="H693" s="232">
        <v>1.2</v>
      </c>
      <c r="I693" s="233"/>
      <c r="J693" s="234">
        <f>ROUND(I693*H693,2)</f>
        <v>0</v>
      </c>
      <c r="K693" s="230" t="s">
        <v>369</v>
      </c>
      <c r="L693" s="45"/>
      <c r="M693" s="235" t="s">
        <v>1</v>
      </c>
      <c r="N693" s="236" t="s">
        <v>42</v>
      </c>
      <c r="O693" s="92"/>
      <c r="P693" s="237">
        <f>O693*H693</f>
        <v>0</v>
      </c>
      <c r="Q693" s="237">
        <v>0</v>
      </c>
      <c r="R693" s="237">
        <f>Q693*H693</f>
        <v>0</v>
      </c>
      <c r="S693" s="237">
        <v>1.95</v>
      </c>
      <c r="T693" s="238">
        <f>S693*H693</f>
        <v>2.3399999999999999</v>
      </c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R693" s="239" t="s">
        <v>370</v>
      </c>
      <c r="AT693" s="239" t="s">
        <v>365</v>
      </c>
      <c r="AU693" s="239" t="s">
        <v>88</v>
      </c>
      <c r="AY693" s="18" t="s">
        <v>362</v>
      </c>
      <c r="BE693" s="240">
        <f>IF(N693="základní",J693,0)</f>
        <v>0</v>
      </c>
      <c r="BF693" s="240">
        <f>IF(N693="snížená",J693,0)</f>
        <v>0</v>
      </c>
      <c r="BG693" s="240">
        <f>IF(N693="zákl. přenesená",J693,0)</f>
        <v>0</v>
      </c>
      <c r="BH693" s="240">
        <f>IF(N693="sníž. přenesená",J693,0)</f>
        <v>0</v>
      </c>
      <c r="BI693" s="240">
        <f>IF(N693="nulová",J693,0)</f>
        <v>0</v>
      </c>
      <c r="BJ693" s="18" t="s">
        <v>88</v>
      </c>
      <c r="BK693" s="240">
        <f>ROUND(I693*H693,2)</f>
        <v>0</v>
      </c>
      <c r="BL693" s="18" t="s">
        <v>370</v>
      </c>
      <c r="BM693" s="239" t="s">
        <v>1217</v>
      </c>
    </row>
    <row r="694" s="2" customFormat="1" ht="24.15" customHeight="1">
      <c r="A694" s="39"/>
      <c r="B694" s="40"/>
      <c r="C694" s="228" t="s">
        <v>1218</v>
      </c>
      <c r="D694" s="228" t="s">
        <v>365</v>
      </c>
      <c r="E694" s="229" t="s">
        <v>1219</v>
      </c>
      <c r="F694" s="230" t="s">
        <v>1220</v>
      </c>
      <c r="G694" s="231" t="s">
        <v>464</v>
      </c>
      <c r="H694" s="232">
        <v>1.2</v>
      </c>
      <c r="I694" s="233"/>
      <c r="J694" s="234">
        <f>ROUND(I694*H694,2)</f>
        <v>0</v>
      </c>
      <c r="K694" s="230" t="s">
        <v>369</v>
      </c>
      <c r="L694" s="45"/>
      <c r="M694" s="235" t="s">
        <v>1</v>
      </c>
      <c r="N694" s="236" t="s">
        <v>42</v>
      </c>
      <c r="O694" s="92"/>
      <c r="P694" s="237">
        <f>O694*H694</f>
        <v>0</v>
      </c>
      <c r="Q694" s="237">
        <v>0.50375000000000003</v>
      </c>
      <c r="R694" s="237">
        <f>Q694*H694</f>
        <v>0.60450000000000004</v>
      </c>
      <c r="S694" s="237">
        <v>1.95</v>
      </c>
      <c r="T694" s="238">
        <f>S694*H694</f>
        <v>2.3399999999999999</v>
      </c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R694" s="239" t="s">
        <v>370</v>
      </c>
      <c r="AT694" s="239" t="s">
        <v>365</v>
      </c>
      <c r="AU694" s="239" t="s">
        <v>88</v>
      </c>
      <c r="AY694" s="18" t="s">
        <v>362</v>
      </c>
      <c r="BE694" s="240">
        <f>IF(N694="základní",J694,0)</f>
        <v>0</v>
      </c>
      <c r="BF694" s="240">
        <f>IF(N694="snížená",J694,0)</f>
        <v>0</v>
      </c>
      <c r="BG694" s="240">
        <f>IF(N694="zákl. přenesená",J694,0)</f>
        <v>0</v>
      </c>
      <c r="BH694" s="240">
        <f>IF(N694="sníž. přenesená",J694,0)</f>
        <v>0</v>
      </c>
      <c r="BI694" s="240">
        <f>IF(N694="nulová",J694,0)</f>
        <v>0</v>
      </c>
      <c r="BJ694" s="18" t="s">
        <v>88</v>
      </c>
      <c r="BK694" s="240">
        <f>ROUND(I694*H694,2)</f>
        <v>0</v>
      </c>
      <c r="BL694" s="18" t="s">
        <v>370</v>
      </c>
      <c r="BM694" s="239" t="s">
        <v>1221</v>
      </c>
    </row>
    <row r="695" s="2" customFormat="1" ht="16.5" customHeight="1">
      <c r="A695" s="39"/>
      <c r="B695" s="40"/>
      <c r="C695" s="253" t="s">
        <v>1222</v>
      </c>
      <c r="D695" s="253" t="s">
        <v>380</v>
      </c>
      <c r="E695" s="254" t="s">
        <v>1223</v>
      </c>
      <c r="F695" s="255" t="s">
        <v>1224</v>
      </c>
      <c r="G695" s="256" t="s">
        <v>470</v>
      </c>
      <c r="H695" s="257">
        <v>399.60000000000002</v>
      </c>
      <c r="I695" s="258"/>
      <c r="J695" s="259">
        <f>ROUND(I695*H695,2)</f>
        <v>0</v>
      </c>
      <c r="K695" s="255" t="s">
        <v>369</v>
      </c>
      <c r="L695" s="260"/>
      <c r="M695" s="261" t="s">
        <v>1</v>
      </c>
      <c r="N695" s="262" t="s">
        <v>42</v>
      </c>
      <c r="O695" s="92"/>
      <c r="P695" s="237">
        <f>O695*H695</f>
        <v>0</v>
      </c>
      <c r="Q695" s="237">
        <v>0.0041000000000000003</v>
      </c>
      <c r="R695" s="237">
        <f>Q695*H695</f>
        <v>1.6383600000000003</v>
      </c>
      <c r="S695" s="237">
        <v>0</v>
      </c>
      <c r="T695" s="238">
        <f>S695*H695</f>
        <v>0</v>
      </c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R695" s="239" t="s">
        <v>383</v>
      </c>
      <c r="AT695" s="239" t="s">
        <v>380</v>
      </c>
      <c r="AU695" s="239" t="s">
        <v>88</v>
      </c>
      <c r="AY695" s="18" t="s">
        <v>362</v>
      </c>
      <c r="BE695" s="240">
        <f>IF(N695="základní",J695,0)</f>
        <v>0</v>
      </c>
      <c r="BF695" s="240">
        <f>IF(N695="snížená",J695,0)</f>
        <v>0</v>
      </c>
      <c r="BG695" s="240">
        <f>IF(N695="zákl. přenesená",J695,0)</f>
        <v>0</v>
      </c>
      <c r="BH695" s="240">
        <f>IF(N695="sníž. přenesená",J695,0)</f>
        <v>0</v>
      </c>
      <c r="BI695" s="240">
        <f>IF(N695="nulová",J695,0)</f>
        <v>0</v>
      </c>
      <c r="BJ695" s="18" t="s">
        <v>88</v>
      </c>
      <c r="BK695" s="240">
        <f>ROUND(I695*H695,2)</f>
        <v>0</v>
      </c>
      <c r="BL695" s="18" t="s">
        <v>370</v>
      </c>
      <c r="BM695" s="239" t="s">
        <v>1225</v>
      </c>
    </row>
    <row r="696" s="2" customFormat="1">
      <c r="A696" s="39"/>
      <c r="B696" s="40"/>
      <c r="C696" s="41"/>
      <c r="D696" s="243" t="s">
        <v>570</v>
      </c>
      <c r="E696" s="41"/>
      <c r="F696" s="284" t="s">
        <v>1226</v>
      </c>
      <c r="G696" s="41"/>
      <c r="H696" s="41"/>
      <c r="I696" s="285"/>
      <c r="J696" s="41"/>
      <c r="K696" s="41"/>
      <c r="L696" s="45"/>
      <c r="M696" s="286"/>
      <c r="N696" s="287"/>
      <c r="O696" s="92"/>
      <c r="P696" s="92"/>
      <c r="Q696" s="92"/>
      <c r="R696" s="92"/>
      <c r="S696" s="92"/>
      <c r="T696" s="93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T696" s="18" t="s">
        <v>570</v>
      </c>
      <c r="AU696" s="18" t="s">
        <v>88</v>
      </c>
    </row>
    <row r="697" s="13" customFormat="1">
      <c r="A697" s="13"/>
      <c r="B697" s="241"/>
      <c r="C697" s="242"/>
      <c r="D697" s="243" t="s">
        <v>372</v>
      </c>
      <c r="E697" s="244" t="s">
        <v>1</v>
      </c>
      <c r="F697" s="245" t="s">
        <v>1227</v>
      </c>
      <c r="G697" s="242"/>
      <c r="H697" s="246">
        <v>399.60000000000002</v>
      </c>
      <c r="I697" s="247"/>
      <c r="J697" s="242"/>
      <c r="K697" s="242"/>
      <c r="L697" s="248"/>
      <c r="M697" s="249"/>
      <c r="N697" s="250"/>
      <c r="O697" s="250"/>
      <c r="P697" s="250"/>
      <c r="Q697" s="250"/>
      <c r="R697" s="250"/>
      <c r="S697" s="250"/>
      <c r="T697" s="251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52" t="s">
        <v>372</v>
      </c>
      <c r="AU697" s="252" t="s">
        <v>88</v>
      </c>
      <c r="AV697" s="13" t="s">
        <v>88</v>
      </c>
      <c r="AW697" s="13" t="s">
        <v>32</v>
      </c>
      <c r="AX697" s="13" t="s">
        <v>83</v>
      </c>
      <c r="AY697" s="252" t="s">
        <v>362</v>
      </c>
    </row>
    <row r="698" s="2" customFormat="1" ht="24.15" customHeight="1">
      <c r="A698" s="39"/>
      <c r="B698" s="40"/>
      <c r="C698" s="228" t="s">
        <v>1228</v>
      </c>
      <c r="D698" s="228" t="s">
        <v>365</v>
      </c>
      <c r="E698" s="229" t="s">
        <v>1229</v>
      </c>
      <c r="F698" s="230" t="s">
        <v>1230</v>
      </c>
      <c r="G698" s="231" t="s">
        <v>368</v>
      </c>
      <c r="H698" s="232">
        <v>255.13800000000001</v>
      </c>
      <c r="I698" s="233"/>
      <c r="J698" s="234">
        <f>ROUND(I698*H698,2)</f>
        <v>0</v>
      </c>
      <c r="K698" s="230" t="s">
        <v>369</v>
      </c>
      <c r="L698" s="45"/>
      <c r="M698" s="235" t="s">
        <v>1</v>
      </c>
      <c r="N698" s="236" t="s">
        <v>42</v>
      </c>
      <c r="O698" s="92"/>
      <c r="P698" s="237">
        <f>O698*H698</f>
        <v>0</v>
      </c>
      <c r="Q698" s="237">
        <v>0</v>
      </c>
      <c r="R698" s="237">
        <f>Q698*H698</f>
        <v>0</v>
      </c>
      <c r="S698" s="237">
        <v>0.021999999999999999</v>
      </c>
      <c r="T698" s="238">
        <f>S698*H698</f>
        <v>5.6130360000000001</v>
      </c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R698" s="239" t="s">
        <v>370</v>
      </c>
      <c r="AT698" s="239" t="s">
        <v>365</v>
      </c>
      <c r="AU698" s="239" t="s">
        <v>88</v>
      </c>
      <c r="AY698" s="18" t="s">
        <v>362</v>
      </c>
      <c r="BE698" s="240">
        <f>IF(N698="základní",J698,0)</f>
        <v>0</v>
      </c>
      <c r="BF698" s="240">
        <f>IF(N698="snížená",J698,0)</f>
        <v>0</v>
      </c>
      <c r="BG698" s="240">
        <f>IF(N698="zákl. přenesená",J698,0)</f>
        <v>0</v>
      </c>
      <c r="BH698" s="240">
        <f>IF(N698="sníž. přenesená",J698,0)</f>
        <v>0</v>
      </c>
      <c r="BI698" s="240">
        <f>IF(N698="nulová",J698,0)</f>
        <v>0</v>
      </c>
      <c r="BJ698" s="18" t="s">
        <v>88</v>
      </c>
      <c r="BK698" s="240">
        <f>ROUND(I698*H698,2)</f>
        <v>0</v>
      </c>
      <c r="BL698" s="18" t="s">
        <v>370</v>
      </c>
      <c r="BM698" s="239" t="s">
        <v>1231</v>
      </c>
    </row>
    <row r="699" s="13" customFormat="1">
      <c r="A699" s="13"/>
      <c r="B699" s="241"/>
      <c r="C699" s="242"/>
      <c r="D699" s="243" t="s">
        <v>372</v>
      </c>
      <c r="E699" s="244" t="s">
        <v>1</v>
      </c>
      <c r="F699" s="245" t="s">
        <v>1232</v>
      </c>
      <c r="G699" s="242"/>
      <c r="H699" s="246">
        <v>255.13800000000001</v>
      </c>
      <c r="I699" s="247"/>
      <c r="J699" s="242"/>
      <c r="K699" s="242"/>
      <c r="L699" s="248"/>
      <c r="M699" s="249"/>
      <c r="N699" s="250"/>
      <c r="O699" s="250"/>
      <c r="P699" s="250"/>
      <c r="Q699" s="250"/>
      <c r="R699" s="250"/>
      <c r="S699" s="250"/>
      <c r="T699" s="251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52" t="s">
        <v>372</v>
      </c>
      <c r="AU699" s="252" t="s">
        <v>88</v>
      </c>
      <c r="AV699" s="13" t="s">
        <v>88</v>
      </c>
      <c r="AW699" s="13" t="s">
        <v>32</v>
      </c>
      <c r="AX699" s="13" t="s">
        <v>83</v>
      </c>
      <c r="AY699" s="252" t="s">
        <v>362</v>
      </c>
    </row>
    <row r="700" s="2" customFormat="1" ht="24.15" customHeight="1">
      <c r="A700" s="39"/>
      <c r="B700" s="40"/>
      <c r="C700" s="228" t="s">
        <v>1233</v>
      </c>
      <c r="D700" s="228" t="s">
        <v>365</v>
      </c>
      <c r="E700" s="229" t="s">
        <v>1234</v>
      </c>
      <c r="F700" s="230" t="s">
        <v>1235</v>
      </c>
      <c r="G700" s="231" t="s">
        <v>368</v>
      </c>
      <c r="H700" s="232">
        <v>255.13800000000001</v>
      </c>
      <c r="I700" s="233"/>
      <c r="J700" s="234">
        <f>ROUND(I700*H700,2)</f>
        <v>0</v>
      </c>
      <c r="K700" s="230" t="s">
        <v>369</v>
      </c>
      <c r="L700" s="45"/>
      <c r="M700" s="235" t="s">
        <v>1</v>
      </c>
      <c r="N700" s="236" t="s">
        <v>42</v>
      </c>
      <c r="O700" s="92"/>
      <c r="P700" s="237">
        <f>O700*H700</f>
        <v>0</v>
      </c>
      <c r="Q700" s="237">
        <v>0.020140000000000002</v>
      </c>
      <c r="R700" s="237">
        <f>Q700*H700</f>
        <v>5.138479320000001</v>
      </c>
      <c r="S700" s="237">
        <v>0</v>
      </c>
      <c r="T700" s="238">
        <f>S700*H700</f>
        <v>0</v>
      </c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R700" s="239" t="s">
        <v>370</v>
      </c>
      <c r="AT700" s="239" t="s">
        <v>365</v>
      </c>
      <c r="AU700" s="239" t="s">
        <v>88</v>
      </c>
      <c r="AY700" s="18" t="s">
        <v>362</v>
      </c>
      <c r="BE700" s="240">
        <f>IF(N700="základní",J700,0)</f>
        <v>0</v>
      </c>
      <c r="BF700" s="240">
        <f>IF(N700="snížená",J700,0)</f>
        <v>0</v>
      </c>
      <c r="BG700" s="240">
        <f>IF(N700="zákl. přenesená",J700,0)</f>
        <v>0</v>
      </c>
      <c r="BH700" s="240">
        <f>IF(N700="sníž. přenesená",J700,0)</f>
        <v>0</v>
      </c>
      <c r="BI700" s="240">
        <f>IF(N700="nulová",J700,0)</f>
        <v>0</v>
      </c>
      <c r="BJ700" s="18" t="s">
        <v>88</v>
      </c>
      <c r="BK700" s="240">
        <f>ROUND(I700*H700,2)</f>
        <v>0</v>
      </c>
      <c r="BL700" s="18" t="s">
        <v>370</v>
      </c>
      <c r="BM700" s="239" t="s">
        <v>1236</v>
      </c>
    </row>
    <row r="701" s="12" customFormat="1" ht="22.8" customHeight="1">
      <c r="A701" s="12"/>
      <c r="B701" s="212"/>
      <c r="C701" s="213"/>
      <c r="D701" s="214" t="s">
        <v>75</v>
      </c>
      <c r="E701" s="226" t="s">
        <v>477</v>
      </c>
      <c r="F701" s="226" t="s">
        <v>478</v>
      </c>
      <c r="G701" s="213"/>
      <c r="H701" s="213"/>
      <c r="I701" s="216"/>
      <c r="J701" s="227">
        <f>BK701</f>
        <v>0</v>
      </c>
      <c r="K701" s="213"/>
      <c r="L701" s="218"/>
      <c r="M701" s="219"/>
      <c r="N701" s="220"/>
      <c r="O701" s="220"/>
      <c r="P701" s="221">
        <f>SUM(P702:P710)</f>
        <v>0</v>
      </c>
      <c r="Q701" s="220"/>
      <c r="R701" s="221">
        <f>SUM(R702:R710)</f>
        <v>0</v>
      </c>
      <c r="S701" s="220"/>
      <c r="T701" s="222">
        <f>SUM(T702:T710)</f>
        <v>0</v>
      </c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R701" s="223" t="s">
        <v>83</v>
      </c>
      <c r="AT701" s="224" t="s">
        <v>75</v>
      </c>
      <c r="AU701" s="224" t="s">
        <v>83</v>
      </c>
      <c r="AY701" s="223" t="s">
        <v>362</v>
      </c>
      <c r="BK701" s="225">
        <f>SUM(BK702:BK710)</f>
        <v>0</v>
      </c>
    </row>
    <row r="702" s="2" customFormat="1" ht="16.5" customHeight="1">
      <c r="A702" s="39"/>
      <c r="B702" s="40"/>
      <c r="C702" s="228" t="s">
        <v>1237</v>
      </c>
      <c r="D702" s="228" t="s">
        <v>365</v>
      </c>
      <c r="E702" s="229" t="s">
        <v>480</v>
      </c>
      <c r="F702" s="230" t="s">
        <v>481</v>
      </c>
      <c r="G702" s="231" t="s">
        <v>482</v>
      </c>
      <c r="H702" s="232">
        <v>12.885</v>
      </c>
      <c r="I702" s="233"/>
      <c r="J702" s="234">
        <f>ROUND(I702*H702,2)</f>
        <v>0</v>
      </c>
      <c r="K702" s="230" t="s">
        <v>369</v>
      </c>
      <c r="L702" s="45"/>
      <c r="M702" s="235" t="s">
        <v>1</v>
      </c>
      <c r="N702" s="236" t="s">
        <v>42</v>
      </c>
      <c r="O702" s="92"/>
      <c r="P702" s="237">
        <f>O702*H702</f>
        <v>0</v>
      </c>
      <c r="Q702" s="237">
        <v>0</v>
      </c>
      <c r="R702" s="237">
        <f>Q702*H702</f>
        <v>0</v>
      </c>
      <c r="S702" s="237">
        <v>0</v>
      </c>
      <c r="T702" s="238">
        <f>S702*H702</f>
        <v>0</v>
      </c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R702" s="239" t="s">
        <v>370</v>
      </c>
      <c r="AT702" s="239" t="s">
        <v>365</v>
      </c>
      <c r="AU702" s="239" t="s">
        <v>88</v>
      </c>
      <c r="AY702" s="18" t="s">
        <v>362</v>
      </c>
      <c r="BE702" s="240">
        <f>IF(N702="základní",J702,0)</f>
        <v>0</v>
      </c>
      <c r="BF702" s="240">
        <f>IF(N702="snížená",J702,0)</f>
        <v>0</v>
      </c>
      <c r="BG702" s="240">
        <f>IF(N702="zákl. přenesená",J702,0)</f>
        <v>0</v>
      </c>
      <c r="BH702" s="240">
        <f>IF(N702="sníž. přenesená",J702,0)</f>
        <v>0</v>
      </c>
      <c r="BI702" s="240">
        <f>IF(N702="nulová",J702,0)</f>
        <v>0</v>
      </c>
      <c r="BJ702" s="18" t="s">
        <v>88</v>
      </c>
      <c r="BK702" s="240">
        <f>ROUND(I702*H702,2)</f>
        <v>0</v>
      </c>
      <c r="BL702" s="18" t="s">
        <v>370</v>
      </c>
      <c r="BM702" s="239" t="s">
        <v>1238</v>
      </c>
    </row>
    <row r="703" s="2" customFormat="1" ht="24.15" customHeight="1">
      <c r="A703" s="39"/>
      <c r="B703" s="40"/>
      <c r="C703" s="228" t="s">
        <v>1239</v>
      </c>
      <c r="D703" s="228" t="s">
        <v>365</v>
      </c>
      <c r="E703" s="229" t="s">
        <v>737</v>
      </c>
      <c r="F703" s="230" t="s">
        <v>738</v>
      </c>
      <c r="G703" s="231" t="s">
        <v>482</v>
      </c>
      <c r="H703" s="232">
        <v>12.885</v>
      </c>
      <c r="I703" s="233"/>
      <c r="J703" s="234">
        <f>ROUND(I703*H703,2)</f>
        <v>0</v>
      </c>
      <c r="K703" s="230" t="s">
        <v>369</v>
      </c>
      <c r="L703" s="45"/>
      <c r="M703" s="235" t="s">
        <v>1</v>
      </c>
      <c r="N703" s="236" t="s">
        <v>42</v>
      </c>
      <c r="O703" s="92"/>
      <c r="P703" s="237">
        <f>O703*H703</f>
        <v>0</v>
      </c>
      <c r="Q703" s="237">
        <v>0</v>
      </c>
      <c r="R703" s="237">
        <f>Q703*H703</f>
        <v>0</v>
      </c>
      <c r="S703" s="237">
        <v>0</v>
      </c>
      <c r="T703" s="238">
        <f>S703*H703</f>
        <v>0</v>
      </c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R703" s="239" t="s">
        <v>370</v>
      </c>
      <c r="AT703" s="239" t="s">
        <v>365</v>
      </c>
      <c r="AU703" s="239" t="s">
        <v>88</v>
      </c>
      <c r="AY703" s="18" t="s">
        <v>362</v>
      </c>
      <c r="BE703" s="240">
        <f>IF(N703="základní",J703,0)</f>
        <v>0</v>
      </c>
      <c r="BF703" s="240">
        <f>IF(N703="snížená",J703,0)</f>
        <v>0</v>
      </c>
      <c r="BG703" s="240">
        <f>IF(N703="zákl. přenesená",J703,0)</f>
        <v>0</v>
      </c>
      <c r="BH703" s="240">
        <f>IF(N703="sníž. přenesená",J703,0)</f>
        <v>0</v>
      </c>
      <c r="BI703" s="240">
        <f>IF(N703="nulová",J703,0)</f>
        <v>0</v>
      </c>
      <c r="BJ703" s="18" t="s">
        <v>88</v>
      </c>
      <c r="BK703" s="240">
        <f>ROUND(I703*H703,2)</f>
        <v>0</v>
      </c>
      <c r="BL703" s="18" t="s">
        <v>370</v>
      </c>
      <c r="BM703" s="239" t="s">
        <v>1240</v>
      </c>
    </row>
    <row r="704" s="2" customFormat="1" ht="24.15" customHeight="1">
      <c r="A704" s="39"/>
      <c r="B704" s="40"/>
      <c r="C704" s="228" t="s">
        <v>1241</v>
      </c>
      <c r="D704" s="228" t="s">
        <v>365</v>
      </c>
      <c r="E704" s="229" t="s">
        <v>489</v>
      </c>
      <c r="F704" s="230" t="s">
        <v>490</v>
      </c>
      <c r="G704" s="231" t="s">
        <v>482</v>
      </c>
      <c r="H704" s="232">
        <v>12.885</v>
      </c>
      <c r="I704" s="233"/>
      <c r="J704" s="234">
        <f>ROUND(I704*H704,2)</f>
        <v>0</v>
      </c>
      <c r="K704" s="230" t="s">
        <v>369</v>
      </c>
      <c r="L704" s="45"/>
      <c r="M704" s="235" t="s">
        <v>1</v>
      </c>
      <c r="N704" s="236" t="s">
        <v>42</v>
      </c>
      <c r="O704" s="92"/>
      <c r="P704" s="237">
        <f>O704*H704</f>
        <v>0</v>
      </c>
      <c r="Q704" s="237">
        <v>0</v>
      </c>
      <c r="R704" s="237">
        <f>Q704*H704</f>
        <v>0</v>
      </c>
      <c r="S704" s="237">
        <v>0</v>
      </c>
      <c r="T704" s="238">
        <f>S704*H704</f>
        <v>0</v>
      </c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R704" s="239" t="s">
        <v>370</v>
      </c>
      <c r="AT704" s="239" t="s">
        <v>365</v>
      </c>
      <c r="AU704" s="239" t="s">
        <v>88</v>
      </c>
      <c r="AY704" s="18" t="s">
        <v>362</v>
      </c>
      <c r="BE704" s="240">
        <f>IF(N704="základní",J704,0)</f>
        <v>0</v>
      </c>
      <c r="BF704" s="240">
        <f>IF(N704="snížená",J704,0)</f>
        <v>0</v>
      </c>
      <c r="BG704" s="240">
        <f>IF(N704="zákl. přenesená",J704,0)</f>
        <v>0</v>
      </c>
      <c r="BH704" s="240">
        <f>IF(N704="sníž. přenesená",J704,0)</f>
        <v>0</v>
      </c>
      <c r="BI704" s="240">
        <f>IF(N704="nulová",J704,0)</f>
        <v>0</v>
      </c>
      <c r="BJ704" s="18" t="s">
        <v>88</v>
      </c>
      <c r="BK704" s="240">
        <f>ROUND(I704*H704,2)</f>
        <v>0</v>
      </c>
      <c r="BL704" s="18" t="s">
        <v>370</v>
      </c>
      <c r="BM704" s="239" t="s">
        <v>1242</v>
      </c>
    </row>
    <row r="705" s="2" customFormat="1" ht="24.15" customHeight="1">
      <c r="A705" s="39"/>
      <c r="B705" s="40"/>
      <c r="C705" s="228" t="s">
        <v>1243</v>
      </c>
      <c r="D705" s="228" t="s">
        <v>365</v>
      </c>
      <c r="E705" s="229" t="s">
        <v>493</v>
      </c>
      <c r="F705" s="230" t="s">
        <v>494</v>
      </c>
      <c r="G705" s="231" t="s">
        <v>482</v>
      </c>
      <c r="H705" s="232">
        <v>128.84999999999999</v>
      </c>
      <c r="I705" s="233"/>
      <c r="J705" s="234">
        <f>ROUND(I705*H705,2)</f>
        <v>0</v>
      </c>
      <c r="K705" s="230" t="s">
        <v>369</v>
      </c>
      <c r="L705" s="45"/>
      <c r="M705" s="235" t="s">
        <v>1</v>
      </c>
      <c r="N705" s="236" t="s">
        <v>42</v>
      </c>
      <c r="O705" s="92"/>
      <c r="P705" s="237">
        <f>O705*H705</f>
        <v>0</v>
      </c>
      <c r="Q705" s="237">
        <v>0</v>
      </c>
      <c r="R705" s="237">
        <f>Q705*H705</f>
        <v>0</v>
      </c>
      <c r="S705" s="237">
        <v>0</v>
      </c>
      <c r="T705" s="238">
        <f>S705*H705</f>
        <v>0</v>
      </c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R705" s="239" t="s">
        <v>370</v>
      </c>
      <c r="AT705" s="239" t="s">
        <v>365</v>
      </c>
      <c r="AU705" s="239" t="s">
        <v>88</v>
      </c>
      <c r="AY705" s="18" t="s">
        <v>362</v>
      </c>
      <c r="BE705" s="240">
        <f>IF(N705="základní",J705,0)</f>
        <v>0</v>
      </c>
      <c r="BF705" s="240">
        <f>IF(N705="snížená",J705,0)</f>
        <v>0</v>
      </c>
      <c r="BG705" s="240">
        <f>IF(N705="zákl. přenesená",J705,0)</f>
        <v>0</v>
      </c>
      <c r="BH705" s="240">
        <f>IF(N705="sníž. přenesená",J705,0)</f>
        <v>0</v>
      </c>
      <c r="BI705" s="240">
        <f>IF(N705="nulová",J705,0)</f>
        <v>0</v>
      </c>
      <c r="BJ705" s="18" t="s">
        <v>88</v>
      </c>
      <c r="BK705" s="240">
        <f>ROUND(I705*H705,2)</f>
        <v>0</v>
      </c>
      <c r="BL705" s="18" t="s">
        <v>370</v>
      </c>
      <c r="BM705" s="239" t="s">
        <v>1244</v>
      </c>
    </row>
    <row r="706" s="13" customFormat="1">
      <c r="A706" s="13"/>
      <c r="B706" s="241"/>
      <c r="C706" s="242"/>
      <c r="D706" s="243" t="s">
        <v>372</v>
      </c>
      <c r="E706" s="242"/>
      <c r="F706" s="245" t="s">
        <v>1245</v>
      </c>
      <c r="G706" s="242"/>
      <c r="H706" s="246">
        <v>128.84999999999999</v>
      </c>
      <c r="I706" s="247"/>
      <c r="J706" s="242"/>
      <c r="K706" s="242"/>
      <c r="L706" s="248"/>
      <c r="M706" s="249"/>
      <c r="N706" s="250"/>
      <c r="O706" s="250"/>
      <c r="P706" s="250"/>
      <c r="Q706" s="250"/>
      <c r="R706" s="250"/>
      <c r="S706" s="250"/>
      <c r="T706" s="251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52" t="s">
        <v>372</v>
      </c>
      <c r="AU706" s="252" t="s">
        <v>88</v>
      </c>
      <c r="AV706" s="13" t="s">
        <v>88</v>
      </c>
      <c r="AW706" s="13" t="s">
        <v>4</v>
      </c>
      <c r="AX706" s="13" t="s">
        <v>83</v>
      </c>
      <c r="AY706" s="252" t="s">
        <v>362</v>
      </c>
    </row>
    <row r="707" s="2" customFormat="1" ht="33" customHeight="1">
      <c r="A707" s="39"/>
      <c r="B707" s="40"/>
      <c r="C707" s="228" t="s">
        <v>1246</v>
      </c>
      <c r="D707" s="228" t="s">
        <v>365</v>
      </c>
      <c r="E707" s="229" t="s">
        <v>498</v>
      </c>
      <c r="F707" s="230" t="s">
        <v>499</v>
      </c>
      <c r="G707" s="231" t="s">
        <v>482</v>
      </c>
      <c r="H707" s="232">
        <v>3.8660000000000001</v>
      </c>
      <c r="I707" s="233"/>
      <c r="J707" s="234">
        <f>ROUND(I707*H707,2)</f>
        <v>0</v>
      </c>
      <c r="K707" s="230" t="s">
        <v>369</v>
      </c>
      <c r="L707" s="45"/>
      <c r="M707" s="235" t="s">
        <v>1</v>
      </c>
      <c r="N707" s="236" t="s">
        <v>42</v>
      </c>
      <c r="O707" s="92"/>
      <c r="P707" s="237">
        <f>O707*H707</f>
        <v>0</v>
      </c>
      <c r="Q707" s="237">
        <v>0</v>
      </c>
      <c r="R707" s="237">
        <f>Q707*H707</f>
        <v>0</v>
      </c>
      <c r="S707" s="237">
        <v>0</v>
      </c>
      <c r="T707" s="238">
        <f>S707*H707</f>
        <v>0</v>
      </c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R707" s="239" t="s">
        <v>370</v>
      </c>
      <c r="AT707" s="239" t="s">
        <v>365</v>
      </c>
      <c r="AU707" s="239" t="s">
        <v>88</v>
      </c>
      <c r="AY707" s="18" t="s">
        <v>362</v>
      </c>
      <c r="BE707" s="240">
        <f>IF(N707="základní",J707,0)</f>
        <v>0</v>
      </c>
      <c r="BF707" s="240">
        <f>IF(N707="snížená",J707,0)</f>
        <v>0</v>
      </c>
      <c r="BG707" s="240">
        <f>IF(N707="zákl. přenesená",J707,0)</f>
        <v>0</v>
      </c>
      <c r="BH707" s="240">
        <f>IF(N707="sníž. přenesená",J707,0)</f>
        <v>0</v>
      </c>
      <c r="BI707" s="240">
        <f>IF(N707="nulová",J707,0)</f>
        <v>0</v>
      </c>
      <c r="BJ707" s="18" t="s">
        <v>88</v>
      </c>
      <c r="BK707" s="240">
        <f>ROUND(I707*H707,2)</f>
        <v>0</v>
      </c>
      <c r="BL707" s="18" t="s">
        <v>370</v>
      </c>
      <c r="BM707" s="239" t="s">
        <v>1247</v>
      </c>
    </row>
    <row r="708" s="13" customFormat="1">
      <c r="A708" s="13"/>
      <c r="B708" s="241"/>
      <c r="C708" s="242"/>
      <c r="D708" s="243" t="s">
        <v>372</v>
      </c>
      <c r="E708" s="242"/>
      <c r="F708" s="245" t="s">
        <v>1248</v>
      </c>
      <c r="G708" s="242"/>
      <c r="H708" s="246">
        <v>3.8660000000000001</v>
      </c>
      <c r="I708" s="247"/>
      <c r="J708" s="242"/>
      <c r="K708" s="242"/>
      <c r="L708" s="248"/>
      <c r="M708" s="249"/>
      <c r="N708" s="250"/>
      <c r="O708" s="250"/>
      <c r="P708" s="250"/>
      <c r="Q708" s="250"/>
      <c r="R708" s="250"/>
      <c r="S708" s="250"/>
      <c r="T708" s="251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52" t="s">
        <v>372</v>
      </c>
      <c r="AU708" s="252" t="s">
        <v>88</v>
      </c>
      <c r="AV708" s="13" t="s">
        <v>88</v>
      </c>
      <c r="AW708" s="13" t="s">
        <v>4</v>
      </c>
      <c r="AX708" s="13" t="s">
        <v>83</v>
      </c>
      <c r="AY708" s="252" t="s">
        <v>362</v>
      </c>
    </row>
    <row r="709" s="2" customFormat="1" ht="44.25" customHeight="1">
      <c r="A709" s="39"/>
      <c r="B709" s="40"/>
      <c r="C709" s="228" t="s">
        <v>1249</v>
      </c>
      <c r="D709" s="228" t="s">
        <v>365</v>
      </c>
      <c r="E709" s="229" t="s">
        <v>503</v>
      </c>
      <c r="F709" s="230" t="s">
        <v>504</v>
      </c>
      <c r="G709" s="231" t="s">
        <v>482</v>
      </c>
      <c r="H709" s="232">
        <v>9.0199999999999996</v>
      </c>
      <c r="I709" s="233"/>
      <c r="J709" s="234">
        <f>ROUND(I709*H709,2)</f>
        <v>0</v>
      </c>
      <c r="K709" s="230" t="s">
        <v>369</v>
      </c>
      <c r="L709" s="45"/>
      <c r="M709" s="235" t="s">
        <v>1</v>
      </c>
      <c r="N709" s="236" t="s">
        <v>42</v>
      </c>
      <c r="O709" s="92"/>
      <c r="P709" s="237">
        <f>O709*H709</f>
        <v>0</v>
      </c>
      <c r="Q709" s="237">
        <v>0</v>
      </c>
      <c r="R709" s="237">
        <f>Q709*H709</f>
        <v>0</v>
      </c>
      <c r="S709" s="237">
        <v>0</v>
      </c>
      <c r="T709" s="238">
        <f>S709*H709</f>
        <v>0</v>
      </c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R709" s="239" t="s">
        <v>370</v>
      </c>
      <c r="AT709" s="239" t="s">
        <v>365</v>
      </c>
      <c r="AU709" s="239" t="s">
        <v>88</v>
      </c>
      <c r="AY709" s="18" t="s">
        <v>362</v>
      </c>
      <c r="BE709" s="240">
        <f>IF(N709="základní",J709,0)</f>
        <v>0</v>
      </c>
      <c r="BF709" s="240">
        <f>IF(N709="snížená",J709,0)</f>
        <v>0</v>
      </c>
      <c r="BG709" s="240">
        <f>IF(N709="zákl. přenesená",J709,0)</f>
        <v>0</v>
      </c>
      <c r="BH709" s="240">
        <f>IF(N709="sníž. přenesená",J709,0)</f>
        <v>0</v>
      </c>
      <c r="BI709" s="240">
        <f>IF(N709="nulová",J709,0)</f>
        <v>0</v>
      </c>
      <c r="BJ709" s="18" t="s">
        <v>88</v>
      </c>
      <c r="BK709" s="240">
        <f>ROUND(I709*H709,2)</f>
        <v>0</v>
      </c>
      <c r="BL709" s="18" t="s">
        <v>370</v>
      </c>
      <c r="BM709" s="239" t="s">
        <v>1250</v>
      </c>
    </row>
    <row r="710" s="13" customFormat="1">
      <c r="A710" s="13"/>
      <c r="B710" s="241"/>
      <c r="C710" s="242"/>
      <c r="D710" s="243" t="s">
        <v>372</v>
      </c>
      <c r="E710" s="242"/>
      <c r="F710" s="245" t="s">
        <v>1251</v>
      </c>
      <c r="G710" s="242"/>
      <c r="H710" s="246">
        <v>9.0199999999999996</v>
      </c>
      <c r="I710" s="247"/>
      <c r="J710" s="242"/>
      <c r="K710" s="242"/>
      <c r="L710" s="248"/>
      <c r="M710" s="249"/>
      <c r="N710" s="250"/>
      <c r="O710" s="250"/>
      <c r="P710" s="250"/>
      <c r="Q710" s="250"/>
      <c r="R710" s="250"/>
      <c r="S710" s="250"/>
      <c r="T710" s="251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52" t="s">
        <v>372</v>
      </c>
      <c r="AU710" s="252" t="s">
        <v>88</v>
      </c>
      <c r="AV710" s="13" t="s">
        <v>88</v>
      </c>
      <c r="AW710" s="13" t="s">
        <v>4</v>
      </c>
      <c r="AX710" s="13" t="s">
        <v>83</v>
      </c>
      <c r="AY710" s="252" t="s">
        <v>362</v>
      </c>
    </row>
    <row r="711" s="12" customFormat="1" ht="22.8" customHeight="1">
      <c r="A711" s="12"/>
      <c r="B711" s="212"/>
      <c r="C711" s="213"/>
      <c r="D711" s="214" t="s">
        <v>75</v>
      </c>
      <c r="E711" s="226" t="s">
        <v>507</v>
      </c>
      <c r="F711" s="226" t="s">
        <v>508</v>
      </c>
      <c r="G711" s="213"/>
      <c r="H711" s="213"/>
      <c r="I711" s="216"/>
      <c r="J711" s="227">
        <f>BK711</f>
        <v>0</v>
      </c>
      <c r="K711" s="213"/>
      <c r="L711" s="218"/>
      <c r="M711" s="219"/>
      <c r="N711" s="220"/>
      <c r="O711" s="220"/>
      <c r="P711" s="221">
        <f>P712</f>
        <v>0</v>
      </c>
      <c r="Q711" s="220"/>
      <c r="R711" s="221">
        <f>R712</f>
        <v>0</v>
      </c>
      <c r="S711" s="220"/>
      <c r="T711" s="222">
        <f>T712</f>
        <v>0</v>
      </c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R711" s="223" t="s">
        <v>83</v>
      </c>
      <c r="AT711" s="224" t="s">
        <v>75</v>
      </c>
      <c r="AU711" s="224" t="s">
        <v>83</v>
      </c>
      <c r="AY711" s="223" t="s">
        <v>362</v>
      </c>
      <c r="BK711" s="225">
        <f>BK712</f>
        <v>0</v>
      </c>
    </row>
    <row r="712" s="2" customFormat="1" ht="21.75" customHeight="1">
      <c r="A712" s="39"/>
      <c r="B712" s="40"/>
      <c r="C712" s="228" t="s">
        <v>1252</v>
      </c>
      <c r="D712" s="228" t="s">
        <v>365</v>
      </c>
      <c r="E712" s="229" t="s">
        <v>1253</v>
      </c>
      <c r="F712" s="230" t="s">
        <v>1254</v>
      </c>
      <c r="G712" s="231" t="s">
        <v>482</v>
      </c>
      <c r="H712" s="232">
        <v>110.87900000000001</v>
      </c>
      <c r="I712" s="233"/>
      <c r="J712" s="234">
        <f>ROUND(I712*H712,2)</f>
        <v>0</v>
      </c>
      <c r="K712" s="230" t="s">
        <v>369</v>
      </c>
      <c r="L712" s="45"/>
      <c r="M712" s="235" t="s">
        <v>1</v>
      </c>
      <c r="N712" s="236" t="s">
        <v>42</v>
      </c>
      <c r="O712" s="92"/>
      <c r="P712" s="237">
        <f>O712*H712</f>
        <v>0</v>
      </c>
      <c r="Q712" s="237">
        <v>0</v>
      </c>
      <c r="R712" s="237">
        <f>Q712*H712</f>
        <v>0</v>
      </c>
      <c r="S712" s="237">
        <v>0</v>
      </c>
      <c r="T712" s="238">
        <f>S712*H712</f>
        <v>0</v>
      </c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R712" s="239" t="s">
        <v>370</v>
      </c>
      <c r="AT712" s="239" t="s">
        <v>365</v>
      </c>
      <c r="AU712" s="239" t="s">
        <v>88</v>
      </c>
      <c r="AY712" s="18" t="s">
        <v>362</v>
      </c>
      <c r="BE712" s="240">
        <f>IF(N712="základní",J712,0)</f>
        <v>0</v>
      </c>
      <c r="BF712" s="240">
        <f>IF(N712="snížená",J712,0)</f>
        <v>0</v>
      </c>
      <c r="BG712" s="240">
        <f>IF(N712="zákl. přenesená",J712,0)</f>
        <v>0</v>
      </c>
      <c r="BH712" s="240">
        <f>IF(N712="sníž. přenesená",J712,0)</f>
        <v>0</v>
      </c>
      <c r="BI712" s="240">
        <f>IF(N712="nulová",J712,0)</f>
        <v>0</v>
      </c>
      <c r="BJ712" s="18" t="s">
        <v>88</v>
      </c>
      <c r="BK712" s="240">
        <f>ROUND(I712*H712,2)</f>
        <v>0</v>
      </c>
      <c r="BL712" s="18" t="s">
        <v>370</v>
      </c>
      <c r="BM712" s="239" t="s">
        <v>1255</v>
      </c>
    </row>
    <row r="713" s="12" customFormat="1" ht="25.92" customHeight="1">
      <c r="A713" s="12"/>
      <c r="B713" s="212"/>
      <c r="C713" s="213"/>
      <c r="D713" s="214" t="s">
        <v>75</v>
      </c>
      <c r="E713" s="215" t="s">
        <v>513</v>
      </c>
      <c r="F713" s="215" t="s">
        <v>514</v>
      </c>
      <c r="G713" s="213"/>
      <c r="H713" s="213"/>
      <c r="I713" s="216"/>
      <c r="J713" s="217">
        <f>BK713</f>
        <v>0</v>
      </c>
      <c r="K713" s="213"/>
      <c r="L713" s="218"/>
      <c r="M713" s="219"/>
      <c r="N713" s="220"/>
      <c r="O713" s="220"/>
      <c r="P713" s="221">
        <f>P714+P727+P935+P955+P959+P1025+P1086+P1133+P1149</f>
        <v>0</v>
      </c>
      <c r="Q713" s="220"/>
      <c r="R713" s="221">
        <f>R714+R727+R935+R955+R959+R1025+R1086+R1133+R1149</f>
        <v>141.37639940000003</v>
      </c>
      <c r="S713" s="220"/>
      <c r="T713" s="222">
        <f>T714+T727+T935+T955+T959+T1025+T1086+T1133+T1149</f>
        <v>2.2756442799999999</v>
      </c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R713" s="223" t="s">
        <v>88</v>
      </c>
      <c r="AT713" s="224" t="s">
        <v>75</v>
      </c>
      <c r="AU713" s="224" t="s">
        <v>76</v>
      </c>
      <c r="AY713" s="223" t="s">
        <v>362</v>
      </c>
      <c r="BK713" s="225">
        <f>BK714+BK727+BK935+BK955+BK959+BK1025+BK1086+BK1133+BK1149</f>
        <v>0</v>
      </c>
    </row>
    <row r="714" s="12" customFormat="1" ht="22.8" customHeight="1">
      <c r="A714" s="12"/>
      <c r="B714" s="212"/>
      <c r="C714" s="213"/>
      <c r="D714" s="214" t="s">
        <v>75</v>
      </c>
      <c r="E714" s="226" t="s">
        <v>1256</v>
      </c>
      <c r="F714" s="226" t="s">
        <v>1257</v>
      </c>
      <c r="G714" s="213"/>
      <c r="H714" s="213"/>
      <c r="I714" s="216"/>
      <c r="J714" s="227">
        <f>BK714</f>
        <v>0</v>
      </c>
      <c r="K714" s="213"/>
      <c r="L714" s="218"/>
      <c r="M714" s="219"/>
      <c r="N714" s="220"/>
      <c r="O714" s="220"/>
      <c r="P714" s="221">
        <f>SUM(P715:P726)</f>
        <v>0</v>
      </c>
      <c r="Q714" s="220"/>
      <c r="R714" s="221">
        <f>SUM(R715:R726)</f>
        <v>0.39649999999999996</v>
      </c>
      <c r="S714" s="220"/>
      <c r="T714" s="222">
        <f>SUM(T715:T726)</f>
        <v>0</v>
      </c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R714" s="223" t="s">
        <v>88</v>
      </c>
      <c r="AT714" s="224" t="s">
        <v>75</v>
      </c>
      <c r="AU714" s="224" t="s">
        <v>83</v>
      </c>
      <c r="AY714" s="223" t="s">
        <v>362</v>
      </c>
      <c r="BK714" s="225">
        <f>SUM(BK715:BK726)</f>
        <v>0</v>
      </c>
    </row>
    <row r="715" s="2" customFormat="1" ht="24.15" customHeight="1">
      <c r="A715" s="39"/>
      <c r="B715" s="40"/>
      <c r="C715" s="228" t="s">
        <v>1258</v>
      </c>
      <c r="D715" s="228" t="s">
        <v>365</v>
      </c>
      <c r="E715" s="229" t="s">
        <v>1259</v>
      </c>
      <c r="F715" s="230" t="s">
        <v>1260</v>
      </c>
      <c r="G715" s="231" t="s">
        <v>470</v>
      </c>
      <c r="H715" s="232">
        <v>210</v>
      </c>
      <c r="I715" s="233"/>
      <c r="J715" s="234">
        <f>ROUND(I715*H715,2)</f>
        <v>0</v>
      </c>
      <c r="K715" s="230" t="s">
        <v>471</v>
      </c>
      <c r="L715" s="45"/>
      <c r="M715" s="235" t="s">
        <v>1</v>
      </c>
      <c r="N715" s="236" t="s">
        <v>42</v>
      </c>
      <c r="O715" s="92"/>
      <c r="P715" s="237">
        <f>O715*H715</f>
        <v>0</v>
      </c>
      <c r="Q715" s="237">
        <v>0.0012999999999999999</v>
      </c>
      <c r="R715" s="237">
        <f>Q715*H715</f>
        <v>0.27299999999999996</v>
      </c>
      <c r="S715" s="237">
        <v>0</v>
      </c>
      <c r="T715" s="238">
        <f>S715*H715</f>
        <v>0</v>
      </c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R715" s="239" t="s">
        <v>440</v>
      </c>
      <c r="AT715" s="239" t="s">
        <v>365</v>
      </c>
      <c r="AU715" s="239" t="s">
        <v>88</v>
      </c>
      <c r="AY715" s="18" t="s">
        <v>362</v>
      </c>
      <c r="BE715" s="240">
        <f>IF(N715="základní",J715,0)</f>
        <v>0</v>
      </c>
      <c r="BF715" s="240">
        <f>IF(N715="snížená",J715,0)</f>
        <v>0</v>
      </c>
      <c r="BG715" s="240">
        <f>IF(N715="zákl. přenesená",J715,0)</f>
        <v>0</v>
      </c>
      <c r="BH715" s="240">
        <f>IF(N715="sníž. přenesená",J715,0)</f>
        <v>0</v>
      </c>
      <c r="BI715" s="240">
        <f>IF(N715="nulová",J715,0)</f>
        <v>0</v>
      </c>
      <c r="BJ715" s="18" t="s">
        <v>88</v>
      </c>
      <c r="BK715" s="240">
        <f>ROUND(I715*H715,2)</f>
        <v>0</v>
      </c>
      <c r="BL715" s="18" t="s">
        <v>440</v>
      </c>
      <c r="BM715" s="239" t="s">
        <v>1261</v>
      </c>
    </row>
    <row r="716" s="15" customFormat="1">
      <c r="A716" s="15"/>
      <c r="B716" s="274"/>
      <c r="C716" s="275"/>
      <c r="D716" s="243" t="s">
        <v>372</v>
      </c>
      <c r="E716" s="276" t="s">
        <v>1</v>
      </c>
      <c r="F716" s="277" t="s">
        <v>1262</v>
      </c>
      <c r="G716" s="275"/>
      <c r="H716" s="276" t="s">
        <v>1</v>
      </c>
      <c r="I716" s="278"/>
      <c r="J716" s="275"/>
      <c r="K716" s="275"/>
      <c r="L716" s="279"/>
      <c r="M716" s="280"/>
      <c r="N716" s="281"/>
      <c r="O716" s="281"/>
      <c r="P716" s="281"/>
      <c r="Q716" s="281"/>
      <c r="R716" s="281"/>
      <c r="S716" s="281"/>
      <c r="T716" s="282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T716" s="283" t="s">
        <v>372</v>
      </c>
      <c r="AU716" s="283" t="s">
        <v>88</v>
      </c>
      <c r="AV716" s="15" t="s">
        <v>83</v>
      </c>
      <c r="AW716" s="15" t="s">
        <v>32</v>
      </c>
      <c r="AX716" s="15" t="s">
        <v>76</v>
      </c>
      <c r="AY716" s="283" t="s">
        <v>362</v>
      </c>
    </row>
    <row r="717" s="13" customFormat="1">
      <c r="A717" s="13"/>
      <c r="B717" s="241"/>
      <c r="C717" s="242"/>
      <c r="D717" s="243" t="s">
        <v>372</v>
      </c>
      <c r="E717" s="244" t="s">
        <v>1</v>
      </c>
      <c r="F717" s="245" t="s">
        <v>1263</v>
      </c>
      <c r="G717" s="242"/>
      <c r="H717" s="246">
        <v>210</v>
      </c>
      <c r="I717" s="247"/>
      <c r="J717" s="242"/>
      <c r="K717" s="242"/>
      <c r="L717" s="248"/>
      <c r="M717" s="249"/>
      <c r="N717" s="250"/>
      <c r="O717" s="250"/>
      <c r="P717" s="250"/>
      <c r="Q717" s="250"/>
      <c r="R717" s="250"/>
      <c r="S717" s="250"/>
      <c r="T717" s="251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52" t="s">
        <v>372</v>
      </c>
      <c r="AU717" s="252" t="s">
        <v>88</v>
      </c>
      <c r="AV717" s="13" t="s">
        <v>88</v>
      </c>
      <c r="AW717" s="13" t="s">
        <v>32</v>
      </c>
      <c r="AX717" s="13" t="s">
        <v>83</v>
      </c>
      <c r="AY717" s="252" t="s">
        <v>362</v>
      </c>
    </row>
    <row r="718" s="2" customFormat="1" ht="24.15" customHeight="1">
      <c r="A718" s="39"/>
      <c r="B718" s="40"/>
      <c r="C718" s="228" t="s">
        <v>1264</v>
      </c>
      <c r="D718" s="228" t="s">
        <v>365</v>
      </c>
      <c r="E718" s="229" t="s">
        <v>1265</v>
      </c>
      <c r="F718" s="230" t="s">
        <v>1266</v>
      </c>
      <c r="G718" s="231" t="s">
        <v>470</v>
      </c>
      <c r="H718" s="232">
        <v>57</v>
      </c>
      <c r="I718" s="233"/>
      <c r="J718" s="234">
        <f>ROUND(I718*H718,2)</f>
        <v>0</v>
      </c>
      <c r="K718" s="230" t="s">
        <v>471</v>
      </c>
      <c r="L718" s="45"/>
      <c r="M718" s="235" t="s">
        <v>1</v>
      </c>
      <c r="N718" s="236" t="s">
        <v>42</v>
      </c>
      <c r="O718" s="92"/>
      <c r="P718" s="237">
        <f>O718*H718</f>
        <v>0</v>
      </c>
      <c r="Q718" s="237">
        <v>0.0012999999999999999</v>
      </c>
      <c r="R718" s="237">
        <f>Q718*H718</f>
        <v>0.074099999999999999</v>
      </c>
      <c r="S718" s="237">
        <v>0</v>
      </c>
      <c r="T718" s="238">
        <f>S718*H718</f>
        <v>0</v>
      </c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R718" s="239" t="s">
        <v>440</v>
      </c>
      <c r="AT718" s="239" t="s">
        <v>365</v>
      </c>
      <c r="AU718" s="239" t="s">
        <v>88</v>
      </c>
      <c r="AY718" s="18" t="s">
        <v>362</v>
      </c>
      <c r="BE718" s="240">
        <f>IF(N718="základní",J718,0)</f>
        <v>0</v>
      </c>
      <c r="BF718" s="240">
        <f>IF(N718="snížená",J718,0)</f>
        <v>0</v>
      </c>
      <c r="BG718" s="240">
        <f>IF(N718="zákl. přenesená",J718,0)</f>
        <v>0</v>
      </c>
      <c r="BH718" s="240">
        <f>IF(N718="sníž. přenesená",J718,0)</f>
        <v>0</v>
      </c>
      <c r="BI718" s="240">
        <f>IF(N718="nulová",J718,0)</f>
        <v>0</v>
      </c>
      <c r="BJ718" s="18" t="s">
        <v>88</v>
      </c>
      <c r="BK718" s="240">
        <f>ROUND(I718*H718,2)</f>
        <v>0</v>
      </c>
      <c r="BL718" s="18" t="s">
        <v>440</v>
      </c>
      <c r="BM718" s="239" t="s">
        <v>1267</v>
      </c>
    </row>
    <row r="719" s="15" customFormat="1">
      <c r="A719" s="15"/>
      <c r="B719" s="274"/>
      <c r="C719" s="275"/>
      <c r="D719" s="243" t="s">
        <v>372</v>
      </c>
      <c r="E719" s="276" t="s">
        <v>1</v>
      </c>
      <c r="F719" s="277" t="s">
        <v>1268</v>
      </c>
      <c r="G719" s="275"/>
      <c r="H719" s="276" t="s">
        <v>1</v>
      </c>
      <c r="I719" s="278"/>
      <c r="J719" s="275"/>
      <c r="K719" s="275"/>
      <c r="L719" s="279"/>
      <c r="M719" s="280"/>
      <c r="N719" s="281"/>
      <c r="O719" s="281"/>
      <c r="P719" s="281"/>
      <c r="Q719" s="281"/>
      <c r="R719" s="281"/>
      <c r="S719" s="281"/>
      <c r="T719" s="282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T719" s="283" t="s">
        <v>372</v>
      </c>
      <c r="AU719" s="283" t="s">
        <v>88</v>
      </c>
      <c r="AV719" s="15" t="s">
        <v>83</v>
      </c>
      <c r="AW719" s="15" t="s">
        <v>32</v>
      </c>
      <c r="AX719" s="15" t="s">
        <v>76</v>
      </c>
      <c r="AY719" s="283" t="s">
        <v>362</v>
      </c>
    </row>
    <row r="720" s="13" customFormat="1">
      <c r="A720" s="13"/>
      <c r="B720" s="241"/>
      <c r="C720" s="242"/>
      <c r="D720" s="243" t="s">
        <v>372</v>
      </c>
      <c r="E720" s="244" t="s">
        <v>1</v>
      </c>
      <c r="F720" s="245" t="s">
        <v>1269</v>
      </c>
      <c r="G720" s="242"/>
      <c r="H720" s="246">
        <v>57</v>
      </c>
      <c r="I720" s="247"/>
      <c r="J720" s="242"/>
      <c r="K720" s="242"/>
      <c r="L720" s="248"/>
      <c r="M720" s="249"/>
      <c r="N720" s="250"/>
      <c r="O720" s="250"/>
      <c r="P720" s="250"/>
      <c r="Q720" s="250"/>
      <c r="R720" s="250"/>
      <c r="S720" s="250"/>
      <c r="T720" s="251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52" t="s">
        <v>372</v>
      </c>
      <c r="AU720" s="252" t="s">
        <v>88</v>
      </c>
      <c r="AV720" s="13" t="s">
        <v>88</v>
      </c>
      <c r="AW720" s="13" t="s">
        <v>32</v>
      </c>
      <c r="AX720" s="13" t="s">
        <v>83</v>
      </c>
      <c r="AY720" s="252" t="s">
        <v>362</v>
      </c>
    </row>
    <row r="721" s="2" customFormat="1" ht="24.15" customHeight="1">
      <c r="A721" s="39"/>
      <c r="B721" s="40"/>
      <c r="C721" s="228" t="s">
        <v>1199</v>
      </c>
      <c r="D721" s="228" t="s">
        <v>365</v>
      </c>
      <c r="E721" s="229" t="s">
        <v>1270</v>
      </c>
      <c r="F721" s="230" t="s">
        <v>1271</v>
      </c>
      <c r="G721" s="231" t="s">
        <v>470</v>
      </c>
      <c r="H721" s="232">
        <v>19</v>
      </c>
      <c r="I721" s="233"/>
      <c r="J721" s="234">
        <f>ROUND(I721*H721,2)</f>
        <v>0</v>
      </c>
      <c r="K721" s="230" t="s">
        <v>471</v>
      </c>
      <c r="L721" s="45"/>
      <c r="M721" s="235" t="s">
        <v>1</v>
      </c>
      <c r="N721" s="236" t="s">
        <v>42</v>
      </c>
      <c r="O721" s="92"/>
      <c r="P721" s="237">
        <f>O721*H721</f>
        <v>0</v>
      </c>
      <c r="Q721" s="237">
        <v>0.0012999999999999999</v>
      </c>
      <c r="R721" s="237">
        <f>Q721*H721</f>
        <v>0.0247</v>
      </c>
      <c r="S721" s="237">
        <v>0</v>
      </c>
      <c r="T721" s="238">
        <f>S721*H721</f>
        <v>0</v>
      </c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R721" s="239" t="s">
        <v>440</v>
      </c>
      <c r="AT721" s="239" t="s">
        <v>365</v>
      </c>
      <c r="AU721" s="239" t="s">
        <v>88</v>
      </c>
      <c r="AY721" s="18" t="s">
        <v>362</v>
      </c>
      <c r="BE721" s="240">
        <f>IF(N721="základní",J721,0)</f>
        <v>0</v>
      </c>
      <c r="BF721" s="240">
        <f>IF(N721="snížená",J721,0)</f>
        <v>0</v>
      </c>
      <c r="BG721" s="240">
        <f>IF(N721="zákl. přenesená",J721,0)</f>
        <v>0</v>
      </c>
      <c r="BH721" s="240">
        <f>IF(N721="sníž. přenesená",J721,0)</f>
        <v>0</v>
      </c>
      <c r="BI721" s="240">
        <f>IF(N721="nulová",J721,0)</f>
        <v>0</v>
      </c>
      <c r="BJ721" s="18" t="s">
        <v>88</v>
      </c>
      <c r="BK721" s="240">
        <f>ROUND(I721*H721,2)</f>
        <v>0</v>
      </c>
      <c r="BL721" s="18" t="s">
        <v>440</v>
      </c>
      <c r="BM721" s="239" t="s">
        <v>1272</v>
      </c>
    </row>
    <row r="722" s="15" customFormat="1">
      <c r="A722" s="15"/>
      <c r="B722" s="274"/>
      <c r="C722" s="275"/>
      <c r="D722" s="243" t="s">
        <v>372</v>
      </c>
      <c r="E722" s="276" t="s">
        <v>1</v>
      </c>
      <c r="F722" s="277" t="s">
        <v>1273</v>
      </c>
      <c r="G722" s="275"/>
      <c r="H722" s="276" t="s">
        <v>1</v>
      </c>
      <c r="I722" s="278"/>
      <c r="J722" s="275"/>
      <c r="K722" s="275"/>
      <c r="L722" s="279"/>
      <c r="M722" s="280"/>
      <c r="N722" s="281"/>
      <c r="O722" s="281"/>
      <c r="P722" s="281"/>
      <c r="Q722" s="281"/>
      <c r="R722" s="281"/>
      <c r="S722" s="281"/>
      <c r="T722" s="282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T722" s="283" t="s">
        <v>372</v>
      </c>
      <c r="AU722" s="283" t="s">
        <v>88</v>
      </c>
      <c r="AV722" s="15" t="s">
        <v>83</v>
      </c>
      <c r="AW722" s="15" t="s">
        <v>32</v>
      </c>
      <c r="AX722" s="15" t="s">
        <v>76</v>
      </c>
      <c r="AY722" s="283" t="s">
        <v>362</v>
      </c>
    </row>
    <row r="723" s="13" customFormat="1">
      <c r="A723" s="13"/>
      <c r="B723" s="241"/>
      <c r="C723" s="242"/>
      <c r="D723" s="243" t="s">
        <v>372</v>
      </c>
      <c r="E723" s="244" t="s">
        <v>1</v>
      </c>
      <c r="F723" s="245" t="s">
        <v>1274</v>
      </c>
      <c r="G723" s="242"/>
      <c r="H723" s="246">
        <v>19</v>
      </c>
      <c r="I723" s="247"/>
      <c r="J723" s="242"/>
      <c r="K723" s="242"/>
      <c r="L723" s="248"/>
      <c r="M723" s="249"/>
      <c r="N723" s="250"/>
      <c r="O723" s="250"/>
      <c r="P723" s="250"/>
      <c r="Q723" s="250"/>
      <c r="R723" s="250"/>
      <c r="S723" s="250"/>
      <c r="T723" s="251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52" t="s">
        <v>372</v>
      </c>
      <c r="AU723" s="252" t="s">
        <v>88</v>
      </c>
      <c r="AV723" s="13" t="s">
        <v>88</v>
      </c>
      <c r="AW723" s="13" t="s">
        <v>32</v>
      </c>
      <c r="AX723" s="13" t="s">
        <v>83</v>
      </c>
      <c r="AY723" s="252" t="s">
        <v>362</v>
      </c>
    </row>
    <row r="724" s="2" customFormat="1" ht="24.15" customHeight="1">
      <c r="A724" s="39"/>
      <c r="B724" s="40"/>
      <c r="C724" s="228" t="s">
        <v>1275</v>
      </c>
      <c r="D724" s="228" t="s">
        <v>365</v>
      </c>
      <c r="E724" s="229" t="s">
        <v>1276</v>
      </c>
      <c r="F724" s="230" t="s">
        <v>1277</v>
      </c>
      <c r="G724" s="231" t="s">
        <v>470</v>
      </c>
      <c r="H724" s="232">
        <v>19</v>
      </c>
      <c r="I724" s="233"/>
      <c r="J724" s="234">
        <f>ROUND(I724*H724,2)</f>
        <v>0</v>
      </c>
      <c r="K724" s="230" t="s">
        <v>471</v>
      </c>
      <c r="L724" s="45"/>
      <c r="M724" s="235" t="s">
        <v>1</v>
      </c>
      <c r="N724" s="236" t="s">
        <v>42</v>
      </c>
      <c r="O724" s="92"/>
      <c r="P724" s="237">
        <f>O724*H724</f>
        <v>0</v>
      </c>
      <c r="Q724" s="237">
        <v>0.0012999999999999999</v>
      </c>
      <c r="R724" s="237">
        <f>Q724*H724</f>
        <v>0.0247</v>
      </c>
      <c r="S724" s="237">
        <v>0</v>
      </c>
      <c r="T724" s="238">
        <f>S724*H724</f>
        <v>0</v>
      </c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R724" s="239" t="s">
        <v>440</v>
      </c>
      <c r="AT724" s="239" t="s">
        <v>365</v>
      </c>
      <c r="AU724" s="239" t="s">
        <v>88</v>
      </c>
      <c r="AY724" s="18" t="s">
        <v>362</v>
      </c>
      <c r="BE724" s="240">
        <f>IF(N724="základní",J724,0)</f>
        <v>0</v>
      </c>
      <c r="BF724" s="240">
        <f>IF(N724="snížená",J724,0)</f>
        <v>0</v>
      </c>
      <c r="BG724" s="240">
        <f>IF(N724="zákl. přenesená",J724,0)</f>
        <v>0</v>
      </c>
      <c r="BH724" s="240">
        <f>IF(N724="sníž. přenesená",J724,0)</f>
        <v>0</v>
      </c>
      <c r="BI724" s="240">
        <f>IF(N724="nulová",J724,0)</f>
        <v>0</v>
      </c>
      <c r="BJ724" s="18" t="s">
        <v>88</v>
      </c>
      <c r="BK724" s="240">
        <f>ROUND(I724*H724,2)</f>
        <v>0</v>
      </c>
      <c r="BL724" s="18" t="s">
        <v>440</v>
      </c>
      <c r="BM724" s="239" t="s">
        <v>1278</v>
      </c>
    </row>
    <row r="725" s="15" customFormat="1">
      <c r="A725" s="15"/>
      <c r="B725" s="274"/>
      <c r="C725" s="275"/>
      <c r="D725" s="243" t="s">
        <v>372</v>
      </c>
      <c r="E725" s="276" t="s">
        <v>1</v>
      </c>
      <c r="F725" s="277" t="s">
        <v>1279</v>
      </c>
      <c r="G725" s="275"/>
      <c r="H725" s="276" t="s">
        <v>1</v>
      </c>
      <c r="I725" s="278"/>
      <c r="J725" s="275"/>
      <c r="K725" s="275"/>
      <c r="L725" s="279"/>
      <c r="M725" s="280"/>
      <c r="N725" s="281"/>
      <c r="O725" s="281"/>
      <c r="P725" s="281"/>
      <c r="Q725" s="281"/>
      <c r="R725" s="281"/>
      <c r="S725" s="281"/>
      <c r="T725" s="282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T725" s="283" t="s">
        <v>372</v>
      </c>
      <c r="AU725" s="283" t="s">
        <v>88</v>
      </c>
      <c r="AV725" s="15" t="s">
        <v>83</v>
      </c>
      <c r="AW725" s="15" t="s">
        <v>32</v>
      </c>
      <c r="AX725" s="15" t="s">
        <v>76</v>
      </c>
      <c r="AY725" s="283" t="s">
        <v>362</v>
      </c>
    </row>
    <row r="726" s="13" customFormat="1">
      <c r="A726" s="13"/>
      <c r="B726" s="241"/>
      <c r="C726" s="242"/>
      <c r="D726" s="243" t="s">
        <v>372</v>
      </c>
      <c r="E726" s="244" t="s">
        <v>1</v>
      </c>
      <c r="F726" s="245" t="s">
        <v>1274</v>
      </c>
      <c r="G726" s="242"/>
      <c r="H726" s="246">
        <v>19</v>
      </c>
      <c r="I726" s="247"/>
      <c r="J726" s="242"/>
      <c r="K726" s="242"/>
      <c r="L726" s="248"/>
      <c r="M726" s="249"/>
      <c r="N726" s="250"/>
      <c r="O726" s="250"/>
      <c r="P726" s="250"/>
      <c r="Q726" s="250"/>
      <c r="R726" s="250"/>
      <c r="S726" s="250"/>
      <c r="T726" s="251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52" t="s">
        <v>372</v>
      </c>
      <c r="AU726" s="252" t="s">
        <v>88</v>
      </c>
      <c r="AV726" s="13" t="s">
        <v>88</v>
      </c>
      <c r="AW726" s="13" t="s">
        <v>32</v>
      </c>
      <c r="AX726" s="13" t="s">
        <v>83</v>
      </c>
      <c r="AY726" s="252" t="s">
        <v>362</v>
      </c>
    </row>
    <row r="727" s="12" customFormat="1" ht="22.8" customHeight="1">
      <c r="A727" s="12"/>
      <c r="B727" s="212"/>
      <c r="C727" s="213"/>
      <c r="D727" s="214" t="s">
        <v>75</v>
      </c>
      <c r="E727" s="226" t="s">
        <v>515</v>
      </c>
      <c r="F727" s="226" t="s">
        <v>516</v>
      </c>
      <c r="G727" s="213"/>
      <c r="H727" s="213"/>
      <c r="I727" s="216"/>
      <c r="J727" s="227">
        <f>BK727</f>
        <v>0</v>
      </c>
      <c r="K727" s="213"/>
      <c r="L727" s="218"/>
      <c r="M727" s="219"/>
      <c r="N727" s="220"/>
      <c r="O727" s="220"/>
      <c r="P727" s="221">
        <f>SUM(P728:P934)</f>
        <v>0</v>
      </c>
      <c r="Q727" s="220"/>
      <c r="R727" s="221">
        <f>SUM(R728:R934)</f>
        <v>63.654265650000006</v>
      </c>
      <c r="S727" s="220"/>
      <c r="T727" s="222">
        <f>SUM(T728:T934)</f>
        <v>0</v>
      </c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R727" s="223" t="s">
        <v>88</v>
      </c>
      <c r="AT727" s="224" t="s">
        <v>75</v>
      </c>
      <c r="AU727" s="224" t="s">
        <v>83</v>
      </c>
      <c r="AY727" s="223" t="s">
        <v>362</v>
      </c>
      <c r="BK727" s="225">
        <f>SUM(BK728:BK934)</f>
        <v>0</v>
      </c>
    </row>
    <row r="728" s="2" customFormat="1" ht="24.15" customHeight="1">
      <c r="A728" s="39"/>
      <c r="B728" s="40"/>
      <c r="C728" s="228" t="s">
        <v>1280</v>
      </c>
      <c r="D728" s="228" t="s">
        <v>365</v>
      </c>
      <c r="E728" s="229" t="s">
        <v>1281</v>
      </c>
      <c r="F728" s="230" t="s">
        <v>1282</v>
      </c>
      <c r="G728" s="231" t="s">
        <v>368</v>
      </c>
      <c r="H728" s="232">
        <v>215.364</v>
      </c>
      <c r="I728" s="233"/>
      <c r="J728" s="234">
        <f>ROUND(I728*H728,2)</f>
        <v>0</v>
      </c>
      <c r="K728" s="230" t="s">
        <v>369</v>
      </c>
      <c r="L728" s="45"/>
      <c r="M728" s="235" t="s">
        <v>1</v>
      </c>
      <c r="N728" s="236" t="s">
        <v>42</v>
      </c>
      <c r="O728" s="92"/>
      <c r="P728" s="237">
        <f>O728*H728</f>
        <v>0</v>
      </c>
      <c r="Q728" s="237">
        <v>0.02477</v>
      </c>
      <c r="R728" s="237">
        <f>Q728*H728</f>
        <v>5.3345662799999998</v>
      </c>
      <c r="S728" s="237">
        <v>0</v>
      </c>
      <c r="T728" s="238">
        <f>S728*H728</f>
        <v>0</v>
      </c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R728" s="239" t="s">
        <v>440</v>
      </c>
      <c r="AT728" s="239" t="s">
        <v>365</v>
      </c>
      <c r="AU728" s="239" t="s">
        <v>88</v>
      </c>
      <c r="AY728" s="18" t="s">
        <v>362</v>
      </c>
      <c r="BE728" s="240">
        <f>IF(N728="základní",J728,0)</f>
        <v>0</v>
      </c>
      <c r="BF728" s="240">
        <f>IF(N728="snížená",J728,0)</f>
        <v>0</v>
      </c>
      <c r="BG728" s="240">
        <f>IF(N728="zákl. přenesená",J728,0)</f>
        <v>0</v>
      </c>
      <c r="BH728" s="240">
        <f>IF(N728="sníž. přenesená",J728,0)</f>
        <v>0</v>
      </c>
      <c r="BI728" s="240">
        <f>IF(N728="nulová",J728,0)</f>
        <v>0</v>
      </c>
      <c r="BJ728" s="18" t="s">
        <v>88</v>
      </c>
      <c r="BK728" s="240">
        <f>ROUND(I728*H728,2)</f>
        <v>0</v>
      </c>
      <c r="BL728" s="18" t="s">
        <v>440</v>
      </c>
      <c r="BM728" s="239" t="s">
        <v>1283</v>
      </c>
    </row>
    <row r="729" s="15" customFormat="1">
      <c r="A729" s="15"/>
      <c r="B729" s="274"/>
      <c r="C729" s="275"/>
      <c r="D729" s="243" t="s">
        <v>372</v>
      </c>
      <c r="E729" s="276" t="s">
        <v>1</v>
      </c>
      <c r="F729" s="277" t="s">
        <v>642</v>
      </c>
      <c r="G729" s="275"/>
      <c r="H729" s="276" t="s">
        <v>1</v>
      </c>
      <c r="I729" s="278"/>
      <c r="J729" s="275"/>
      <c r="K729" s="275"/>
      <c r="L729" s="279"/>
      <c r="M729" s="280"/>
      <c r="N729" s="281"/>
      <c r="O729" s="281"/>
      <c r="P729" s="281"/>
      <c r="Q729" s="281"/>
      <c r="R729" s="281"/>
      <c r="S729" s="281"/>
      <c r="T729" s="282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T729" s="283" t="s">
        <v>372</v>
      </c>
      <c r="AU729" s="283" t="s">
        <v>88</v>
      </c>
      <c r="AV729" s="15" t="s">
        <v>83</v>
      </c>
      <c r="AW729" s="15" t="s">
        <v>32</v>
      </c>
      <c r="AX729" s="15" t="s">
        <v>76</v>
      </c>
      <c r="AY729" s="283" t="s">
        <v>362</v>
      </c>
    </row>
    <row r="730" s="15" customFormat="1">
      <c r="A730" s="15"/>
      <c r="B730" s="274"/>
      <c r="C730" s="275"/>
      <c r="D730" s="243" t="s">
        <v>372</v>
      </c>
      <c r="E730" s="276" t="s">
        <v>1</v>
      </c>
      <c r="F730" s="277" t="s">
        <v>658</v>
      </c>
      <c r="G730" s="275"/>
      <c r="H730" s="276" t="s">
        <v>1</v>
      </c>
      <c r="I730" s="278"/>
      <c r="J730" s="275"/>
      <c r="K730" s="275"/>
      <c r="L730" s="279"/>
      <c r="M730" s="280"/>
      <c r="N730" s="281"/>
      <c r="O730" s="281"/>
      <c r="P730" s="281"/>
      <c r="Q730" s="281"/>
      <c r="R730" s="281"/>
      <c r="S730" s="281"/>
      <c r="T730" s="282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T730" s="283" t="s">
        <v>372</v>
      </c>
      <c r="AU730" s="283" t="s">
        <v>88</v>
      </c>
      <c r="AV730" s="15" t="s">
        <v>83</v>
      </c>
      <c r="AW730" s="15" t="s">
        <v>32</v>
      </c>
      <c r="AX730" s="15" t="s">
        <v>76</v>
      </c>
      <c r="AY730" s="283" t="s">
        <v>362</v>
      </c>
    </row>
    <row r="731" s="13" customFormat="1">
      <c r="A731" s="13"/>
      <c r="B731" s="241"/>
      <c r="C731" s="242"/>
      <c r="D731" s="243" t="s">
        <v>372</v>
      </c>
      <c r="E731" s="244" t="s">
        <v>1</v>
      </c>
      <c r="F731" s="245" t="s">
        <v>1284</v>
      </c>
      <c r="G731" s="242"/>
      <c r="H731" s="246">
        <v>36.68</v>
      </c>
      <c r="I731" s="247"/>
      <c r="J731" s="242"/>
      <c r="K731" s="242"/>
      <c r="L731" s="248"/>
      <c r="M731" s="249"/>
      <c r="N731" s="250"/>
      <c r="O731" s="250"/>
      <c r="P731" s="250"/>
      <c r="Q731" s="250"/>
      <c r="R731" s="250"/>
      <c r="S731" s="250"/>
      <c r="T731" s="251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52" t="s">
        <v>372</v>
      </c>
      <c r="AU731" s="252" t="s">
        <v>88</v>
      </c>
      <c r="AV731" s="13" t="s">
        <v>88</v>
      </c>
      <c r="AW731" s="13" t="s">
        <v>32</v>
      </c>
      <c r="AX731" s="13" t="s">
        <v>76</v>
      </c>
      <c r="AY731" s="252" t="s">
        <v>362</v>
      </c>
    </row>
    <row r="732" s="13" customFormat="1">
      <c r="A732" s="13"/>
      <c r="B732" s="241"/>
      <c r="C732" s="242"/>
      <c r="D732" s="243" t="s">
        <v>372</v>
      </c>
      <c r="E732" s="244" t="s">
        <v>1</v>
      </c>
      <c r="F732" s="245" t="s">
        <v>1285</v>
      </c>
      <c r="G732" s="242"/>
      <c r="H732" s="246">
        <v>4.585</v>
      </c>
      <c r="I732" s="247"/>
      <c r="J732" s="242"/>
      <c r="K732" s="242"/>
      <c r="L732" s="248"/>
      <c r="M732" s="249"/>
      <c r="N732" s="250"/>
      <c r="O732" s="250"/>
      <c r="P732" s="250"/>
      <c r="Q732" s="250"/>
      <c r="R732" s="250"/>
      <c r="S732" s="250"/>
      <c r="T732" s="251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52" t="s">
        <v>372</v>
      </c>
      <c r="AU732" s="252" t="s">
        <v>88</v>
      </c>
      <c r="AV732" s="13" t="s">
        <v>88</v>
      </c>
      <c r="AW732" s="13" t="s">
        <v>32</v>
      </c>
      <c r="AX732" s="13" t="s">
        <v>76</v>
      </c>
      <c r="AY732" s="252" t="s">
        <v>362</v>
      </c>
    </row>
    <row r="733" s="15" customFormat="1">
      <c r="A733" s="15"/>
      <c r="B733" s="274"/>
      <c r="C733" s="275"/>
      <c r="D733" s="243" t="s">
        <v>372</v>
      </c>
      <c r="E733" s="276" t="s">
        <v>1</v>
      </c>
      <c r="F733" s="277" t="s">
        <v>825</v>
      </c>
      <c r="G733" s="275"/>
      <c r="H733" s="276" t="s">
        <v>1</v>
      </c>
      <c r="I733" s="278"/>
      <c r="J733" s="275"/>
      <c r="K733" s="275"/>
      <c r="L733" s="279"/>
      <c r="M733" s="280"/>
      <c r="N733" s="281"/>
      <c r="O733" s="281"/>
      <c r="P733" s="281"/>
      <c r="Q733" s="281"/>
      <c r="R733" s="281"/>
      <c r="S733" s="281"/>
      <c r="T733" s="282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T733" s="283" t="s">
        <v>372</v>
      </c>
      <c r="AU733" s="283" t="s">
        <v>88</v>
      </c>
      <c r="AV733" s="15" t="s">
        <v>83</v>
      </c>
      <c r="AW733" s="15" t="s">
        <v>32</v>
      </c>
      <c r="AX733" s="15" t="s">
        <v>76</v>
      </c>
      <c r="AY733" s="283" t="s">
        <v>362</v>
      </c>
    </row>
    <row r="734" s="13" customFormat="1">
      <c r="A734" s="13"/>
      <c r="B734" s="241"/>
      <c r="C734" s="242"/>
      <c r="D734" s="243" t="s">
        <v>372</v>
      </c>
      <c r="E734" s="244" t="s">
        <v>1</v>
      </c>
      <c r="F734" s="245" t="s">
        <v>1286</v>
      </c>
      <c r="G734" s="242"/>
      <c r="H734" s="246">
        <v>166.239</v>
      </c>
      <c r="I734" s="247"/>
      <c r="J734" s="242"/>
      <c r="K734" s="242"/>
      <c r="L734" s="248"/>
      <c r="M734" s="249"/>
      <c r="N734" s="250"/>
      <c r="O734" s="250"/>
      <c r="P734" s="250"/>
      <c r="Q734" s="250"/>
      <c r="R734" s="250"/>
      <c r="S734" s="250"/>
      <c r="T734" s="251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52" t="s">
        <v>372</v>
      </c>
      <c r="AU734" s="252" t="s">
        <v>88</v>
      </c>
      <c r="AV734" s="13" t="s">
        <v>88</v>
      </c>
      <c r="AW734" s="13" t="s">
        <v>32</v>
      </c>
      <c r="AX734" s="13" t="s">
        <v>76</v>
      </c>
      <c r="AY734" s="252" t="s">
        <v>362</v>
      </c>
    </row>
    <row r="735" s="13" customFormat="1">
      <c r="A735" s="13"/>
      <c r="B735" s="241"/>
      <c r="C735" s="242"/>
      <c r="D735" s="243" t="s">
        <v>372</v>
      </c>
      <c r="E735" s="244" t="s">
        <v>1</v>
      </c>
      <c r="F735" s="245" t="s">
        <v>1287</v>
      </c>
      <c r="G735" s="242"/>
      <c r="H735" s="246">
        <v>7.8600000000000003</v>
      </c>
      <c r="I735" s="247"/>
      <c r="J735" s="242"/>
      <c r="K735" s="242"/>
      <c r="L735" s="248"/>
      <c r="M735" s="249"/>
      <c r="N735" s="250"/>
      <c r="O735" s="250"/>
      <c r="P735" s="250"/>
      <c r="Q735" s="250"/>
      <c r="R735" s="250"/>
      <c r="S735" s="250"/>
      <c r="T735" s="251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52" t="s">
        <v>372</v>
      </c>
      <c r="AU735" s="252" t="s">
        <v>88</v>
      </c>
      <c r="AV735" s="13" t="s">
        <v>88</v>
      </c>
      <c r="AW735" s="13" t="s">
        <v>32</v>
      </c>
      <c r="AX735" s="13" t="s">
        <v>76</v>
      </c>
      <c r="AY735" s="252" t="s">
        <v>362</v>
      </c>
    </row>
    <row r="736" s="14" customFormat="1">
      <c r="A736" s="14"/>
      <c r="B736" s="263"/>
      <c r="C736" s="264"/>
      <c r="D736" s="243" t="s">
        <v>372</v>
      </c>
      <c r="E736" s="265" t="s">
        <v>1</v>
      </c>
      <c r="F736" s="266" t="s">
        <v>396</v>
      </c>
      <c r="G736" s="264"/>
      <c r="H736" s="267">
        <v>215.364</v>
      </c>
      <c r="I736" s="268"/>
      <c r="J736" s="264"/>
      <c r="K736" s="264"/>
      <c r="L736" s="269"/>
      <c r="M736" s="270"/>
      <c r="N736" s="271"/>
      <c r="O736" s="271"/>
      <c r="P736" s="271"/>
      <c r="Q736" s="271"/>
      <c r="R736" s="271"/>
      <c r="S736" s="271"/>
      <c r="T736" s="272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73" t="s">
        <v>372</v>
      </c>
      <c r="AU736" s="273" t="s">
        <v>88</v>
      </c>
      <c r="AV736" s="14" t="s">
        <v>370</v>
      </c>
      <c r="AW736" s="14" t="s">
        <v>32</v>
      </c>
      <c r="AX736" s="14" t="s">
        <v>83</v>
      </c>
      <c r="AY736" s="273" t="s">
        <v>362</v>
      </c>
    </row>
    <row r="737" s="2" customFormat="1" ht="24.15" customHeight="1">
      <c r="A737" s="39"/>
      <c r="B737" s="40"/>
      <c r="C737" s="228" t="s">
        <v>1288</v>
      </c>
      <c r="D737" s="228" t="s">
        <v>365</v>
      </c>
      <c r="E737" s="229" t="s">
        <v>1289</v>
      </c>
      <c r="F737" s="230" t="s">
        <v>1290</v>
      </c>
      <c r="G737" s="231" t="s">
        <v>368</v>
      </c>
      <c r="H737" s="232">
        <v>283.22199999999998</v>
      </c>
      <c r="I737" s="233"/>
      <c r="J737" s="234">
        <f>ROUND(I737*H737,2)</f>
        <v>0</v>
      </c>
      <c r="K737" s="230" t="s">
        <v>369</v>
      </c>
      <c r="L737" s="45"/>
      <c r="M737" s="235" t="s">
        <v>1</v>
      </c>
      <c r="N737" s="236" t="s">
        <v>42</v>
      </c>
      <c r="O737" s="92"/>
      <c r="P737" s="237">
        <f>O737*H737</f>
        <v>0</v>
      </c>
      <c r="Q737" s="237">
        <v>0.026190000000000001</v>
      </c>
      <c r="R737" s="237">
        <f>Q737*H737</f>
        <v>7.4175841799999995</v>
      </c>
      <c r="S737" s="237">
        <v>0</v>
      </c>
      <c r="T737" s="238">
        <f>S737*H737</f>
        <v>0</v>
      </c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R737" s="239" t="s">
        <v>440</v>
      </c>
      <c r="AT737" s="239" t="s">
        <v>365</v>
      </c>
      <c r="AU737" s="239" t="s">
        <v>88</v>
      </c>
      <c r="AY737" s="18" t="s">
        <v>362</v>
      </c>
      <c r="BE737" s="240">
        <f>IF(N737="základní",J737,0)</f>
        <v>0</v>
      </c>
      <c r="BF737" s="240">
        <f>IF(N737="snížená",J737,0)</f>
        <v>0</v>
      </c>
      <c r="BG737" s="240">
        <f>IF(N737="zákl. přenesená",J737,0)</f>
        <v>0</v>
      </c>
      <c r="BH737" s="240">
        <f>IF(N737="sníž. přenesená",J737,0)</f>
        <v>0</v>
      </c>
      <c r="BI737" s="240">
        <f>IF(N737="nulová",J737,0)</f>
        <v>0</v>
      </c>
      <c r="BJ737" s="18" t="s">
        <v>88</v>
      </c>
      <c r="BK737" s="240">
        <f>ROUND(I737*H737,2)</f>
        <v>0</v>
      </c>
      <c r="BL737" s="18" t="s">
        <v>440</v>
      </c>
      <c r="BM737" s="239" t="s">
        <v>1291</v>
      </c>
    </row>
    <row r="738" s="15" customFormat="1">
      <c r="A738" s="15"/>
      <c r="B738" s="274"/>
      <c r="C738" s="275"/>
      <c r="D738" s="243" t="s">
        <v>372</v>
      </c>
      <c r="E738" s="276" t="s">
        <v>1</v>
      </c>
      <c r="F738" s="277" t="s">
        <v>642</v>
      </c>
      <c r="G738" s="275"/>
      <c r="H738" s="276" t="s">
        <v>1</v>
      </c>
      <c r="I738" s="278"/>
      <c r="J738" s="275"/>
      <c r="K738" s="275"/>
      <c r="L738" s="279"/>
      <c r="M738" s="280"/>
      <c r="N738" s="281"/>
      <c r="O738" s="281"/>
      <c r="P738" s="281"/>
      <c r="Q738" s="281"/>
      <c r="R738" s="281"/>
      <c r="S738" s="281"/>
      <c r="T738" s="282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T738" s="283" t="s">
        <v>372</v>
      </c>
      <c r="AU738" s="283" t="s">
        <v>88</v>
      </c>
      <c r="AV738" s="15" t="s">
        <v>83</v>
      </c>
      <c r="AW738" s="15" t="s">
        <v>32</v>
      </c>
      <c r="AX738" s="15" t="s">
        <v>76</v>
      </c>
      <c r="AY738" s="283" t="s">
        <v>362</v>
      </c>
    </row>
    <row r="739" s="15" customFormat="1">
      <c r="A739" s="15"/>
      <c r="B739" s="274"/>
      <c r="C739" s="275"/>
      <c r="D739" s="243" t="s">
        <v>372</v>
      </c>
      <c r="E739" s="276" t="s">
        <v>1</v>
      </c>
      <c r="F739" s="277" t="s">
        <v>825</v>
      </c>
      <c r="G739" s="275"/>
      <c r="H739" s="276" t="s">
        <v>1</v>
      </c>
      <c r="I739" s="278"/>
      <c r="J739" s="275"/>
      <c r="K739" s="275"/>
      <c r="L739" s="279"/>
      <c r="M739" s="280"/>
      <c r="N739" s="281"/>
      <c r="O739" s="281"/>
      <c r="P739" s="281"/>
      <c r="Q739" s="281"/>
      <c r="R739" s="281"/>
      <c r="S739" s="281"/>
      <c r="T739" s="282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T739" s="283" t="s">
        <v>372</v>
      </c>
      <c r="AU739" s="283" t="s">
        <v>88</v>
      </c>
      <c r="AV739" s="15" t="s">
        <v>83</v>
      </c>
      <c r="AW739" s="15" t="s">
        <v>32</v>
      </c>
      <c r="AX739" s="15" t="s">
        <v>76</v>
      </c>
      <c r="AY739" s="283" t="s">
        <v>362</v>
      </c>
    </row>
    <row r="740" s="13" customFormat="1">
      <c r="A740" s="13"/>
      <c r="B740" s="241"/>
      <c r="C740" s="242"/>
      <c r="D740" s="243" t="s">
        <v>372</v>
      </c>
      <c r="E740" s="244" t="s">
        <v>1</v>
      </c>
      <c r="F740" s="245" t="s">
        <v>1292</v>
      </c>
      <c r="G740" s="242"/>
      <c r="H740" s="246">
        <v>283.22199999999998</v>
      </c>
      <c r="I740" s="247"/>
      <c r="J740" s="242"/>
      <c r="K740" s="242"/>
      <c r="L740" s="248"/>
      <c r="M740" s="249"/>
      <c r="N740" s="250"/>
      <c r="O740" s="250"/>
      <c r="P740" s="250"/>
      <c r="Q740" s="250"/>
      <c r="R740" s="250"/>
      <c r="S740" s="250"/>
      <c r="T740" s="251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52" t="s">
        <v>372</v>
      </c>
      <c r="AU740" s="252" t="s">
        <v>88</v>
      </c>
      <c r="AV740" s="13" t="s">
        <v>88</v>
      </c>
      <c r="AW740" s="13" t="s">
        <v>32</v>
      </c>
      <c r="AX740" s="13" t="s">
        <v>76</v>
      </c>
      <c r="AY740" s="252" t="s">
        <v>362</v>
      </c>
    </row>
    <row r="741" s="14" customFormat="1">
      <c r="A741" s="14"/>
      <c r="B741" s="263"/>
      <c r="C741" s="264"/>
      <c r="D741" s="243" t="s">
        <v>372</v>
      </c>
      <c r="E741" s="265" t="s">
        <v>1</v>
      </c>
      <c r="F741" s="266" t="s">
        <v>396</v>
      </c>
      <c r="G741" s="264"/>
      <c r="H741" s="267">
        <v>283.22199999999998</v>
      </c>
      <c r="I741" s="268"/>
      <c r="J741" s="264"/>
      <c r="K741" s="264"/>
      <c r="L741" s="269"/>
      <c r="M741" s="270"/>
      <c r="N741" s="271"/>
      <c r="O741" s="271"/>
      <c r="P741" s="271"/>
      <c r="Q741" s="271"/>
      <c r="R741" s="271"/>
      <c r="S741" s="271"/>
      <c r="T741" s="272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73" t="s">
        <v>372</v>
      </c>
      <c r="AU741" s="273" t="s">
        <v>88</v>
      </c>
      <c r="AV741" s="14" t="s">
        <v>370</v>
      </c>
      <c r="AW741" s="14" t="s">
        <v>32</v>
      </c>
      <c r="AX741" s="14" t="s">
        <v>83</v>
      </c>
      <c r="AY741" s="273" t="s">
        <v>362</v>
      </c>
    </row>
    <row r="742" s="2" customFormat="1" ht="24.15" customHeight="1">
      <c r="A742" s="39"/>
      <c r="B742" s="40"/>
      <c r="C742" s="228" t="s">
        <v>1293</v>
      </c>
      <c r="D742" s="228" t="s">
        <v>365</v>
      </c>
      <c r="E742" s="229" t="s">
        <v>1294</v>
      </c>
      <c r="F742" s="230" t="s">
        <v>1295</v>
      </c>
      <c r="G742" s="231" t="s">
        <v>368</v>
      </c>
      <c r="H742" s="232">
        <v>182.74500000000001</v>
      </c>
      <c r="I742" s="233"/>
      <c r="J742" s="234">
        <f>ROUND(I742*H742,2)</f>
        <v>0</v>
      </c>
      <c r="K742" s="230" t="s">
        <v>369</v>
      </c>
      <c r="L742" s="45"/>
      <c r="M742" s="235" t="s">
        <v>1</v>
      </c>
      <c r="N742" s="236" t="s">
        <v>42</v>
      </c>
      <c r="O742" s="92"/>
      <c r="P742" s="237">
        <f>O742*H742</f>
        <v>0</v>
      </c>
      <c r="Q742" s="237">
        <v>0.02614</v>
      </c>
      <c r="R742" s="237">
        <f>Q742*H742</f>
        <v>4.7769542999999999</v>
      </c>
      <c r="S742" s="237">
        <v>0</v>
      </c>
      <c r="T742" s="238">
        <f>S742*H742</f>
        <v>0</v>
      </c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R742" s="239" t="s">
        <v>440</v>
      </c>
      <c r="AT742" s="239" t="s">
        <v>365</v>
      </c>
      <c r="AU742" s="239" t="s">
        <v>88</v>
      </c>
      <c r="AY742" s="18" t="s">
        <v>362</v>
      </c>
      <c r="BE742" s="240">
        <f>IF(N742="základní",J742,0)</f>
        <v>0</v>
      </c>
      <c r="BF742" s="240">
        <f>IF(N742="snížená",J742,0)</f>
        <v>0</v>
      </c>
      <c r="BG742" s="240">
        <f>IF(N742="zákl. přenesená",J742,0)</f>
        <v>0</v>
      </c>
      <c r="BH742" s="240">
        <f>IF(N742="sníž. přenesená",J742,0)</f>
        <v>0</v>
      </c>
      <c r="BI742" s="240">
        <f>IF(N742="nulová",J742,0)</f>
        <v>0</v>
      </c>
      <c r="BJ742" s="18" t="s">
        <v>88</v>
      </c>
      <c r="BK742" s="240">
        <f>ROUND(I742*H742,2)</f>
        <v>0</v>
      </c>
      <c r="BL742" s="18" t="s">
        <v>440</v>
      </c>
      <c r="BM742" s="239" t="s">
        <v>1296</v>
      </c>
    </row>
    <row r="743" s="15" customFormat="1">
      <c r="A743" s="15"/>
      <c r="B743" s="274"/>
      <c r="C743" s="275"/>
      <c r="D743" s="243" t="s">
        <v>372</v>
      </c>
      <c r="E743" s="276" t="s">
        <v>1</v>
      </c>
      <c r="F743" s="277" t="s">
        <v>642</v>
      </c>
      <c r="G743" s="275"/>
      <c r="H743" s="276" t="s">
        <v>1</v>
      </c>
      <c r="I743" s="278"/>
      <c r="J743" s="275"/>
      <c r="K743" s="275"/>
      <c r="L743" s="279"/>
      <c r="M743" s="280"/>
      <c r="N743" s="281"/>
      <c r="O743" s="281"/>
      <c r="P743" s="281"/>
      <c r="Q743" s="281"/>
      <c r="R743" s="281"/>
      <c r="S743" s="281"/>
      <c r="T743" s="282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T743" s="283" t="s">
        <v>372</v>
      </c>
      <c r="AU743" s="283" t="s">
        <v>88</v>
      </c>
      <c r="AV743" s="15" t="s">
        <v>83</v>
      </c>
      <c r="AW743" s="15" t="s">
        <v>32</v>
      </c>
      <c r="AX743" s="15" t="s">
        <v>76</v>
      </c>
      <c r="AY743" s="283" t="s">
        <v>362</v>
      </c>
    </row>
    <row r="744" s="15" customFormat="1">
      <c r="A744" s="15"/>
      <c r="B744" s="274"/>
      <c r="C744" s="275"/>
      <c r="D744" s="243" t="s">
        <v>372</v>
      </c>
      <c r="E744" s="276" t="s">
        <v>1</v>
      </c>
      <c r="F744" s="277" t="s">
        <v>658</v>
      </c>
      <c r="G744" s="275"/>
      <c r="H744" s="276" t="s">
        <v>1</v>
      </c>
      <c r="I744" s="278"/>
      <c r="J744" s="275"/>
      <c r="K744" s="275"/>
      <c r="L744" s="279"/>
      <c r="M744" s="280"/>
      <c r="N744" s="281"/>
      <c r="O744" s="281"/>
      <c r="P744" s="281"/>
      <c r="Q744" s="281"/>
      <c r="R744" s="281"/>
      <c r="S744" s="281"/>
      <c r="T744" s="282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T744" s="283" t="s">
        <v>372</v>
      </c>
      <c r="AU744" s="283" t="s">
        <v>88</v>
      </c>
      <c r="AV744" s="15" t="s">
        <v>83</v>
      </c>
      <c r="AW744" s="15" t="s">
        <v>32</v>
      </c>
      <c r="AX744" s="15" t="s">
        <v>76</v>
      </c>
      <c r="AY744" s="283" t="s">
        <v>362</v>
      </c>
    </row>
    <row r="745" s="13" customFormat="1">
      <c r="A745" s="13"/>
      <c r="B745" s="241"/>
      <c r="C745" s="242"/>
      <c r="D745" s="243" t="s">
        <v>372</v>
      </c>
      <c r="E745" s="244" t="s">
        <v>1</v>
      </c>
      <c r="F745" s="245" t="s">
        <v>1297</v>
      </c>
      <c r="G745" s="242"/>
      <c r="H745" s="246">
        <v>31.832999999999998</v>
      </c>
      <c r="I745" s="247"/>
      <c r="J745" s="242"/>
      <c r="K745" s="242"/>
      <c r="L745" s="248"/>
      <c r="M745" s="249"/>
      <c r="N745" s="250"/>
      <c r="O745" s="250"/>
      <c r="P745" s="250"/>
      <c r="Q745" s="250"/>
      <c r="R745" s="250"/>
      <c r="S745" s="250"/>
      <c r="T745" s="251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52" t="s">
        <v>372</v>
      </c>
      <c r="AU745" s="252" t="s">
        <v>88</v>
      </c>
      <c r="AV745" s="13" t="s">
        <v>88</v>
      </c>
      <c r="AW745" s="13" t="s">
        <v>32</v>
      </c>
      <c r="AX745" s="13" t="s">
        <v>76</v>
      </c>
      <c r="AY745" s="252" t="s">
        <v>362</v>
      </c>
    </row>
    <row r="746" s="13" customFormat="1">
      <c r="A746" s="13"/>
      <c r="B746" s="241"/>
      <c r="C746" s="242"/>
      <c r="D746" s="243" t="s">
        <v>372</v>
      </c>
      <c r="E746" s="244" t="s">
        <v>1</v>
      </c>
      <c r="F746" s="245" t="s">
        <v>1298</v>
      </c>
      <c r="G746" s="242"/>
      <c r="H746" s="246">
        <v>3.1440000000000001</v>
      </c>
      <c r="I746" s="247"/>
      <c r="J746" s="242"/>
      <c r="K746" s="242"/>
      <c r="L746" s="248"/>
      <c r="M746" s="249"/>
      <c r="N746" s="250"/>
      <c r="O746" s="250"/>
      <c r="P746" s="250"/>
      <c r="Q746" s="250"/>
      <c r="R746" s="250"/>
      <c r="S746" s="250"/>
      <c r="T746" s="251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52" t="s">
        <v>372</v>
      </c>
      <c r="AU746" s="252" t="s">
        <v>88</v>
      </c>
      <c r="AV746" s="13" t="s">
        <v>88</v>
      </c>
      <c r="AW746" s="13" t="s">
        <v>32</v>
      </c>
      <c r="AX746" s="13" t="s">
        <v>76</v>
      </c>
      <c r="AY746" s="252" t="s">
        <v>362</v>
      </c>
    </row>
    <row r="747" s="15" customFormat="1">
      <c r="A747" s="15"/>
      <c r="B747" s="274"/>
      <c r="C747" s="275"/>
      <c r="D747" s="243" t="s">
        <v>372</v>
      </c>
      <c r="E747" s="276" t="s">
        <v>1</v>
      </c>
      <c r="F747" s="277" t="s">
        <v>1299</v>
      </c>
      <c r="G747" s="275"/>
      <c r="H747" s="276" t="s">
        <v>1</v>
      </c>
      <c r="I747" s="278"/>
      <c r="J747" s="275"/>
      <c r="K747" s="275"/>
      <c r="L747" s="279"/>
      <c r="M747" s="280"/>
      <c r="N747" s="281"/>
      <c r="O747" s="281"/>
      <c r="P747" s="281"/>
      <c r="Q747" s="281"/>
      <c r="R747" s="281"/>
      <c r="S747" s="281"/>
      <c r="T747" s="282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T747" s="283" t="s">
        <v>372</v>
      </c>
      <c r="AU747" s="283" t="s">
        <v>88</v>
      </c>
      <c r="AV747" s="15" t="s">
        <v>83</v>
      </c>
      <c r="AW747" s="15" t="s">
        <v>32</v>
      </c>
      <c r="AX747" s="15" t="s">
        <v>76</v>
      </c>
      <c r="AY747" s="283" t="s">
        <v>362</v>
      </c>
    </row>
    <row r="748" s="13" customFormat="1">
      <c r="A748" s="13"/>
      <c r="B748" s="241"/>
      <c r="C748" s="242"/>
      <c r="D748" s="243" t="s">
        <v>372</v>
      </c>
      <c r="E748" s="244" t="s">
        <v>1</v>
      </c>
      <c r="F748" s="245" t="s">
        <v>1300</v>
      </c>
      <c r="G748" s="242"/>
      <c r="H748" s="246">
        <v>147.768</v>
      </c>
      <c r="I748" s="247"/>
      <c r="J748" s="242"/>
      <c r="K748" s="242"/>
      <c r="L748" s="248"/>
      <c r="M748" s="249"/>
      <c r="N748" s="250"/>
      <c r="O748" s="250"/>
      <c r="P748" s="250"/>
      <c r="Q748" s="250"/>
      <c r="R748" s="250"/>
      <c r="S748" s="250"/>
      <c r="T748" s="251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52" t="s">
        <v>372</v>
      </c>
      <c r="AU748" s="252" t="s">
        <v>88</v>
      </c>
      <c r="AV748" s="13" t="s">
        <v>88</v>
      </c>
      <c r="AW748" s="13" t="s">
        <v>32</v>
      </c>
      <c r="AX748" s="13" t="s">
        <v>76</v>
      </c>
      <c r="AY748" s="252" t="s">
        <v>362</v>
      </c>
    </row>
    <row r="749" s="14" customFormat="1">
      <c r="A749" s="14"/>
      <c r="B749" s="263"/>
      <c r="C749" s="264"/>
      <c r="D749" s="243" t="s">
        <v>372</v>
      </c>
      <c r="E749" s="265" t="s">
        <v>1</v>
      </c>
      <c r="F749" s="266" t="s">
        <v>396</v>
      </c>
      <c r="G749" s="264"/>
      <c r="H749" s="267">
        <v>182.74500000000001</v>
      </c>
      <c r="I749" s="268"/>
      <c r="J749" s="264"/>
      <c r="K749" s="264"/>
      <c r="L749" s="269"/>
      <c r="M749" s="270"/>
      <c r="N749" s="271"/>
      <c r="O749" s="271"/>
      <c r="P749" s="271"/>
      <c r="Q749" s="271"/>
      <c r="R749" s="271"/>
      <c r="S749" s="271"/>
      <c r="T749" s="272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73" t="s">
        <v>372</v>
      </c>
      <c r="AU749" s="273" t="s">
        <v>88</v>
      </c>
      <c r="AV749" s="14" t="s">
        <v>370</v>
      </c>
      <c r="AW749" s="14" t="s">
        <v>32</v>
      </c>
      <c r="AX749" s="14" t="s">
        <v>83</v>
      </c>
      <c r="AY749" s="273" t="s">
        <v>362</v>
      </c>
    </row>
    <row r="750" s="2" customFormat="1" ht="37.8" customHeight="1">
      <c r="A750" s="39"/>
      <c r="B750" s="40"/>
      <c r="C750" s="228" t="s">
        <v>1301</v>
      </c>
      <c r="D750" s="228" t="s">
        <v>365</v>
      </c>
      <c r="E750" s="229" t="s">
        <v>1302</v>
      </c>
      <c r="F750" s="230" t="s">
        <v>1303</v>
      </c>
      <c r="G750" s="231" t="s">
        <v>368</v>
      </c>
      <c r="H750" s="232">
        <v>5.7640000000000002</v>
      </c>
      <c r="I750" s="233"/>
      <c r="J750" s="234">
        <f>ROUND(I750*H750,2)</f>
        <v>0</v>
      </c>
      <c r="K750" s="230" t="s">
        <v>369</v>
      </c>
      <c r="L750" s="45"/>
      <c r="M750" s="235" t="s">
        <v>1</v>
      </c>
      <c r="N750" s="236" t="s">
        <v>42</v>
      </c>
      <c r="O750" s="92"/>
      <c r="P750" s="237">
        <f>O750*H750</f>
        <v>0</v>
      </c>
      <c r="Q750" s="237">
        <v>0.052200000000000003</v>
      </c>
      <c r="R750" s="237">
        <f>Q750*H750</f>
        <v>0.3008808</v>
      </c>
      <c r="S750" s="237">
        <v>0</v>
      </c>
      <c r="T750" s="238">
        <f>S750*H750</f>
        <v>0</v>
      </c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R750" s="239" t="s">
        <v>440</v>
      </c>
      <c r="AT750" s="239" t="s">
        <v>365</v>
      </c>
      <c r="AU750" s="239" t="s">
        <v>88</v>
      </c>
      <c r="AY750" s="18" t="s">
        <v>362</v>
      </c>
      <c r="BE750" s="240">
        <f>IF(N750="základní",J750,0)</f>
        <v>0</v>
      </c>
      <c r="BF750" s="240">
        <f>IF(N750="snížená",J750,0)</f>
        <v>0</v>
      </c>
      <c r="BG750" s="240">
        <f>IF(N750="zákl. přenesená",J750,0)</f>
        <v>0</v>
      </c>
      <c r="BH750" s="240">
        <f>IF(N750="sníž. přenesená",J750,0)</f>
        <v>0</v>
      </c>
      <c r="BI750" s="240">
        <f>IF(N750="nulová",J750,0)</f>
        <v>0</v>
      </c>
      <c r="BJ750" s="18" t="s">
        <v>88</v>
      </c>
      <c r="BK750" s="240">
        <f>ROUND(I750*H750,2)</f>
        <v>0</v>
      </c>
      <c r="BL750" s="18" t="s">
        <v>440</v>
      </c>
      <c r="BM750" s="239" t="s">
        <v>1304</v>
      </c>
    </row>
    <row r="751" s="15" customFormat="1">
      <c r="A751" s="15"/>
      <c r="B751" s="274"/>
      <c r="C751" s="275"/>
      <c r="D751" s="243" t="s">
        <v>372</v>
      </c>
      <c r="E751" s="276" t="s">
        <v>1</v>
      </c>
      <c r="F751" s="277" t="s">
        <v>1305</v>
      </c>
      <c r="G751" s="275"/>
      <c r="H751" s="276" t="s">
        <v>1</v>
      </c>
      <c r="I751" s="278"/>
      <c r="J751" s="275"/>
      <c r="K751" s="275"/>
      <c r="L751" s="279"/>
      <c r="M751" s="280"/>
      <c r="N751" s="281"/>
      <c r="O751" s="281"/>
      <c r="P751" s="281"/>
      <c r="Q751" s="281"/>
      <c r="R751" s="281"/>
      <c r="S751" s="281"/>
      <c r="T751" s="282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T751" s="283" t="s">
        <v>372</v>
      </c>
      <c r="AU751" s="283" t="s">
        <v>88</v>
      </c>
      <c r="AV751" s="15" t="s">
        <v>83</v>
      </c>
      <c r="AW751" s="15" t="s">
        <v>32</v>
      </c>
      <c r="AX751" s="15" t="s">
        <v>76</v>
      </c>
      <c r="AY751" s="283" t="s">
        <v>362</v>
      </c>
    </row>
    <row r="752" s="13" customFormat="1">
      <c r="A752" s="13"/>
      <c r="B752" s="241"/>
      <c r="C752" s="242"/>
      <c r="D752" s="243" t="s">
        <v>372</v>
      </c>
      <c r="E752" s="244" t="s">
        <v>1</v>
      </c>
      <c r="F752" s="245" t="s">
        <v>1306</v>
      </c>
      <c r="G752" s="242"/>
      <c r="H752" s="246">
        <v>5.7640000000000002</v>
      </c>
      <c r="I752" s="247"/>
      <c r="J752" s="242"/>
      <c r="K752" s="242"/>
      <c r="L752" s="248"/>
      <c r="M752" s="249"/>
      <c r="N752" s="250"/>
      <c r="O752" s="250"/>
      <c r="P752" s="250"/>
      <c r="Q752" s="250"/>
      <c r="R752" s="250"/>
      <c r="S752" s="250"/>
      <c r="T752" s="251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52" t="s">
        <v>372</v>
      </c>
      <c r="AU752" s="252" t="s">
        <v>88</v>
      </c>
      <c r="AV752" s="13" t="s">
        <v>88</v>
      </c>
      <c r="AW752" s="13" t="s">
        <v>32</v>
      </c>
      <c r="AX752" s="13" t="s">
        <v>83</v>
      </c>
      <c r="AY752" s="252" t="s">
        <v>362</v>
      </c>
    </row>
    <row r="753" s="2" customFormat="1" ht="37.8" customHeight="1">
      <c r="A753" s="39"/>
      <c r="B753" s="40"/>
      <c r="C753" s="228" t="s">
        <v>1307</v>
      </c>
      <c r="D753" s="228" t="s">
        <v>365</v>
      </c>
      <c r="E753" s="229" t="s">
        <v>1308</v>
      </c>
      <c r="F753" s="230" t="s">
        <v>1309</v>
      </c>
      <c r="G753" s="231" t="s">
        <v>368</v>
      </c>
      <c r="H753" s="232">
        <v>246.018</v>
      </c>
      <c r="I753" s="233"/>
      <c r="J753" s="234">
        <f>ROUND(I753*H753,2)</f>
        <v>0</v>
      </c>
      <c r="K753" s="230" t="s">
        <v>369</v>
      </c>
      <c r="L753" s="45"/>
      <c r="M753" s="235" t="s">
        <v>1</v>
      </c>
      <c r="N753" s="236" t="s">
        <v>42</v>
      </c>
      <c r="O753" s="92"/>
      <c r="P753" s="237">
        <f>O753*H753</f>
        <v>0</v>
      </c>
      <c r="Q753" s="237">
        <v>0.058630000000000002</v>
      </c>
      <c r="R753" s="237">
        <f>Q753*H753</f>
        <v>14.42403534</v>
      </c>
      <c r="S753" s="237">
        <v>0</v>
      </c>
      <c r="T753" s="238">
        <f>S753*H753</f>
        <v>0</v>
      </c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R753" s="239" t="s">
        <v>440</v>
      </c>
      <c r="AT753" s="239" t="s">
        <v>365</v>
      </c>
      <c r="AU753" s="239" t="s">
        <v>88</v>
      </c>
      <c r="AY753" s="18" t="s">
        <v>362</v>
      </c>
      <c r="BE753" s="240">
        <f>IF(N753="základní",J753,0)</f>
        <v>0</v>
      </c>
      <c r="BF753" s="240">
        <f>IF(N753="snížená",J753,0)</f>
        <v>0</v>
      </c>
      <c r="BG753" s="240">
        <f>IF(N753="zákl. přenesená",J753,0)</f>
        <v>0</v>
      </c>
      <c r="BH753" s="240">
        <f>IF(N753="sníž. přenesená",J753,0)</f>
        <v>0</v>
      </c>
      <c r="BI753" s="240">
        <f>IF(N753="nulová",J753,0)</f>
        <v>0</v>
      </c>
      <c r="BJ753" s="18" t="s">
        <v>88</v>
      </c>
      <c r="BK753" s="240">
        <f>ROUND(I753*H753,2)</f>
        <v>0</v>
      </c>
      <c r="BL753" s="18" t="s">
        <v>440</v>
      </c>
      <c r="BM753" s="239" t="s">
        <v>1310</v>
      </c>
    </row>
    <row r="754" s="15" customFormat="1">
      <c r="A754" s="15"/>
      <c r="B754" s="274"/>
      <c r="C754" s="275"/>
      <c r="D754" s="243" t="s">
        <v>372</v>
      </c>
      <c r="E754" s="276" t="s">
        <v>1</v>
      </c>
      <c r="F754" s="277" t="s">
        <v>642</v>
      </c>
      <c r="G754" s="275"/>
      <c r="H754" s="276" t="s">
        <v>1</v>
      </c>
      <c r="I754" s="278"/>
      <c r="J754" s="275"/>
      <c r="K754" s="275"/>
      <c r="L754" s="279"/>
      <c r="M754" s="280"/>
      <c r="N754" s="281"/>
      <c r="O754" s="281"/>
      <c r="P754" s="281"/>
      <c r="Q754" s="281"/>
      <c r="R754" s="281"/>
      <c r="S754" s="281"/>
      <c r="T754" s="282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T754" s="283" t="s">
        <v>372</v>
      </c>
      <c r="AU754" s="283" t="s">
        <v>88</v>
      </c>
      <c r="AV754" s="15" t="s">
        <v>83</v>
      </c>
      <c r="AW754" s="15" t="s">
        <v>32</v>
      </c>
      <c r="AX754" s="15" t="s">
        <v>76</v>
      </c>
      <c r="AY754" s="283" t="s">
        <v>362</v>
      </c>
    </row>
    <row r="755" s="15" customFormat="1">
      <c r="A755" s="15"/>
      <c r="B755" s="274"/>
      <c r="C755" s="275"/>
      <c r="D755" s="243" t="s">
        <v>372</v>
      </c>
      <c r="E755" s="276" t="s">
        <v>1</v>
      </c>
      <c r="F755" s="277" t="s">
        <v>658</v>
      </c>
      <c r="G755" s="275"/>
      <c r="H755" s="276" t="s">
        <v>1</v>
      </c>
      <c r="I755" s="278"/>
      <c r="J755" s="275"/>
      <c r="K755" s="275"/>
      <c r="L755" s="279"/>
      <c r="M755" s="280"/>
      <c r="N755" s="281"/>
      <c r="O755" s="281"/>
      <c r="P755" s="281"/>
      <c r="Q755" s="281"/>
      <c r="R755" s="281"/>
      <c r="S755" s="281"/>
      <c r="T755" s="282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T755" s="283" t="s">
        <v>372</v>
      </c>
      <c r="AU755" s="283" t="s">
        <v>88</v>
      </c>
      <c r="AV755" s="15" t="s">
        <v>83</v>
      </c>
      <c r="AW755" s="15" t="s">
        <v>32</v>
      </c>
      <c r="AX755" s="15" t="s">
        <v>76</v>
      </c>
      <c r="AY755" s="283" t="s">
        <v>362</v>
      </c>
    </row>
    <row r="756" s="13" customFormat="1">
      <c r="A756" s="13"/>
      <c r="B756" s="241"/>
      <c r="C756" s="242"/>
      <c r="D756" s="243" t="s">
        <v>372</v>
      </c>
      <c r="E756" s="244" t="s">
        <v>1</v>
      </c>
      <c r="F756" s="245" t="s">
        <v>1311</v>
      </c>
      <c r="G756" s="242"/>
      <c r="H756" s="246">
        <v>82.530000000000001</v>
      </c>
      <c r="I756" s="247"/>
      <c r="J756" s="242"/>
      <c r="K756" s="242"/>
      <c r="L756" s="248"/>
      <c r="M756" s="249"/>
      <c r="N756" s="250"/>
      <c r="O756" s="250"/>
      <c r="P756" s="250"/>
      <c r="Q756" s="250"/>
      <c r="R756" s="250"/>
      <c r="S756" s="250"/>
      <c r="T756" s="251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52" t="s">
        <v>372</v>
      </c>
      <c r="AU756" s="252" t="s">
        <v>88</v>
      </c>
      <c r="AV756" s="13" t="s">
        <v>88</v>
      </c>
      <c r="AW756" s="13" t="s">
        <v>32</v>
      </c>
      <c r="AX756" s="13" t="s">
        <v>76</v>
      </c>
      <c r="AY756" s="252" t="s">
        <v>362</v>
      </c>
    </row>
    <row r="757" s="13" customFormat="1">
      <c r="A757" s="13"/>
      <c r="B757" s="241"/>
      <c r="C757" s="242"/>
      <c r="D757" s="243" t="s">
        <v>372</v>
      </c>
      <c r="E757" s="244" t="s">
        <v>1</v>
      </c>
      <c r="F757" s="245" t="s">
        <v>1312</v>
      </c>
      <c r="G757" s="242"/>
      <c r="H757" s="246">
        <v>3.4060000000000001</v>
      </c>
      <c r="I757" s="247"/>
      <c r="J757" s="242"/>
      <c r="K757" s="242"/>
      <c r="L757" s="248"/>
      <c r="M757" s="249"/>
      <c r="N757" s="250"/>
      <c r="O757" s="250"/>
      <c r="P757" s="250"/>
      <c r="Q757" s="250"/>
      <c r="R757" s="250"/>
      <c r="S757" s="250"/>
      <c r="T757" s="251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52" t="s">
        <v>372</v>
      </c>
      <c r="AU757" s="252" t="s">
        <v>88</v>
      </c>
      <c r="AV757" s="13" t="s">
        <v>88</v>
      </c>
      <c r="AW757" s="13" t="s">
        <v>32</v>
      </c>
      <c r="AX757" s="13" t="s">
        <v>76</v>
      </c>
      <c r="AY757" s="252" t="s">
        <v>362</v>
      </c>
    </row>
    <row r="758" s="15" customFormat="1">
      <c r="A758" s="15"/>
      <c r="B758" s="274"/>
      <c r="C758" s="275"/>
      <c r="D758" s="243" t="s">
        <v>372</v>
      </c>
      <c r="E758" s="276" t="s">
        <v>1</v>
      </c>
      <c r="F758" s="277" t="s">
        <v>825</v>
      </c>
      <c r="G758" s="275"/>
      <c r="H758" s="276" t="s">
        <v>1</v>
      </c>
      <c r="I758" s="278"/>
      <c r="J758" s="275"/>
      <c r="K758" s="275"/>
      <c r="L758" s="279"/>
      <c r="M758" s="280"/>
      <c r="N758" s="281"/>
      <c r="O758" s="281"/>
      <c r="P758" s="281"/>
      <c r="Q758" s="281"/>
      <c r="R758" s="281"/>
      <c r="S758" s="281"/>
      <c r="T758" s="282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T758" s="283" t="s">
        <v>372</v>
      </c>
      <c r="AU758" s="283" t="s">
        <v>88</v>
      </c>
      <c r="AV758" s="15" t="s">
        <v>83</v>
      </c>
      <c r="AW758" s="15" t="s">
        <v>32</v>
      </c>
      <c r="AX758" s="15" t="s">
        <v>76</v>
      </c>
      <c r="AY758" s="283" t="s">
        <v>362</v>
      </c>
    </row>
    <row r="759" s="13" customFormat="1">
      <c r="A759" s="13"/>
      <c r="B759" s="241"/>
      <c r="C759" s="242"/>
      <c r="D759" s="243" t="s">
        <v>372</v>
      </c>
      <c r="E759" s="244" t="s">
        <v>1</v>
      </c>
      <c r="F759" s="245" t="s">
        <v>1313</v>
      </c>
      <c r="G759" s="242"/>
      <c r="H759" s="246">
        <v>160.08199999999999</v>
      </c>
      <c r="I759" s="247"/>
      <c r="J759" s="242"/>
      <c r="K759" s="242"/>
      <c r="L759" s="248"/>
      <c r="M759" s="249"/>
      <c r="N759" s="250"/>
      <c r="O759" s="250"/>
      <c r="P759" s="250"/>
      <c r="Q759" s="250"/>
      <c r="R759" s="250"/>
      <c r="S759" s="250"/>
      <c r="T759" s="251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52" t="s">
        <v>372</v>
      </c>
      <c r="AU759" s="252" t="s">
        <v>88</v>
      </c>
      <c r="AV759" s="13" t="s">
        <v>88</v>
      </c>
      <c r="AW759" s="13" t="s">
        <v>32</v>
      </c>
      <c r="AX759" s="13" t="s">
        <v>76</v>
      </c>
      <c r="AY759" s="252" t="s">
        <v>362</v>
      </c>
    </row>
    <row r="760" s="14" customFormat="1">
      <c r="A760" s="14"/>
      <c r="B760" s="263"/>
      <c r="C760" s="264"/>
      <c r="D760" s="243" t="s">
        <v>372</v>
      </c>
      <c r="E760" s="265" t="s">
        <v>1</v>
      </c>
      <c r="F760" s="266" t="s">
        <v>396</v>
      </c>
      <c r="G760" s="264"/>
      <c r="H760" s="267">
        <v>246.018</v>
      </c>
      <c r="I760" s="268"/>
      <c r="J760" s="264"/>
      <c r="K760" s="264"/>
      <c r="L760" s="269"/>
      <c r="M760" s="270"/>
      <c r="N760" s="271"/>
      <c r="O760" s="271"/>
      <c r="P760" s="271"/>
      <c r="Q760" s="271"/>
      <c r="R760" s="271"/>
      <c r="S760" s="271"/>
      <c r="T760" s="272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73" t="s">
        <v>372</v>
      </c>
      <c r="AU760" s="273" t="s">
        <v>88</v>
      </c>
      <c r="AV760" s="14" t="s">
        <v>370</v>
      </c>
      <c r="AW760" s="14" t="s">
        <v>32</v>
      </c>
      <c r="AX760" s="14" t="s">
        <v>83</v>
      </c>
      <c r="AY760" s="273" t="s">
        <v>362</v>
      </c>
    </row>
    <row r="761" s="2" customFormat="1" ht="16.5" customHeight="1">
      <c r="A761" s="39"/>
      <c r="B761" s="40"/>
      <c r="C761" s="228" t="s">
        <v>1314</v>
      </c>
      <c r="D761" s="228" t="s">
        <v>365</v>
      </c>
      <c r="E761" s="229" t="s">
        <v>1315</v>
      </c>
      <c r="F761" s="230" t="s">
        <v>1316</v>
      </c>
      <c r="G761" s="231" t="s">
        <v>403</v>
      </c>
      <c r="H761" s="232">
        <v>7.8600000000000003</v>
      </c>
      <c r="I761" s="233"/>
      <c r="J761" s="234">
        <f>ROUND(I761*H761,2)</f>
        <v>0</v>
      </c>
      <c r="K761" s="230" t="s">
        <v>369</v>
      </c>
      <c r="L761" s="45"/>
      <c r="M761" s="235" t="s">
        <v>1</v>
      </c>
      <c r="N761" s="236" t="s">
        <v>42</v>
      </c>
      <c r="O761" s="92"/>
      <c r="P761" s="237">
        <f>O761*H761</f>
        <v>0</v>
      </c>
      <c r="Q761" s="237">
        <v>0.0016199999999999999</v>
      </c>
      <c r="R761" s="237">
        <f>Q761*H761</f>
        <v>0.0127332</v>
      </c>
      <c r="S761" s="237">
        <v>0</v>
      </c>
      <c r="T761" s="238">
        <f>S761*H761</f>
        <v>0</v>
      </c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R761" s="239" t="s">
        <v>440</v>
      </c>
      <c r="AT761" s="239" t="s">
        <v>365</v>
      </c>
      <c r="AU761" s="239" t="s">
        <v>88</v>
      </c>
      <c r="AY761" s="18" t="s">
        <v>362</v>
      </c>
      <c r="BE761" s="240">
        <f>IF(N761="základní",J761,0)</f>
        <v>0</v>
      </c>
      <c r="BF761" s="240">
        <f>IF(N761="snížená",J761,0)</f>
        <v>0</v>
      </c>
      <c r="BG761" s="240">
        <f>IF(N761="zákl. přenesená",J761,0)</f>
        <v>0</v>
      </c>
      <c r="BH761" s="240">
        <f>IF(N761="sníž. přenesená",J761,0)</f>
        <v>0</v>
      </c>
      <c r="BI761" s="240">
        <f>IF(N761="nulová",J761,0)</f>
        <v>0</v>
      </c>
      <c r="BJ761" s="18" t="s">
        <v>88</v>
      </c>
      <c r="BK761" s="240">
        <f>ROUND(I761*H761,2)</f>
        <v>0</v>
      </c>
      <c r="BL761" s="18" t="s">
        <v>440</v>
      </c>
      <c r="BM761" s="239" t="s">
        <v>1317</v>
      </c>
    </row>
    <row r="762" s="13" customFormat="1">
      <c r="A762" s="13"/>
      <c r="B762" s="241"/>
      <c r="C762" s="242"/>
      <c r="D762" s="243" t="s">
        <v>372</v>
      </c>
      <c r="E762" s="244" t="s">
        <v>1</v>
      </c>
      <c r="F762" s="245" t="s">
        <v>1318</v>
      </c>
      <c r="G762" s="242"/>
      <c r="H762" s="246">
        <v>7.8600000000000003</v>
      </c>
      <c r="I762" s="247"/>
      <c r="J762" s="242"/>
      <c r="K762" s="242"/>
      <c r="L762" s="248"/>
      <c r="M762" s="249"/>
      <c r="N762" s="250"/>
      <c r="O762" s="250"/>
      <c r="P762" s="250"/>
      <c r="Q762" s="250"/>
      <c r="R762" s="250"/>
      <c r="S762" s="250"/>
      <c r="T762" s="251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52" t="s">
        <v>372</v>
      </c>
      <c r="AU762" s="252" t="s">
        <v>88</v>
      </c>
      <c r="AV762" s="13" t="s">
        <v>88</v>
      </c>
      <c r="AW762" s="13" t="s">
        <v>32</v>
      </c>
      <c r="AX762" s="13" t="s">
        <v>83</v>
      </c>
      <c r="AY762" s="252" t="s">
        <v>362</v>
      </c>
    </row>
    <row r="763" s="2" customFormat="1" ht="21.75" customHeight="1">
      <c r="A763" s="39"/>
      <c r="B763" s="40"/>
      <c r="C763" s="228" t="s">
        <v>1319</v>
      </c>
      <c r="D763" s="228" t="s">
        <v>365</v>
      </c>
      <c r="E763" s="229" t="s">
        <v>523</v>
      </c>
      <c r="F763" s="230" t="s">
        <v>524</v>
      </c>
      <c r="G763" s="231" t="s">
        <v>368</v>
      </c>
      <c r="H763" s="232">
        <v>933.11300000000006</v>
      </c>
      <c r="I763" s="233"/>
      <c r="J763" s="234">
        <f>ROUND(I763*H763,2)</f>
        <v>0</v>
      </c>
      <c r="K763" s="230" t="s">
        <v>369</v>
      </c>
      <c r="L763" s="45"/>
      <c r="M763" s="235" t="s">
        <v>1</v>
      </c>
      <c r="N763" s="236" t="s">
        <v>42</v>
      </c>
      <c r="O763" s="92"/>
      <c r="P763" s="237">
        <f>O763*H763</f>
        <v>0</v>
      </c>
      <c r="Q763" s="237">
        <v>0.00020000000000000001</v>
      </c>
      <c r="R763" s="237">
        <f>Q763*H763</f>
        <v>0.18662260000000003</v>
      </c>
      <c r="S763" s="237">
        <v>0</v>
      </c>
      <c r="T763" s="238">
        <f>S763*H763</f>
        <v>0</v>
      </c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R763" s="239" t="s">
        <v>440</v>
      </c>
      <c r="AT763" s="239" t="s">
        <v>365</v>
      </c>
      <c r="AU763" s="239" t="s">
        <v>88</v>
      </c>
      <c r="AY763" s="18" t="s">
        <v>362</v>
      </c>
      <c r="BE763" s="240">
        <f>IF(N763="základní",J763,0)</f>
        <v>0</v>
      </c>
      <c r="BF763" s="240">
        <f>IF(N763="snížená",J763,0)</f>
        <v>0</v>
      </c>
      <c r="BG763" s="240">
        <f>IF(N763="zákl. přenesená",J763,0)</f>
        <v>0</v>
      </c>
      <c r="BH763" s="240">
        <f>IF(N763="sníž. přenesená",J763,0)</f>
        <v>0</v>
      </c>
      <c r="BI763" s="240">
        <f>IF(N763="nulová",J763,0)</f>
        <v>0</v>
      </c>
      <c r="BJ763" s="18" t="s">
        <v>88</v>
      </c>
      <c r="BK763" s="240">
        <f>ROUND(I763*H763,2)</f>
        <v>0</v>
      </c>
      <c r="BL763" s="18" t="s">
        <v>440</v>
      </c>
      <c r="BM763" s="239" t="s">
        <v>1320</v>
      </c>
    </row>
    <row r="764" s="13" customFormat="1">
      <c r="A764" s="13"/>
      <c r="B764" s="241"/>
      <c r="C764" s="242"/>
      <c r="D764" s="243" t="s">
        <v>372</v>
      </c>
      <c r="E764" s="244" t="s">
        <v>1</v>
      </c>
      <c r="F764" s="245" t="s">
        <v>1321</v>
      </c>
      <c r="G764" s="242"/>
      <c r="H764" s="246">
        <v>933.11300000000006</v>
      </c>
      <c r="I764" s="247"/>
      <c r="J764" s="242"/>
      <c r="K764" s="242"/>
      <c r="L764" s="248"/>
      <c r="M764" s="249"/>
      <c r="N764" s="250"/>
      <c r="O764" s="250"/>
      <c r="P764" s="250"/>
      <c r="Q764" s="250"/>
      <c r="R764" s="250"/>
      <c r="S764" s="250"/>
      <c r="T764" s="251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52" t="s">
        <v>372</v>
      </c>
      <c r="AU764" s="252" t="s">
        <v>88</v>
      </c>
      <c r="AV764" s="13" t="s">
        <v>88</v>
      </c>
      <c r="AW764" s="13" t="s">
        <v>32</v>
      </c>
      <c r="AX764" s="13" t="s">
        <v>83</v>
      </c>
      <c r="AY764" s="252" t="s">
        <v>362</v>
      </c>
    </row>
    <row r="765" s="2" customFormat="1" ht="24.15" customHeight="1">
      <c r="A765" s="39"/>
      <c r="B765" s="40"/>
      <c r="C765" s="228" t="s">
        <v>1322</v>
      </c>
      <c r="D765" s="228" t="s">
        <v>365</v>
      </c>
      <c r="E765" s="229" t="s">
        <v>1323</v>
      </c>
      <c r="F765" s="230" t="s">
        <v>1324</v>
      </c>
      <c r="G765" s="231" t="s">
        <v>403</v>
      </c>
      <c r="H765" s="232">
        <v>356.14999999999998</v>
      </c>
      <c r="I765" s="233"/>
      <c r="J765" s="234">
        <f>ROUND(I765*H765,2)</f>
        <v>0</v>
      </c>
      <c r="K765" s="230" t="s">
        <v>369</v>
      </c>
      <c r="L765" s="45"/>
      <c r="M765" s="235" t="s">
        <v>1</v>
      </c>
      <c r="N765" s="236" t="s">
        <v>42</v>
      </c>
      <c r="O765" s="92"/>
      <c r="P765" s="237">
        <f>O765*H765</f>
        <v>0</v>
      </c>
      <c r="Q765" s="237">
        <v>0.00029999999999999997</v>
      </c>
      <c r="R765" s="237">
        <f>Q765*H765</f>
        <v>0.10684499999999998</v>
      </c>
      <c r="S765" s="237">
        <v>0</v>
      </c>
      <c r="T765" s="238">
        <f>S765*H765</f>
        <v>0</v>
      </c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R765" s="239" t="s">
        <v>440</v>
      </c>
      <c r="AT765" s="239" t="s">
        <v>365</v>
      </c>
      <c r="AU765" s="239" t="s">
        <v>88</v>
      </c>
      <c r="AY765" s="18" t="s">
        <v>362</v>
      </c>
      <c r="BE765" s="240">
        <f>IF(N765="základní",J765,0)</f>
        <v>0</v>
      </c>
      <c r="BF765" s="240">
        <f>IF(N765="snížená",J765,0)</f>
        <v>0</v>
      </c>
      <c r="BG765" s="240">
        <f>IF(N765="zákl. přenesená",J765,0)</f>
        <v>0</v>
      </c>
      <c r="BH765" s="240">
        <f>IF(N765="sníž. přenesená",J765,0)</f>
        <v>0</v>
      </c>
      <c r="BI765" s="240">
        <f>IF(N765="nulová",J765,0)</f>
        <v>0</v>
      </c>
      <c r="BJ765" s="18" t="s">
        <v>88</v>
      </c>
      <c r="BK765" s="240">
        <f>ROUND(I765*H765,2)</f>
        <v>0</v>
      </c>
      <c r="BL765" s="18" t="s">
        <v>440</v>
      </c>
      <c r="BM765" s="239" t="s">
        <v>1325</v>
      </c>
    </row>
    <row r="766" s="15" customFormat="1">
      <c r="A766" s="15"/>
      <c r="B766" s="274"/>
      <c r="C766" s="275"/>
      <c r="D766" s="243" t="s">
        <v>372</v>
      </c>
      <c r="E766" s="276" t="s">
        <v>1</v>
      </c>
      <c r="F766" s="277" t="s">
        <v>642</v>
      </c>
      <c r="G766" s="275"/>
      <c r="H766" s="276" t="s">
        <v>1</v>
      </c>
      <c r="I766" s="278"/>
      <c r="J766" s="275"/>
      <c r="K766" s="275"/>
      <c r="L766" s="279"/>
      <c r="M766" s="280"/>
      <c r="N766" s="281"/>
      <c r="O766" s="281"/>
      <c r="P766" s="281"/>
      <c r="Q766" s="281"/>
      <c r="R766" s="281"/>
      <c r="S766" s="281"/>
      <c r="T766" s="282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T766" s="283" t="s">
        <v>372</v>
      </c>
      <c r="AU766" s="283" t="s">
        <v>88</v>
      </c>
      <c r="AV766" s="15" t="s">
        <v>83</v>
      </c>
      <c r="AW766" s="15" t="s">
        <v>32</v>
      </c>
      <c r="AX766" s="15" t="s">
        <v>76</v>
      </c>
      <c r="AY766" s="283" t="s">
        <v>362</v>
      </c>
    </row>
    <row r="767" s="15" customFormat="1">
      <c r="A767" s="15"/>
      <c r="B767" s="274"/>
      <c r="C767" s="275"/>
      <c r="D767" s="243" t="s">
        <v>372</v>
      </c>
      <c r="E767" s="276" t="s">
        <v>1</v>
      </c>
      <c r="F767" s="277" t="s">
        <v>658</v>
      </c>
      <c r="G767" s="275"/>
      <c r="H767" s="276" t="s">
        <v>1</v>
      </c>
      <c r="I767" s="278"/>
      <c r="J767" s="275"/>
      <c r="K767" s="275"/>
      <c r="L767" s="279"/>
      <c r="M767" s="280"/>
      <c r="N767" s="281"/>
      <c r="O767" s="281"/>
      <c r="P767" s="281"/>
      <c r="Q767" s="281"/>
      <c r="R767" s="281"/>
      <c r="S767" s="281"/>
      <c r="T767" s="282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T767" s="283" t="s">
        <v>372</v>
      </c>
      <c r="AU767" s="283" t="s">
        <v>88</v>
      </c>
      <c r="AV767" s="15" t="s">
        <v>83</v>
      </c>
      <c r="AW767" s="15" t="s">
        <v>32</v>
      </c>
      <c r="AX767" s="15" t="s">
        <v>76</v>
      </c>
      <c r="AY767" s="283" t="s">
        <v>362</v>
      </c>
    </row>
    <row r="768" s="13" customFormat="1">
      <c r="A768" s="13"/>
      <c r="B768" s="241"/>
      <c r="C768" s="242"/>
      <c r="D768" s="243" t="s">
        <v>372</v>
      </c>
      <c r="E768" s="244" t="s">
        <v>1</v>
      </c>
      <c r="F768" s="245" t="s">
        <v>1326</v>
      </c>
      <c r="G768" s="242"/>
      <c r="H768" s="246">
        <v>14</v>
      </c>
      <c r="I768" s="247"/>
      <c r="J768" s="242"/>
      <c r="K768" s="242"/>
      <c r="L768" s="248"/>
      <c r="M768" s="249"/>
      <c r="N768" s="250"/>
      <c r="O768" s="250"/>
      <c r="P768" s="250"/>
      <c r="Q768" s="250"/>
      <c r="R768" s="250"/>
      <c r="S768" s="250"/>
      <c r="T768" s="251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52" t="s">
        <v>372</v>
      </c>
      <c r="AU768" s="252" t="s">
        <v>88</v>
      </c>
      <c r="AV768" s="13" t="s">
        <v>88</v>
      </c>
      <c r="AW768" s="13" t="s">
        <v>32</v>
      </c>
      <c r="AX768" s="13" t="s">
        <v>76</v>
      </c>
      <c r="AY768" s="252" t="s">
        <v>362</v>
      </c>
    </row>
    <row r="769" s="13" customFormat="1">
      <c r="A769" s="13"/>
      <c r="B769" s="241"/>
      <c r="C769" s="242"/>
      <c r="D769" s="243" t="s">
        <v>372</v>
      </c>
      <c r="E769" s="244" t="s">
        <v>1</v>
      </c>
      <c r="F769" s="245" t="s">
        <v>1327</v>
      </c>
      <c r="G769" s="242"/>
      <c r="H769" s="246">
        <v>1.75</v>
      </c>
      <c r="I769" s="247"/>
      <c r="J769" s="242"/>
      <c r="K769" s="242"/>
      <c r="L769" s="248"/>
      <c r="M769" s="249"/>
      <c r="N769" s="250"/>
      <c r="O769" s="250"/>
      <c r="P769" s="250"/>
      <c r="Q769" s="250"/>
      <c r="R769" s="250"/>
      <c r="S769" s="250"/>
      <c r="T769" s="251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52" t="s">
        <v>372</v>
      </c>
      <c r="AU769" s="252" t="s">
        <v>88</v>
      </c>
      <c r="AV769" s="13" t="s">
        <v>88</v>
      </c>
      <c r="AW769" s="13" t="s">
        <v>32</v>
      </c>
      <c r="AX769" s="13" t="s">
        <v>76</v>
      </c>
      <c r="AY769" s="252" t="s">
        <v>362</v>
      </c>
    </row>
    <row r="770" s="15" customFormat="1">
      <c r="A770" s="15"/>
      <c r="B770" s="274"/>
      <c r="C770" s="275"/>
      <c r="D770" s="243" t="s">
        <v>372</v>
      </c>
      <c r="E770" s="276" t="s">
        <v>1</v>
      </c>
      <c r="F770" s="277" t="s">
        <v>825</v>
      </c>
      <c r="G770" s="275"/>
      <c r="H770" s="276" t="s">
        <v>1</v>
      </c>
      <c r="I770" s="278"/>
      <c r="J770" s="275"/>
      <c r="K770" s="275"/>
      <c r="L770" s="279"/>
      <c r="M770" s="280"/>
      <c r="N770" s="281"/>
      <c r="O770" s="281"/>
      <c r="P770" s="281"/>
      <c r="Q770" s="281"/>
      <c r="R770" s="281"/>
      <c r="S770" s="281"/>
      <c r="T770" s="282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T770" s="283" t="s">
        <v>372</v>
      </c>
      <c r="AU770" s="283" t="s">
        <v>88</v>
      </c>
      <c r="AV770" s="15" t="s">
        <v>83</v>
      </c>
      <c r="AW770" s="15" t="s">
        <v>32</v>
      </c>
      <c r="AX770" s="15" t="s">
        <v>76</v>
      </c>
      <c r="AY770" s="283" t="s">
        <v>362</v>
      </c>
    </row>
    <row r="771" s="13" customFormat="1">
      <c r="A771" s="13"/>
      <c r="B771" s="241"/>
      <c r="C771" s="242"/>
      <c r="D771" s="243" t="s">
        <v>372</v>
      </c>
      <c r="E771" s="244" t="s">
        <v>1</v>
      </c>
      <c r="F771" s="245" t="s">
        <v>1328</v>
      </c>
      <c r="G771" s="242"/>
      <c r="H771" s="246">
        <v>63.450000000000003</v>
      </c>
      <c r="I771" s="247"/>
      <c r="J771" s="242"/>
      <c r="K771" s="242"/>
      <c r="L771" s="248"/>
      <c r="M771" s="249"/>
      <c r="N771" s="250"/>
      <c r="O771" s="250"/>
      <c r="P771" s="250"/>
      <c r="Q771" s="250"/>
      <c r="R771" s="250"/>
      <c r="S771" s="250"/>
      <c r="T771" s="251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52" t="s">
        <v>372</v>
      </c>
      <c r="AU771" s="252" t="s">
        <v>88</v>
      </c>
      <c r="AV771" s="13" t="s">
        <v>88</v>
      </c>
      <c r="AW771" s="13" t="s">
        <v>32</v>
      </c>
      <c r="AX771" s="13" t="s">
        <v>76</v>
      </c>
      <c r="AY771" s="252" t="s">
        <v>362</v>
      </c>
    </row>
    <row r="772" s="13" customFormat="1">
      <c r="A772" s="13"/>
      <c r="B772" s="241"/>
      <c r="C772" s="242"/>
      <c r="D772" s="243" t="s">
        <v>372</v>
      </c>
      <c r="E772" s="244" t="s">
        <v>1</v>
      </c>
      <c r="F772" s="245" t="s">
        <v>1329</v>
      </c>
      <c r="G772" s="242"/>
      <c r="H772" s="246">
        <v>3</v>
      </c>
      <c r="I772" s="247"/>
      <c r="J772" s="242"/>
      <c r="K772" s="242"/>
      <c r="L772" s="248"/>
      <c r="M772" s="249"/>
      <c r="N772" s="250"/>
      <c r="O772" s="250"/>
      <c r="P772" s="250"/>
      <c r="Q772" s="250"/>
      <c r="R772" s="250"/>
      <c r="S772" s="250"/>
      <c r="T772" s="251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52" t="s">
        <v>372</v>
      </c>
      <c r="AU772" s="252" t="s">
        <v>88</v>
      </c>
      <c r="AV772" s="13" t="s">
        <v>88</v>
      </c>
      <c r="AW772" s="13" t="s">
        <v>32</v>
      </c>
      <c r="AX772" s="13" t="s">
        <v>76</v>
      </c>
      <c r="AY772" s="252" t="s">
        <v>362</v>
      </c>
    </row>
    <row r="773" s="16" customFormat="1">
      <c r="A773" s="16"/>
      <c r="B773" s="297"/>
      <c r="C773" s="298"/>
      <c r="D773" s="243" t="s">
        <v>372</v>
      </c>
      <c r="E773" s="299" t="s">
        <v>1</v>
      </c>
      <c r="F773" s="300" t="s">
        <v>848</v>
      </c>
      <c r="G773" s="298"/>
      <c r="H773" s="301">
        <v>82.200000000000003</v>
      </c>
      <c r="I773" s="302"/>
      <c r="J773" s="298"/>
      <c r="K773" s="298"/>
      <c r="L773" s="303"/>
      <c r="M773" s="304"/>
      <c r="N773" s="305"/>
      <c r="O773" s="305"/>
      <c r="P773" s="305"/>
      <c r="Q773" s="305"/>
      <c r="R773" s="305"/>
      <c r="S773" s="305"/>
      <c r="T773" s="306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  <c r="AT773" s="307" t="s">
        <v>372</v>
      </c>
      <c r="AU773" s="307" t="s">
        <v>88</v>
      </c>
      <c r="AV773" s="16" t="s">
        <v>104</v>
      </c>
      <c r="AW773" s="16" t="s">
        <v>32</v>
      </c>
      <c r="AX773" s="16" t="s">
        <v>76</v>
      </c>
      <c r="AY773" s="307" t="s">
        <v>362</v>
      </c>
    </row>
    <row r="774" s="15" customFormat="1">
      <c r="A774" s="15"/>
      <c r="B774" s="274"/>
      <c r="C774" s="275"/>
      <c r="D774" s="243" t="s">
        <v>372</v>
      </c>
      <c r="E774" s="276" t="s">
        <v>1</v>
      </c>
      <c r="F774" s="277" t="s">
        <v>642</v>
      </c>
      <c r="G774" s="275"/>
      <c r="H774" s="276" t="s">
        <v>1</v>
      </c>
      <c r="I774" s="278"/>
      <c r="J774" s="275"/>
      <c r="K774" s="275"/>
      <c r="L774" s="279"/>
      <c r="M774" s="280"/>
      <c r="N774" s="281"/>
      <c r="O774" s="281"/>
      <c r="P774" s="281"/>
      <c r="Q774" s="281"/>
      <c r="R774" s="281"/>
      <c r="S774" s="281"/>
      <c r="T774" s="282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T774" s="283" t="s">
        <v>372</v>
      </c>
      <c r="AU774" s="283" t="s">
        <v>88</v>
      </c>
      <c r="AV774" s="15" t="s">
        <v>83</v>
      </c>
      <c r="AW774" s="15" t="s">
        <v>32</v>
      </c>
      <c r="AX774" s="15" t="s">
        <v>76</v>
      </c>
      <c r="AY774" s="283" t="s">
        <v>362</v>
      </c>
    </row>
    <row r="775" s="15" customFormat="1">
      <c r="A775" s="15"/>
      <c r="B775" s="274"/>
      <c r="C775" s="275"/>
      <c r="D775" s="243" t="s">
        <v>372</v>
      </c>
      <c r="E775" s="276" t="s">
        <v>1</v>
      </c>
      <c r="F775" s="277" t="s">
        <v>825</v>
      </c>
      <c r="G775" s="275"/>
      <c r="H775" s="276" t="s">
        <v>1</v>
      </c>
      <c r="I775" s="278"/>
      <c r="J775" s="275"/>
      <c r="K775" s="275"/>
      <c r="L775" s="279"/>
      <c r="M775" s="280"/>
      <c r="N775" s="281"/>
      <c r="O775" s="281"/>
      <c r="P775" s="281"/>
      <c r="Q775" s="281"/>
      <c r="R775" s="281"/>
      <c r="S775" s="281"/>
      <c r="T775" s="282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T775" s="283" t="s">
        <v>372</v>
      </c>
      <c r="AU775" s="283" t="s">
        <v>88</v>
      </c>
      <c r="AV775" s="15" t="s">
        <v>83</v>
      </c>
      <c r="AW775" s="15" t="s">
        <v>32</v>
      </c>
      <c r="AX775" s="15" t="s">
        <v>76</v>
      </c>
      <c r="AY775" s="283" t="s">
        <v>362</v>
      </c>
    </row>
    <row r="776" s="13" customFormat="1">
      <c r="A776" s="13"/>
      <c r="B776" s="241"/>
      <c r="C776" s="242"/>
      <c r="D776" s="243" t="s">
        <v>372</v>
      </c>
      <c r="E776" s="244" t="s">
        <v>1</v>
      </c>
      <c r="F776" s="245" t="s">
        <v>1330</v>
      </c>
      <c r="G776" s="242"/>
      <c r="H776" s="246">
        <v>108.09999999999999</v>
      </c>
      <c r="I776" s="247"/>
      <c r="J776" s="242"/>
      <c r="K776" s="242"/>
      <c r="L776" s="248"/>
      <c r="M776" s="249"/>
      <c r="N776" s="250"/>
      <c r="O776" s="250"/>
      <c r="P776" s="250"/>
      <c r="Q776" s="250"/>
      <c r="R776" s="250"/>
      <c r="S776" s="250"/>
      <c r="T776" s="251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52" t="s">
        <v>372</v>
      </c>
      <c r="AU776" s="252" t="s">
        <v>88</v>
      </c>
      <c r="AV776" s="13" t="s">
        <v>88</v>
      </c>
      <c r="AW776" s="13" t="s">
        <v>32</v>
      </c>
      <c r="AX776" s="13" t="s">
        <v>76</v>
      </c>
      <c r="AY776" s="252" t="s">
        <v>362</v>
      </c>
    </row>
    <row r="777" s="16" customFormat="1">
      <c r="A777" s="16"/>
      <c r="B777" s="297"/>
      <c r="C777" s="298"/>
      <c r="D777" s="243" t="s">
        <v>372</v>
      </c>
      <c r="E777" s="299" t="s">
        <v>1</v>
      </c>
      <c r="F777" s="300" t="s">
        <v>848</v>
      </c>
      <c r="G777" s="298"/>
      <c r="H777" s="301">
        <v>108.09999999999999</v>
      </c>
      <c r="I777" s="302"/>
      <c r="J777" s="298"/>
      <c r="K777" s="298"/>
      <c r="L777" s="303"/>
      <c r="M777" s="304"/>
      <c r="N777" s="305"/>
      <c r="O777" s="305"/>
      <c r="P777" s="305"/>
      <c r="Q777" s="305"/>
      <c r="R777" s="305"/>
      <c r="S777" s="305"/>
      <c r="T777" s="306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T777" s="307" t="s">
        <v>372</v>
      </c>
      <c r="AU777" s="307" t="s">
        <v>88</v>
      </c>
      <c r="AV777" s="16" t="s">
        <v>104</v>
      </c>
      <c r="AW777" s="16" t="s">
        <v>32</v>
      </c>
      <c r="AX777" s="16" t="s">
        <v>76</v>
      </c>
      <c r="AY777" s="307" t="s">
        <v>362</v>
      </c>
    </row>
    <row r="778" s="15" customFormat="1">
      <c r="A778" s="15"/>
      <c r="B778" s="274"/>
      <c r="C778" s="275"/>
      <c r="D778" s="243" t="s">
        <v>372</v>
      </c>
      <c r="E778" s="276" t="s">
        <v>1</v>
      </c>
      <c r="F778" s="277" t="s">
        <v>642</v>
      </c>
      <c r="G778" s="275"/>
      <c r="H778" s="276" t="s">
        <v>1</v>
      </c>
      <c r="I778" s="278"/>
      <c r="J778" s="275"/>
      <c r="K778" s="275"/>
      <c r="L778" s="279"/>
      <c r="M778" s="280"/>
      <c r="N778" s="281"/>
      <c r="O778" s="281"/>
      <c r="P778" s="281"/>
      <c r="Q778" s="281"/>
      <c r="R778" s="281"/>
      <c r="S778" s="281"/>
      <c r="T778" s="282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T778" s="283" t="s">
        <v>372</v>
      </c>
      <c r="AU778" s="283" t="s">
        <v>88</v>
      </c>
      <c r="AV778" s="15" t="s">
        <v>83</v>
      </c>
      <c r="AW778" s="15" t="s">
        <v>32</v>
      </c>
      <c r="AX778" s="15" t="s">
        <v>76</v>
      </c>
      <c r="AY778" s="283" t="s">
        <v>362</v>
      </c>
    </row>
    <row r="779" s="15" customFormat="1">
      <c r="A779" s="15"/>
      <c r="B779" s="274"/>
      <c r="C779" s="275"/>
      <c r="D779" s="243" t="s">
        <v>372</v>
      </c>
      <c r="E779" s="276" t="s">
        <v>1</v>
      </c>
      <c r="F779" s="277" t="s">
        <v>658</v>
      </c>
      <c r="G779" s="275"/>
      <c r="H779" s="276" t="s">
        <v>1</v>
      </c>
      <c r="I779" s="278"/>
      <c r="J779" s="275"/>
      <c r="K779" s="275"/>
      <c r="L779" s="279"/>
      <c r="M779" s="280"/>
      <c r="N779" s="281"/>
      <c r="O779" s="281"/>
      <c r="P779" s="281"/>
      <c r="Q779" s="281"/>
      <c r="R779" s="281"/>
      <c r="S779" s="281"/>
      <c r="T779" s="282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T779" s="283" t="s">
        <v>372</v>
      </c>
      <c r="AU779" s="283" t="s">
        <v>88</v>
      </c>
      <c r="AV779" s="15" t="s">
        <v>83</v>
      </c>
      <c r="AW779" s="15" t="s">
        <v>32</v>
      </c>
      <c r="AX779" s="15" t="s">
        <v>76</v>
      </c>
      <c r="AY779" s="283" t="s">
        <v>362</v>
      </c>
    </row>
    <row r="780" s="13" customFormat="1">
      <c r="A780" s="13"/>
      <c r="B780" s="241"/>
      <c r="C780" s="242"/>
      <c r="D780" s="243" t="s">
        <v>372</v>
      </c>
      <c r="E780" s="244" t="s">
        <v>1</v>
      </c>
      <c r="F780" s="245" t="s">
        <v>1331</v>
      </c>
      <c r="G780" s="242"/>
      <c r="H780" s="246">
        <v>12.15</v>
      </c>
      <c r="I780" s="247"/>
      <c r="J780" s="242"/>
      <c r="K780" s="242"/>
      <c r="L780" s="248"/>
      <c r="M780" s="249"/>
      <c r="N780" s="250"/>
      <c r="O780" s="250"/>
      <c r="P780" s="250"/>
      <c r="Q780" s="250"/>
      <c r="R780" s="250"/>
      <c r="S780" s="250"/>
      <c r="T780" s="251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52" t="s">
        <v>372</v>
      </c>
      <c r="AU780" s="252" t="s">
        <v>88</v>
      </c>
      <c r="AV780" s="13" t="s">
        <v>88</v>
      </c>
      <c r="AW780" s="13" t="s">
        <v>32</v>
      </c>
      <c r="AX780" s="13" t="s">
        <v>76</v>
      </c>
      <c r="AY780" s="252" t="s">
        <v>362</v>
      </c>
    </row>
    <row r="781" s="13" customFormat="1">
      <c r="A781" s="13"/>
      <c r="B781" s="241"/>
      <c r="C781" s="242"/>
      <c r="D781" s="243" t="s">
        <v>372</v>
      </c>
      <c r="E781" s="244" t="s">
        <v>1</v>
      </c>
      <c r="F781" s="245" t="s">
        <v>1213</v>
      </c>
      <c r="G781" s="242"/>
      <c r="H781" s="246">
        <v>1.2</v>
      </c>
      <c r="I781" s="247"/>
      <c r="J781" s="242"/>
      <c r="K781" s="242"/>
      <c r="L781" s="248"/>
      <c r="M781" s="249"/>
      <c r="N781" s="250"/>
      <c r="O781" s="250"/>
      <c r="P781" s="250"/>
      <c r="Q781" s="250"/>
      <c r="R781" s="250"/>
      <c r="S781" s="250"/>
      <c r="T781" s="251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52" t="s">
        <v>372</v>
      </c>
      <c r="AU781" s="252" t="s">
        <v>88</v>
      </c>
      <c r="AV781" s="13" t="s">
        <v>88</v>
      </c>
      <c r="AW781" s="13" t="s">
        <v>32</v>
      </c>
      <c r="AX781" s="13" t="s">
        <v>76</v>
      </c>
      <c r="AY781" s="252" t="s">
        <v>362</v>
      </c>
    </row>
    <row r="782" s="15" customFormat="1">
      <c r="A782" s="15"/>
      <c r="B782" s="274"/>
      <c r="C782" s="275"/>
      <c r="D782" s="243" t="s">
        <v>372</v>
      </c>
      <c r="E782" s="276" t="s">
        <v>1</v>
      </c>
      <c r="F782" s="277" t="s">
        <v>1299</v>
      </c>
      <c r="G782" s="275"/>
      <c r="H782" s="276" t="s">
        <v>1</v>
      </c>
      <c r="I782" s="278"/>
      <c r="J782" s="275"/>
      <c r="K782" s="275"/>
      <c r="L782" s="279"/>
      <c r="M782" s="280"/>
      <c r="N782" s="281"/>
      <c r="O782" s="281"/>
      <c r="P782" s="281"/>
      <c r="Q782" s="281"/>
      <c r="R782" s="281"/>
      <c r="S782" s="281"/>
      <c r="T782" s="282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T782" s="283" t="s">
        <v>372</v>
      </c>
      <c r="AU782" s="283" t="s">
        <v>88</v>
      </c>
      <c r="AV782" s="15" t="s">
        <v>83</v>
      </c>
      <c r="AW782" s="15" t="s">
        <v>32</v>
      </c>
      <c r="AX782" s="15" t="s">
        <v>76</v>
      </c>
      <c r="AY782" s="283" t="s">
        <v>362</v>
      </c>
    </row>
    <row r="783" s="13" customFormat="1">
      <c r="A783" s="13"/>
      <c r="B783" s="241"/>
      <c r="C783" s="242"/>
      <c r="D783" s="243" t="s">
        <v>372</v>
      </c>
      <c r="E783" s="244" t="s">
        <v>1</v>
      </c>
      <c r="F783" s="245" t="s">
        <v>1332</v>
      </c>
      <c r="G783" s="242"/>
      <c r="H783" s="246">
        <v>56.399999999999999</v>
      </c>
      <c r="I783" s="247"/>
      <c r="J783" s="242"/>
      <c r="K783" s="242"/>
      <c r="L783" s="248"/>
      <c r="M783" s="249"/>
      <c r="N783" s="250"/>
      <c r="O783" s="250"/>
      <c r="P783" s="250"/>
      <c r="Q783" s="250"/>
      <c r="R783" s="250"/>
      <c r="S783" s="250"/>
      <c r="T783" s="251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52" t="s">
        <v>372</v>
      </c>
      <c r="AU783" s="252" t="s">
        <v>88</v>
      </c>
      <c r="AV783" s="13" t="s">
        <v>88</v>
      </c>
      <c r="AW783" s="13" t="s">
        <v>32</v>
      </c>
      <c r="AX783" s="13" t="s">
        <v>76</v>
      </c>
      <c r="AY783" s="252" t="s">
        <v>362</v>
      </c>
    </row>
    <row r="784" s="16" customFormat="1">
      <c r="A784" s="16"/>
      <c r="B784" s="297"/>
      <c r="C784" s="298"/>
      <c r="D784" s="243" t="s">
        <v>372</v>
      </c>
      <c r="E784" s="299" t="s">
        <v>1</v>
      </c>
      <c r="F784" s="300" t="s">
        <v>848</v>
      </c>
      <c r="G784" s="298"/>
      <c r="H784" s="301">
        <v>69.75</v>
      </c>
      <c r="I784" s="302"/>
      <c r="J784" s="298"/>
      <c r="K784" s="298"/>
      <c r="L784" s="303"/>
      <c r="M784" s="304"/>
      <c r="N784" s="305"/>
      <c r="O784" s="305"/>
      <c r="P784" s="305"/>
      <c r="Q784" s="305"/>
      <c r="R784" s="305"/>
      <c r="S784" s="305"/>
      <c r="T784" s="306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6"/>
      <c r="AT784" s="307" t="s">
        <v>372</v>
      </c>
      <c r="AU784" s="307" t="s">
        <v>88</v>
      </c>
      <c r="AV784" s="16" t="s">
        <v>104</v>
      </c>
      <c r="AW784" s="16" t="s">
        <v>32</v>
      </c>
      <c r="AX784" s="16" t="s">
        <v>76</v>
      </c>
      <c r="AY784" s="307" t="s">
        <v>362</v>
      </c>
    </row>
    <row r="785" s="15" customFormat="1">
      <c r="A785" s="15"/>
      <c r="B785" s="274"/>
      <c r="C785" s="275"/>
      <c r="D785" s="243" t="s">
        <v>372</v>
      </c>
      <c r="E785" s="276" t="s">
        <v>1</v>
      </c>
      <c r="F785" s="277" t="s">
        <v>1305</v>
      </c>
      <c r="G785" s="275"/>
      <c r="H785" s="276" t="s">
        <v>1</v>
      </c>
      <c r="I785" s="278"/>
      <c r="J785" s="275"/>
      <c r="K785" s="275"/>
      <c r="L785" s="279"/>
      <c r="M785" s="280"/>
      <c r="N785" s="281"/>
      <c r="O785" s="281"/>
      <c r="P785" s="281"/>
      <c r="Q785" s="281"/>
      <c r="R785" s="281"/>
      <c r="S785" s="281"/>
      <c r="T785" s="282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T785" s="283" t="s">
        <v>372</v>
      </c>
      <c r="AU785" s="283" t="s">
        <v>88</v>
      </c>
      <c r="AV785" s="15" t="s">
        <v>83</v>
      </c>
      <c r="AW785" s="15" t="s">
        <v>32</v>
      </c>
      <c r="AX785" s="15" t="s">
        <v>76</v>
      </c>
      <c r="AY785" s="283" t="s">
        <v>362</v>
      </c>
    </row>
    <row r="786" s="13" customFormat="1">
      <c r="A786" s="13"/>
      <c r="B786" s="241"/>
      <c r="C786" s="242"/>
      <c r="D786" s="243" t="s">
        <v>372</v>
      </c>
      <c r="E786" s="244" t="s">
        <v>1</v>
      </c>
      <c r="F786" s="245" t="s">
        <v>1333</v>
      </c>
      <c r="G786" s="242"/>
      <c r="H786" s="246">
        <v>2.2000000000000002</v>
      </c>
      <c r="I786" s="247"/>
      <c r="J786" s="242"/>
      <c r="K786" s="242"/>
      <c r="L786" s="248"/>
      <c r="M786" s="249"/>
      <c r="N786" s="250"/>
      <c r="O786" s="250"/>
      <c r="P786" s="250"/>
      <c r="Q786" s="250"/>
      <c r="R786" s="250"/>
      <c r="S786" s="250"/>
      <c r="T786" s="251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52" t="s">
        <v>372</v>
      </c>
      <c r="AU786" s="252" t="s">
        <v>88</v>
      </c>
      <c r="AV786" s="13" t="s">
        <v>88</v>
      </c>
      <c r="AW786" s="13" t="s">
        <v>32</v>
      </c>
      <c r="AX786" s="13" t="s">
        <v>76</v>
      </c>
      <c r="AY786" s="252" t="s">
        <v>362</v>
      </c>
    </row>
    <row r="787" s="16" customFormat="1">
      <c r="A787" s="16"/>
      <c r="B787" s="297"/>
      <c r="C787" s="298"/>
      <c r="D787" s="243" t="s">
        <v>372</v>
      </c>
      <c r="E787" s="299" t="s">
        <v>1</v>
      </c>
      <c r="F787" s="300" t="s">
        <v>848</v>
      </c>
      <c r="G787" s="298"/>
      <c r="H787" s="301">
        <v>2.2000000000000002</v>
      </c>
      <c r="I787" s="302"/>
      <c r="J787" s="298"/>
      <c r="K787" s="298"/>
      <c r="L787" s="303"/>
      <c r="M787" s="304"/>
      <c r="N787" s="305"/>
      <c r="O787" s="305"/>
      <c r="P787" s="305"/>
      <c r="Q787" s="305"/>
      <c r="R787" s="305"/>
      <c r="S787" s="305"/>
      <c r="T787" s="306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  <c r="AT787" s="307" t="s">
        <v>372</v>
      </c>
      <c r="AU787" s="307" t="s">
        <v>88</v>
      </c>
      <c r="AV787" s="16" t="s">
        <v>104</v>
      </c>
      <c r="AW787" s="16" t="s">
        <v>32</v>
      </c>
      <c r="AX787" s="16" t="s">
        <v>76</v>
      </c>
      <c r="AY787" s="307" t="s">
        <v>362</v>
      </c>
    </row>
    <row r="788" s="15" customFormat="1">
      <c r="A788" s="15"/>
      <c r="B788" s="274"/>
      <c r="C788" s="275"/>
      <c r="D788" s="243" t="s">
        <v>372</v>
      </c>
      <c r="E788" s="276" t="s">
        <v>1</v>
      </c>
      <c r="F788" s="277" t="s">
        <v>642</v>
      </c>
      <c r="G788" s="275"/>
      <c r="H788" s="276" t="s">
        <v>1</v>
      </c>
      <c r="I788" s="278"/>
      <c r="J788" s="275"/>
      <c r="K788" s="275"/>
      <c r="L788" s="279"/>
      <c r="M788" s="280"/>
      <c r="N788" s="281"/>
      <c r="O788" s="281"/>
      <c r="P788" s="281"/>
      <c r="Q788" s="281"/>
      <c r="R788" s="281"/>
      <c r="S788" s="281"/>
      <c r="T788" s="282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T788" s="283" t="s">
        <v>372</v>
      </c>
      <c r="AU788" s="283" t="s">
        <v>88</v>
      </c>
      <c r="AV788" s="15" t="s">
        <v>83</v>
      </c>
      <c r="AW788" s="15" t="s">
        <v>32</v>
      </c>
      <c r="AX788" s="15" t="s">
        <v>76</v>
      </c>
      <c r="AY788" s="283" t="s">
        <v>362</v>
      </c>
    </row>
    <row r="789" s="15" customFormat="1">
      <c r="A789" s="15"/>
      <c r="B789" s="274"/>
      <c r="C789" s="275"/>
      <c r="D789" s="243" t="s">
        <v>372</v>
      </c>
      <c r="E789" s="276" t="s">
        <v>1</v>
      </c>
      <c r="F789" s="277" t="s">
        <v>658</v>
      </c>
      <c r="G789" s="275"/>
      <c r="H789" s="276" t="s">
        <v>1</v>
      </c>
      <c r="I789" s="278"/>
      <c r="J789" s="275"/>
      <c r="K789" s="275"/>
      <c r="L789" s="279"/>
      <c r="M789" s="280"/>
      <c r="N789" s="281"/>
      <c r="O789" s="281"/>
      <c r="P789" s="281"/>
      <c r="Q789" s="281"/>
      <c r="R789" s="281"/>
      <c r="S789" s="281"/>
      <c r="T789" s="282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T789" s="283" t="s">
        <v>372</v>
      </c>
      <c r="AU789" s="283" t="s">
        <v>88</v>
      </c>
      <c r="AV789" s="15" t="s">
        <v>83</v>
      </c>
      <c r="AW789" s="15" t="s">
        <v>32</v>
      </c>
      <c r="AX789" s="15" t="s">
        <v>76</v>
      </c>
      <c r="AY789" s="283" t="s">
        <v>362</v>
      </c>
    </row>
    <row r="790" s="13" customFormat="1">
      <c r="A790" s="13"/>
      <c r="B790" s="241"/>
      <c r="C790" s="242"/>
      <c r="D790" s="243" t="s">
        <v>372</v>
      </c>
      <c r="E790" s="244" t="s">
        <v>1</v>
      </c>
      <c r="F790" s="245" t="s">
        <v>1334</v>
      </c>
      <c r="G790" s="242"/>
      <c r="H790" s="246">
        <v>31.5</v>
      </c>
      <c r="I790" s="247"/>
      <c r="J790" s="242"/>
      <c r="K790" s="242"/>
      <c r="L790" s="248"/>
      <c r="M790" s="249"/>
      <c r="N790" s="250"/>
      <c r="O790" s="250"/>
      <c r="P790" s="250"/>
      <c r="Q790" s="250"/>
      <c r="R790" s="250"/>
      <c r="S790" s="250"/>
      <c r="T790" s="251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52" t="s">
        <v>372</v>
      </c>
      <c r="AU790" s="252" t="s">
        <v>88</v>
      </c>
      <c r="AV790" s="13" t="s">
        <v>88</v>
      </c>
      <c r="AW790" s="13" t="s">
        <v>32</v>
      </c>
      <c r="AX790" s="13" t="s">
        <v>76</v>
      </c>
      <c r="AY790" s="252" t="s">
        <v>362</v>
      </c>
    </row>
    <row r="791" s="13" customFormat="1">
      <c r="A791" s="13"/>
      <c r="B791" s="241"/>
      <c r="C791" s="242"/>
      <c r="D791" s="243" t="s">
        <v>372</v>
      </c>
      <c r="E791" s="244" t="s">
        <v>1</v>
      </c>
      <c r="F791" s="245" t="s">
        <v>868</v>
      </c>
      <c r="G791" s="242"/>
      <c r="H791" s="246">
        <v>1.3</v>
      </c>
      <c r="I791" s="247"/>
      <c r="J791" s="242"/>
      <c r="K791" s="242"/>
      <c r="L791" s="248"/>
      <c r="M791" s="249"/>
      <c r="N791" s="250"/>
      <c r="O791" s="250"/>
      <c r="P791" s="250"/>
      <c r="Q791" s="250"/>
      <c r="R791" s="250"/>
      <c r="S791" s="250"/>
      <c r="T791" s="251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52" t="s">
        <v>372</v>
      </c>
      <c r="AU791" s="252" t="s">
        <v>88</v>
      </c>
      <c r="AV791" s="13" t="s">
        <v>88</v>
      </c>
      <c r="AW791" s="13" t="s">
        <v>32</v>
      </c>
      <c r="AX791" s="13" t="s">
        <v>76</v>
      </c>
      <c r="AY791" s="252" t="s">
        <v>362</v>
      </c>
    </row>
    <row r="792" s="15" customFormat="1">
      <c r="A792" s="15"/>
      <c r="B792" s="274"/>
      <c r="C792" s="275"/>
      <c r="D792" s="243" t="s">
        <v>372</v>
      </c>
      <c r="E792" s="276" t="s">
        <v>1</v>
      </c>
      <c r="F792" s="277" t="s">
        <v>825</v>
      </c>
      <c r="G792" s="275"/>
      <c r="H792" s="276" t="s">
        <v>1</v>
      </c>
      <c r="I792" s="278"/>
      <c r="J792" s="275"/>
      <c r="K792" s="275"/>
      <c r="L792" s="279"/>
      <c r="M792" s="280"/>
      <c r="N792" s="281"/>
      <c r="O792" s="281"/>
      <c r="P792" s="281"/>
      <c r="Q792" s="281"/>
      <c r="R792" s="281"/>
      <c r="S792" s="281"/>
      <c r="T792" s="282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T792" s="283" t="s">
        <v>372</v>
      </c>
      <c r="AU792" s="283" t="s">
        <v>88</v>
      </c>
      <c r="AV792" s="15" t="s">
        <v>83</v>
      </c>
      <c r="AW792" s="15" t="s">
        <v>32</v>
      </c>
      <c r="AX792" s="15" t="s">
        <v>76</v>
      </c>
      <c r="AY792" s="283" t="s">
        <v>362</v>
      </c>
    </row>
    <row r="793" s="13" customFormat="1">
      <c r="A793" s="13"/>
      <c r="B793" s="241"/>
      <c r="C793" s="242"/>
      <c r="D793" s="243" t="s">
        <v>372</v>
      </c>
      <c r="E793" s="244" t="s">
        <v>1</v>
      </c>
      <c r="F793" s="245" t="s">
        <v>1335</v>
      </c>
      <c r="G793" s="242"/>
      <c r="H793" s="246">
        <v>61.100000000000001</v>
      </c>
      <c r="I793" s="247"/>
      <c r="J793" s="242"/>
      <c r="K793" s="242"/>
      <c r="L793" s="248"/>
      <c r="M793" s="249"/>
      <c r="N793" s="250"/>
      <c r="O793" s="250"/>
      <c r="P793" s="250"/>
      <c r="Q793" s="250"/>
      <c r="R793" s="250"/>
      <c r="S793" s="250"/>
      <c r="T793" s="251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52" t="s">
        <v>372</v>
      </c>
      <c r="AU793" s="252" t="s">
        <v>88</v>
      </c>
      <c r="AV793" s="13" t="s">
        <v>88</v>
      </c>
      <c r="AW793" s="13" t="s">
        <v>32</v>
      </c>
      <c r="AX793" s="13" t="s">
        <v>76</v>
      </c>
      <c r="AY793" s="252" t="s">
        <v>362</v>
      </c>
    </row>
    <row r="794" s="16" customFormat="1">
      <c r="A794" s="16"/>
      <c r="B794" s="297"/>
      <c r="C794" s="298"/>
      <c r="D794" s="243" t="s">
        <v>372</v>
      </c>
      <c r="E794" s="299" t="s">
        <v>1</v>
      </c>
      <c r="F794" s="300" t="s">
        <v>848</v>
      </c>
      <c r="G794" s="298"/>
      <c r="H794" s="301">
        <v>93.900000000000006</v>
      </c>
      <c r="I794" s="302"/>
      <c r="J794" s="298"/>
      <c r="K794" s="298"/>
      <c r="L794" s="303"/>
      <c r="M794" s="304"/>
      <c r="N794" s="305"/>
      <c r="O794" s="305"/>
      <c r="P794" s="305"/>
      <c r="Q794" s="305"/>
      <c r="R794" s="305"/>
      <c r="S794" s="305"/>
      <c r="T794" s="306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  <c r="AT794" s="307" t="s">
        <v>372</v>
      </c>
      <c r="AU794" s="307" t="s">
        <v>88</v>
      </c>
      <c r="AV794" s="16" t="s">
        <v>104</v>
      </c>
      <c r="AW794" s="16" t="s">
        <v>32</v>
      </c>
      <c r="AX794" s="16" t="s">
        <v>76</v>
      </c>
      <c r="AY794" s="307" t="s">
        <v>362</v>
      </c>
    </row>
    <row r="795" s="14" customFormat="1">
      <c r="A795" s="14"/>
      <c r="B795" s="263"/>
      <c r="C795" s="264"/>
      <c r="D795" s="243" t="s">
        <v>372</v>
      </c>
      <c r="E795" s="265" t="s">
        <v>1</v>
      </c>
      <c r="F795" s="266" t="s">
        <v>396</v>
      </c>
      <c r="G795" s="264"/>
      <c r="H795" s="267">
        <v>356.14999999999998</v>
      </c>
      <c r="I795" s="268"/>
      <c r="J795" s="264"/>
      <c r="K795" s="264"/>
      <c r="L795" s="269"/>
      <c r="M795" s="270"/>
      <c r="N795" s="271"/>
      <c r="O795" s="271"/>
      <c r="P795" s="271"/>
      <c r="Q795" s="271"/>
      <c r="R795" s="271"/>
      <c r="S795" s="271"/>
      <c r="T795" s="272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73" t="s">
        <v>372</v>
      </c>
      <c r="AU795" s="273" t="s">
        <v>88</v>
      </c>
      <c r="AV795" s="14" t="s">
        <v>370</v>
      </c>
      <c r="AW795" s="14" t="s">
        <v>32</v>
      </c>
      <c r="AX795" s="14" t="s">
        <v>83</v>
      </c>
      <c r="AY795" s="273" t="s">
        <v>362</v>
      </c>
    </row>
    <row r="796" s="2" customFormat="1" ht="21.75" customHeight="1">
      <c r="A796" s="39"/>
      <c r="B796" s="40"/>
      <c r="C796" s="228" t="s">
        <v>1336</v>
      </c>
      <c r="D796" s="228" t="s">
        <v>365</v>
      </c>
      <c r="E796" s="229" t="s">
        <v>1337</v>
      </c>
      <c r="F796" s="230" t="s">
        <v>1338</v>
      </c>
      <c r="G796" s="231" t="s">
        <v>403</v>
      </c>
      <c r="H796" s="232">
        <v>150</v>
      </c>
      <c r="I796" s="233"/>
      <c r="J796" s="234">
        <f>ROUND(I796*H796,2)</f>
        <v>0</v>
      </c>
      <c r="K796" s="230" t="s">
        <v>369</v>
      </c>
      <c r="L796" s="45"/>
      <c r="M796" s="235" t="s">
        <v>1</v>
      </c>
      <c r="N796" s="236" t="s">
        <v>42</v>
      </c>
      <c r="O796" s="92"/>
      <c r="P796" s="237">
        <f>O796*H796</f>
        <v>0</v>
      </c>
      <c r="Q796" s="237">
        <v>0.0051900000000000002</v>
      </c>
      <c r="R796" s="237">
        <f>Q796*H796</f>
        <v>0.77849999999999997</v>
      </c>
      <c r="S796" s="237">
        <v>0</v>
      </c>
      <c r="T796" s="238">
        <f>S796*H796</f>
        <v>0</v>
      </c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R796" s="239" t="s">
        <v>440</v>
      </c>
      <c r="AT796" s="239" t="s">
        <v>365</v>
      </c>
      <c r="AU796" s="239" t="s">
        <v>88</v>
      </c>
      <c r="AY796" s="18" t="s">
        <v>362</v>
      </c>
      <c r="BE796" s="240">
        <f>IF(N796="základní",J796,0)</f>
        <v>0</v>
      </c>
      <c r="BF796" s="240">
        <f>IF(N796="snížená",J796,0)</f>
        <v>0</v>
      </c>
      <c r="BG796" s="240">
        <f>IF(N796="zákl. přenesená",J796,0)</f>
        <v>0</v>
      </c>
      <c r="BH796" s="240">
        <f>IF(N796="sníž. přenesená",J796,0)</f>
        <v>0</v>
      </c>
      <c r="BI796" s="240">
        <f>IF(N796="nulová",J796,0)</f>
        <v>0</v>
      </c>
      <c r="BJ796" s="18" t="s">
        <v>88</v>
      </c>
      <c r="BK796" s="240">
        <f>ROUND(I796*H796,2)</f>
        <v>0</v>
      </c>
      <c r="BL796" s="18" t="s">
        <v>440</v>
      </c>
      <c r="BM796" s="239" t="s">
        <v>1339</v>
      </c>
    </row>
    <row r="797" s="13" customFormat="1">
      <c r="A797" s="13"/>
      <c r="B797" s="241"/>
      <c r="C797" s="242"/>
      <c r="D797" s="243" t="s">
        <v>372</v>
      </c>
      <c r="E797" s="244" t="s">
        <v>1</v>
      </c>
      <c r="F797" s="245" t="s">
        <v>1340</v>
      </c>
      <c r="G797" s="242"/>
      <c r="H797" s="246">
        <v>150</v>
      </c>
      <c r="I797" s="247"/>
      <c r="J797" s="242"/>
      <c r="K797" s="242"/>
      <c r="L797" s="248"/>
      <c r="M797" s="249"/>
      <c r="N797" s="250"/>
      <c r="O797" s="250"/>
      <c r="P797" s="250"/>
      <c r="Q797" s="250"/>
      <c r="R797" s="250"/>
      <c r="S797" s="250"/>
      <c r="T797" s="251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52" t="s">
        <v>372</v>
      </c>
      <c r="AU797" s="252" t="s">
        <v>88</v>
      </c>
      <c r="AV797" s="13" t="s">
        <v>88</v>
      </c>
      <c r="AW797" s="13" t="s">
        <v>32</v>
      </c>
      <c r="AX797" s="13" t="s">
        <v>83</v>
      </c>
      <c r="AY797" s="252" t="s">
        <v>362</v>
      </c>
    </row>
    <row r="798" s="2" customFormat="1" ht="16.5" customHeight="1">
      <c r="A798" s="39"/>
      <c r="B798" s="40"/>
      <c r="C798" s="228" t="s">
        <v>1341</v>
      </c>
      <c r="D798" s="228" t="s">
        <v>365</v>
      </c>
      <c r="E798" s="229" t="s">
        <v>1342</v>
      </c>
      <c r="F798" s="230" t="s">
        <v>1343</v>
      </c>
      <c r="G798" s="231" t="s">
        <v>403</v>
      </c>
      <c r="H798" s="232">
        <v>291.19999999999999</v>
      </c>
      <c r="I798" s="233"/>
      <c r="J798" s="234">
        <f>ROUND(I798*H798,2)</f>
        <v>0</v>
      </c>
      <c r="K798" s="230" t="s">
        <v>369</v>
      </c>
      <c r="L798" s="45"/>
      <c r="M798" s="235" t="s">
        <v>1</v>
      </c>
      <c r="N798" s="236" t="s">
        <v>42</v>
      </c>
      <c r="O798" s="92"/>
      <c r="P798" s="237">
        <f>O798*H798</f>
        <v>0</v>
      </c>
      <c r="Q798" s="237">
        <v>0.00013999999999999999</v>
      </c>
      <c r="R798" s="237">
        <f>Q798*H798</f>
        <v>0.040767999999999992</v>
      </c>
      <c r="S798" s="237">
        <v>0</v>
      </c>
      <c r="T798" s="238">
        <f>S798*H798</f>
        <v>0</v>
      </c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R798" s="239" t="s">
        <v>440</v>
      </c>
      <c r="AT798" s="239" t="s">
        <v>365</v>
      </c>
      <c r="AU798" s="239" t="s">
        <v>88</v>
      </c>
      <c r="AY798" s="18" t="s">
        <v>362</v>
      </c>
      <c r="BE798" s="240">
        <f>IF(N798="základní",J798,0)</f>
        <v>0</v>
      </c>
      <c r="BF798" s="240">
        <f>IF(N798="snížená",J798,0)</f>
        <v>0</v>
      </c>
      <c r="BG798" s="240">
        <f>IF(N798="zákl. přenesená",J798,0)</f>
        <v>0</v>
      </c>
      <c r="BH798" s="240">
        <f>IF(N798="sníž. přenesená",J798,0)</f>
        <v>0</v>
      </c>
      <c r="BI798" s="240">
        <f>IF(N798="nulová",J798,0)</f>
        <v>0</v>
      </c>
      <c r="BJ798" s="18" t="s">
        <v>88</v>
      </c>
      <c r="BK798" s="240">
        <f>ROUND(I798*H798,2)</f>
        <v>0</v>
      </c>
      <c r="BL798" s="18" t="s">
        <v>440</v>
      </c>
      <c r="BM798" s="239" t="s">
        <v>1344</v>
      </c>
    </row>
    <row r="799" s="15" customFormat="1">
      <c r="A799" s="15"/>
      <c r="B799" s="274"/>
      <c r="C799" s="275"/>
      <c r="D799" s="243" t="s">
        <v>372</v>
      </c>
      <c r="E799" s="276" t="s">
        <v>1</v>
      </c>
      <c r="F799" s="277" t="s">
        <v>642</v>
      </c>
      <c r="G799" s="275"/>
      <c r="H799" s="276" t="s">
        <v>1</v>
      </c>
      <c r="I799" s="278"/>
      <c r="J799" s="275"/>
      <c r="K799" s="275"/>
      <c r="L799" s="279"/>
      <c r="M799" s="280"/>
      <c r="N799" s="281"/>
      <c r="O799" s="281"/>
      <c r="P799" s="281"/>
      <c r="Q799" s="281"/>
      <c r="R799" s="281"/>
      <c r="S799" s="281"/>
      <c r="T799" s="282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T799" s="283" t="s">
        <v>372</v>
      </c>
      <c r="AU799" s="283" t="s">
        <v>88</v>
      </c>
      <c r="AV799" s="15" t="s">
        <v>83</v>
      </c>
      <c r="AW799" s="15" t="s">
        <v>32</v>
      </c>
      <c r="AX799" s="15" t="s">
        <v>76</v>
      </c>
      <c r="AY799" s="283" t="s">
        <v>362</v>
      </c>
    </row>
    <row r="800" s="15" customFormat="1">
      <c r="A800" s="15"/>
      <c r="B800" s="274"/>
      <c r="C800" s="275"/>
      <c r="D800" s="243" t="s">
        <v>372</v>
      </c>
      <c r="E800" s="276" t="s">
        <v>1</v>
      </c>
      <c r="F800" s="277" t="s">
        <v>677</v>
      </c>
      <c r="G800" s="275"/>
      <c r="H800" s="276" t="s">
        <v>1</v>
      </c>
      <c r="I800" s="278"/>
      <c r="J800" s="275"/>
      <c r="K800" s="275"/>
      <c r="L800" s="279"/>
      <c r="M800" s="280"/>
      <c r="N800" s="281"/>
      <c r="O800" s="281"/>
      <c r="P800" s="281"/>
      <c r="Q800" s="281"/>
      <c r="R800" s="281"/>
      <c r="S800" s="281"/>
      <c r="T800" s="282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T800" s="283" t="s">
        <v>372</v>
      </c>
      <c r="AU800" s="283" t="s">
        <v>88</v>
      </c>
      <c r="AV800" s="15" t="s">
        <v>83</v>
      </c>
      <c r="AW800" s="15" t="s">
        <v>32</v>
      </c>
      <c r="AX800" s="15" t="s">
        <v>76</v>
      </c>
      <c r="AY800" s="283" t="s">
        <v>362</v>
      </c>
    </row>
    <row r="801" s="13" customFormat="1">
      <c r="A801" s="13"/>
      <c r="B801" s="241"/>
      <c r="C801" s="242"/>
      <c r="D801" s="243" t="s">
        <v>372</v>
      </c>
      <c r="E801" s="244" t="s">
        <v>1</v>
      </c>
      <c r="F801" s="245" t="s">
        <v>1345</v>
      </c>
      <c r="G801" s="242"/>
      <c r="H801" s="246">
        <v>36.399999999999999</v>
      </c>
      <c r="I801" s="247"/>
      <c r="J801" s="242"/>
      <c r="K801" s="242"/>
      <c r="L801" s="248"/>
      <c r="M801" s="249"/>
      <c r="N801" s="250"/>
      <c r="O801" s="250"/>
      <c r="P801" s="250"/>
      <c r="Q801" s="250"/>
      <c r="R801" s="250"/>
      <c r="S801" s="250"/>
      <c r="T801" s="251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52" t="s">
        <v>372</v>
      </c>
      <c r="AU801" s="252" t="s">
        <v>88</v>
      </c>
      <c r="AV801" s="13" t="s">
        <v>88</v>
      </c>
      <c r="AW801" s="13" t="s">
        <v>32</v>
      </c>
      <c r="AX801" s="13" t="s">
        <v>76</v>
      </c>
      <c r="AY801" s="252" t="s">
        <v>362</v>
      </c>
    </row>
    <row r="802" s="15" customFormat="1">
      <c r="A802" s="15"/>
      <c r="B802" s="274"/>
      <c r="C802" s="275"/>
      <c r="D802" s="243" t="s">
        <v>372</v>
      </c>
      <c r="E802" s="276" t="s">
        <v>1</v>
      </c>
      <c r="F802" s="277" t="s">
        <v>658</v>
      </c>
      <c r="G802" s="275"/>
      <c r="H802" s="276" t="s">
        <v>1</v>
      </c>
      <c r="I802" s="278"/>
      <c r="J802" s="275"/>
      <c r="K802" s="275"/>
      <c r="L802" s="279"/>
      <c r="M802" s="280"/>
      <c r="N802" s="281"/>
      <c r="O802" s="281"/>
      <c r="P802" s="281"/>
      <c r="Q802" s="281"/>
      <c r="R802" s="281"/>
      <c r="S802" s="281"/>
      <c r="T802" s="282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T802" s="283" t="s">
        <v>372</v>
      </c>
      <c r="AU802" s="283" t="s">
        <v>88</v>
      </c>
      <c r="AV802" s="15" t="s">
        <v>83</v>
      </c>
      <c r="AW802" s="15" t="s">
        <v>32</v>
      </c>
      <c r="AX802" s="15" t="s">
        <v>76</v>
      </c>
      <c r="AY802" s="283" t="s">
        <v>362</v>
      </c>
    </row>
    <row r="803" s="13" customFormat="1">
      <c r="A803" s="13"/>
      <c r="B803" s="241"/>
      <c r="C803" s="242"/>
      <c r="D803" s="243" t="s">
        <v>372</v>
      </c>
      <c r="E803" s="244" t="s">
        <v>1</v>
      </c>
      <c r="F803" s="245" t="s">
        <v>1346</v>
      </c>
      <c r="G803" s="242"/>
      <c r="H803" s="246">
        <v>104</v>
      </c>
      <c r="I803" s="247"/>
      <c r="J803" s="242"/>
      <c r="K803" s="242"/>
      <c r="L803" s="248"/>
      <c r="M803" s="249"/>
      <c r="N803" s="250"/>
      <c r="O803" s="250"/>
      <c r="P803" s="250"/>
      <c r="Q803" s="250"/>
      <c r="R803" s="250"/>
      <c r="S803" s="250"/>
      <c r="T803" s="251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52" t="s">
        <v>372</v>
      </c>
      <c r="AU803" s="252" t="s">
        <v>88</v>
      </c>
      <c r="AV803" s="13" t="s">
        <v>88</v>
      </c>
      <c r="AW803" s="13" t="s">
        <v>32</v>
      </c>
      <c r="AX803" s="13" t="s">
        <v>76</v>
      </c>
      <c r="AY803" s="252" t="s">
        <v>362</v>
      </c>
    </row>
    <row r="804" s="13" customFormat="1">
      <c r="A804" s="13"/>
      <c r="B804" s="241"/>
      <c r="C804" s="242"/>
      <c r="D804" s="243" t="s">
        <v>372</v>
      </c>
      <c r="E804" s="244" t="s">
        <v>1</v>
      </c>
      <c r="F804" s="245" t="s">
        <v>1347</v>
      </c>
      <c r="G804" s="242"/>
      <c r="H804" s="246">
        <v>13</v>
      </c>
      <c r="I804" s="247"/>
      <c r="J804" s="242"/>
      <c r="K804" s="242"/>
      <c r="L804" s="248"/>
      <c r="M804" s="249"/>
      <c r="N804" s="250"/>
      <c r="O804" s="250"/>
      <c r="P804" s="250"/>
      <c r="Q804" s="250"/>
      <c r="R804" s="250"/>
      <c r="S804" s="250"/>
      <c r="T804" s="251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52" t="s">
        <v>372</v>
      </c>
      <c r="AU804" s="252" t="s">
        <v>88</v>
      </c>
      <c r="AV804" s="13" t="s">
        <v>88</v>
      </c>
      <c r="AW804" s="13" t="s">
        <v>32</v>
      </c>
      <c r="AX804" s="13" t="s">
        <v>76</v>
      </c>
      <c r="AY804" s="252" t="s">
        <v>362</v>
      </c>
    </row>
    <row r="805" s="15" customFormat="1">
      <c r="A805" s="15"/>
      <c r="B805" s="274"/>
      <c r="C805" s="275"/>
      <c r="D805" s="243" t="s">
        <v>372</v>
      </c>
      <c r="E805" s="276" t="s">
        <v>1</v>
      </c>
      <c r="F805" s="277" t="s">
        <v>1348</v>
      </c>
      <c r="G805" s="275"/>
      <c r="H805" s="276" t="s">
        <v>1</v>
      </c>
      <c r="I805" s="278"/>
      <c r="J805" s="275"/>
      <c r="K805" s="275"/>
      <c r="L805" s="279"/>
      <c r="M805" s="280"/>
      <c r="N805" s="281"/>
      <c r="O805" s="281"/>
      <c r="P805" s="281"/>
      <c r="Q805" s="281"/>
      <c r="R805" s="281"/>
      <c r="S805" s="281"/>
      <c r="T805" s="282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T805" s="283" t="s">
        <v>372</v>
      </c>
      <c r="AU805" s="283" t="s">
        <v>88</v>
      </c>
      <c r="AV805" s="15" t="s">
        <v>83</v>
      </c>
      <c r="AW805" s="15" t="s">
        <v>32</v>
      </c>
      <c r="AX805" s="15" t="s">
        <v>76</v>
      </c>
      <c r="AY805" s="283" t="s">
        <v>362</v>
      </c>
    </row>
    <row r="806" s="13" customFormat="1">
      <c r="A806" s="13"/>
      <c r="B806" s="241"/>
      <c r="C806" s="242"/>
      <c r="D806" s="243" t="s">
        <v>372</v>
      </c>
      <c r="E806" s="244" t="s">
        <v>1</v>
      </c>
      <c r="F806" s="245" t="s">
        <v>1349</v>
      </c>
      <c r="G806" s="242"/>
      <c r="H806" s="246">
        <v>122.2</v>
      </c>
      <c r="I806" s="247"/>
      <c r="J806" s="242"/>
      <c r="K806" s="242"/>
      <c r="L806" s="248"/>
      <c r="M806" s="249"/>
      <c r="N806" s="250"/>
      <c r="O806" s="250"/>
      <c r="P806" s="250"/>
      <c r="Q806" s="250"/>
      <c r="R806" s="250"/>
      <c r="S806" s="250"/>
      <c r="T806" s="251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52" t="s">
        <v>372</v>
      </c>
      <c r="AU806" s="252" t="s">
        <v>88</v>
      </c>
      <c r="AV806" s="13" t="s">
        <v>88</v>
      </c>
      <c r="AW806" s="13" t="s">
        <v>32</v>
      </c>
      <c r="AX806" s="13" t="s">
        <v>76</v>
      </c>
      <c r="AY806" s="252" t="s">
        <v>362</v>
      </c>
    </row>
    <row r="807" s="13" customFormat="1">
      <c r="A807" s="13"/>
      <c r="B807" s="241"/>
      <c r="C807" s="242"/>
      <c r="D807" s="243" t="s">
        <v>372</v>
      </c>
      <c r="E807" s="244" t="s">
        <v>1</v>
      </c>
      <c r="F807" s="245" t="s">
        <v>1350</v>
      </c>
      <c r="G807" s="242"/>
      <c r="H807" s="246">
        <v>15.6</v>
      </c>
      <c r="I807" s="247"/>
      <c r="J807" s="242"/>
      <c r="K807" s="242"/>
      <c r="L807" s="248"/>
      <c r="M807" s="249"/>
      <c r="N807" s="250"/>
      <c r="O807" s="250"/>
      <c r="P807" s="250"/>
      <c r="Q807" s="250"/>
      <c r="R807" s="250"/>
      <c r="S807" s="250"/>
      <c r="T807" s="251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52" t="s">
        <v>372</v>
      </c>
      <c r="AU807" s="252" t="s">
        <v>88</v>
      </c>
      <c r="AV807" s="13" t="s">
        <v>88</v>
      </c>
      <c r="AW807" s="13" t="s">
        <v>32</v>
      </c>
      <c r="AX807" s="13" t="s">
        <v>76</v>
      </c>
      <c r="AY807" s="252" t="s">
        <v>362</v>
      </c>
    </row>
    <row r="808" s="14" customFormat="1">
      <c r="A808" s="14"/>
      <c r="B808" s="263"/>
      <c r="C808" s="264"/>
      <c r="D808" s="243" t="s">
        <v>372</v>
      </c>
      <c r="E808" s="265" t="s">
        <v>1</v>
      </c>
      <c r="F808" s="266" t="s">
        <v>396</v>
      </c>
      <c r="G808" s="264"/>
      <c r="H808" s="267">
        <v>291.19999999999999</v>
      </c>
      <c r="I808" s="268"/>
      <c r="J808" s="264"/>
      <c r="K808" s="264"/>
      <c r="L808" s="269"/>
      <c r="M808" s="270"/>
      <c r="N808" s="271"/>
      <c r="O808" s="271"/>
      <c r="P808" s="271"/>
      <c r="Q808" s="271"/>
      <c r="R808" s="271"/>
      <c r="S808" s="271"/>
      <c r="T808" s="272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73" t="s">
        <v>372</v>
      </c>
      <c r="AU808" s="273" t="s">
        <v>88</v>
      </c>
      <c r="AV808" s="14" t="s">
        <v>370</v>
      </c>
      <c r="AW808" s="14" t="s">
        <v>32</v>
      </c>
      <c r="AX808" s="14" t="s">
        <v>83</v>
      </c>
      <c r="AY808" s="273" t="s">
        <v>362</v>
      </c>
    </row>
    <row r="809" s="2" customFormat="1" ht="33" customHeight="1">
      <c r="A809" s="39"/>
      <c r="B809" s="40"/>
      <c r="C809" s="228" t="s">
        <v>1351</v>
      </c>
      <c r="D809" s="228" t="s">
        <v>365</v>
      </c>
      <c r="E809" s="229" t="s">
        <v>1352</v>
      </c>
      <c r="F809" s="230" t="s">
        <v>1353</v>
      </c>
      <c r="G809" s="231" t="s">
        <v>368</v>
      </c>
      <c r="H809" s="232">
        <v>74.801000000000002</v>
      </c>
      <c r="I809" s="233"/>
      <c r="J809" s="234">
        <f>ROUND(I809*H809,2)</f>
        <v>0</v>
      </c>
      <c r="K809" s="230" t="s">
        <v>369</v>
      </c>
      <c r="L809" s="45"/>
      <c r="M809" s="235" t="s">
        <v>1</v>
      </c>
      <c r="N809" s="236" t="s">
        <v>42</v>
      </c>
      <c r="O809" s="92"/>
      <c r="P809" s="237">
        <f>O809*H809</f>
        <v>0</v>
      </c>
      <c r="Q809" s="237">
        <v>0.028549999999999999</v>
      </c>
      <c r="R809" s="237">
        <f>Q809*H809</f>
        <v>2.1355685499999999</v>
      </c>
      <c r="S809" s="237">
        <v>0</v>
      </c>
      <c r="T809" s="238">
        <f>S809*H809</f>
        <v>0</v>
      </c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R809" s="239" t="s">
        <v>440</v>
      </c>
      <c r="AT809" s="239" t="s">
        <v>365</v>
      </c>
      <c r="AU809" s="239" t="s">
        <v>88</v>
      </c>
      <c r="AY809" s="18" t="s">
        <v>362</v>
      </c>
      <c r="BE809" s="240">
        <f>IF(N809="základní",J809,0)</f>
        <v>0</v>
      </c>
      <c r="BF809" s="240">
        <f>IF(N809="snížená",J809,0)</f>
        <v>0</v>
      </c>
      <c r="BG809" s="240">
        <f>IF(N809="zákl. přenesená",J809,0)</f>
        <v>0</v>
      </c>
      <c r="BH809" s="240">
        <f>IF(N809="sníž. přenesená",J809,0)</f>
        <v>0</v>
      </c>
      <c r="BI809" s="240">
        <f>IF(N809="nulová",J809,0)</f>
        <v>0</v>
      </c>
      <c r="BJ809" s="18" t="s">
        <v>88</v>
      </c>
      <c r="BK809" s="240">
        <f>ROUND(I809*H809,2)</f>
        <v>0</v>
      </c>
      <c r="BL809" s="18" t="s">
        <v>440</v>
      </c>
      <c r="BM809" s="239" t="s">
        <v>1354</v>
      </c>
    </row>
    <row r="810" s="15" customFormat="1">
      <c r="A810" s="15"/>
      <c r="B810" s="274"/>
      <c r="C810" s="275"/>
      <c r="D810" s="243" t="s">
        <v>372</v>
      </c>
      <c r="E810" s="276" t="s">
        <v>1</v>
      </c>
      <c r="F810" s="277" t="s">
        <v>642</v>
      </c>
      <c r="G810" s="275"/>
      <c r="H810" s="276" t="s">
        <v>1</v>
      </c>
      <c r="I810" s="278"/>
      <c r="J810" s="275"/>
      <c r="K810" s="275"/>
      <c r="L810" s="279"/>
      <c r="M810" s="280"/>
      <c r="N810" s="281"/>
      <c r="O810" s="281"/>
      <c r="P810" s="281"/>
      <c r="Q810" s="281"/>
      <c r="R810" s="281"/>
      <c r="S810" s="281"/>
      <c r="T810" s="282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T810" s="283" t="s">
        <v>372</v>
      </c>
      <c r="AU810" s="283" t="s">
        <v>88</v>
      </c>
      <c r="AV810" s="15" t="s">
        <v>83</v>
      </c>
      <c r="AW810" s="15" t="s">
        <v>32</v>
      </c>
      <c r="AX810" s="15" t="s">
        <v>76</v>
      </c>
      <c r="AY810" s="283" t="s">
        <v>362</v>
      </c>
    </row>
    <row r="811" s="15" customFormat="1">
      <c r="A811" s="15"/>
      <c r="B811" s="274"/>
      <c r="C811" s="275"/>
      <c r="D811" s="243" t="s">
        <v>372</v>
      </c>
      <c r="E811" s="276" t="s">
        <v>1</v>
      </c>
      <c r="F811" s="277" t="s">
        <v>677</v>
      </c>
      <c r="G811" s="275"/>
      <c r="H811" s="276" t="s">
        <v>1</v>
      </c>
      <c r="I811" s="278"/>
      <c r="J811" s="275"/>
      <c r="K811" s="275"/>
      <c r="L811" s="279"/>
      <c r="M811" s="280"/>
      <c r="N811" s="281"/>
      <c r="O811" s="281"/>
      <c r="P811" s="281"/>
      <c r="Q811" s="281"/>
      <c r="R811" s="281"/>
      <c r="S811" s="281"/>
      <c r="T811" s="282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T811" s="283" t="s">
        <v>372</v>
      </c>
      <c r="AU811" s="283" t="s">
        <v>88</v>
      </c>
      <c r="AV811" s="15" t="s">
        <v>83</v>
      </c>
      <c r="AW811" s="15" t="s">
        <v>32</v>
      </c>
      <c r="AX811" s="15" t="s">
        <v>76</v>
      </c>
      <c r="AY811" s="283" t="s">
        <v>362</v>
      </c>
    </row>
    <row r="812" s="13" customFormat="1">
      <c r="A812" s="13"/>
      <c r="B812" s="241"/>
      <c r="C812" s="242"/>
      <c r="D812" s="243" t="s">
        <v>372</v>
      </c>
      <c r="E812" s="244" t="s">
        <v>1</v>
      </c>
      <c r="F812" s="245" t="s">
        <v>1355</v>
      </c>
      <c r="G812" s="242"/>
      <c r="H812" s="246">
        <v>22.925000000000001</v>
      </c>
      <c r="I812" s="247"/>
      <c r="J812" s="242"/>
      <c r="K812" s="242"/>
      <c r="L812" s="248"/>
      <c r="M812" s="249"/>
      <c r="N812" s="250"/>
      <c r="O812" s="250"/>
      <c r="P812" s="250"/>
      <c r="Q812" s="250"/>
      <c r="R812" s="250"/>
      <c r="S812" s="250"/>
      <c r="T812" s="251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52" t="s">
        <v>372</v>
      </c>
      <c r="AU812" s="252" t="s">
        <v>88</v>
      </c>
      <c r="AV812" s="13" t="s">
        <v>88</v>
      </c>
      <c r="AW812" s="13" t="s">
        <v>32</v>
      </c>
      <c r="AX812" s="13" t="s">
        <v>76</v>
      </c>
      <c r="AY812" s="252" t="s">
        <v>362</v>
      </c>
    </row>
    <row r="813" s="15" customFormat="1">
      <c r="A813" s="15"/>
      <c r="B813" s="274"/>
      <c r="C813" s="275"/>
      <c r="D813" s="243" t="s">
        <v>372</v>
      </c>
      <c r="E813" s="276" t="s">
        <v>1</v>
      </c>
      <c r="F813" s="277" t="s">
        <v>658</v>
      </c>
      <c r="G813" s="275"/>
      <c r="H813" s="276" t="s">
        <v>1</v>
      </c>
      <c r="I813" s="278"/>
      <c r="J813" s="275"/>
      <c r="K813" s="275"/>
      <c r="L813" s="279"/>
      <c r="M813" s="280"/>
      <c r="N813" s="281"/>
      <c r="O813" s="281"/>
      <c r="P813" s="281"/>
      <c r="Q813" s="281"/>
      <c r="R813" s="281"/>
      <c r="S813" s="281"/>
      <c r="T813" s="282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T813" s="283" t="s">
        <v>372</v>
      </c>
      <c r="AU813" s="283" t="s">
        <v>88</v>
      </c>
      <c r="AV813" s="15" t="s">
        <v>83</v>
      </c>
      <c r="AW813" s="15" t="s">
        <v>32</v>
      </c>
      <c r="AX813" s="15" t="s">
        <v>76</v>
      </c>
      <c r="AY813" s="283" t="s">
        <v>362</v>
      </c>
    </row>
    <row r="814" s="13" customFormat="1">
      <c r="A814" s="13"/>
      <c r="B814" s="241"/>
      <c r="C814" s="242"/>
      <c r="D814" s="243" t="s">
        <v>372</v>
      </c>
      <c r="E814" s="244" t="s">
        <v>1</v>
      </c>
      <c r="F814" s="245" t="s">
        <v>1356</v>
      </c>
      <c r="G814" s="242"/>
      <c r="H814" s="246">
        <v>51.875999999999998</v>
      </c>
      <c r="I814" s="247"/>
      <c r="J814" s="242"/>
      <c r="K814" s="242"/>
      <c r="L814" s="248"/>
      <c r="M814" s="249"/>
      <c r="N814" s="250"/>
      <c r="O814" s="250"/>
      <c r="P814" s="250"/>
      <c r="Q814" s="250"/>
      <c r="R814" s="250"/>
      <c r="S814" s="250"/>
      <c r="T814" s="251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52" t="s">
        <v>372</v>
      </c>
      <c r="AU814" s="252" t="s">
        <v>88</v>
      </c>
      <c r="AV814" s="13" t="s">
        <v>88</v>
      </c>
      <c r="AW814" s="13" t="s">
        <v>32</v>
      </c>
      <c r="AX814" s="13" t="s">
        <v>76</v>
      </c>
      <c r="AY814" s="252" t="s">
        <v>362</v>
      </c>
    </row>
    <row r="815" s="14" customFormat="1">
      <c r="A815" s="14"/>
      <c r="B815" s="263"/>
      <c r="C815" s="264"/>
      <c r="D815" s="243" t="s">
        <v>372</v>
      </c>
      <c r="E815" s="265" t="s">
        <v>1</v>
      </c>
      <c r="F815" s="266" t="s">
        <v>396</v>
      </c>
      <c r="G815" s="264"/>
      <c r="H815" s="267">
        <v>74.801000000000002</v>
      </c>
      <c r="I815" s="268"/>
      <c r="J815" s="264"/>
      <c r="K815" s="264"/>
      <c r="L815" s="269"/>
      <c r="M815" s="270"/>
      <c r="N815" s="271"/>
      <c r="O815" s="271"/>
      <c r="P815" s="271"/>
      <c r="Q815" s="271"/>
      <c r="R815" s="271"/>
      <c r="S815" s="271"/>
      <c r="T815" s="272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73" t="s">
        <v>372</v>
      </c>
      <c r="AU815" s="273" t="s">
        <v>88</v>
      </c>
      <c r="AV815" s="14" t="s">
        <v>370</v>
      </c>
      <c r="AW815" s="14" t="s">
        <v>32</v>
      </c>
      <c r="AX815" s="14" t="s">
        <v>83</v>
      </c>
      <c r="AY815" s="273" t="s">
        <v>362</v>
      </c>
    </row>
    <row r="816" s="2" customFormat="1" ht="24.15" customHeight="1">
      <c r="A816" s="39"/>
      <c r="B816" s="40"/>
      <c r="C816" s="228" t="s">
        <v>1357</v>
      </c>
      <c r="D816" s="228" t="s">
        <v>365</v>
      </c>
      <c r="E816" s="229" t="s">
        <v>1358</v>
      </c>
      <c r="F816" s="230" t="s">
        <v>1359</v>
      </c>
      <c r="G816" s="231" t="s">
        <v>368</v>
      </c>
      <c r="H816" s="232">
        <v>411.733</v>
      </c>
      <c r="I816" s="233"/>
      <c r="J816" s="234">
        <f>ROUND(I816*H816,2)</f>
        <v>0</v>
      </c>
      <c r="K816" s="230" t="s">
        <v>369</v>
      </c>
      <c r="L816" s="45"/>
      <c r="M816" s="235" t="s">
        <v>1</v>
      </c>
      <c r="N816" s="236" t="s">
        <v>42</v>
      </c>
      <c r="O816" s="92"/>
      <c r="P816" s="237">
        <f>O816*H816</f>
        <v>0</v>
      </c>
      <c r="Q816" s="237">
        <v>0.03236</v>
      </c>
      <c r="R816" s="237">
        <f>Q816*H816</f>
        <v>13.32367988</v>
      </c>
      <c r="S816" s="237">
        <v>0</v>
      </c>
      <c r="T816" s="238">
        <f>S816*H816</f>
        <v>0</v>
      </c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R816" s="239" t="s">
        <v>440</v>
      </c>
      <c r="AT816" s="239" t="s">
        <v>365</v>
      </c>
      <c r="AU816" s="239" t="s">
        <v>88</v>
      </c>
      <c r="AY816" s="18" t="s">
        <v>362</v>
      </c>
      <c r="BE816" s="240">
        <f>IF(N816="základní",J816,0)</f>
        <v>0</v>
      </c>
      <c r="BF816" s="240">
        <f>IF(N816="snížená",J816,0)</f>
        <v>0</v>
      </c>
      <c r="BG816" s="240">
        <f>IF(N816="zákl. přenesená",J816,0)</f>
        <v>0</v>
      </c>
      <c r="BH816" s="240">
        <f>IF(N816="sníž. přenesená",J816,0)</f>
        <v>0</v>
      </c>
      <c r="BI816" s="240">
        <f>IF(N816="nulová",J816,0)</f>
        <v>0</v>
      </c>
      <c r="BJ816" s="18" t="s">
        <v>88</v>
      </c>
      <c r="BK816" s="240">
        <f>ROUND(I816*H816,2)</f>
        <v>0</v>
      </c>
      <c r="BL816" s="18" t="s">
        <v>440</v>
      </c>
      <c r="BM816" s="239" t="s">
        <v>1360</v>
      </c>
    </row>
    <row r="817" s="15" customFormat="1">
      <c r="A817" s="15"/>
      <c r="B817" s="274"/>
      <c r="C817" s="275"/>
      <c r="D817" s="243" t="s">
        <v>372</v>
      </c>
      <c r="E817" s="276" t="s">
        <v>1</v>
      </c>
      <c r="F817" s="277" t="s">
        <v>642</v>
      </c>
      <c r="G817" s="275"/>
      <c r="H817" s="276" t="s">
        <v>1</v>
      </c>
      <c r="I817" s="278"/>
      <c r="J817" s="275"/>
      <c r="K817" s="275"/>
      <c r="L817" s="279"/>
      <c r="M817" s="280"/>
      <c r="N817" s="281"/>
      <c r="O817" s="281"/>
      <c r="P817" s="281"/>
      <c r="Q817" s="281"/>
      <c r="R817" s="281"/>
      <c r="S817" s="281"/>
      <c r="T817" s="282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T817" s="283" t="s">
        <v>372</v>
      </c>
      <c r="AU817" s="283" t="s">
        <v>88</v>
      </c>
      <c r="AV817" s="15" t="s">
        <v>83</v>
      </c>
      <c r="AW817" s="15" t="s">
        <v>32</v>
      </c>
      <c r="AX817" s="15" t="s">
        <v>76</v>
      </c>
      <c r="AY817" s="283" t="s">
        <v>362</v>
      </c>
    </row>
    <row r="818" s="15" customFormat="1">
      <c r="A818" s="15"/>
      <c r="B818" s="274"/>
      <c r="C818" s="275"/>
      <c r="D818" s="243" t="s">
        <v>372</v>
      </c>
      <c r="E818" s="276" t="s">
        <v>1</v>
      </c>
      <c r="F818" s="277" t="s">
        <v>677</v>
      </c>
      <c r="G818" s="275"/>
      <c r="H818" s="276" t="s">
        <v>1</v>
      </c>
      <c r="I818" s="278"/>
      <c r="J818" s="275"/>
      <c r="K818" s="275"/>
      <c r="L818" s="279"/>
      <c r="M818" s="280"/>
      <c r="N818" s="281"/>
      <c r="O818" s="281"/>
      <c r="P818" s="281"/>
      <c r="Q818" s="281"/>
      <c r="R818" s="281"/>
      <c r="S818" s="281"/>
      <c r="T818" s="282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T818" s="283" t="s">
        <v>372</v>
      </c>
      <c r="AU818" s="283" t="s">
        <v>88</v>
      </c>
      <c r="AV818" s="15" t="s">
        <v>83</v>
      </c>
      <c r="AW818" s="15" t="s">
        <v>32</v>
      </c>
      <c r="AX818" s="15" t="s">
        <v>76</v>
      </c>
      <c r="AY818" s="283" t="s">
        <v>362</v>
      </c>
    </row>
    <row r="819" s="13" customFormat="1">
      <c r="A819" s="13"/>
      <c r="B819" s="241"/>
      <c r="C819" s="242"/>
      <c r="D819" s="243" t="s">
        <v>372</v>
      </c>
      <c r="E819" s="244" t="s">
        <v>1</v>
      </c>
      <c r="F819" s="245" t="s">
        <v>1361</v>
      </c>
      <c r="G819" s="242"/>
      <c r="H819" s="246">
        <v>38.514000000000003</v>
      </c>
      <c r="I819" s="247"/>
      <c r="J819" s="242"/>
      <c r="K819" s="242"/>
      <c r="L819" s="248"/>
      <c r="M819" s="249"/>
      <c r="N819" s="250"/>
      <c r="O819" s="250"/>
      <c r="P819" s="250"/>
      <c r="Q819" s="250"/>
      <c r="R819" s="250"/>
      <c r="S819" s="250"/>
      <c r="T819" s="251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52" t="s">
        <v>372</v>
      </c>
      <c r="AU819" s="252" t="s">
        <v>88</v>
      </c>
      <c r="AV819" s="13" t="s">
        <v>88</v>
      </c>
      <c r="AW819" s="13" t="s">
        <v>32</v>
      </c>
      <c r="AX819" s="13" t="s">
        <v>76</v>
      </c>
      <c r="AY819" s="252" t="s">
        <v>362</v>
      </c>
    </row>
    <row r="820" s="15" customFormat="1">
      <c r="A820" s="15"/>
      <c r="B820" s="274"/>
      <c r="C820" s="275"/>
      <c r="D820" s="243" t="s">
        <v>372</v>
      </c>
      <c r="E820" s="276" t="s">
        <v>1</v>
      </c>
      <c r="F820" s="277" t="s">
        <v>658</v>
      </c>
      <c r="G820" s="275"/>
      <c r="H820" s="276" t="s">
        <v>1</v>
      </c>
      <c r="I820" s="278"/>
      <c r="J820" s="275"/>
      <c r="K820" s="275"/>
      <c r="L820" s="279"/>
      <c r="M820" s="280"/>
      <c r="N820" s="281"/>
      <c r="O820" s="281"/>
      <c r="P820" s="281"/>
      <c r="Q820" s="281"/>
      <c r="R820" s="281"/>
      <c r="S820" s="281"/>
      <c r="T820" s="282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T820" s="283" t="s">
        <v>372</v>
      </c>
      <c r="AU820" s="283" t="s">
        <v>88</v>
      </c>
      <c r="AV820" s="15" t="s">
        <v>83</v>
      </c>
      <c r="AW820" s="15" t="s">
        <v>32</v>
      </c>
      <c r="AX820" s="15" t="s">
        <v>76</v>
      </c>
      <c r="AY820" s="283" t="s">
        <v>362</v>
      </c>
    </row>
    <row r="821" s="13" customFormat="1">
      <c r="A821" s="13"/>
      <c r="B821" s="241"/>
      <c r="C821" s="242"/>
      <c r="D821" s="243" t="s">
        <v>372</v>
      </c>
      <c r="E821" s="244" t="s">
        <v>1</v>
      </c>
      <c r="F821" s="245" t="s">
        <v>1362</v>
      </c>
      <c r="G821" s="242"/>
      <c r="H821" s="246">
        <v>108.468</v>
      </c>
      <c r="I821" s="247"/>
      <c r="J821" s="242"/>
      <c r="K821" s="242"/>
      <c r="L821" s="248"/>
      <c r="M821" s="249"/>
      <c r="N821" s="250"/>
      <c r="O821" s="250"/>
      <c r="P821" s="250"/>
      <c r="Q821" s="250"/>
      <c r="R821" s="250"/>
      <c r="S821" s="250"/>
      <c r="T821" s="251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52" t="s">
        <v>372</v>
      </c>
      <c r="AU821" s="252" t="s">
        <v>88</v>
      </c>
      <c r="AV821" s="13" t="s">
        <v>88</v>
      </c>
      <c r="AW821" s="13" t="s">
        <v>32</v>
      </c>
      <c r="AX821" s="13" t="s">
        <v>76</v>
      </c>
      <c r="AY821" s="252" t="s">
        <v>362</v>
      </c>
    </row>
    <row r="822" s="15" customFormat="1">
      <c r="A822" s="15"/>
      <c r="B822" s="274"/>
      <c r="C822" s="275"/>
      <c r="D822" s="243" t="s">
        <v>372</v>
      </c>
      <c r="E822" s="276" t="s">
        <v>1</v>
      </c>
      <c r="F822" s="277" t="s">
        <v>825</v>
      </c>
      <c r="G822" s="275"/>
      <c r="H822" s="276" t="s">
        <v>1</v>
      </c>
      <c r="I822" s="278"/>
      <c r="J822" s="275"/>
      <c r="K822" s="275"/>
      <c r="L822" s="279"/>
      <c r="M822" s="280"/>
      <c r="N822" s="281"/>
      <c r="O822" s="281"/>
      <c r="P822" s="281"/>
      <c r="Q822" s="281"/>
      <c r="R822" s="281"/>
      <c r="S822" s="281"/>
      <c r="T822" s="282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T822" s="283" t="s">
        <v>372</v>
      </c>
      <c r="AU822" s="283" t="s">
        <v>88</v>
      </c>
      <c r="AV822" s="15" t="s">
        <v>83</v>
      </c>
      <c r="AW822" s="15" t="s">
        <v>32</v>
      </c>
      <c r="AX822" s="15" t="s">
        <v>76</v>
      </c>
      <c r="AY822" s="283" t="s">
        <v>362</v>
      </c>
    </row>
    <row r="823" s="13" customFormat="1">
      <c r="A823" s="13"/>
      <c r="B823" s="241"/>
      <c r="C823" s="242"/>
      <c r="D823" s="243" t="s">
        <v>372</v>
      </c>
      <c r="E823" s="244" t="s">
        <v>1</v>
      </c>
      <c r="F823" s="245" t="s">
        <v>1363</v>
      </c>
      <c r="G823" s="242"/>
      <c r="H823" s="246">
        <v>264.75099999999998</v>
      </c>
      <c r="I823" s="247"/>
      <c r="J823" s="242"/>
      <c r="K823" s="242"/>
      <c r="L823" s="248"/>
      <c r="M823" s="249"/>
      <c r="N823" s="250"/>
      <c r="O823" s="250"/>
      <c r="P823" s="250"/>
      <c r="Q823" s="250"/>
      <c r="R823" s="250"/>
      <c r="S823" s="250"/>
      <c r="T823" s="251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52" t="s">
        <v>372</v>
      </c>
      <c r="AU823" s="252" t="s">
        <v>88</v>
      </c>
      <c r="AV823" s="13" t="s">
        <v>88</v>
      </c>
      <c r="AW823" s="13" t="s">
        <v>32</v>
      </c>
      <c r="AX823" s="13" t="s">
        <v>76</v>
      </c>
      <c r="AY823" s="252" t="s">
        <v>362</v>
      </c>
    </row>
    <row r="824" s="14" customFormat="1">
      <c r="A824" s="14"/>
      <c r="B824" s="263"/>
      <c r="C824" s="264"/>
      <c r="D824" s="243" t="s">
        <v>372</v>
      </c>
      <c r="E824" s="265" t="s">
        <v>1</v>
      </c>
      <c r="F824" s="266" t="s">
        <v>396</v>
      </c>
      <c r="G824" s="264"/>
      <c r="H824" s="267">
        <v>411.733</v>
      </c>
      <c r="I824" s="268"/>
      <c r="J824" s="264"/>
      <c r="K824" s="264"/>
      <c r="L824" s="269"/>
      <c r="M824" s="270"/>
      <c r="N824" s="271"/>
      <c r="O824" s="271"/>
      <c r="P824" s="271"/>
      <c r="Q824" s="271"/>
      <c r="R824" s="271"/>
      <c r="S824" s="271"/>
      <c r="T824" s="272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73" t="s">
        <v>372</v>
      </c>
      <c r="AU824" s="273" t="s">
        <v>88</v>
      </c>
      <c r="AV824" s="14" t="s">
        <v>370</v>
      </c>
      <c r="AW824" s="14" t="s">
        <v>32</v>
      </c>
      <c r="AX824" s="14" t="s">
        <v>83</v>
      </c>
      <c r="AY824" s="273" t="s">
        <v>362</v>
      </c>
    </row>
    <row r="825" s="2" customFormat="1" ht="16.5" customHeight="1">
      <c r="A825" s="39"/>
      <c r="B825" s="40"/>
      <c r="C825" s="228" t="s">
        <v>1364</v>
      </c>
      <c r="D825" s="228" t="s">
        <v>365</v>
      </c>
      <c r="E825" s="229" t="s">
        <v>1365</v>
      </c>
      <c r="F825" s="230" t="s">
        <v>1366</v>
      </c>
      <c r="G825" s="231" t="s">
        <v>368</v>
      </c>
      <c r="H825" s="232">
        <v>486.53399999999999</v>
      </c>
      <c r="I825" s="233"/>
      <c r="J825" s="234">
        <f>ROUND(I825*H825,2)</f>
        <v>0</v>
      </c>
      <c r="K825" s="230" t="s">
        <v>369</v>
      </c>
      <c r="L825" s="45"/>
      <c r="M825" s="235" t="s">
        <v>1</v>
      </c>
      <c r="N825" s="236" t="s">
        <v>42</v>
      </c>
      <c r="O825" s="92"/>
      <c r="P825" s="237">
        <f>O825*H825</f>
        <v>0</v>
      </c>
      <c r="Q825" s="237">
        <v>0.00010000000000000001</v>
      </c>
      <c r="R825" s="237">
        <f>Q825*H825</f>
        <v>0.048653399999999999</v>
      </c>
      <c r="S825" s="237">
        <v>0</v>
      </c>
      <c r="T825" s="238">
        <f>S825*H825</f>
        <v>0</v>
      </c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R825" s="239" t="s">
        <v>440</v>
      </c>
      <c r="AT825" s="239" t="s">
        <v>365</v>
      </c>
      <c r="AU825" s="239" t="s">
        <v>88</v>
      </c>
      <c r="AY825" s="18" t="s">
        <v>362</v>
      </c>
      <c r="BE825" s="240">
        <f>IF(N825="základní",J825,0)</f>
        <v>0</v>
      </c>
      <c r="BF825" s="240">
        <f>IF(N825="snížená",J825,0)</f>
        <v>0</v>
      </c>
      <c r="BG825" s="240">
        <f>IF(N825="zákl. přenesená",J825,0)</f>
        <v>0</v>
      </c>
      <c r="BH825" s="240">
        <f>IF(N825="sníž. přenesená",J825,0)</f>
        <v>0</v>
      </c>
      <c r="BI825" s="240">
        <f>IF(N825="nulová",J825,0)</f>
        <v>0</v>
      </c>
      <c r="BJ825" s="18" t="s">
        <v>88</v>
      </c>
      <c r="BK825" s="240">
        <f>ROUND(I825*H825,2)</f>
        <v>0</v>
      </c>
      <c r="BL825" s="18" t="s">
        <v>440</v>
      </c>
      <c r="BM825" s="239" t="s">
        <v>1367</v>
      </c>
    </row>
    <row r="826" s="13" customFormat="1">
      <c r="A826" s="13"/>
      <c r="B826" s="241"/>
      <c r="C826" s="242"/>
      <c r="D826" s="243" t="s">
        <v>372</v>
      </c>
      <c r="E826" s="244" t="s">
        <v>1</v>
      </c>
      <c r="F826" s="245" t="s">
        <v>1368</v>
      </c>
      <c r="G826" s="242"/>
      <c r="H826" s="246">
        <v>486.53399999999999</v>
      </c>
      <c r="I826" s="247"/>
      <c r="J826" s="242"/>
      <c r="K826" s="242"/>
      <c r="L826" s="248"/>
      <c r="M826" s="249"/>
      <c r="N826" s="250"/>
      <c r="O826" s="250"/>
      <c r="P826" s="250"/>
      <c r="Q826" s="250"/>
      <c r="R826" s="250"/>
      <c r="S826" s="250"/>
      <c r="T826" s="251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52" t="s">
        <v>372</v>
      </c>
      <c r="AU826" s="252" t="s">
        <v>88</v>
      </c>
      <c r="AV826" s="13" t="s">
        <v>88</v>
      </c>
      <c r="AW826" s="13" t="s">
        <v>32</v>
      </c>
      <c r="AX826" s="13" t="s">
        <v>83</v>
      </c>
      <c r="AY826" s="252" t="s">
        <v>362</v>
      </c>
    </row>
    <row r="827" s="2" customFormat="1" ht="24.15" customHeight="1">
      <c r="A827" s="39"/>
      <c r="B827" s="40"/>
      <c r="C827" s="228" t="s">
        <v>1369</v>
      </c>
      <c r="D827" s="228" t="s">
        <v>365</v>
      </c>
      <c r="E827" s="229" t="s">
        <v>1370</v>
      </c>
      <c r="F827" s="230" t="s">
        <v>1371</v>
      </c>
      <c r="G827" s="231" t="s">
        <v>403</v>
      </c>
      <c r="H827" s="232">
        <v>185.69999999999999</v>
      </c>
      <c r="I827" s="233"/>
      <c r="J827" s="234">
        <f>ROUND(I827*H827,2)</f>
        <v>0</v>
      </c>
      <c r="K827" s="230" t="s">
        <v>369</v>
      </c>
      <c r="L827" s="45"/>
      <c r="M827" s="235" t="s">
        <v>1</v>
      </c>
      <c r="N827" s="236" t="s">
        <v>42</v>
      </c>
      <c r="O827" s="92"/>
      <c r="P827" s="237">
        <f>O827*H827</f>
        <v>0</v>
      </c>
      <c r="Q827" s="237">
        <v>0.00014999999999999999</v>
      </c>
      <c r="R827" s="237">
        <f>Q827*H827</f>
        <v>0.027854999999999994</v>
      </c>
      <c r="S827" s="237">
        <v>0</v>
      </c>
      <c r="T827" s="238">
        <f>S827*H827</f>
        <v>0</v>
      </c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R827" s="239" t="s">
        <v>440</v>
      </c>
      <c r="AT827" s="239" t="s">
        <v>365</v>
      </c>
      <c r="AU827" s="239" t="s">
        <v>88</v>
      </c>
      <c r="AY827" s="18" t="s">
        <v>362</v>
      </c>
      <c r="BE827" s="240">
        <f>IF(N827="základní",J827,0)</f>
        <v>0</v>
      </c>
      <c r="BF827" s="240">
        <f>IF(N827="snížená",J827,0)</f>
        <v>0</v>
      </c>
      <c r="BG827" s="240">
        <f>IF(N827="zákl. přenesená",J827,0)</f>
        <v>0</v>
      </c>
      <c r="BH827" s="240">
        <f>IF(N827="sníž. přenesená",J827,0)</f>
        <v>0</v>
      </c>
      <c r="BI827" s="240">
        <f>IF(N827="nulová",J827,0)</f>
        <v>0</v>
      </c>
      <c r="BJ827" s="18" t="s">
        <v>88</v>
      </c>
      <c r="BK827" s="240">
        <f>ROUND(I827*H827,2)</f>
        <v>0</v>
      </c>
      <c r="BL827" s="18" t="s">
        <v>440</v>
      </c>
      <c r="BM827" s="239" t="s">
        <v>1372</v>
      </c>
    </row>
    <row r="828" s="15" customFormat="1">
      <c r="A828" s="15"/>
      <c r="B828" s="274"/>
      <c r="C828" s="275"/>
      <c r="D828" s="243" t="s">
        <v>372</v>
      </c>
      <c r="E828" s="276" t="s">
        <v>1</v>
      </c>
      <c r="F828" s="277" t="s">
        <v>642</v>
      </c>
      <c r="G828" s="275"/>
      <c r="H828" s="276" t="s">
        <v>1</v>
      </c>
      <c r="I828" s="278"/>
      <c r="J828" s="275"/>
      <c r="K828" s="275"/>
      <c r="L828" s="279"/>
      <c r="M828" s="280"/>
      <c r="N828" s="281"/>
      <c r="O828" s="281"/>
      <c r="P828" s="281"/>
      <c r="Q828" s="281"/>
      <c r="R828" s="281"/>
      <c r="S828" s="281"/>
      <c r="T828" s="282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T828" s="283" t="s">
        <v>372</v>
      </c>
      <c r="AU828" s="283" t="s">
        <v>88</v>
      </c>
      <c r="AV828" s="15" t="s">
        <v>83</v>
      </c>
      <c r="AW828" s="15" t="s">
        <v>32</v>
      </c>
      <c r="AX828" s="15" t="s">
        <v>76</v>
      </c>
      <c r="AY828" s="283" t="s">
        <v>362</v>
      </c>
    </row>
    <row r="829" s="15" customFormat="1">
      <c r="A829" s="15"/>
      <c r="B829" s="274"/>
      <c r="C829" s="275"/>
      <c r="D829" s="243" t="s">
        <v>372</v>
      </c>
      <c r="E829" s="276" t="s">
        <v>1</v>
      </c>
      <c r="F829" s="277" t="s">
        <v>677</v>
      </c>
      <c r="G829" s="275"/>
      <c r="H829" s="276" t="s">
        <v>1</v>
      </c>
      <c r="I829" s="278"/>
      <c r="J829" s="275"/>
      <c r="K829" s="275"/>
      <c r="L829" s="279"/>
      <c r="M829" s="280"/>
      <c r="N829" s="281"/>
      <c r="O829" s="281"/>
      <c r="P829" s="281"/>
      <c r="Q829" s="281"/>
      <c r="R829" s="281"/>
      <c r="S829" s="281"/>
      <c r="T829" s="282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T829" s="283" t="s">
        <v>372</v>
      </c>
      <c r="AU829" s="283" t="s">
        <v>88</v>
      </c>
      <c r="AV829" s="15" t="s">
        <v>83</v>
      </c>
      <c r="AW829" s="15" t="s">
        <v>32</v>
      </c>
      <c r="AX829" s="15" t="s">
        <v>76</v>
      </c>
      <c r="AY829" s="283" t="s">
        <v>362</v>
      </c>
    </row>
    <row r="830" s="13" customFormat="1">
      <c r="A830" s="13"/>
      <c r="B830" s="241"/>
      <c r="C830" s="242"/>
      <c r="D830" s="243" t="s">
        <v>372</v>
      </c>
      <c r="E830" s="244" t="s">
        <v>1</v>
      </c>
      <c r="F830" s="245" t="s">
        <v>1373</v>
      </c>
      <c r="G830" s="242"/>
      <c r="H830" s="246">
        <v>8.75</v>
      </c>
      <c r="I830" s="247"/>
      <c r="J830" s="242"/>
      <c r="K830" s="242"/>
      <c r="L830" s="248"/>
      <c r="M830" s="249"/>
      <c r="N830" s="250"/>
      <c r="O830" s="250"/>
      <c r="P830" s="250"/>
      <c r="Q830" s="250"/>
      <c r="R830" s="250"/>
      <c r="S830" s="250"/>
      <c r="T830" s="251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52" t="s">
        <v>372</v>
      </c>
      <c r="AU830" s="252" t="s">
        <v>88</v>
      </c>
      <c r="AV830" s="13" t="s">
        <v>88</v>
      </c>
      <c r="AW830" s="13" t="s">
        <v>32</v>
      </c>
      <c r="AX830" s="13" t="s">
        <v>76</v>
      </c>
      <c r="AY830" s="252" t="s">
        <v>362</v>
      </c>
    </row>
    <row r="831" s="15" customFormat="1">
      <c r="A831" s="15"/>
      <c r="B831" s="274"/>
      <c r="C831" s="275"/>
      <c r="D831" s="243" t="s">
        <v>372</v>
      </c>
      <c r="E831" s="276" t="s">
        <v>1</v>
      </c>
      <c r="F831" s="277" t="s">
        <v>658</v>
      </c>
      <c r="G831" s="275"/>
      <c r="H831" s="276" t="s">
        <v>1</v>
      </c>
      <c r="I831" s="278"/>
      <c r="J831" s="275"/>
      <c r="K831" s="275"/>
      <c r="L831" s="279"/>
      <c r="M831" s="280"/>
      <c r="N831" s="281"/>
      <c r="O831" s="281"/>
      <c r="P831" s="281"/>
      <c r="Q831" s="281"/>
      <c r="R831" s="281"/>
      <c r="S831" s="281"/>
      <c r="T831" s="282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T831" s="283" t="s">
        <v>372</v>
      </c>
      <c r="AU831" s="283" t="s">
        <v>88</v>
      </c>
      <c r="AV831" s="15" t="s">
        <v>83</v>
      </c>
      <c r="AW831" s="15" t="s">
        <v>32</v>
      </c>
      <c r="AX831" s="15" t="s">
        <v>76</v>
      </c>
      <c r="AY831" s="283" t="s">
        <v>362</v>
      </c>
    </row>
    <row r="832" s="13" customFormat="1">
      <c r="A832" s="13"/>
      <c r="B832" s="241"/>
      <c r="C832" s="242"/>
      <c r="D832" s="243" t="s">
        <v>372</v>
      </c>
      <c r="E832" s="244" t="s">
        <v>1</v>
      </c>
      <c r="F832" s="245" t="s">
        <v>1374</v>
      </c>
      <c r="G832" s="242"/>
      <c r="H832" s="246">
        <v>19.800000000000001</v>
      </c>
      <c r="I832" s="247"/>
      <c r="J832" s="242"/>
      <c r="K832" s="242"/>
      <c r="L832" s="248"/>
      <c r="M832" s="249"/>
      <c r="N832" s="250"/>
      <c r="O832" s="250"/>
      <c r="P832" s="250"/>
      <c r="Q832" s="250"/>
      <c r="R832" s="250"/>
      <c r="S832" s="250"/>
      <c r="T832" s="251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52" t="s">
        <v>372</v>
      </c>
      <c r="AU832" s="252" t="s">
        <v>88</v>
      </c>
      <c r="AV832" s="13" t="s">
        <v>88</v>
      </c>
      <c r="AW832" s="13" t="s">
        <v>32</v>
      </c>
      <c r="AX832" s="13" t="s">
        <v>76</v>
      </c>
      <c r="AY832" s="252" t="s">
        <v>362</v>
      </c>
    </row>
    <row r="833" s="16" customFormat="1">
      <c r="A833" s="16"/>
      <c r="B833" s="297"/>
      <c r="C833" s="298"/>
      <c r="D833" s="243" t="s">
        <v>372</v>
      </c>
      <c r="E833" s="299" t="s">
        <v>1</v>
      </c>
      <c r="F833" s="300" t="s">
        <v>848</v>
      </c>
      <c r="G833" s="298"/>
      <c r="H833" s="301">
        <v>28.550000000000001</v>
      </c>
      <c r="I833" s="302"/>
      <c r="J833" s="298"/>
      <c r="K833" s="298"/>
      <c r="L833" s="303"/>
      <c r="M833" s="304"/>
      <c r="N833" s="305"/>
      <c r="O833" s="305"/>
      <c r="P833" s="305"/>
      <c r="Q833" s="305"/>
      <c r="R833" s="305"/>
      <c r="S833" s="305"/>
      <c r="T833" s="306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T833" s="307" t="s">
        <v>372</v>
      </c>
      <c r="AU833" s="307" t="s">
        <v>88</v>
      </c>
      <c r="AV833" s="16" t="s">
        <v>104</v>
      </c>
      <c r="AW833" s="16" t="s">
        <v>32</v>
      </c>
      <c r="AX833" s="16" t="s">
        <v>76</v>
      </c>
      <c r="AY833" s="307" t="s">
        <v>362</v>
      </c>
    </row>
    <row r="834" s="15" customFormat="1">
      <c r="A834" s="15"/>
      <c r="B834" s="274"/>
      <c r="C834" s="275"/>
      <c r="D834" s="243" t="s">
        <v>372</v>
      </c>
      <c r="E834" s="276" t="s">
        <v>1</v>
      </c>
      <c r="F834" s="277" t="s">
        <v>642</v>
      </c>
      <c r="G834" s="275"/>
      <c r="H834" s="276" t="s">
        <v>1</v>
      </c>
      <c r="I834" s="278"/>
      <c r="J834" s="275"/>
      <c r="K834" s="275"/>
      <c r="L834" s="279"/>
      <c r="M834" s="280"/>
      <c r="N834" s="281"/>
      <c r="O834" s="281"/>
      <c r="P834" s="281"/>
      <c r="Q834" s="281"/>
      <c r="R834" s="281"/>
      <c r="S834" s="281"/>
      <c r="T834" s="282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T834" s="283" t="s">
        <v>372</v>
      </c>
      <c r="AU834" s="283" t="s">
        <v>88</v>
      </c>
      <c r="AV834" s="15" t="s">
        <v>83</v>
      </c>
      <c r="AW834" s="15" t="s">
        <v>32</v>
      </c>
      <c r="AX834" s="15" t="s">
        <v>76</v>
      </c>
      <c r="AY834" s="283" t="s">
        <v>362</v>
      </c>
    </row>
    <row r="835" s="15" customFormat="1">
      <c r="A835" s="15"/>
      <c r="B835" s="274"/>
      <c r="C835" s="275"/>
      <c r="D835" s="243" t="s">
        <v>372</v>
      </c>
      <c r="E835" s="276" t="s">
        <v>1</v>
      </c>
      <c r="F835" s="277" t="s">
        <v>677</v>
      </c>
      <c r="G835" s="275"/>
      <c r="H835" s="276" t="s">
        <v>1</v>
      </c>
      <c r="I835" s="278"/>
      <c r="J835" s="275"/>
      <c r="K835" s="275"/>
      <c r="L835" s="279"/>
      <c r="M835" s="280"/>
      <c r="N835" s="281"/>
      <c r="O835" s="281"/>
      <c r="P835" s="281"/>
      <c r="Q835" s="281"/>
      <c r="R835" s="281"/>
      <c r="S835" s="281"/>
      <c r="T835" s="282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T835" s="283" t="s">
        <v>372</v>
      </c>
      <c r="AU835" s="283" t="s">
        <v>88</v>
      </c>
      <c r="AV835" s="15" t="s">
        <v>83</v>
      </c>
      <c r="AW835" s="15" t="s">
        <v>32</v>
      </c>
      <c r="AX835" s="15" t="s">
        <v>76</v>
      </c>
      <c r="AY835" s="283" t="s">
        <v>362</v>
      </c>
    </row>
    <row r="836" s="13" customFormat="1">
      <c r="A836" s="13"/>
      <c r="B836" s="241"/>
      <c r="C836" s="242"/>
      <c r="D836" s="243" t="s">
        <v>372</v>
      </c>
      <c r="E836" s="244" t="s">
        <v>1</v>
      </c>
      <c r="F836" s="245" t="s">
        <v>1375</v>
      </c>
      <c r="G836" s="242"/>
      <c r="H836" s="246">
        <v>14.699999999999999</v>
      </c>
      <c r="I836" s="247"/>
      <c r="J836" s="242"/>
      <c r="K836" s="242"/>
      <c r="L836" s="248"/>
      <c r="M836" s="249"/>
      <c r="N836" s="250"/>
      <c r="O836" s="250"/>
      <c r="P836" s="250"/>
      <c r="Q836" s="250"/>
      <c r="R836" s="250"/>
      <c r="S836" s="250"/>
      <c r="T836" s="251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52" t="s">
        <v>372</v>
      </c>
      <c r="AU836" s="252" t="s">
        <v>88</v>
      </c>
      <c r="AV836" s="13" t="s">
        <v>88</v>
      </c>
      <c r="AW836" s="13" t="s">
        <v>32</v>
      </c>
      <c r="AX836" s="13" t="s">
        <v>76</v>
      </c>
      <c r="AY836" s="252" t="s">
        <v>362</v>
      </c>
    </row>
    <row r="837" s="15" customFormat="1">
      <c r="A837" s="15"/>
      <c r="B837" s="274"/>
      <c r="C837" s="275"/>
      <c r="D837" s="243" t="s">
        <v>372</v>
      </c>
      <c r="E837" s="276" t="s">
        <v>1</v>
      </c>
      <c r="F837" s="277" t="s">
        <v>658</v>
      </c>
      <c r="G837" s="275"/>
      <c r="H837" s="276" t="s">
        <v>1</v>
      </c>
      <c r="I837" s="278"/>
      <c r="J837" s="275"/>
      <c r="K837" s="275"/>
      <c r="L837" s="279"/>
      <c r="M837" s="280"/>
      <c r="N837" s="281"/>
      <c r="O837" s="281"/>
      <c r="P837" s="281"/>
      <c r="Q837" s="281"/>
      <c r="R837" s="281"/>
      <c r="S837" s="281"/>
      <c r="T837" s="282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T837" s="283" t="s">
        <v>372</v>
      </c>
      <c r="AU837" s="283" t="s">
        <v>88</v>
      </c>
      <c r="AV837" s="15" t="s">
        <v>83</v>
      </c>
      <c r="AW837" s="15" t="s">
        <v>32</v>
      </c>
      <c r="AX837" s="15" t="s">
        <v>76</v>
      </c>
      <c r="AY837" s="283" t="s">
        <v>362</v>
      </c>
    </row>
    <row r="838" s="13" customFormat="1">
      <c r="A838" s="13"/>
      <c r="B838" s="241"/>
      <c r="C838" s="242"/>
      <c r="D838" s="243" t="s">
        <v>372</v>
      </c>
      <c r="E838" s="244" t="s">
        <v>1</v>
      </c>
      <c r="F838" s="245" t="s">
        <v>1376</v>
      </c>
      <c r="G838" s="242"/>
      <c r="H838" s="246">
        <v>41.399999999999999</v>
      </c>
      <c r="I838" s="247"/>
      <c r="J838" s="242"/>
      <c r="K838" s="242"/>
      <c r="L838" s="248"/>
      <c r="M838" s="249"/>
      <c r="N838" s="250"/>
      <c r="O838" s="250"/>
      <c r="P838" s="250"/>
      <c r="Q838" s="250"/>
      <c r="R838" s="250"/>
      <c r="S838" s="250"/>
      <c r="T838" s="251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52" t="s">
        <v>372</v>
      </c>
      <c r="AU838" s="252" t="s">
        <v>88</v>
      </c>
      <c r="AV838" s="13" t="s">
        <v>88</v>
      </c>
      <c r="AW838" s="13" t="s">
        <v>32</v>
      </c>
      <c r="AX838" s="13" t="s">
        <v>76</v>
      </c>
      <c r="AY838" s="252" t="s">
        <v>362</v>
      </c>
    </row>
    <row r="839" s="15" customFormat="1">
      <c r="A839" s="15"/>
      <c r="B839" s="274"/>
      <c r="C839" s="275"/>
      <c r="D839" s="243" t="s">
        <v>372</v>
      </c>
      <c r="E839" s="276" t="s">
        <v>1</v>
      </c>
      <c r="F839" s="277" t="s">
        <v>825</v>
      </c>
      <c r="G839" s="275"/>
      <c r="H839" s="276" t="s">
        <v>1</v>
      </c>
      <c r="I839" s="278"/>
      <c r="J839" s="275"/>
      <c r="K839" s="275"/>
      <c r="L839" s="279"/>
      <c r="M839" s="280"/>
      <c r="N839" s="281"/>
      <c r="O839" s="281"/>
      <c r="P839" s="281"/>
      <c r="Q839" s="281"/>
      <c r="R839" s="281"/>
      <c r="S839" s="281"/>
      <c r="T839" s="282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T839" s="283" t="s">
        <v>372</v>
      </c>
      <c r="AU839" s="283" t="s">
        <v>88</v>
      </c>
      <c r="AV839" s="15" t="s">
        <v>83</v>
      </c>
      <c r="AW839" s="15" t="s">
        <v>32</v>
      </c>
      <c r="AX839" s="15" t="s">
        <v>76</v>
      </c>
      <c r="AY839" s="283" t="s">
        <v>362</v>
      </c>
    </row>
    <row r="840" s="13" customFormat="1">
      <c r="A840" s="13"/>
      <c r="B840" s="241"/>
      <c r="C840" s="242"/>
      <c r="D840" s="243" t="s">
        <v>372</v>
      </c>
      <c r="E840" s="244" t="s">
        <v>1</v>
      </c>
      <c r="F840" s="245" t="s">
        <v>1377</v>
      </c>
      <c r="G840" s="242"/>
      <c r="H840" s="246">
        <v>101.05</v>
      </c>
      <c r="I840" s="247"/>
      <c r="J840" s="242"/>
      <c r="K840" s="242"/>
      <c r="L840" s="248"/>
      <c r="M840" s="249"/>
      <c r="N840" s="250"/>
      <c r="O840" s="250"/>
      <c r="P840" s="250"/>
      <c r="Q840" s="250"/>
      <c r="R840" s="250"/>
      <c r="S840" s="250"/>
      <c r="T840" s="251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52" t="s">
        <v>372</v>
      </c>
      <c r="AU840" s="252" t="s">
        <v>88</v>
      </c>
      <c r="AV840" s="13" t="s">
        <v>88</v>
      </c>
      <c r="AW840" s="13" t="s">
        <v>32</v>
      </c>
      <c r="AX840" s="13" t="s">
        <v>76</v>
      </c>
      <c r="AY840" s="252" t="s">
        <v>362</v>
      </c>
    </row>
    <row r="841" s="16" customFormat="1">
      <c r="A841" s="16"/>
      <c r="B841" s="297"/>
      <c r="C841" s="298"/>
      <c r="D841" s="243" t="s">
        <v>372</v>
      </c>
      <c r="E841" s="299" t="s">
        <v>1</v>
      </c>
      <c r="F841" s="300" t="s">
        <v>848</v>
      </c>
      <c r="G841" s="298"/>
      <c r="H841" s="301">
        <v>157.15000000000001</v>
      </c>
      <c r="I841" s="302"/>
      <c r="J841" s="298"/>
      <c r="K841" s="298"/>
      <c r="L841" s="303"/>
      <c r="M841" s="304"/>
      <c r="N841" s="305"/>
      <c r="O841" s="305"/>
      <c r="P841" s="305"/>
      <c r="Q841" s="305"/>
      <c r="R841" s="305"/>
      <c r="S841" s="305"/>
      <c r="T841" s="306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  <c r="AT841" s="307" t="s">
        <v>372</v>
      </c>
      <c r="AU841" s="307" t="s">
        <v>88</v>
      </c>
      <c r="AV841" s="16" t="s">
        <v>104</v>
      </c>
      <c r="AW841" s="16" t="s">
        <v>32</v>
      </c>
      <c r="AX841" s="16" t="s">
        <v>76</v>
      </c>
      <c r="AY841" s="307" t="s">
        <v>362</v>
      </c>
    </row>
    <row r="842" s="14" customFormat="1">
      <c r="A842" s="14"/>
      <c r="B842" s="263"/>
      <c r="C842" s="264"/>
      <c r="D842" s="243" t="s">
        <v>372</v>
      </c>
      <c r="E842" s="265" t="s">
        <v>1</v>
      </c>
      <c r="F842" s="266" t="s">
        <v>396</v>
      </c>
      <c r="G842" s="264"/>
      <c r="H842" s="267">
        <v>185.69999999999999</v>
      </c>
      <c r="I842" s="268"/>
      <c r="J842" s="264"/>
      <c r="K842" s="264"/>
      <c r="L842" s="269"/>
      <c r="M842" s="270"/>
      <c r="N842" s="271"/>
      <c r="O842" s="271"/>
      <c r="P842" s="271"/>
      <c r="Q842" s="271"/>
      <c r="R842" s="271"/>
      <c r="S842" s="271"/>
      <c r="T842" s="272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73" t="s">
        <v>372</v>
      </c>
      <c r="AU842" s="273" t="s">
        <v>88</v>
      </c>
      <c r="AV842" s="14" t="s">
        <v>370</v>
      </c>
      <c r="AW842" s="14" t="s">
        <v>32</v>
      </c>
      <c r="AX842" s="14" t="s">
        <v>83</v>
      </c>
      <c r="AY842" s="273" t="s">
        <v>362</v>
      </c>
    </row>
    <row r="843" s="2" customFormat="1" ht="16.5" customHeight="1">
      <c r="A843" s="39"/>
      <c r="B843" s="40"/>
      <c r="C843" s="228" t="s">
        <v>1378</v>
      </c>
      <c r="D843" s="228" t="s">
        <v>365</v>
      </c>
      <c r="E843" s="229" t="s">
        <v>1379</v>
      </c>
      <c r="F843" s="230" t="s">
        <v>1380</v>
      </c>
      <c r="G843" s="231" t="s">
        <v>368</v>
      </c>
      <c r="H843" s="232">
        <v>1419.6469999999999</v>
      </c>
      <c r="I843" s="233"/>
      <c r="J843" s="234">
        <f>ROUND(I843*H843,2)</f>
        <v>0</v>
      </c>
      <c r="K843" s="230" t="s">
        <v>471</v>
      </c>
      <c r="L843" s="45"/>
      <c r="M843" s="235" t="s">
        <v>1</v>
      </c>
      <c r="N843" s="236" t="s">
        <v>42</v>
      </c>
      <c r="O843" s="92"/>
      <c r="P843" s="237">
        <f>O843*H843</f>
        <v>0</v>
      </c>
      <c r="Q843" s="237">
        <v>0</v>
      </c>
      <c r="R843" s="237">
        <f>Q843*H843</f>
        <v>0</v>
      </c>
      <c r="S843" s="237">
        <v>0</v>
      </c>
      <c r="T843" s="238">
        <f>S843*H843</f>
        <v>0</v>
      </c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R843" s="239" t="s">
        <v>440</v>
      </c>
      <c r="AT843" s="239" t="s">
        <v>365</v>
      </c>
      <c r="AU843" s="239" t="s">
        <v>88</v>
      </c>
      <c r="AY843" s="18" t="s">
        <v>362</v>
      </c>
      <c r="BE843" s="240">
        <f>IF(N843="základní",J843,0)</f>
        <v>0</v>
      </c>
      <c r="BF843" s="240">
        <f>IF(N843="snížená",J843,0)</f>
        <v>0</v>
      </c>
      <c r="BG843" s="240">
        <f>IF(N843="zákl. přenesená",J843,0)</f>
        <v>0</v>
      </c>
      <c r="BH843" s="240">
        <f>IF(N843="sníž. přenesená",J843,0)</f>
        <v>0</v>
      </c>
      <c r="BI843" s="240">
        <f>IF(N843="nulová",J843,0)</f>
        <v>0</v>
      </c>
      <c r="BJ843" s="18" t="s">
        <v>88</v>
      </c>
      <c r="BK843" s="240">
        <f>ROUND(I843*H843,2)</f>
        <v>0</v>
      </c>
      <c r="BL843" s="18" t="s">
        <v>440</v>
      </c>
      <c r="BM843" s="239" t="s">
        <v>1381</v>
      </c>
    </row>
    <row r="844" s="13" customFormat="1">
      <c r="A844" s="13"/>
      <c r="B844" s="241"/>
      <c r="C844" s="242"/>
      <c r="D844" s="243" t="s">
        <v>372</v>
      </c>
      <c r="E844" s="244" t="s">
        <v>1</v>
      </c>
      <c r="F844" s="245" t="s">
        <v>1382</v>
      </c>
      <c r="G844" s="242"/>
      <c r="H844" s="246">
        <v>1419.6469999999999</v>
      </c>
      <c r="I844" s="247"/>
      <c r="J844" s="242"/>
      <c r="K844" s="242"/>
      <c r="L844" s="248"/>
      <c r="M844" s="249"/>
      <c r="N844" s="250"/>
      <c r="O844" s="250"/>
      <c r="P844" s="250"/>
      <c r="Q844" s="250"/>
      <c r="R844" s="250"/>
      <c r="S844" s="250"/>
      <c r="T844" s="251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52" t="s">
        <v>372</v>
      </c>
      <c r="AU844" s="252" t="s">
        <v>88</v>
      </c>
      <c r="AV844" s="13" t="s">
        <v>88</v>
      </c>
      <c r="AW844" s="13" t="s">
        <v>32</v>
      </c>
      <c r="AX844" s="13" t="s">
        <v>76</v>
      </c>
      <c r="AY844" s="252" t="s">
        <v>362</v>
      </c>
    </row>
    <row r="845" s="14" customFormat="1">
      <c r="A845" s="14"/>
      <c r="B845" s="263"/>
      <c r="C845" s="264"/>
      <c r="D845" s="243" t="s">
        <v>372</v>
      </c>
      <c r="E845" s="265" t="s">
        <v>1</v>
      </c>
      <c r="F845" s="266" t="s">
        <v>396</v>
      </c>
      <c r="G845" s="264"/>
      <c r="H845" s="267">
        <v>1419.6469999999999</v>
      </c>
      <c r="I845" s="268"/>
      <c r="J845" s="264"/>
      <c r="K845" s="264"/>
      <c r="L845" s="269"/>
      <c r="M845" s="270"/>
      <c r="N845" s="271"/>
      <c r="O845" s="271"/>
      <c r="P845" s="271"/>
      <c r="Q845" s="271"/>
      <c r="R845" s="271"/>
      <c r="S845" s="271"/>
      <c r="T845" s="272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73" t="s">
        <v>372</v>
      </c>
      <c r="AU845" s="273" t="s">
        <v>88</v>
      </c>
      <c r="AV845" s="14" t="s">
        <v>370</v>
      </c>
      <c r="AW845" s="14" t="s">
        <v>32</v>
      </c>
      <c r="AX845" s="14" t="s">
        <v>83</v>
      </c>
      <c r="AY845" s="273" t="s">
        <v>362</v>
      </c>
    </row>
    <row r="846" s="2" customFormat="1" ht="24.15" customHeight="1">
      <c r="A846" s="39"/>
      <c r="B846" s="40"/>
      <c r="C846" s="228" t="s">
        <v>1383</v>
      </c>
      <c r="D846" s="228" t="s">
        <v>365</v>
      </c>
      <c r="E846" s="229" t="s">
        <v>1384</v>
      </c>
      <c r="F846" s="230" t="s">
        <v>1385</v>
      </c>
      <c r="G846" s="231" t="s">
        <v>368</v>
      </c>
      <c r="H846" s="232">
        <v>763.69000000000005</v>
      </c>
      <c r="I846" s="233"/>
      <c r="J846" s="234">
        <f>ROUND(I846*H846,2)</f>
        <v>0</v>
      </c>
      <c r="K846" s="230" t="s">
        <v>369</v>
      </c>
      <c r="L846" s="45"/>
      <c r="M846" s="235" t="s">
        <v>1</v>
      </c>
      <c r="N846" s="236" t="s">
        <v>42</v>
      </c>
      <c r="O846" s="92"/>
      <c r="P846" s="237">
        <f>O846*H846</f>
        <v>0</v>
      </c>
      <c r="Q846" s="237">
        <v>0.0126</v>
      </c>
      <c r="R846" s="237">
        <f>Q846*H846</f>
        <v>9.6224940000000014</v>
      </c>
      <c r="S846" s="237">
        <v>0</v>
      </c>
      <c r="T846" s="238">
        <f>S846*H846</f>
        <v>0</v>
      </c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R846" s="239" t="s">
        <v>440</v>
      </c>
      <c r="AT846" s="239" t="s">
        <v>365</v>
      </c>
      <c r="AU846" s="239" t="s">
        <v>88</v>
      </c>
      <c r="AY846" s="18" t="s">
        <v>362</v>
      </c>
      <c r="BE846" s="240">
        <f>IF(N846="základní",J846,0)</f>
        <v>0</v>
      </c>
      <c r="BF846" s="240">
        <f>IF(N846="snížená",J846,0)</f>
        <v>0</v>
      </c>
      <c r="BG846" s="240">
        <f>IF(N846="zákl. přenesená",J846,0)</f>
        <v>0</v>
      </c>
      <c r="BH846" s="240">
        <f>IF(N846="sníž. přenesená",J846,0)</f>
        <v>0</v>
      </c>
      <c r="BI846" s="240">
        <f>IF(N846="nulová",J846,0)</f>
        <v>0</v>
      </c>
      <c r="BJ846" s="18" t="s">
        <v>88</v>
      </c>
      <c r="BK846" s="240">
        <f>ROUND(I846*H846,2)</f>
        <v>0</v>
      </c>
      <c r="BL846" s="18" t="s">
        <v>440</v>
      </c>
      <c r="BM846" s="239" t="s">
        <v>1386</v>
      </c>
    </row>
    <row r="847" s="15" customFormat="1">
      <c r="A847" s="15"/>
      <c r="B847" s="274"/>
      <c r="C847" s="275"/>
      <c r="D847" s="243" t="s">
        <v>372</v>
      </c>
      <c r="E847" s="276" t="s">
        <v>1</v>
      </c>
      <c r="F847" s="277" t="s">
        <v>892</v>
      </c>
      <c r="G847" s="275"/>
      <c r="H847" s="276" t="s">
        <v>1</v>
      </c>
      <c r="I847" s="278"/>
      <c r="J847" s="275"/>
      <c r="K847" s="275"/>
      <c r="L847" s="279"/>
      <c r="M847" s="280"/>
      <c r="N847" s="281"/>
      <c r="O847" s="281"/>
      <c r="P847" s="281"/>
      <c r="Q847" s="281"/>
      <c r="R847" s="281"/>
      <c r="S847" s="281"/>
      <c r="T847" s="282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T847" s="283" t="s">
        <v>372</v>
      </c>
      <c r="AU847" s="283" t="s">
        <v>88</v>
      </c>
      <c r="AV847" s="15" t="s">
        <v>83</v>
      </c>
      <c r="AW847" s="15" t="s">
        <v>32</v>
      </c>
      <c r="AX847" s="15" t="s">
        <v>76</v>
      </c>
      <c r="AY847" s="283" t="s">
        <v>362</v>
      </c>
    </row>
    <row r="848" s="15" customFormat="1">
      <c r="A848" s="15"/>
      <c r="B848" s="274"/>
      <c r="C848" s="275"/>
      <c r="D848" s="243" t="s">
        <v>372</v>
      </c>
      <c r="E848" s="276" t="s">
        <v>1</v>
      </c>
      <c r="F848" s="277" t="s">
        <v>1387</v>
      </c>
      <c r="G848" s="275"/>
      <c r="H848" s="276" t="s">
        <v>1</v>
      </c>
      <c r="I848" s="278"/>
      <c r="J848" s="275"/>
      <c r="K848" s="275"/>
      <c r="L848" s="279"/>
      <c r="M848" s="280"/>
      <c r="N848" s="281"/>
      <c r="O848" s="281"/>
      <c r="P848" s="281"/>
      <c r="Q848" s="281"/>
      <c r="R848" s="281"/>
      <c r="S848" s="281"/>
      <c r="T848" s="282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T848" s="283" t="s">
        <v>372</v>
      </c>
      <c r="AU848" s="283" t="s">
        <v>88</v>
      </c>
      <c r="AV848" s="15" t="s">
        <v>83</v>
      </c>
      <c r="AW848" s="15" t="s">
        <v>32</v>
      </c>
      <c r="AX848" s="15" t="s">
        <v>76</v>
      </c>
      <c r="AY848" s="283" t="s">
        <v>362</v>
      </c>
    </row>
    <row r="849" s="15" customFormat="1">
      <c r="A849" s="15"/>
      <c r="B849" s="274"/>
      <c r="C849" s="275"/>
      <c r="D849" s="243" t="s">
        <v>372</v>
      </c>
      <c r="E849" s="276" t="s">
        <v>1</v>
      </c>
      <c r="F849" s="277" t="s">
        <v>1388</v>
      </c>
      <c r="G849" s="275"/>
      <c r="H849" s="276" t="s">
        <v>1</v>
      </c>
      <c r="I849" s="278"/>
      <c r="J849" s="275"/>
      <c r="K849" s="275"/>
      <c r="L849" s="279"/>
      <c r="M849" s="280"/>
      <c r="N849" s="281"/>
      <c r="O849" s="281"/>
      <c r="P849" s="281"/>
      <c r="Q849" s="281"/>
      <c r="R849" s="281"/>
      <c r="S849" s="281"/>
      <c r="T849" s="282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T849" s="283" t="s">
        <v>372</v>
      </c>
      <c r="AU849" s="283" t="s">
        <v>88</v>
      </c>
      <c r="AV849" s="15" t="s">
        <v>83</v>
      </c>
      <c r="AW849" s="15" t="s">
        <v>32</v>
      </c>
      <c r="AX849" s="15" t="s">
        <v>76</v>
      </c>
      <c r="AY849" s="283" t="s">
        <v>362</v>
      </c>
    </row>
    <row r="850" s="13" customFormat="1">
      <c r="A850" s="13"/>
      <c r="B850" s="241"/>
      <c r="C850" s="242"/>
      <c r="D850" s="243" t="s">
        <v>372</v>
      </c>
      <c r="E850" s="244" t="s">
        <v>1</v>
      </c>
      <c r="F850" s="245" t="s">
        <v>1389</v>
      </c>
      <c r="G850" s="242"/>
      <c r="H850" s="246">
        <v>13.619999999999999</v>
      </c>
      <c r="I850" s="247"/>
      <c r="J850" s="242"/>
      <c r="K850" s="242"/>
      <c r="L850" s="248"/>
      <c r="M850" s="249"/>
      <c r="N850" s="250"/>
      <c r="O850" s="250"/>
      <c r="P850" s="250"/>
      <c r="Q850" s="250"/>
      <c r="R850" s="250"/>
      <c r="S850" s="250"/>
      <c r="T850" s="251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52" t="s">
        <v>372</v>
      </c>
      <c r="AU850" s="252" t="s">
        <v>88</v>
      </c>
      <c r="AV850" s="13" t="s">
        <v>88</v>
      </c>
      <c r="AW850" s="13" t="s">
        <v>32</v>
      </c>
      <c r="AX850" s="13" t="s">
        <v>76</v>
      </c>
      <c r="AY850" s="252" t="s">
        <v>362</v>
      </c>
    </row>
    <row r="851" s="16" customFormat="1">
      <c r="A851" s="16"/>
      <c r="B851" s="297"/>
      <c r="C851" s="298"/>
      <c r="D851" s="243" t="s">
        <v>372</v>
      </c>
      <c r="E851" s="299" t="s">
        <v>1</v>
      </c>
      <c r="F851" s="300" t="s">
        <v>848</v>
      </c>
      <c r="G851" s="298"/>
      <c r="H851" s="301">
        <v>13.619999999999999</v>
      </c>
      <c r="I851" s="302"/>
      <c r="J851" s="298"/>
      <c r="K851" s="298"/>
      <c r="L851" s="303"/>
      <c r="M851" s="304"/>
      <c r="N851" s="305"/>
      <c r="O851" s="305"/>
      <c r="P851" s="305"/>
      <c r="Q851" s="305"/>
      <c r="R851" s="305"/>
      <c r="S851" s="305"/>
      <c r="T851" s="306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  <c r="AT851" s="307" t="s">
        <v>372</v>
      </c>
      <c r="AU851" s="307" t="s">
        <v>88</v>
      </c>
      <c r="AV851" s="16" t="s">
        <v>104</v>
      </c>
      <c r="AW851" s="16" t="s">
        <v>32</v>
      </c>
      <c r="AX851" s="16" t="s">
        <v>76</v>
      </c>
      <c r="AY851" s="307" t="s">
        <v>362</v>
      </c>
    </row>
    <row r="852" s="15" customFormat="1">
      <c r="A852" s="15"/>
      <c r="B852" s="274"/>
      <c r="C852" s="275"/>
      <c r="D852" s="243" t="s">
        <v>372</v>
      </c>
      <c r="E852" s="276" t="s">
        <v>1</v>
      </c>
      <c r="F852" s="277" t="s">
        <v>658</v>
      </c>
      <c r="G852" s="275"/>
      <c r="H852" s="276" t="s">
        <v>1</v>
      </c>
      <c r="I852" s="278"/>
      <c r="J852" s="275"/>
      <c r="K852" s="275"/>
      <c r="L852" s="279"/>
      <c r="M852" s="280"/>
      <c r="N852" s="281"/>
      <c r="O852" s="281"/>
      <c r="P852" s="281"/>
      <c r="Q852" s="281"/>
      <c r="R852" s="281"/>
      <c r="S852" s="281"/>
      <c r="T852" s="282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T852" s="283" t="s">
        <v>372</v>
      </c>
      <c r="AU852" s="283" t="s">
        <v>88</v>
      </c>
      <c r="AV852" s="15" t="s">
        <v>83</v>
      </c>
      <c r="AW852" s="15" t="s">
        <v>32</v>
      </c>
      <c r="AX852" s="15" t="s">
        <v>76</v>
      </c>
      <c r="AY852" s="283" t="s">
        <v>362</v>
      </c>
    </row>
    <row r="853" s="13" customFormat="1">
      <c r="A853" s="13"/>
      <c r="B853" s="241"/>
      <c r="C853" s="242"/>
      <c r="D853" s="243" t="s">
        <v>372</v>
      </c>
      <c r="E853" s="244" t="s">
        <v>1</v>
      </c>
      <c r="F853" s="245" t="s">
        <v>1390</v>
      </c>
      <c r="G853" s="242"/>
      <c r="H853" s="246">
        <v>108.36</v>
      </c>
      <c r="I853" s="247"/>
      <c r="J853" s="242"/>
      <c r="K853" s="242"/>
      <c r="L853" s="248"/>
      <c r="M853" s="249"/>
      <c r="N853" s="250"/>
      <c r="O853" s="250"/>
      <c r="P853" s="250"/>
      <c r="Q853" s="250"/>
      <c r="R853" s="250"/>
      <c r="S853" s="250"/>
      <c r="T853" s="251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52" t="s">
        <v>372</v>
      </c>
      <c r="AU853" s="252" t="s">
        <v>88</v>
      </c>
      <c r="AV853" s="13" t="s">
        <v>88</v>
      </c>
      <c r="AW853" s="13" t="s">
        <v>32</v>
      </c>
      <c r="AX853" s="13" t="s">
        <v>76</v>
      </c>
      <c r="AY853" s="252" t="s">
        <v>362</v>
      </c>
    </row>
    <row r="854" s="13" customFormat="1">
      <c r="A854" s="13"/>
      <c r="B854" s="241"/>
      <c r="C854" s="242"/>
      <c r="D854" s="243" t="s">
        <v>372</v>
      </c>
      <c r="E854" s="244" t="s">
        <v>1</v>
      </c>
      <c r="F854" s="245" t="s">
        <v>1391</v>
      </c>
      <c r="G854" s="242"/>
      <c r="H854" s="246">
        <v>5.6399999999999997</v>
      </c>
      <c r="I854" s="247"/>
      <c r="J854" s="242"/>
      <c r="K854" s="242"/>
      <c r="L854" s="248"/>
      <c r="M854" s="249"/>
      <c r="N854" s="250"/>
      <c r="O854" s="250"/>
      <c r="P854" s="250"/>
      <c r="Q854" s="250"/>
      <c r="R854" s="250"/>
      <c r="S854" s="250"/>
      <c r="T854" s="251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52" t="s">
        <v>372</v>
      </c>
      <c r="AU854" s="252" t="s">
        <v>88</v>
      </c>
      <c r="AV854" s="13" t="s">
        <v>88</v>
      </c>
      <c r="AW854" s="13" t="s">
        <v>32</v>
      </c>
      <c r="AX854" s="13" t="s">
        <v>76</v>
      </c>
      <c r="AY854" s="252" t="s">
        <v>362</v>
      </c>
    </row>
    <row r="855" s="13" customFormat="1">
      <c r="A855" s="13"/>
      <c r="B855" s="241"/>
      <c r="C855" s="242"/>
      <c r="D855" s="243" t="s">
        <v>372</v>
      </c>
      <c r="E855" s="244" t="s">
        <v>1</v>
      </c>
      <c r="F855" s="245" t="s">
        <v>1392</v>
      </c>
      <c r="G855" s="242"/>
      <c r="H855" s="246">
        <v>120.91</v>
      </c>
      <c r="I855" s="247"/>
      <c r="J855" s="242"/>
      <c r="K855" s="242"/>
      <c r="L855" s="248"/>
      <c r="M855" s="249"/>
      <c r="N855" s="250"/>
      <c r="O855" s="250"/>
      <c r="P855" s="250"/>
      <c r="Q855" s="250"/>
      <c r="R855" s="250"/>
      <c r="S855" s="250"/>
      <c r="T855" s="251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52" t="s">
        <v>372</v>
      </c>
      <c r="AU855" s="252" t="s">
        <v>88</v>
      </c>
      <c r="AV855" s="13" t="s">
        <v>88</v>
      </c>
      <c r="AW855" s="13" t="s">
        <v>32</v>
      </c>
      <c r="AX855" s="13" t="s">
        <v>76</v>
      </c>
      <c r="AY855" s="252" t="s">
        <v>362</v>
      </c>
    </row>
    <row r="856" s="16" customFormat="1">
      <c r="A856" s="16"/>
      <c r="B856" s="297"/>
      <c r="C856" s="298"/>
      <c r="D856" s="243" t="s">
        <v>372</v>
      </c>
      <c r="E856" s="299" t="s">
        <v>1</v>
      </c>
      <c r="F856" s="300" t="s">
        <v>848</v>
      </c>
      <c r="G856" s="298"/>
      <c r="H856" s="301">
        <v>234.91</v>
      </c>
      <c r="I856" s="302"/>
      <c r="J856" s="298"/>
      <c r="K856" s="298"/>
      <c r="L856" s="303"/>
      <c r="M856" s="304"/>
      <c r="N856" s="305"/>
      <c r="O856" s="305"/>
      <c r="P856" s="305"/>
      <c r="Q856" s="305"/>
      <c r="R856" s="305"/>
      <c r="S856" s="305"/>
      <c r="T856" s="306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  <c r="AT856" s="307" t="s">
        <v>372</v>
      </c>
      <c r="AU856" s="307" t="s">
        <v>88</v>
      </c>
      <c r="AV856" s="16" t="s">
        <v>104</v>
      </c>
      <c r="AW856" s="16" t="s">
        <v>32</v>
      </c>
      <c r="AX856" s="16" t="s">
        <v>76</v>
      </c>
      <c r="AY856" s="307" t="s">
        <v>362</v>
      </c>
    </row>
    <row r="857" s="15" customFormat="1">
      <c r="A857" s="15"/>
      <c r="B857" s="274"/>
      <c r="C857" s="275"/>
      <c r="D857" s="243" t="s">
        <v>372</v>
      </c>
      <c r="E857" s="276" t="s">
        <v>1</v>
      </c>
      <c r="F857" s="277" t="s">
        <v>684</v>
      </c>
      <c r="G857" s="275"/>
      <c r="H857" s="276" t="s">
        <v>1</v>
      </c>
      <c r="I857" s="278"/>
      <c r="J857" s="275"/>
      <c r="K857" s="275"/>
      <c r="L857" s="279"/>
      <c r="M857" s="280"/>
      <c r="N857" s="281"/>
      <c r="O857" s="281"/>
      <c r="P857" s="281"/>
      <c r="Q857" s="281"/>
      <c r="R857" s="281"/>
      <c r="S857" s="281"/>
      <c r="T857" s="282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T857" s="283" t="s">
        <v>372</v>
      </c>
      <c r="AU857" s="283" t="s">
        <v>88</v>
      </c>
      <c r="AV857" s="15" t="s">
        <v>83</v>
      </c>
      <c r="AW857" s="15" t="s">
        <v>32</v>
      </c>
      <c r="AX857" s="15" t="s">
        <v>76</v>
      </c>
      <c r="AY857" s="283" t="s">
        <v>362</v>
      </c>
    </row>
    <row r="858" s="13" customFormat="1">
      <c r="A858" s="13"/>
      <c r="B858" s="241"/>
      <c r="C858" s="242"/>
      <c r="D858" s="243" t="s">
        <v>372</v>
      </c>
      <c r="E858" s="244" t="s">
        <v>1</v>
      </c>
      <c r="F858" s="245" t="s">
        <v>1393</v>
      </c>
      <c r="G858" s="242"/>
      <c r="H858" s="246">
        <v>95.879999999999995</v>
      </c>
      <c r="I858" s="247"/>
      <c r="J858" s="242"/>
      <c r="K858" s="242"/>
      <c r="L858" s="248"/>
      <c r="M858" s="249"/>
      <c r="N858" s="250"/>
      <c r="O858" s="250"/>
      <c r="P858" s="250"/>
      <c r="Q858" s="250"/>
      <c r="R858" s="250"/>
      <c r="S858" s="250"/>
      <c r="T858" s="251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52" t="s">
        <v>372</v>
      </c>
      <c r="AU858" s="252" t="s">
        <v>88</v>
      </c>
      <c r="AV858" s="13" t="s">
        <v>88</v>
      </c>
      <c r="AW858" s="13" t="s">
        <v>32</v>
      </c>
      <c r="AX858" s="13" t="s">
        <v>76</v>
      </c>
      <c r="AY858" s="252" t="s">
        <v>362</v>
      </c>
    </row>
    <row r="859" s="13" customFormat="1">
      <c r="A859" s="13"/>
      <c r="B859" s="241"/>
      <c r="C859" s="242"/>
      <c r="D859" s="243" t="s">
        <v>372</v>
      </c>
      <c r="E859" s="244" t="s">
        <v>1</v>
      </c>
      <c r="F859" s="245" t="s">
        <v>1394</v>
      </c>
      <c r="G859" s="242"/>
      <c r="H859" s="246">
        <v>88.760000000000005</v>
      </c>
      <c r="I859" s="247"/>
      <c r="J859" s="242"/>
      <c r="K859" s="242"/>
      <c r="L859" s="248"/>
      <c r="M859" s="249"/>
      <c r="N859" s="250"/>
      <c r="O859" s="250"/>
      <c r="P859" s="250"/>
      <c r="Q859" s="250"/>
      <c r="R859" s="250"/>
      <c r="S859" s="250"/>
      <c r="T859" s="251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52" t="s">
        <v>372</v>
      </c>
      <c r="AU859" s="252" t="s">
        <v>88</v>
      </c>
      <c r="AV859" s="13" t="s">
        <v>88</v>
      </c>
      <c r="AW859" s="13" t="s">
        <v>32</v>
      </c>
      <c r="AX859" s="13" t="s">
        <v>76</v>
      </c>
      <c r="AY859" s="252" t="s">
        <v>362</v>
      </c>
    </row>
    <row r="860" s="16" customFormat="1">
      <c r="A860" s="16"/>
      <c r="B860" s="297"/>
      <c r="C860" s="298"/>
      <c r="D860" s="243" t="s">
        <v>372</v>
      </c>
      <c r="E860" s="299" t="s">
        <v>1</v>
      </c>
      <c r="F860" s="300" t="s">
        <v>848</v>
      </c>
      <c r="G860" s="298"/>
      <c r="H860" s="301">
        <v>184.63999999999999</v>
      </c>
      <c r="I860" s="302"/>
      <c r="J860" s="298"/>
      <c r="K860" s="298"/>
      <c r="L860" s="303"/>
      <c r="M860" s="304"/>
      <c r="N860" s="305"/>
      <c r="O860" s="305"/>
      <c r="P860" s="305"/>
      <c r="Q860" s="305"/>
      <c r="R860" s="305"/>
      <c r="S860" s="305"/>
      <c r="T860" s="306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T860" s="307" t="s">
        <v>372</v>
      </c>
      <c r="AU860" s="307" t="s">
        <v>88</v>
      </c>
      <c r="AV860" s="16" t="s">
        <v>104</v>
      </c>
      <c r="AW860" s="16" t="s">
        <v>32</v>
      </c>
      <c r="AX860" s="16" t="s">
        <v>76</v>
      </c>
      <c r="AY860" s="307" t="s">
        <v>362</v>
      </c>
    </row>
    <row r="861" s="15" customFormat="1">
      <c r="A861" s="15"/>
      <c r="B861" s="274"/>
      <c r="C861" s="275"/>
      <c r="D861" s="243" t="s">
        <v>372</v>
      </c>
      <c r="E861" s="276" t="s">
        <v>1</v>
      </c>
      <c r="F861" s="277" t="s">
        <v>688</v>
      </c>
      <c r="G861" s="275"/>
      <c r="H861" s="276" t="s">
        <v>1</v>
      </c>
      <c r="I861" s="278"/>
      <c r="J861" s="275"/>
      <c r="K861" s="275"/>
      <c r="L861" s="279"/>
      <c r="M861" s="280"/>
      <c r="N861" s="281"/>
      <c r="O861" s="281"/>
      <c r="P861" s="281"/>
      <c r="Q861" s="281"/>
      <c r="R861" s="281"/>
      <c r="S861" s="281"/>
      <c r="T861" s="282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T861" s="283" t="s">
        <v>372</v>
      </c>
      <c r="AU861" s="283" t="s">
        <v>88</v>
      </c>
      <c r="AV861" s="15" t="s">
        <v>83</v>
      </c>
      <c r="AW861" s="15" t="s">
        <v>32</v>
      </c>
      <c r="AX861" s="15" t="s">
        <v>76</v>
      </c>
      <c r="AY861" s="283" t="s">
        <v>362</v>
      </c>
    </row>
    <row r="862" s="13" customFormat="1">
      <c r="A862" s="13"/>
      <c r="B862" s="241"/>
      <c r="C862" s="242"/>
      <c r="D862" s="243" t="s">
        <v>372</v>
      </c>
      <c r="E862" s="244" t="s">
        <v>1</v>
      </c>
      <c r="F862" s="245" t="s">
        <v>1395</v>
      </c>
      <c r="G862" s="242"/>
      <c r="H862" s="246">
        <v>84.599999999999994</v>
      </c>
      <c r="I862" s="247"/>
      <c r="J862" s="242"/>
      <c r="K862" s="242"/>
      <c r="L862" s="248"/>
      <c r="M862" s="249"/>
      <c r="N862" s="250"/>
      <c r="O862" s="250"/>
      <c r="P862" s="250"/>
      <c r="Q862" s="250"/>
      <c r="R862" s="250"/>
      <c r="S862" s="250"/>
      <c r="T862" s="251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52" t="s">
        <v>372</v>
      </c>
      <c r="AU862" s="252" t="s">
        <v>88</v>
      </c>
      <c r="AV862" s="13" t="s">
        <v>88</v>
      </c>
      <c r="AW862" s="13" t="s">
        <v>32</v>
      </c>
      <c r="AX862" s="13" t="s">
        <v>76</v>
      </c>
      <c r="AY862" s="252" t="s">
        <v>362</v>
      </c>
    </row>
    <row r="863" s="13" customFormat="1">
      <c r="A863" s="13"/>
      <c r="B863" s="241"/>
      <c r="C863" s="242"/>
      <c r="D863" s="243" t="s">
        <v>372</v>
      </c>
      <c r="E863" s="244" t="s">
        <v>1</v>
      </c>
      <c r="F863" s="245" t="s">
        <v>1396</v>
      </c>
      <c r="G863" s="242"/>
      <c r="H863" s="246">
        <v>80.659999999999997</v>
      </c>
      <c r="I863" s="247"/>
      <c r="J863" s="242"/>
      <c r="K863" s="242"/>
      <c r="L863" s="248"/>
      <c r="M863" s="249"/>
      <c r="N863" s="250"/>
      <c r="O863" s="250"/>
      <c r="P863" s="250"/>
      <c r="Q863" s="250"/>
      <c r="R863" s="250"/>
      <c r="S863" s="250"/>
      <c r="T863" s="251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52" t="s">
        <v>372</v>
      </c>
      <c r="AU863" s="252" t="s">
        <v>88</v>
      </c>
      <c r="AV863" s="13" t="s">
        <v>88</v>
      </c>
      <c r="AW863" s="13" t="s">
        <v>32</v>
      </c>
      <c r="AX863" s="13" t="s">
        <v>76</v>
      </c>
      <c r="AY863" s="252" t="s">
        <v>362</v>
      </c>
    </row>
    <row r="864" s="16" customFormat="1">
      <c r="A864" s="16"/>
      <c r="B864" s="297"/>
      <c r="C864" s="298"/>
      <c r="D864" s="243" t="s">
        <v>372</v>
      </c>
      <c r="E864" s="299" t="s">
        <v>1</v>
      </c>
      <c r="F864" s="300" t="s">
        <v>848</v>
      </c>
      <c r="G864" s="298"/>
      <c r="H864" s="301">
        <v>165.25999999999999</v>
      </c>
      <c r="I864" s="302"/>
      <c r="J864" s="298"/>
      <c r="K864" s="298"/>
      <c r="L864" s="303"/>
      <c r="M864" s="304"/>
      <c r="N864" s="305"/>
      <c r="O864" s="305"/>
      <c r="P864" s="305"/>
      <c r="Q864" s="305"/>
      <c r="R864" s="305"/>
      <c r="S864" s="305"/>
      <c r="T864" s="306"/>
      <c r="U864" s="16"/>
      <c r="V864" s="16"/>
      <c r="W864" s="16"/>
      <c r="X864" s="16"/>
      <c r="Y864" s="16"/>
      <c r="Z864" s="16"/>
      <c r="AA864" s="16"/>
      <c r="AB864" s="16"/>
      <c r="AC864" s="16"/>
      <c r="AD864" s="16"/>
      <c r="AE864" s="16"/>
      <c r="AT864" s="307" t="s">
        <v>372</v>
      </c>
      <c r="AU864" s="307" t="s">
        <v>88</v>
      </c>
      <c r="AV864" s="16" t="s">
        <v>104</v>
      </c>
      <c r="AW864" s="16" t="s">
        <v>32</v>
      </c>
      <c r="AX864" s="16" t="s">
        <v>76</v>
      </c>
      <c r="AY864" s="307" t="s">
        <v>362</v>
      </c>
    </row>
    <row r="865" s="15" customFormat="1">
      <c r="A865" s="15"/>
      <c r="B865" s="274"/>
      <c r="C865" s="275"/>
      <c r="D865" s="243" t="s">
        <v>372</v>
      </c>
      <c r="E865" s="276" t="s">
        <v>1</v>
      </c>
      <c r="F865" s="277" t="s">
        <v>772</v>
      </c>
      <c r="G865" s="275"/>
      <c r="H865" s="276" t="s">
        <v>1</v>
      </c>
      <c r="I865" s="278"/>
      <c r="J865" s="275"/>
      <c r="K865" s="275"/>
      <c r="L865" s="279"/>
      <c r="M865" s="280"/>
      <c r="N865" s="281"/>
      <c r="O865" s="281"/>
      <c r="P865" s="281"/>
      <c r="Q865" s="281"/>
      <c r="R865" s="281"/>
      <c r="S865" s="281"/>
      <c r="T865" s="282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T865" s="283" t="s">
        <v>372</v>
      </c>
      <c r="AU865" s="283" t="s">
        <v>88</v>
      </c>
      <c r="AV865" s="15" t="s">
        <v>83</v>
      </c>
      <c r="AW865" s="15" t="s">
        <v>32</v>
      </c>
      <c r="AX865" s="15" t="s">
        <v>76</v>
      </c>
      <c r="AY865" s="283" t="s">
        <v>362</v>
      </c>
    </row>
    <row r="866" s="13" customFormat="1">
      <c r="A866" s="13"/>
      <c r="B866" s="241"/>
      <c r="C866" s="242"/>
      <c r="D866" s="243" t="s">
        <v>372</v>
      </c>
      <c r="E866" s="244" t="s">
        <v>1</v>
      </c>
      <c r="F866" s="245" t="s">
        <v>1395</v>
      </c>
      <c r="G866" s="242"/>
      <c r="H866" s="246">
        <v>84.599999999999994</v>
      </c>
      <c r="I866" s="247"/>
      <c r="J866" s="242"/>
      <c r="K866" s="242"/>
      <c r="L866" s="248"/>
      <c r="M866" s="249"/>
      <c r="N866" s="250"/>
      <c r="O866" s="250"/>
      <c r="P866" s="250"/>
      <c r="Q866" s="250"/>
      <c r="R866" s="250"/>
      <c r="S866" s="250"/>
      <c r="T866" s="251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52" t="s">
        <v>372</v>
      </c>
      <c r="AU866" s="252" t="s">
        <v>88</v>
      </c>
      <c r="AV866" s="13" t="s">
        <v>88</v>
      </c>
      <c r="AW866" s="13" t="s">
        <v>32</v>
      </c>
      <c r="AX866" s="13" t="s">
        <v>76</v>
      </c>
      <c r="AY866" s="252" t="s">
        <v>362</v>
      </c>
    </row>
    <row r="867" s="13" customFormat="1">
      <c r="A867" s="13"/>
      <c r="B867" s="241"/>
      <c r="C867" s="242"/>
      <c r="D867" s="243" t="s">
        <v>372</v>
      </c>
      <c r="E867" s="244" t="s">
        <v>1</v>
      </c>
      <c r="F867" s="245" t="s">
        <v>1396</v>
      </c>
      <c r="G867" s="242"/>
      <c r="H867" s="246">
        <v>80.659999999999997</v>
      </c>
      <c r="I867" s="247"/>
      <c r="J867" s="242"/>
      <c r="K867" s="242"/>
      <c r="L867" s="248"/>
      <c r="M867" s="249"/>
      <c r="N867" s="250"/>
      <c r="O867" s="250"/>
      <c r="P867" s="250"/>
      <c r="Q867" s="250"/>
      <c r="R867" s="250"/>
      <c r="S867" s="250"/>
      <c r="T867" s="251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52" t="s">
        <v>372</v>
      </c>
      <c r="AU867" s="252" t="s">
        <v>88</v>
      </c>
      <c r="AV867" s="13" t="s">
        <v>88</v>
      </c>
      <c r="AW867" s="13" t="s">
        <v>32</v>
      </c>
      <c r="AX867" s="13" t="s">
        <v>76</v>
      </c>
      <c r="AY867" s="252" t="s">
        <v>362</v>
      </c>
    </row>
    <row r="868" s="16" customFormat="1">
      <c r="A868" s="16"/>
      <c r="B868" s="297"/>
      <c r="C868" s="298"/>
      <c r="D868" s="243" t="s">
        <v>372</v>
      </c>
      <c r="E868" s="299" t="s">
        <v>1</v>
      </c>
      <c r="F868" s="300" t="s">
        <v>848</v>
      </c>
      <c r="G868" s="298"/>
      <c r="H868" s="301">
        <v>165.25999999999999</v>
      </c>
      <c r="I868" s="302"/>
      <c r="J868" s="298"/>
      <c r="K868" s="298"/>
      <c r="L868" s="303"/>
      <c r="M868" s="304"/>
      <c r="N868" s="305"/>
      <c r="O868" s="305"/>
      <c r="P868" s="305"/>
      <c r="Q868" s="305"/>
      <c r="R868" s="305"/>
      <c r="S868" s="305"/>
      <c r="T868" s="306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T868" s="307" t="s">
        <v>372</v>
      </c>
      <c r="AU868" s="307" t="s">
        <v>88</v>
      </c>
      <c r="AV868" s="16" t="s">
        <v>104</v>
      </c>
      <c r="AW868" s="16" t="s">
        <v>32</v>
      </c>
      <c r="AX868" s="16" t="s">
        <v>76</v>
      </c>
      <c r="AY868" s="307" t="s">
        <v>362</v>
      </c>
    </row>
    <row r="869" s="14" customFormat="1">
      <c r="A869" s="14"/>
      <c r="B869" s="263"/>
      <c r="C869" s="264"/>
      <c r="D869" s="243" t="s">
        <v>372</v>
      </c>
      <c r="E869" s="265" t="s">
        <v>1</v>
      </c>
      <c r="F869" s="266" t="s">
        <v>396</v>
      </c>
      <c r="G869" s="264"/>
      <c r="H869" s="267">
        <v>763.69000000000005</v>
      </c>
      <c r="I869" s="268"/>
      <c r="J869" s="264"/>
      <c r="K869" s="264"/>
      <c r="L869" s="269"/>
      <c r="M869" s="270"/>
      <c r="N869" s="271"/>
      <c r="O869" s="271"/>
      <c r="P869" s="271"/>
      <c r="Q869" s="271"/>
      <c r="R869" s="271"/>
      <c r="S869" s="271"/>
      <c r="T869" s="272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73" t="s">
        <v>372</v>
      </c>
      <c r="AU869" s="273" t="s">
        <v>88</v>
      </c>
      <c r="AV869" s="14" t="s">
        <v>370</v>
      </c>
      <c r="AW869" s="14" t="s">
        <v>32</v>
      </c>
      <c r="AX869" s="14" t="s">
        <v>83</v>
      </c>
      <c r="AY869" s="273" t="s">
        <v>362</v>
      </c>
    </row>
    <row r="870" s="2" customFormat="1" ht="24.15" customHeight="1">
      <c r="A870" s="39"/>
      <c r="B870" s="40"/>
      <c r="C870" s="228" t="s">
        <v>1397</v>
      </c>
      <c r="D870" s="228" t="s">
        <v>365</v>
      </c>
      <c r="E870" s="229" t="s">
        <v>1398</v>
      </c>
      <c r="F870" s="230" t="s">
        <v>1399</v>
      </c>
      <c r="G870" s="231" t="s">
        <v>368</v>
      </c>
      <c r="H870" s="232">
        <v>14.465</v>
      </c>
      <c r="I870" s="233"/>
      <c r="J870" s="234">
        <f>ROUND(I870*H870,2)</f>
        <v>0</v>
      </c>
      <c r="K870" s="230" t="s">
        <v>369</v>
      </c>
      <c r="L870" s="45"/>
      <c r="M870" s="235" t="s">
        <v>1</v>
      </c>
      <c r="N870" s="236" t="s">
        <v>42</v>
      </c>
      <c r="O870" s="92"/>
      <c r="P870" s="237">
        <f>O870*H870</f>
        <v>0</v>
      </c>
      <c r="Q870" s="237">
        <v>0.024899999999999999</v>
      </c>
      <c r="R870" s="237">
        <f>Q870*H870</f>
        <v>0.36017849999999996</v>
      </c>
      <c r="S870" s="237">
        <v>0</v>
      </c>
      <c r="T870" s="238">
        <f>S870*H870</f>
        <v>0</v>
      </c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R870" s="239" t="s">
        <v>440</v>
      </c>
      <c r="AT870" s="239" t="s">
        <v>365</v>
      </c>
      <c r="AU870" s="239" t="s">
        <v>88</v>
      </c>
      <c r="AY870" s="18" t="s">
        <v>362</v>
      </c>
      <c r="BE870" s="240">
        <f>IF(N870="základní",J870,0)</f>
        <v>0</v>
      </c>
      <c r="BF870" s="240">
        <f>IF(N870="snížená",J870,0)</f>
        <v>0</v>
      </c>
      <c r="BG870" s="240">
        <f>IF(N870="zákl. přenesená",J870,0)</f>
        <v>0</v>
      </c>
      <c r="BH870" s="240">
        <f>IF(N870="sníž. přenesená",J870,0)</f>
        <v>0</v>
      </c>
      <c r="BI870" s="240">
        <f>IF(N870="nulová",J870,0)</f>
        <v>0</v>
      </c>
      <c r="BJ870" s="18" t="s">
        <v>88</v>
      </c>
      <c r="BK870" s="240">
        <f>ROUND(I870*H870,2)</f>
        <v>0</v>
      </c>
      <c r="BL870" s="18" t="s">
        <v>440</v>
      </c>
      <c r="BM870" s="239" t="s">
        <v>1400</v>
      </c>
    </row>
    <row r="871" s="15" customFormat="1">
      <c r="A871" s="15"/>
      <c r="B871" s="274"/>
      <c r="C871" s="275"/>
      <c r="D871" s="243" t="s">
        <v>372</v>
      </c>
      <c r="E871" s="276" t="s">
        <v>1</v>
      </c>
      <c r="F871" s="277" t="s">
        <v>1401</v>
      </c>
      <c r="G871" s="275"/>
      <c r="H871" s="276" t="s">
        <v>1</v>
      </c>
      <c r="I871" s="278"/>
      <c r="J871" s="275"/>
      <c r="K871" s="275"/>
      <c r="L871" s="279"/>
      <c r="M871" s="280"/>
      <c r="N871" s="281"/>
      <c r="O871" s="281"/>
      <c r="P871" s="281"/>
      <c r="Q871" s="281"/>
      <c r="R871" s="281"/>
      <c r="S871" s="281"/>
      <c r="T871" s="282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T871" s="283" t="s">
        <v>372</v>
      </c>
      <c r="AU871" s="283" t="s">
        <v>88</v>
      </c>
      <c r="AV871" s="15" t="s">
        <v>83</v>
      </c>
      <c r="AW871" s="15" t="s">
        <v>32</v>
      </c>
      <c r="AX871" s="15" t="s">
        <v>76</v>
      </c>
      <c r="AY871" s="283" t="s">
        <v>362</v>
      </c>
    </row>
    <row r="872" s="15" customFormat="1">
      <c r="A872" s="15"/>
      <c r="B872" s="274"/>
      <c r="C872" s="275"/>
      <c r="D872" s="243" t="s">
        <v>372</v>
      </c>
      <c r="E872" s="276" t="s">
        <v>1</v>
      </c>
      <c r="F872" s="277" t="s">
        <v>1402</v>
      </c>
      <c r="G872" s="275"/>
      <c r="H872" s="276" t="s">
        <v>1</v>
      </c>
      <c r="I872" s="278"/>
      <c r="J872" s="275"/>
      <c r="K872" s="275"/>
      <c r="L872" s="279"/>
      <c r="M872" s="280"/>
      <c r="N872" s="281"/>
      <c r="O872" s="281"/>
      <c r="P872" s="281"/>
      <c r="Q872" s="281"/>
      <c r="R872" s="281"/>
      <c r="S872" s="281"/>
      <c r="T872" s="282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T872" s="283" t="s">
        <v>372</v>
      </c>
      <c r="AU872" s="283" t="s">
        <v>88</v>
      </c>
      <c r="AV872" s="15" t="s">
        <v>83</v>
      </c>
      <c r="AW872" s="15" t="s">
        <v>32</v>
      </c>
      <c r="AX872" s="15" t="s">
        <v>76</v>
      </c>
      <c r="AY872" s="283" t="s">
        <v>362</v>
      </c>
    </row>
    <row r="873" s="13" customFormat="1">
      <c r="A873" s="13"/>
      <c r="B873" s="241"/>
      <c r="C873" s="242"/>
      <c r="D873" s="243" t="s">
        <v>372</v>
      </c>
      <c r="E873" s="244" t="s">
        <v>1</v>
      </c>
      <c r="F873" s="245" t="s">
        <v>1403</v>
      </c>
      <c r="G873" s="242"/>
      <c r="H873" s="246">
        <v>8.5999999999999996</v>
      </c>
      <c r="I873" s="247"/>
      <c r="J873" s="242"/>
      <c r="K873" s="242"/>
      <c r="L873" s="248"/>
      <c r="M873" s="249"/>
      <c r="N873" s="250"/>
      <c r="O873" s="250"/>
      <c r="P873" s="250"/>
      <c r="Q873" s="250"/>
      <c r="R873" s="250"/>
      <c r="S873" s="250"/>
      <c r="T873" s="251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52" t="s">
        <v>372</v>
      </c>
      <c r="AU873" s="252" t="s">
        <v>88</v>
      </c>
      <c r="AV873" s="13" t="s">
        <v>88</v>
      </c>
      <c r="AW873" s="13" t="s">
        <v>32</v>
      </c>
      <c r="AX873" s="13" t="s">
        <v>76</v>
      </c>
      <c r="AY873" s="252" t="s">
        <v>362</v>
      </c>
    </row>
    <row r="874" s="13" customFormat="1">
      <c r="A874" s="13"/>
      <c r="B874" s="241"/>
      <c r="C874" s="242"/>
      <c r="D874" s="243" t="s">
        <v>372</v>
      </c>
      <c r="E874" s="244" t="s">
        <v>1</v>
      </c>
      <c r="F874" s="245" t="s">
        <v>1404</v>
      </c>
      <c r="G874" s="242"/>
      <c r="H874" s="246">
        <v>5.8650000000000002</v>
      </c>
      <c r="I874" s="247"/>
      <c r="J874" s="242"/>
      <c r="K874" s="242"/>
      <c r="L874" s="248"/>
      <c r="M874" s="249"/>
      <c r="N874" s="250"/>
      <c r="O874" s="250"/>
      <c r="P874" s="250"/>
      <c r="Q874" s="250"/>
      <c r="R874" s="250"/>
      <c r="S874" s="250"/>
      <c r="T874" s="251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52" t="s">
        <v>372</v>
      </c>
      <c r="AU874" s="252" t="s">
        <v>88</v>
      </c>
      <c r="AV874" s="13" t="s">
        <v>88</v>
      </c>
      <c r="AW874" s="13" t="s">
        <v>32</v>
      </c>
      <c r="AX874" s="13" t="s">
        <v>76</v>
      </c>
      <c r="AY874" s="252" t="s">
        <v>362</v>
      </c>
    </row>
    <row r="875" s="16" customFormat="1">
      <c r="A875" s="16"/>
      <c r="B875" s="297"/>
      <c r="C875" s="298"/>
      <c r="D875" s="243" t="s">
        <v>372</v>
      </c>
      <c r="E875" s="299" t="s">
        <v>1</v>
      </c>
      <c r="F875" s="300" t="s">
        <v>848</v>
      </c>
      <c r="G875" s="298"/>
      <c r="H875" s="301">
        <v>14.465</v>
      </c>
      <c r="I875" s="302"/>
      <c r="J875" s="298"/>
      <c r="K875" s="298"/>
      <c r="L875" s="303"/>
      <c r="M875" s="304"/>
      <c r="N875" s="305"/>
      <c r="O875" s="305"/>
      <c r="P875" s="305"/>
      <c r="Q875" s="305"/>
      <c r="R875" s="305"/>
      <c r="S875" s="305"/>
      <c r="T875" s="306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T875" s="307" t="s">
        <v>372</v>
      </c>
      <c r="AU875" s="307" t="s">
        <v>88</v>
      </c>
      <c r="AV875" s="16" t="s">
        <v>104</v>
      </c>
      <c r="AW875" s="16" t="s">
        <v>32</v>
      </c>
      <c r="AX875" s="16" t="s">
        <v>76</v>
      </c>
      <c r="AY875" s="307" t="s">
        <v>362</v>
      </c>
    </row>
    <row r="876" s="14" customFormat="1">
      <c r="A876" s="14"/>
      <c r="B876" s="263"/>
      <c r="C876" s="264"/>
      <c r="D876" s="243" t="s">
        <v>372</v>
      </c>
      <c r="E876" s="265" t="s">
        <v>1</v>
      </c>
      <c r="F876" s="266" t="s">
        <v>396</v>
      </c>
      <c r="G876" s="264"/>
      <c r="H876" s="267">
        <v>14.465</v>
      </c>
      <c r="I876" s="268"/>
      <c r="J876" s="264"/>
      <c r="K876" s="264"/>
      <c r="L876" s="269"/>
      <c r="M876" s="270"/>
      <c r="N876" s="271"/>
      <c r="O876" s="271"/>
      <c r="P876" s="271"/>
      <c r="Q876" s="271"/>
      <c r="R876" s="271"/>
      <c r="S876" s="271"/>
      <c r="T876" s="272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73" t="s">
        <v>372</v>
      </c>
      <c r="AU876" s="273" t="s">
        <v>88</v>
      </c>
      <c r="AV876" s="14" t="s">
        <v>370</v>
      </c>
      <c r="AW876" s="14" t="s">
        <v>32</v>
      </c>
      <c r="AX876" s="14" t="s">
        <v>83</v>
      </c>
      <c r="AY876" s="273" t="s">
        <v>362</v>
      </c>
    </row>
    <row r="877" s="2" customFormat="1" ht="16.5" customHeight="1">
      <c r="A877" s="39"/>
      <c r="B877" s="40"/>
      <c r="C877" s="228" t="s">
        <v>1405</v>
      </c>
      <c r="D877" s="228" t="s">
        <v>365</v>
      </c>
      <c r="E877" s="229" t="s">
        <v>1406</v>
      </c>
      <c r="F877" s="230" t="s">
        <v>1407</v>
      </c>
      <c r="G877" s="231" t="s">
        <v>368</v>
      </c>
      <c r="H877" s="232">
        <v>778.15499999999997</v>
      </c>
      <c r="I877" s="233"/>
      <c r="J877" s="234">
        <f>ROUND(I877*H877,2)</f>
        <v>0</v>
      </c>
      <c r="K877" s="230" t="s">
        <v>369</v>
      </c>
      <c r="L877" s="45"/>
      <c r="M877" s="235" t="s">
        <v>1</v>
      </c>
      <c r="N877" s="236" t="s">
        <v>42</v>
      </c>
      <c r="O877" s="92"/>
      <c r="P877" s="237">
        <f>O877*H877</f>
        <v>0</v>
      </c>
      <c r="Q877" s="237">
        <v>0</v>
      </c>
      <c r="R877" s="237">
        <f>Q877*H877</f>
        <v>0</v>
      </c>
      <c r="S877" s="237">
        <v>0</v>
      </c>
      <c r="T877" s="238">
        <f>S877*H877</f>
        <v>0</v>
      </c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R877" s="239" t="s">
        <v>440</v>
      </c>
      <c r="AT877" s="239" t="s">
        <v>365</v>
      </c>
      <c r="AU877" s="239" t="s">
        <v>88</v>
      </c>
      <c r="AY877" s="18" t="s">
        <v>362</v>
      </c>
      <c r="BE877" s="240">
        <f>IF(N877="základní",J877,0)</f>
        <v>0</v>
      </c>
      <c r="BF877" s="240">
        <f>IF(N877="snížená",J877,0)</f>
        <v>0</v>
      </c>
      <c r="BG877" s="240">
        <f>IF(N877="zákl. přenesená",J877,0)</f>
        <v>0</v>
      </c>
      <c r="BH877" s="240">
        <f>IF(N877="sníž. přenesená",J877,0)</f>
        <v>0</v>
      </c>
      <c r="BI877" s="240">
        <f>IF(N877="nulová",J877,0)</f>
        <v>0</v>
      </c>
      <c r="BJ877" s="18" t="s">
        <v>88</v>
      </c>
      <c r="BK877" s="240">
        <f>ROUND(I877*H877,2)</f>
        <v>0</v>
      </c>
      <c r="BL877" s="18" t="s">
        <v>440</v>
      </c>
      <c r="BM877" s="239" t="s">
        <v>1408</v>
      </c>
    </row>
    <row r="878" s="13" customFormat="1">
      <c r="A878" s="13"/>
      <c r="B878" s="241"/>
      <c r="C878" s="242"/>
      <c r="D878" s="243" t="s">
        <v>372</v>
      </c>
      <c r="E878" s="244" t="s">
        <v>1</v>
      </c>
      <c r="F878" s="245" t="s">
        <v>1409</v>
      </c>
      <c r="G878" s="242"/>
      <c r="H878" s="246">
        <v>778.15499999999997</v>
      </c>
      <c r="I878" s="247"/>
      <c r="J878" s="242"/>
      <c r="K878" s="242"/>
      <c r="L878" s="248"/>
      <c r="M878" s="249"/>
      <c r="N878" s="250"/>
      <c r="O878" s="250"/>
      <c r="P878" s="250"/>
      <c r="Q878" s="250"/>
      <c r="R878" s="250"/>
      <c r="S878" s="250"/>
      <c r="T878" s="251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52" t="s">
        <v>372</v>
      </c>
      <c r="AU878" s="252" t="s">
        <v>88</v>
      </c>
      <c r="AV878" s="13" t="s">
        <v>88</v>
      </c>
      <c r="AW878" s="13" t="s">
        <v>32</v>
      </c>
      <c r="AX878" s="13" t="s">
        <v>83</v>
      </c>
      <c r="AY878" s="252" t="s">
        <v>362</v>
      </c>
    </row>
    <row r="879" s="2" customFormat="1" ht="24.15" customHeight="1">
      <c r="A879" s="39"/>
      <c r="B879" s="40"/>
      <c r="C879" s="253" t="s">
        <v>1410</v>
      </c>
      <c r="D879" s="253" t="s">
        <v>380</v>
      </c>
      <c r="E879" s="254" t="s">
        <v>1411</v>
      </c>
      <c r="F879" s="255" t="s">
        <v>1412</v>
      </c>
      <c r="G879" s="256" t="s">
        <v>368</v>
      </c>
      <c r="H879" s="257">
        <v>972.69399999999996</v>
      </c>
      <c r="I879" s="258"/>
      <c r="J879" s="259">
        <f>ROUND(I879*H879,2)</f>
        <v>0</v>
      </c>
      <c r="K879" s="255" t="s">
        <v>369</v>
      </c>
      <c r="L879" s="260"/>
      <c r="M879" s="261" t="s">
        <v>1</v>
      </c>
      <c r="N879" s="262" t="s">
        <v>42</v>
      </c>
      <c r="O879" s="92"/>
      <c r="P879" s="237">
        <f>O879*H879</f>
        <v>0</v>
      </c>
      <c r="Q879" s="237">
        <v>0.00013999999999999999</v>
      </c>
      <c r="R879" s="237">
        <f>Q879*H879</f>
        <v>0.13617715999999999</v>
      </c>
      <c r="S879" s="237">
        <v>0</v>
      </c>
      <c r="T879" s="238">
        <f>S879*H879</f>
        <v>0</v>
      </c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  <c r="AR879" s="239" t="s">
        <v>526</v>
      </c>
      <c r="AT879" s="239" t="s">
        <v>380</v>
      </c>
      <c r="AU879" s="239" t="s">
        <v>88</v>
      </c>
      <c r="AY879" s="18" t="s">
        <v>362</v>
      </c>
      <c r="BE879" s="240">
        <f>IF(N879="základní",J879,0)</f>
        <v>0</v>
      </c>
      <c r="BF879" s="240">
        <f>IF(N879="snížená",J879,0)</f>
        <v>0</v>
      </c>
      <c r="BG879" s="240">
        <f>IF(N879="zákl. přenesená",J879,0)</f>
        <v>0</v>
      </c>
      <c r="BH879" s="240">
        <f>IF(N879="sníž. přenesená",J879,0)</f>
        <v>0</v>
      </c>
      <c r="BI879" s="240">
        <f>IF(N879="nulová",J879,0)</f>
        <v>0</v>
      </c>
      <c r="BJ879" s="18" t="s">
        <v>88</v>
      </c>
      <c r="BK879" s="240">
        <f>ROUND(I879*H879,2)</f>
        <v>0</v>
      </c>
      <c r="BL879" s="18" t="s">
        <v>440</v>
      </c>
      <c r="BM879" s="239" t="s">
        <v>1413</v>
      </c>
    </row>
    <row r="880" s="13" customFormat="1">
      <c r="A880" s="13"/>
      <c r="B880" s="241"/>
      <c r="C880" s="242"/>
      <c r="D880" s="243" t="s">
        <v>372</v>
      </c>
      <c r="E880" s="244" t="s">
        <v>1</v>
      </c>
      <c r="F880" s="245" t="s">
        <v>1414</v>
      </c>
      <c r="G880" s="242"/>
      <c r="H880" s="246">
        <v>778.15499999999997</v>
      </c>
      <c r="I880" s="247"/>
      <c r="J880" s="242"/>
      <c r="K880" s="242"/>
      <c r="L880" s="248"/>
      <c r="M880" s="249"/>
      <c r="N880" s="250"/>
      <c r="O880" s="250"/>
      <c r="P880" s="250"/>
      <c r="Q880" s="250"/>
      <c r="R880" s="250"/>
      <c r="S880" s="250"/>
      <c r="T880" s="251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52" t="s">
        <v>372</v>
      </c>
      <c r="AU880" s="252" t="s">
        <v>88</v>
      </c>
      <c r="AV880" s="13" t="s">
        <v>88</v>
      </c>
      <c r="AW880" s="13" t="s">
        <v>32</v>
      </c>
      <c r="AX880" s="13" t="s">
        <v>83</v>
      </c>
      <c r="AY880" s="252" t="s">
        <v>362</v>
      </c>
    </row>
    <row r="881" s="13" customFormat="1">
      <c r="A881" s="13"/>
      <c r="B881" s="241"/>
      <c r="C881" s="242"/>
      <c r="D881" s="243" t="s">
        <v>372</v>
      </c>
      <c r="E881" s="242"/>
      <c r="F881" s="245" t="s">
        <v>1415</v>
      </c>
      <c r="G881" s="242"/>
      <c r="H881" s="246">
        <v>972.69399999999996</v>
      </c>
      <c r="I881" s="247"/>
      <c r="J881" s="242"/>
      <c r="K881" s="242"/>
      <c r="L881" s="248"/>
      <c r="M881" s="249"/>
      <c r="N881" s="250"/>
      <c r="O881" s="250"/>
      <c r="P881" s="250"/>
      <c r="Q881" s="250"/>
      <c r="R881" s="250"/>
      <c r="S881" s="250"/>
      <c r="T881" s="251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52" t="s">
        <v>372</v>
      </c>
      <c r="AU881" s="252" t="s">
        <v>88</v>
      </c>
      <c r="AV881" s="13" t="s">
        <v>88</v>
      </c>
      <c r="AW881" s="13" t="s">
        <v>4</v>
      </c>
      <c r="AX881" s="13" t="s">
        <v>83</v>
      </c>
      <c r="AY881" s="252" t="s">
        <v>362</v>
      </c>
    </row>
    <row r="882" s="2" customFormat="1" ht="21.75" customHeight="1">
      <c r="A882" s="39"/>
      <c r="B882" s="40"/>
      <c r="C882" s="228" t="s">
        <v>1416</v>
      </c>
      <c r="D882" s="228" t="s">
        <v>365</v>
      </c>
      <c r="E882" s="229" t="s">
        <v>1417</v>
      </c>
      <c r="F882" s="230" t="s">
        <v>1418</v>
      </c>
      <c r="G882" s="231" t="s">
        <v>403</v>
      </c>
      <c r="H882" s="232">
        <v>255.40000000000001</v>
      </c>
      <c r="I882" s="233"/>
      <c r="J882" s="234">
        <f>ROUND(I882*H882,2)</f>
        <v>0</v>
      </c>
      <c r="K882" s="230" t="s">
        <v>369</v>
      </c>
      <c r="L882" s="45"/>
      <c r="M882" s="235" t="s">
        <v>1</v>
      </c>
      <c r="N882" s="236" t="s">
        <v>42</v>
      </c>
      <c r="O882" s="92"/>
      <c r="P882" s="237">
        <f>O882*H882</f>
        <v>0</v>
      </c>
      <c r="Q882" s="237">
        <v>0.010030000000000001</v>
      </c>
      <c r="R882" s="237">
        <f>Q882*H882</f>
        <v>2.5616620000000001</v>
      </c>
      <c r="S882" s="237">
        <v>0</v>
      </c>
      <c r="T882" s="238">
        <f>S882*H882</f>
        <v>0</v>
      </c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R882" s="239" t="s">
        <v>440</v>
      </c>
      <c r="AT882" s="239" t="s">
        <v>365</v>
      </c>
      <c r="AU882" s="239" t="s">
        <v>88</v>
      </c>
      <c r="AY882" s="18" t="s">
        <v>362</v>
      </c>
      <c r="BE882" s="240">
        <f>IF(N882="základní",J882,0)</f>
        <v>0</v>
      </c>
      <c r="BF882" s="240">
        <f>IF(N882="snížená",J882,0)</f>
        <v>0</v>
      </c>
      <c r="BG882" s="240">
        <f>IF(N882="zákl. přenesená",J882,0)</f>
        <v>0</v>
      </c>
      <c r="BH882" s="240">
        <f>IF(N882="sníž. přenesená",J882,0)</f>
        <v>0</v>
      </c>
      <c r="BI882" s="240">
        <f>IF(N882="nulová",J882,0)</f>
        <v>0</v>
      </c>
      <c r="BJ882" s="18" t="s">
        <v>88</v>
      </c>
      <c r="BK882" s="240">
        <f>ROUND(I882*H882,2)</f>
        <v>0</v>
      </c>
      <c r="BL882" s="18" t="s">
        <v>440</v>
      </c>
      <c r="BM882" s="239" t="s">
        <v>1419</v>
      </c>
    </row>
    <row r="883" s="15" customFormat="1">
      <c r="A883" s="15"/>
      <c r="B883" s="274"/>
      <c r="C883" s="275"/>
      <c r="D883" s="243" t="s">
        <v>372</v>
      </c>
      <c r="E883" s="276" t="s">
        <v>1</v>
      </c>
      <c r="F883" s="277" t="s">
        <v>1420</v>
      </c>
      <c r="G883" s="275"/>
      <c r="H883" s="276" t="s">
        <v>1</v>
      </c>
      <c r="I883" s="278"/>
      <c r="J883" s="275"/>
      <c r="K883" s="275"/>
      <c r="L883" s="279"/>
      <c r="M883" s="280"/>
      <c r="N883" s="281"/>
      <c r="O883" s="281"/>
      <c r="P883" s="281"/>
      <c r="Q883" s="281"/>
      <c r="R883" s="281"/>
      <c r="S883" s="281"/>
      <c r="T883" s="282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T883" s="283" t="s">
        <v>372</v>
      </c>
      <c r="AU883" s="283" t="s">
        <v>88</v>
      </c>
      <c r="AV883" s="15" t="s">
        <v>83</v>
      </c>
      <c r="AW883" s="15" t="s">
        <v>32</v>
      </c>
      <c r="AX883" s="15" t="s">
        <v>76</v>
      </c>
      <c r="AY883" s="283" t="s">
        <v>362</v>
      </c>
    </row>
    <row r="884" s="15" customFormat="1">
      <c r="A884" s="15"/>
      <c r="B884" s="274"/>
      <c r="C884" s="275"/>
      <c r="D884" s="243" t="s">
        <v>372</v>
      </c>
      <c r="E884" s="276" t="s">
        <v>1</v>
      </c>
      <c r="F884" s="277" t="s">
        <v>1421</v>
      </c>
      <c r="G884" s="275"/>
      <c r="H884" s="276" t="s">
        <v>1</v>
      </c>
      <c r="I884" s="278"/>
      <c r="J884" s="275"/>
      <c r="K884" s="275"/>
      <c r="L884" s="279"/>
      <c r="M884" s="280"/>
      <c r="N884" s="281"/>
      <c r="O884" s="281"/>
      <c r="P884" s="281"/>
      <c r="Q884" s="281"/>
      <c r="R884" s="281"/>
      <c r="S884" s="281"/>
      <c r="T884" s="282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T884" s="283" t="s">
        <v>372</v>
      </c>
      <c r="AU884" s="283" t="s">
        <v>88</v>
      </c>
      <c r="AV884" s="15" t="s">
        <v>83</v>
      </c>
      <c r="AW884" s="15" t="s">
        <v>32</v>
      </c>
      <c r="AX884" s="15" t="s">
        <v>76</v>
      </c>
      <c r="AY884" s="283" t="s">
        <v>362</v>
      </c>
    </row>
    <row r="885" s="15" customFormat="1">
      <c r="A885" s="15"/>
      <c r="B885" s="274"/>
      <c r="C885" s="275"/>
      <c r="D885" s="243" t="s">
        <v>372</v>
      </c>
      <c r="E885" s="276" t="s">
        <v>1</v>
      </c>
      <c r="F885" s="277" t="s">
        <v>1422</v>
      </c>
      <c r="G885" s="275"/>
      <c r="H885" s="276" t="s">
        <v>1</v>
      </c>
      <c r="I885" s="278"/>
      <c r="J885" s="275"/>
      <c r="K885" s="275"/>
      <c r="L885" s="279"/>
      <c r="M885" s="280"/>
      <c r="N885" s="281"/>
      <c r="O885" s="281"/>
      <c r="P885" s="281"/>
      <c r="Q885" s="281"/>
      <c r="R885" s="281"/>
      <c r="S885" s="281"/>
      <c r="T885" s="282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T885" s="283" t="s">
        <v>372</v>
      </c>
      <c r="AU885" s="283" t="s">
        <v>88</v>
      </c>
      <c r="AV885" s="15" t="s">
        <v>83</v>
      </c>
      <c r="AW885" s="15" t="s">
        <v>32</v>
      </c>
      <c r="AX885" s="15" t="s">
        <v>76</v>
      </c>
      <c r="AY885" s="283" t="s">
        <v>362</v>
      </c>
    </row>
    <row r="886" s="15" customFormat="1">
      <c r="A886" s="15"/>
      <c r="B886" s="274"/>
      <c r="C886" s="275"/>
      <c r="D886" s="243" t="s">
        <v>372</v>
      </c>
      <c r="E886" s="276" t="s">
        <v>1</v>
      </c>
      <c r="F886" s="277" t="s">
        <v>677</v>
      </c>
      <c r="G886" s="275"/>
      <c r="H886" s="276" t="s">
        <v>1</v>
      </c>
      <c r="I886" s="278"/>
      <c r="J886" s="275"/>
      <c r="K886" s="275"/>
      <c r="L886" s="279"/>
      <c r="M886" s="280"/>
      <c r="N886" s="281"/>
      <c r="O886" s="281"/>
      <c r="P886" s="281"/>
      <c r="Q886" s="281"/>
      <c r="R886" s="281"/>
      <c r="S886" s="281"/>
      <c r="T886" s="282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T886" s="283" t="s">
        <v>372</v>
      </c>
      <c r="AU886" s="283" t="s">
        <v>88</v>
      </c>
      <c r="AV886" s="15" t="s">
        <v>83</v>
      </c>
      <c r="AW886" s="15" t="s">
        <v>32</v>
      </c>
      <c r="AX886" s="15" t="s">
        <v>76</v>
      </c>
      <c r="AY886" s="283" t="s">
        <v>362</v>
      </c>
    </row>
    <row r="887" s="13" customFormat="1">
      <c r="A887" s="13"/>
      <c r="B887" s="241"/>
      <c r="C887" s="242"/>
      <c r="D887" s="243" t="s">
        <v>372</v>
      </c>
      <c r="E887" s="244" t="s">
        <v>1</v>
      </c>
      <c r="F887" s="245" t="s">
        <v>1423</v>
      </c>
      <c r="G887" s="242"/>
      <c r="H887" s="246">
        <v>93.599999999999994</v>
      </c>
      <c r="I887" s="247"/>
      <c r="J887" s="242"/>
      <c r="K887" s="242"/>
      <c r="L887" s="248"/>
      <c r="M887" s="249"/>
      <c r="N887" s="250"/>
      <c r="O887" s="250"/>
      <c r="P887" s="250"/>
      <c r="Q887" s="250"/>
      <c r="R887" s="250"/>
      <c r="S887" s="250"/>
      <c r="T887" s="251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52" t="s">
        <v>372</v>
      </c>
      <c r="AU887" s="252" t="s">
        <v>88</v>
      </c>
      <c r="AV887" s="13" t="s">
        <v>88</v>
      </c>
      <c r="AW887" s="13" t="s">
        <v>32</v>
      </c>
      <c r="AX887" s="13" t="s">
        <v>76</v>
      </c>
      <c r="AY887" s="252" t="s">
        <v>362</v>
      </c>
    </row>
    <row r="888" s="15" customFormat="1">
      <c r="A888" s="15"/>
      <c r="B888" s="274"/>
      <c r="C888" s="275"/>
      <c r="D888" s="243" t="s">
        <v>372</v>
      </c>
      <c r="E888" s="276" t="s">
        <v>1</v>
      </c>
      <c r="F888" s="277" t="s">
        <v>658</v>
      </c>
      <c r="G888" s="275"/>
      <c r="H888" s="276" t="s">
        <v>1</v>
      </c>
      <c r="I888" s="278"/>
      <c r="J888" s="275"/>
      <c r="K888" s="275"/>
      <c r="L888" s="279"/>
      <c r="M888" s="280"/>
      <c r="N888" s="281"/>
      <c r="O888" s="281"/>
      <c r="P888" s="281"/>
      <c r="Q888" s="281"/>
      <c r="R888" s="281"/>
      <c r="S888" s="281"/>
      <c r="T888" s="282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T888" s="283" t="s">
        <v>372</v>
      </c>
      <c r="AU888" s="283" t="s">
        <v>88</v>
      </c>
      <c r="AV888" s="15" t="s">
        <v>83</v>
      </c>
      <c r="AW888" s="15" t="s">
        <v>32</v>
      </c>
      <c r="AX888" s="15" t="s">
        <v>76</v>
      </c>
      <c r="AY888" s="283" t="s">
        <v>362</v>
      </c>
    </row>
    <row r="889" s="13" customFormat="1">
      <c r="A889" s="13"/>
      <c r="B889" s="241"/>
      <c r="C889" s="242"/>
      <c r="D889" s="243" t="s">
        <v>372</v>
      </c>
      <c r="E889" s="244" t="s">
        <v>1</v>
      </c>
      <c r="F889" s="245" t="s">
        <v>1424</v>
      </c>
      <c r="G889" s="242"/>
      <c r="H889" s="246">
        <v>43.200000000000003</v>
      </c>
      <c r="I889" s="247"/>
      <c r="J889" s="242"/>
      <c r="K889" s="242"/>
      <c r="L889" s="248"/>
      <c r="M889" s="249"/>
      <c r="N889" s="250"/>
      <c r="O889" s="250"/>
      <c r="P889" s="250"/>
      <c r="Q889" s="250"/>
      <c r="R889" s="250"/>
      <c r="S889" s="250"/>
      <c r="T889" s="251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52" t="s">
        <v>372</v>
      </c>
      <c r="AU889" s="252" t="s">
        <v>88</v>
      </c>
      <c r="AV889" s="13" t="s">
        <v>88</v>
      </c>
      <c r="AW889" s="13" t="s">
        <v>32</v>
      </c>
      <c r="AX889" s="13" t="s">
        <v>76</v>
      </c>
      <c r="AY889" s="252" t="s">
        <v>362</v>
      </c>
    </row>
    <row r="890" s="13" customFormat="1">
      <c r="A890" s="13"/>
      <c r="B890" s="241"/>
      <c r="C890" s="242"/>
      <c r="D890" s="243" t="s">
        <v>372</v>
      </c>
      <c r="E890" s="244" t="s">
        <v>1</v>
      </c>
      <c r="F890" s="245" t="s">
        <v>1425</v>
      </c>
      <c r="G890" s="242"/>
      <c r="H890" s="246">
        <v>6.4000000000000004</v>
      </c>
      <c r="I890" s="247"/>
      <c r="J890" s="242"/>
      <c r="K890" s="242"/>
      <c r="L890" s="248"/>
      <c r="M890" s="249"/>
      <c r="N890" s="250"/>
      <c r="O890" s="250"/>
      <c r="P890" s="250"/>
      <c r="Q890" s="250"/>
      <c r="R890" s="250"/>
      <c r="S890" s="250"/>
      <c r="T890" s="251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52" t="s">
        <v>372</v>
      </c>
      <c r="AU890" s="252" t="s">
        <v>88</v>
      </c>
      <c r="AV890" s="13" t="s">
        <v>88</v>
      </c>
      <c r="AW890" s="13" t="s">
        <v>32</v>
      </c>
      <c r="AX890" s="13" t="s">
        <v>76</v>
      </c>
      <c r="AY890" s="252" t="s">
        <v>362</v>
      </c>
    </row>
    <row r="891" s="13" customFormat="1">
      <c r="A891" s="13"/>
      <c r="B891" s="241"/>
      <c r="C891" s="242"/>
      <c r="D891" s="243" t="s">
        <v>372</v>
      </c>
      <c r="E891" s="244" t="s">
        <v>1</v>
      </c>
      <c r="F891" s="245" t="s">
        <v>1426</v>
      </c>
      <c r="G891" s="242"/>
      <c r="H891" s="246">
        <v>0.59999999999999998</v>
      </c>
      <c r="I891" s="247"/>
      <c r="J891" s="242"/>
      <c r="K891" s="242"/>
      <c r="L891" s="248"/>
      <c r="M891" s="249"/>
      <c r="N891" s="250"/>
      <c r="O891" s="250"/>
      <c r="P891" s="250"/>
      <c r="Q891" s="250"/>
      <c r="R891" s="250"/>
      <c r="S891" s="250"/>
      <c r="T891" s="251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52" t="s">
        <v>372</v>
      </c>
      <c r="AU891" s="252" t="s">
        <v>88</v>
      </c>
      <c r="AV891" s="13" t="s">
        <v>88</v>
      </c>
      <c r="AW891" s="13" t="s">
        <v>32</v>
      </c>
      <c r="AX891" s="13" t="s">
        <v>76</v>
      </c>
      <c r="AY891" s="252" t="s">
        <v>362</v>
      </c>
    </row>
    <row r="892" s="15" customFormat="1">
      <c r="A892" s="15"/>
      <c r="B892" s="274"/>
      <c r="C892" s="275"/>
      <c r="D892" s="243" t="s">
        <v>372</v>
      </c>
      <c r="E892" s="276" t="s">
        <v>1</v>
      </c>
      <c r="F892" s="277" t="s">
        <v>684</v>
      </c>
      <c r="G892" s="275"/>
      <c r="H892" s="276" t="s">
        <v>1</v>
      </c>
      <c r="I892" s="278"/>
      <c r="J892" s="275"/>
      <c r="K892" s="275"/>
      <c r="L892" s="279"/>
      <c r="M892" s="280"/>
      <c r="N892" s="281"/>
      <c r="O892" s="281"/>
      <c r="P892" s="281"/>
      <c r="Q892" s="281"/>
      <c r="R892" s="281"/>
      <c r="S892" s="281"/>
      <c r="T892" s="282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T892" s="283" t="s">
        <v>372</v>
      </c>
      <c r="AU892" s="283" t="s">
        <v>88</v>
      </c>
      <c r="AV892" s="15" t="s">
        <v>83</v>
      </c>
      <c r="AW892" s="15" t="s">
        <v>32</v>
      </c>
      <c r="AX892" s="15" t="s">
        <v>76</v>
      </c>
      <c r="AY892" s="283" t="s">
        <v>362</v>
      </c>
    </row>
    <row r="893" s="13" customFormat="1">
      <c r="A893" s="13"/>
      <c r="B893" s="241"/>
      <c r="C893" s="242"/>
      <c r="D893" s="243" t="s">
        <v>372</v>
      </c>
      <c r="E893" s="244" t="s">
        <v>1</v>
      </c>
      <c r="F893" s="245" t="s">
        <v>1427</v>
      </c>
      <c r="G893" s="242"/>
      <c r="H893" s="246">
        <v>39.600000000000001</v>
      </c>
      <c r="I893" s="247"/>
      <c r="J893" s="242"/>
      <c r="K893" s="242"/>
      <c r="L893" s="248"/>
      <c r="M893" s="249"/>
      <c r="N893" s="250"/>
      <c r="O893" s="250"/>
      <c r="P893" s="250"/>
      <c r="Q893" s="250"/>
      <c r="R893" s="250"/>
      <c r="S893" s="250"/>
      <c r="T893" s="251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52" t="s">
        <v>372</v>
      </c>
      <c r="AU893" s="252" t="s">
        <v>88</v>
      </c>
      <c r="AV893" s="13" t="s">
        <v>88</v>
      </c>
      <c r="AW893" s="13" t="s">
        <v>32</v>
      </c>
      <c r="AX893" s="13" t="s">
        <v>76</v>
      </c>
      <c r="AY893" s="252" t="s">
        <v>362</v>
      </c>
    </row>
    <row r="894" s="15" customFormat="1">
      <c r="A894" s="15"/>
      <c r="B894" s="274"/>
      <c r="C894" s="275"/>
      <c r="D894" s="243" t="s">
        <v>372</v>
      </c>
      <c r="E894" s="276" t="s">
        <v>1</v>
      </c>
      <c r="F894" s="277" t="s">
        <v>688</v>
      </c>
      <c r="G894" s="275"/>
      <c r="H894" s="276" t="s">
        <v>1</v>
      </c>
      <c r="I894" s="278"/>
      <c r="J894" s="275"/>
      <c r="K894" s="275"/>
      <c r="L894" s="279"/>
      <c r="M894" s="280"/>
      <c r="N894" s="281"/>
      <c r="O894" s="281"/>
      <c r="P894" s="281"/>
      <c r="Q894" s="281"/>
      <c r="R894" s="281"/>
      <c r="S894" s="281"/>
      <c r="T894" s="282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T894" s="283" t="s">
        <v>372</v>
      </c>
      <c r="AU894" s="283" t="s">
        <v>88</v>
      </c>
      <c r="AV894" s="15" t="s">
        <v>83</v>
      </c>
      <c r="AW894" s="15" t="s">
        <v>32</v>
      </c>
      <c r="AX894" s="15" t="s">
        <v>76</v>
      </c>
      <c r="AY894" s="283" t="s">
        <v>362</v>
      </c>
    </row>
    <row r="895" s="13" customFormat="1">
      <c r="A895" s="13"/>
      <c r="B895" s="241"/>
      <c r="C895" s="242"/>
      <c r="D895" s="243" t="s">
        <v>372</v>
      </c>
      <c r="E895" s="244" t="s">
        <v>1</v>
      </c>
      <c r="F895" s="245" t="s">
        <v>544</v>
      </c>
      <c r="G895" s="242"/>
      <c r="H895" s="246">
        <v>36</v>
      </c>
      <c r="I895" s="247"/>
      <c r="J895" s="242"/>
      <c r="K895" s="242"/>
      <c r="L895" s="248"/>
      <c r="M895" s="249"/>
      <c r="N895" s="250"/>
      <c r="O895" s="250"/>
      <c r="P895" s="250"/>
      <c r="Q895" s="250"/>
      <c r="R895" s="250"/>
      <c r="S895" s="250"/>
      <c r="T895" s="251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52" t="s">
        <v>372</v>
      </c>
      <c r="AU895" s="252" t="s">
        <v>88</v>
      </c>
      <c r="AV895" s="13" t="s">
        <v>88</v>
      </c>
      <c r="AW895" s="13" t="s">
        <v>32</v>
      </c>
      <c r="AX895" s="13" t="s">
        <v>76</v>
      </c>
      <c r="AY895" s="252" t="s">
        <v>362</v>
      </c>
    </row>
    <row r="896" s="15" customFormat="1">
      <c r="A896" s="15"/>
      <c r="B896" s="274"/>
      <c r="C896" s="275"/>
      <c r="D896" s="243" t="s">
        <v>372</v>
      </c>
      <c r="E896" s="276" t="s">
        <v>1</v>
      </c>
      <c r="F896" s="277" t="s">
        <v>772</v>
      </c>
      <c r="G896" s="275"/>
      <c r="H896" s="276" t="s">
        <v>1</v>
      </c>
      <c r="I896" s="278"/>
      <c r="J896" s="275"/>
      <c r="K896" s="275"/>
      <c r="L896" s="279"/>
      <c r="M896" s="280"/>
      <c r="N896" s="281"/>
      <c r="O896" s="281"/>
      <c r="P896" s="281"/>
      <c r="Q896" s="281"/>
      <c r="R896" s="281"/>
      <c r="S896" s="281"/>
      <c r="T896" s="282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T896" s="283" t="s">
        <v>372</v>
      </c>
      <c r="AU896" s="283" t="s">
        <v>88</v>
      </c>
      <c r="AV896" s="15" t="s">
        <v>83</v>
      </c>
      <c r="AW896" s="15" t="s">
        <v>32</v>
      </c>
      <c r="AX896" s="15" t="s">
        <v>76</v>
      </c>
      <c r="AY896" s="283" t="s">
        <v>362</v>
      </c>
    </row>
    <row r="897" s="13" customFormat="1">
      <c r="A897" s="13"/>
      <c r="B897" s="241"/>
      <c r="C897" s="242"/>
      <c r="D897" s="243" t="s">
        <v>372</v>
      </c>
      <c r="E897" s="244" t="s">
        <v>1</v>
      </c>
      <c r="F897" s="245" t="s">
        <v>544</v>
      </c>
      <c r="G897" s="242"/>
      <c r="H897" s="246">
        <v>36</v>
      </c>
      <c r="I897" s="247"/>
      <c r="J897" s="242"/>
      <c r="K897" s="242"/>
      <c r="L897" s="248"/>
      <c r="M897" s="249"/>
      <c r="N897" s="250"/>
      <c r="O897" s="250"/>
      <c r="P897" s="250"/>
      <c r="Q897" s="250"/>
      <c r="R897" s="250"/>
      <c r="S897" s="250"/>
      <c r="T897" s="251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52" t="s">
        <v>372</v>
      </c>
      <c r="AU897" s="252" t="s">
        <v>88</v>
      </c>
      <c r="AV897" s="13" t="s">
        <v>88</v>
      </c>
      <c r="AW897" s="13" t="s">
        <v>32</v>
      </c>
      <c r="AX897" s="13" t="s">
        <v>76</v>
      </c>
      <c r="AY897" s="252" t="s">
        <v>362</v>
      </c>
    </row>
    <row r="898" s="14" customFormat="1">
      <c r="A898" s="14"/>
      <c r="B898" s="263"/>
      <c r="C898" s="264"/>
      <c r="D898" s="243" t="s">
        <v>372</v>
      </c>
      <c r="E898" s="265" t="s">
        <v>1</v>
      </c>
      <c r="F898" s="266" t="s">
        <v>396</v>
      </c>
      <c r="G898" s="264"/>
      <c r="H898" s="267">
        <v>255.40000000000001</v>
      </c>
      <c r="I898" s="268"/>
      <c r="J898" s="264"/>
      <c r="K898" s="264"/>
      <c r="L898" s="269"/>
      <c r="M898" s="270"/>
      <c r="N898" s="271"/>
      <c r="O898" s="271"/>
      <c r="P898" s="271"/>
      <c r="Q898" s="271"/>
      <c r="R898" s="271"/>
      <c r="S898" s="271"/>
      <c r="T898" s="272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73" t="s">
        <v>372</v>
      </c>
      <c r="AU898" s="273" t="s">
        <v>88</v>
      </c>
      <c r="AV898" s="14" t="s">
        <v>370</v>
      </c>
      <c r="AW898" s="14" t="s">
        <v>32</v>
      </c>
      <c r="AX898" s="14" t="s">
        <v>83</v>
      </c>
      <c r="AY898" s="273" t="s">
        <v>362</v>
      </c>
    </row>
    <row r="899" s="2" customFormat="1" ht="21.75" customHeight="1">
      <c r="A899" s="39"/>
      <c r="B899" s="40"/>
      <c r="C899" s="228" t="s">
        <v>1428</v>
      </c>
      <c r="D899" s="228" t="s">
        <v>365</v>
      </c>
      <c r="E899" s="229" t="s">
        <v>1429</v>
      </c>
      <c r="F899" s="230" t="s">
        <v>1430</v>
      </c>
      <c r="G899" s="231" t="s">
        <v>368</v>
      </c>
      <c r="H899" s="232">
        <v>5.9690000000000003</v>
      </c>
      <c r="I899" s="233"/>
      <c r="J899" s="234">
        <f>ROUND(I899*H899,2)</f>
        <v>0</v>
      </c>
      <c r="K899" s="230" t="s">
        <v>369</v>
      </c>
      <c r="L899" s="45"/>
      <c r="M899" s="235" t="s">
        <v>1</v>
      </c>
      <c r="N899" s="236" t="s">
        <v>42</v>
      </c>
      <c r="O899" s="92"/>
      <c r="P899" s="237">
        <f>O899*H899</f>
        <v>0</v>
      </c>
      <c r="Q899" s="237">
        <v>0.013939999999999999</v>
      </c>
      <c r="R899" s="237">
        <f>Q899*H899</f>
        <v>0.083207859999999995</v>
      </c>
      <c r="S899" s="237">
        <v>0</v>
      </c>
      <c r="T899" s="238">
        <f>S899*H899</f>
        <v>0</v>
      </c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  <c r="AR899" s="239" t="s">
        <v>440</v>
      </c>
      <c r="AT899" s="239" t="s">
        <v>365</v>
      </c>
      <c r="AU899" s="239" t="s">
        <v>88</v>
      </c>
      <c r="AY899" s="18" t="s">
        <v>362</v>
      </c>
      <c r="BE899" s="240">
        <f>IF(N899="základní",J899,0)</f>
        <v>0</v>
      </c>
      <c r="BF899" s="240">
        <f>IF(N899="snížená",J899,0)</f>
        <v>0</v>
      </c>
      <c r="BG899" s="240">
        <f>IF(N899="zákl. přenesená",J899,0)</f>
        <v>0</v>
      </c>
      <c r="BH899" s="240">
        <f>IF(N899="sníž. přenesená",J899,0)</f>
        <v>0</v>
      </c>
      <c r="BI899" s="240">
        <f>IF(N899="nulová",J899,0)</f>
        <v>0</v>
      </c>
      <c r="BJ899" s="18" t="s">
        <v>88</v>
      </c>
      <c r="BK899" s="240">
        <f>ROUND(I899*H899,2)</f>
        <v>0</v>
      </c>
      <c r="BL899" s="18" t="s">
        <v>440</v>
      </c>
      <c r="BM899" s="239" t="s">
        <v>1431</v>
      </c>
    </row>
    <row r="900" s="15" customFormat="1">
      <c r="A900" s="15"/>
      <c r="B900" s="274"/>
      <c r="C900" s="275"/>
      <c r="D900" s="243" t="s">
        <v>372</v>
      </c>
      <c r="E900" s="276" t="s">
        <v>1</v>
      </c>
      <c r="F900" s="277" t="s">
        <v>1432</v>
      </c>
      <c r="G900" s="275"/>
      <c r="H900" s="276" t="s">
        <v>1</v>
      </c>
      <c r="I900" s="278"/>
      <c r="J900" s="275"/>
      <c r="K900" s="275"/>
      <c r="L900" s="279"/>
      <c r="M900" s="280"/>
      <c r="N900" s="281"/>
      <c r="O900" s="281"/>
      <c r="P900" s="281"/>
      <c r="Q900" s="281"/>
      <c r="R900" s="281"/>
      <c r="S900" s="281"/>
      <c r="T900" s="282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T900" s="283" t="s">
        <v>372</v>
      </c>
      <c r="AU900" s="283" t="s">
        <v>88</v>
      </c>
      <c r="AV900" s="15" t="s">
        <v>83</v>
      </c>
      <c r="AW900" s="15" t="s">
        <v>32</v>
      </c>
      <c r="AX900" s="15" t="s">
        <v>76</v>
      </c>
      <c r="AY900" s="283" t="s">
        <v>362</v>
      </c>
    </row>
    <row r="901" s="15" customFormat="1">
      <c r="A901" s="15"/>
      <c r="B901" s="274"/>
      <c r="C901" s="275"/>
      <c r="D901" s="243" t="s">
        <v>372</v>
      </c>
      <c r="E901" s="276" t="s">
        <v>1</v>
      </c>
      <c r="F901" s="277" t="s">
        <v>1433</v>
      </c>
      <c r="G901" s="275"/>
      <c r="H901" s="276" t="s">
        <v>1</v>
      </c>
      <c r="I901" s="278"/>
      <c r="J901" s="275"/>
      <c r="K901" s="275"/>
      <c r="L901" s="279"/>
      <c r="M901" s="280"/>
      <c r="N901" s="281"/>
      <c r="O901" s="281"/>
      <c r="P901" s="281"/>
      <c r="Q901" s="281"/>
      <c r="R901" s="281"/>
      <c r="S901" s="281"/>
      <c r="T901" s="282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T901" s="283" t="s">
        <v>372</v>
      </c>
      <c r="AU901" s="283" t="s">
        <v>88</v>
      </c>
      <c r="AV901" s="15" t="s">
        <v>83</v>
      </c>
      <c r="AW901" s="15" t="s">
        <v>32</v>
      </c>
      <c r="AX901" s="15" t="s">
        <v>76</v>
      </c>
      <c r="AY901" s="283" t="s">
        <v>362</v>
      </c>
    </row>
    <row r="902" s="13" customFormat="1">
      <c r="A902" s="13"/>
      <c r="B902" s="241"/>
      <c r="C902" s="242"/>
      <c r="D902" s="243" t="s">
        <v>372</v>
      </c>
      <c r="E902" s="244" t="s">
        <v>1</v>
      </c>
      <c r="F902" s="245" t="s">
        <v>1434</v>
      </c>
      <c r="G902" s="242"/>
      <c r="H902" s="246">
        <v>5.9690000000000003</v>
      </c>
      <c r="I902" s="247"/>
      <c r="J902" s="242"/>
      <c r="K902" s="242"/>
      <c r="L902" s="248"/>
      <c r="M902" s="249"/>
      <c r="N902" s="250"/>
      <c r="O902" s="250"/>
      <c r="P902" s="250"/>
      <c r="Q902" s="250"/>
      <c r="R902" s="250"/>
      <c r="S902" s="250"/>
      <c r="T902" s="251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52" t="s">
        <v>372</v>
      </c>
      <c r="AU902" s="252" t="s">
        <v>88</v>
      </c>
      <c r="AV902" s="13" t="s">
        <v>88</v>
      </c>
      <c r="AW902" s="13" t="s">
        <v>32</v>
      </c>
      <c r="AX902" s="13" t="s">
        <v>83</v>
      </c>
      <c r="AY902" s="252" t="s">
        <v>362</v>
      </c>
    </row>
    <row r="903" s="2" customFormat="1" ht="21.75" customHeight="1">
      <c r="A903" s="39"/>
      <c r="B903" s="40"/>
      <c r="C903" s="228" t="s">
        <v>1435</v>
      </c>
      <c r="D903" s="228" t="s">
        <v>365</v>
      </c>
      <c r="E903" s="229" t="s">
        <v>1436</v>
      </c>
      <c r="F903" s="230" t="s">
        <v>1437</v>
      </c>
      <c r="G903" s="231" t="s">
        <v>403</v>
      </c>
      <c r="H903" s="232">
        <v>62.880000000000003</v>
      </c>
      <c r="I903" s="233"/>
      <c r="J903" s="234">
        <f>ROUND(I903*H903,2)</f>
        <v>0</v>
      </c>
      <c r="K903" s="230" t="s">
        <v>369</v>
      </c>
      <c r="L903" s="45"/>
      <c r="M903" s="235" t="s">
        <v>1</v>
      </c>
      <c r="N903" s="236" t="s">
        <v>42</v>
      </c>
      <c r="O903" s="92"/>
      <c r="P903" s="237">
        <f>O903*H903</f>
        <v>0</v>
      </c>
      <c r="Q903" s="237">
        <v>0.01342</v>
      </c>
      <c r="R903" s="237">
        <f>Q903*H903</f>
        <v>0.84384959999999998</v>
      </c>
      <c r="S903" s="237">
        <v>0</v>
      </c>
      <c r="T903" s="238">
        <f>S903*H903</f>
        <v>0</v>
      </c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  <c r="AR903" s="239" t="s">
        <v>440</v>
      </c>
      <c r="AT903" s="239" t="s">
        <v>365</v>
      </c>
      <c r="AU903" s="239" t="s">
        <v>88</v>
      </c>
      <c r="AY903" s="18" t="s">
        <v>362</v>
      </c>
      <c r="BE903" s="240">
        <f>IF(N903="základní",J903,0)</f>
        <v>0</v>
      </c>
      <c r="BF903" s="240">
        <f>IF(N903="snížená",J903,0)</f>
        <v>0</v>
      </c>
      <c r="BG903" s="240">
        <f>IF(N903="zákl. přenesená",J903,0)</f>
        <v>0</v>
      </c>
      <c r="BH903" s="240">
        <f>IF(N903="sníž. přenesená",J903,0)</f>
        <v>0</v>
      </c>
      <c r="BI903" s="240">
        <f>IF(N903="nulová",J903,0)</f>
        <v>0</v>
      </c>
      <c r="BJ903" s="18" t="s">
        <v>88</v>
      </c>
      <c r="BK903" s="240">
        <f>ROUND(I903*H903,2)</f>
        <v>0</v>
      </c>
      <c r="BL903" s="18" t="s">
        <v>440</v>
      </c>
      <c r="BM903" s="239" t="s">
        <v>1438</v>
      </c>
    </row>
    <row r="904" s="15" customFormat="1">
      <c r="A904" s="15"/>
      <c r="B904" s="274"/>
      <c r="C904" s="275"/>
      <c r="D904" s="243" t="s">
        <v>372</v>
      </c>
      <c r="E904" s="276" t="s">
        <v>1</v>
      </c>
      <c r="F904" s="277" t="s">
        <v>1439</v>
      </c>
      <c r="G904" s="275"/>
      <c r="H904" s="276" t="s">
        <v>1</v>
      </c>
      <c r="I904" s="278"/>
      <c r="J904" s="275"/>
      <c r="K904" s="275"/>
      <c r="L904" s="279"/>
      <c r="M904" s="280"/>
      <c r="N904" s="281"/>
      <c r="O904" s="281"/>
      <c r="P904" s="281"/>
      <c r="Q904" s="281"/>
      <c r="R904" s="281"/>
      <c r="S904" s="281"/>
      <c r="T904" s="282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T904" s="283" t="s">
        <v>372</v>
      </c>
      <c r="AU904" s="283" t="s">
        <v>88</v>
      </c>
      <c r="AV904" s="15" t="s">
        <v>83</v>
      </c>
      <c r="AW904" s="15" t="s">
        <v>32</v>
      </c>
      <c r="AX904" s="15" t="s">
        <v>76</v>
      </c>
      <c r="AY904" s="283" t="s">
        <v>362</v>
      </c>
    </row>
    <row r="905" s="15" customFormat="1">
      <c r="A905" s="15"/>
      <c r="B905" s="274"/>
      <c r="C905" s="275"/>
      <c r="D905" s="243" t="s">
        <v>372</v>
      </c>
      <c r="E905" s="276" t="s">
        <v>1</v>
      </c>
      <c r="F905" s="277" t="s">
        <v>677</v>
      </c>
      <c r="G905" s="275"/>
      <c r="H905" s="276" t="s">
        <v>1</v>
      </c>
      <c r="I905" s="278"/>
      <c r="J905" s="275"/>
      <c r="K905" s="275"/>
      <c r="L905" s="279"/>
      <c r="M905" s="280"/>
      <c r="N905" s="281"/>
      <c r="O905" s="281"/>
      <c r="P905" s="281"/>
      <c r="Q905" s="281"/>
      <c r="R905" s="281"/>
      <c r="S905" s="281"/>
      <c r="T905" s="282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T905" s="283" t="s">
        <v>372</v>
      </c>
      <c r="AU905" s="283" t="s">
        <v>88</v>
      </c>
      <c r="AV905" s="15" t="s">
        <v>83</v>
      </c>
      <c r="AW905" s="15" t="s">
        <v>32</v>
      </c>
      <c r="AX905" s="15" t="s">
        <v>76</v>
      </c>
      <c r="AY905" s="283" t="s">
        <v>362</v>
      </c>
    </row>
    <row r="906" s="13" customFormat="1">
      <c r="A906" s="13"/>
      <c r="B906" s="241"/>
      <c r="C906" s="242"/>
      <c r="D906" s="243" t="s">
        <v>372</v>
      </c>
      <c r="E906" s="244" t="s">
        <v>1</v>
      </c>
      <c r="F906" s="245" t="s">
        <v>1440</v>
      </c>
      <c r="G906" s="242"/>
      <c r="H906" s="246">
        <v>34.060000000000002</v>
      </c>
      <c r="I906" s="247"/>
      <c r="J906" s="242"/>
      <c r="K906" s="242"/>
      <c r="L906" s="248"/>
      <c r="M906" s="249"/>
      <c r="N906" s="250"/>
      <c r="O906" s="250"/>
      <c r="P906" s="250"/>
      <c r="Q906" s="250"/>
      <c r="R906" s="250"/>
      <c r="S906" s="250"/>
      <c r="T906" s="251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52" t="s">
        <v>372</v>
      </c>
      <c r="AU906" s="252" t="s">
        <v>88</v>
      </c>
      <c r="AV906" s="13" t="s">
        <v>88</v>
      </c>
      <c r="AW906" s="13" t="s">
        <v>32</v>
      </c>
      <c r="AX906" s="13" t="s">
        <v>76</v>
      </c>
      <c r="AY906" s="252" t="s">
        <v>362</v>
      </c>
    </row>
    <row r="907" s="15" customFormat="1">
      <c r="A907" s="15"/>
      <c r="B907" s="274"/>
      <c r="C907" s="275"/>
      <c r="D907" s="243" t="s">
        <v>372</v>
      </c>
      <c r="E907" s="276" t="s">
        <v>1</v>
      </c>
      <c r="F907" s="277" t="s">
        <v>854</v>
      </c>
      <c r="G907" s="275"/>
      <c r="H907" s="276" t="s">
        <v>1</v>
      </c>
      <c r="I907" s="278"/>
      <c r="J907" s="275"/>
      <c r="K907" s="275"/>
      <c r="L907" s="279"/>
      <c r="M907" s="280"/>
      <c r="N907" s="281"/>
      <c r="O907" s="281"/>
      <c r="P907" s="281"/>
      <c r="Q907" s="281"/>
      <c r="R907" s="281"/>
      <c r="S907" s="281"/>
      <c r="T907" s="282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T907" s="283" t="s">
        <v>372</v>
      </c>
      <c r="AU907" s="283" t="s">
        <v>88</v>
      </c>
      <c r="AV907" s="15" t="s">
        <v>83</v>
      </c>
      <c r="AW907" s="15" t="s">
        <v>32</v>
      </c>
      <c r="AX907" s="15" t="s">
        <v>76</v>
      </c>
      <c r="AY907" s="283" t="s">
        <v>362</v>
      </c>
    </row>
    <row r="908" s="13" customFormat="1">
      <c r="A908" s="13"/>
      <c r="B908" s="241"/>
      <c r="C908" s="242"/>
      <c r="D908" s="243" t="s">
        <v>372</v>
      </c>
      <c r="E908" s="244" t="s">
        <v>1</v>
      </c>
      <c r="F908" s="245" t="s">
        <v>1441</v>
      </c>
      <c r="G908" s="242"/>
      <c r="H908" s="246">
        <v>10.48</v>
      </c>
      <c r="I908" s="247"/>
      <c r="J908" s="242"/>
      <c r="K908" s="242"/>
      <c r="L908" s="248"/>
      <c r="M908" s="249"/>
      <c r="N908" s="250"/>
      <c r="O908" s="250"/>
      <c r="P908" s="250"/>
      <c r="Q908" s="250"/>
      <c r="R908" s="250"/>
      <c r="S908" s="250"/>
      <c r="T908" s="251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52" t="s">
        <v>372</v>
      </c>
      <c r="AU908" s="252" t="s">
        <v>88</v>
      </c>
      <c r="AV908" s="13" t="s">
        <v>88</v>
      </c>
      <c r="AW908" s="13" t="s">
        <v>32</v>
      </c>
      <c r="AX908" s="13" t="s">
        <v>76</v>
      </c>
      <c r="AY908" s="252" t="s">
        <v>362</v>
      </c>
    </row>
    <row r="909" s="13" customFormat="1">
      <c r="A909" s="13"/>
      <c r="B909" s="241"/>
      <c r="C909" s="242"/>
      <c r="D909" s="243" t="s">
        <v>372</v>
      </c>
      <c r="E909" s="244" t="s">
        <v>1</v>
      </c>
      <c r="F909" s="245" t="s">
        <v>1442</v>
      </c>
      <c r="G909" s="242"/>
      <c r="H909" s="246">
        <v>7.8600000000000003</v>
      </c>
      <c r="I909" s="247"/>
      <c r="J909" s="242"/>
      <c r="K909" s="242"/>
      <c r="L909" s="248"/>
      <c r="M909" s="249"/>
      <c r="N909" s="250"/>
      <c r="O909" s="250"/>
      <c r="P909" s="250"/>
      <c r="Q909" s="250"/>
      <c r="R909" s="250"/>
      <c r="S909" s="250"/>
      <c r="T909" s="251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52" t="s">
        <v>372</v>
      </c>
      <c r="AU909" s="252" t="s">
        <v>88</v>
      </c>
      <c r="AV909" s="13" t="s">
        <v>88</v>
      </c>
      <c r="AW909" s="13" t="s">
        <v>32</v>
      </c>
      <c r="AX909" s="13" t="s">
        <v>76</v>
      </c>
      <c r="AY909" s="252" t="s">
        <v>362</v>
      </c>
    </row>
    <row r="910" s="13" customFormat="1">
      <c r="A910" s="13"/>
      <c r="B910" s="241"/>
      <c r="C910" s="242"/>
      <c r="D910" s="243" t="s">
        <v>372</v>
      </c>
      <c r="E910" s="244" t="s">
        <v>1</v>
      </c>
      <c r="F910" s="245" t="s">
        <v>1443</v>
      </c>
      <c r="G910" s="242"/>
      <c r="H910" s="246">
        <v>5.2400000000000002</v>
      </c>
      <c r="I910" s="247"/>
      <c r="J910" s="242"/>
      <c r="K910" s="242"/>
      <c r="L910" s="248"/>
      <c r="M910" s="249"/>
      <c r="N910" s="250"/>
      <c r="O910" s="250"/>
      <c r="P910" s="250"/>
      <c r="Q910" s="250"/>
      <c r="R910" s="250"/>
      <c r="S910" s="250"/>
      <c r="T910" s="251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52" t="s">
        <v>372</v>
      </c>
      <c r="AU910" s="252" t="s">
        <v>88</v>
      </c>
      <c r="AV910" s="13" t="s">
        <v>88</v>
      </c>
      <c r="AW910" s="13" t="s">
        <v>32</v>
      </c>
      <c r="AX910" s="13" t="s">
        <v>76</v>
      </c>
      <c r="AY910" s="252" t="s">
        <v>362</v>
      </c>
    </row>
    <row r="911" s="13" customFormat="1">
      <c r="A911" s="13"/>
      <c r="B911" s="241"/>
      <c r="C911" s="242"/>
      <c r="D911" s="243" t="s">
        <v>372</v>
      </c>
      <c r="E911" s="244" t="s">
        <v>1</v>
      </c>
      <c r="F911" s="245" t="s">
        <v>1443</v>
      </c>
      <c r="G911" s="242"/>
      <c r="H911" s="246">
        <v>5.2400000000000002</v>
      </c>
      <c r="I911" s="247"/>
      <c r="J911" s="242"/>
      <c r="K911" s="242"/>
      <c r="L911" s="248"/>
      <c r="M911" s="249"/>
      <c r="N911" s="250"/>
      <c r="O911" s="250"/>
      <c r="P911" s="250"/>
      <c r="Q911" s="250"/>
      <c r="R911" s="250"/>
      <c r="S911" s="250"/>
      <c r="T911" s="251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52" t="s">
        <v>372</v>
      </c>
      <c r="AU911" s="252" t="s">
        <v>88</v>
      </c>
      <c r="AV911" s="13" t="s">
        <v>88</v>
      </c>
      <c r="AW911" s="13" t="s">
        <v>32</v>
      </c>
      <c r="AX911" s="13" t="s">
        <v>76</v>
      </c>
      <c r="AY911" s="252" t="s">
        <v>362</v>
      </c>
    </row>
    <row r="912" s="14" customFormat="1">
      <c r="A912" s="14"/>
      <c r="B912" s="263"/>
      <c r="C912" s="264"/>
      <c r="D912" s="243" t="s">
        <v>372</v>
      </c>
      <c r="E912" s="265" t="s">
        <v>1</v>
      </c>
      <c r="F912" s="266" t="s">
        <v>396</v>
      </c>
      <c r="G912" s="264"/>
      <c r="H912" s="267">
        <v>62.880000000000003</v>
      </c>
      <c r="I912" s="268"/>
      <c r="J912" s="264"/>
      <c r="K912" s="264"/>
      <c r="L912" s="269"/>
      <c r="M912" s="270"/>
      <c r="N912" s="271"/>
      <c r="O912" s="271"/>
      <c r="P912" s="271"/>
      <c r="Q912" s="271"/>
      <c r="R912" s="271"/>
      <c r="S912" s="271"/>
      <c r="T912" s="272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73" t="s">
        <v>372</v>
      </c>
      <c r="AU912" s="273" t="s">
        <v>88</v>
      </c>
      <c r="AV912" s="14" t="s">
        <v>370</v>
      </c>
      <c r="AW912" s="14" t="s">
        <v>32</v>
      </c>
      <c r="AX912" s="14" t="s">
        <v>83</v>
      </c>
      <c r="AY912" s="273" t="s">
        <v>362</v>
      </c>
    </row>
    <row r="913" s="2" customFormat="1" ht="24.15" customHeight="1">
      <c r="A913" s="39"/>
      <c r="B913" s="40"/>
      <c r="C913" s="228" t="s">
        <v>1444</v>
      </c>
      <c r="D913" s="228" t="s">
        <v>365</v>
      </c>
      <c r="E913" s="229" t="s">
        <v>1445</v>
      </c>
      <c r="F913" s="230" t="s">
        <v>1446</v>
      </c>
      <c r="G913" s="231" t="s">
        <v>470</v>
      </c>
      <c r="H913" s="232">
        <v>220</v>
      </c>
      <c r="I913" s="233"/>
      <c r="J913" s="234">
        <f>ROUND(I913*H913,2)</f>
        <v>0</v>
      </c>
      <c r="K913" s="230" t="s">
        <v>369</v>
      </c>
      <c r="L913" s="45"/>
      <c r="M913" s="235" t="s">
        <v>1</v>
      </c>
      <c r="N913" s="236" t="s">
        <v>42</v>
      </c>
      <c r="O913" s="92"/>
      <c r="P913" s="237">
        <f>O913*H913</f>
        <v>0</v>
      </c>
      <c r="Q913" s="237">
        <v>3.0000000000000001E-05</v>
      </c>
      <c r="R913" s="237">
        <f>Q913*H913</f>
        <v>0.0066</v>
      </c>
      <c r="S913" s="237">
        <v>0</v>
      </c>
      <c r="T913" s="238">
        <f>S913*H913</f>
        <v>0</v>
      </c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  <c r="AR913" s="239" t="s">
        <v>440</v>
      </c>
      <c r="AT913" s="239" t="s">
        <v>365</v>
      </c>
      <c r="AU913" s="239" t="s">
        <v>88</v>
      </c>
      <c r="AY913" s="18" t="s">
        <v>362</v>
      </c>
      <c r="BE913" s="240">
        <f>IF(N913="základní",J913,0)</f>
        <v>0</v>
      </c>
      <c r="BF913" s="240">
        <f>IF(N913="snížená",J913,0)</f>
        <v>0</v>
      </c>
      <c r="BG913" s="240">
        <f>IF(N913="zákl. přenesená",J913,0)</f>
        <v>0</v>
      </c>
      <c r="BH913" s="240">
        <f>IF(N913="sníž. přenesená",J913,0)</f>
        <v>0</v>
      </c>
      <c r="BI913" s="240">
        <f>IF(N913="nulová",J913,0)</f>
        <v>0</v>
      </c>
      <c r="BJ913" s="18" t="s">
        <v>88</v>
      </c>
      <c r="BK913" s="240">
        <f>ROUND(I913*H913,2)</f>
        <v>0</v>
      </c>
      <c r="BL913" s="18" t="s">
        <v>440</v>
      </c>
      <c r="BM913" s="239" t="s">
        <v>1447</v>
      </c>
    </row>
    <row r="914" s="15" customFormat="1">
      <c r="A914" s="15"/>
      <c r="B914" s="274"/>
      <c r="C914" s="275"/>
      <c r="D914" s="243" t="s">
        <v>372</v>
      </c>
      <c r="E914" s="276" t="s">
        <v>1</v>
      </c>
      <c r="F914" s="277" t="s">
        <v>1448</v>
      </c>
      <c r="G914" s="275"/>
      <c r="H914" s="276" t="s">
        <v>1</v>
      </c>
      <c r="I914" s="278"/>
      <c r="J914" s="275"/>
      <c r="K914" s="275"/>
      <c r="L914" s="279"/>
      <c r="M914" s="280"/>
      <c r="N914" s="281"/>
      <c r="O914" s="281"/>
      <c r="P914" s="281"/>
      <c r="Q914" s="281"/>
      <c r="R914" s="281"/>
      <c r="S914" s="281"/>
      <c r="T914" s="282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T914" s="283" t="s">
        <v>372</v>
      </c>
      <c r="AU914" s="283" t="s">
        <v>88</v>
      </c>
      <c r="AV914" s="15" t="s">
        <v>83</v>
      </c>
      <c r="AW914" s="15" t="s">
        <v>32</v>
      </c>
      <c r="AX914" s="15" t="s">
        <v>76</v>
      </c>
      <c r="AY914" s="283" t="s">
        <v>362</v>
      </c>
    </row>
    <row r="915" s="15" customFormat="1">
      <c r="A915" s="15"/>
      <c r="B915" s="274"/>
      <c r="C915" s="275"/>
      <c r="D915" s="243" t="s">
        <v>372</v>
      </c>
      <c r="E915" s="276" t="s">
        <v>1</v>
      </c>
      <c r="F915" s="277" t="s">
        <v>1449</v>
      </c>
      <c r="G915" s="275"/>
      <c r="H915" s="276" t="s">
        <v>1</v>
      </c>
      <c r="I915" s="278"/>
      <c r="J915" s="275"/>
      <c r="K915" s="275"/>
      <c r="L915" s="279"/>
      <c r="M915" s="280"/>
      <c r="N915" s="281"/>
      <c r="O915" s="281"/>
      <c r="P915" s="281"/>
      <c r="Q915" s="281"/>
      <c r="R915" s="281"/>
      <c r="S915" s="281"/>
      <c r="T915" s="282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T915" s="283" t="s">
        <v>372</v>
      </c>
      <c r="AU915" s="283" t="s">
        <v>88</v>
      </c>
      <c r="AV915" s="15" t="s">
        <v>83</v>
      </c>
      <c r="AW915" s="15" t="s">
        <v>32</v>
      </c>
      <c r="AX915" s="15" t="s">
        <v>76</v>
      </c>
      <c r="AY915" s="283" t="s">
        <v>362</v>
      </c>
    </row>
    <row r="916" s="13" customFormat="1">
      <c r="A916" s="13"/>
      <c r="B916" s="241"/>
      <c r="C916" s="242"/>
      <c r="D916" s="243" t="s">
        <v>372</v>
      </c>
      <c r="E916" s="244" t="s">
        <v>1</v>
      </c>
      <c r="F916" s="245" t="s">
        <v>1450</v>
      </c>
      <c r="G916" s="242"/>
      <c r="H916" s="246">
        <v>165</v>
      </c>
      <c r="I916" s="247"/>
      <c r="J916" s="242"/>
      <c r="K916" s="242"/>
      <c r="L916" s="248"/>
      <c r="M916" s="249"/>
      <c r="N916" s="250"/>
      <c r="O916" s="250"/>
      <c r="P916" s="250"/>
      <c r="Q916" s="250"/>
      <c r="R916" s="250"/>
      <c r="S916" s="250"/>
      <c r="T916" s="251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52" t="s">
        <v>372</v>
      </c>
      <c r="AU916" s="252" t="s">
        <v>88</v>
      </c>
      <c r="AV916" s="13" t="s">
        <v>88</v>
      </c>
      <c r="AW916" s="13" t="s">
        <v>32</v>
      </c>
      <c r="AX916" s="13" t="s">
        <v>76</v>
      </c>
      <c r="AY916" s="252" t="s">
        <v>362</v>
      </c>
    </row>
    <row r="917" s="15" customFormat="1">
      <c r="A917" s="15"/>
      <c r="B917" s="274"/>
      <c r="C917" s="275"/>
      <c r="D917" s="243" t="s">
        <v>372</v>
      </c>
      <c r="E917" s="276" t="s">
        <v>1</v>
      </c>
      <c r="F917" s="277" t="s">
        <v>1451</v>
      </c>
      <c r="G917" s="275"/>
      <c r="H917" s="276" t="s">
        <v>1</v>
      </c>
      <c r="I917" s="278"/>
      <c r="J917" s="275"/>
      <c r="K917" s="275"/>
      <c r="L917" s="279"/>
      <c r="M917" s="280"/>
      <c r="N917" s="281"/>
      <c r="O917" s="281"/>
      <c r="P917" s="281"/>
      <c r="Q917" s="281"/>
      <c r="R917" s="281"/>
      <c r="S917" s="281"/>
      <c r="T917" s="282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T917" s="283" t="s">
        <v>372</v>
      </c>
      <c r="AU917" s="283" t="s">
        <v>88</v>
      </c>
      <c r="AV917" s="15" t="s">
        <v>83</v>
      </c>
      <c r="AW917" s="15" t="s">
        <v>32</v>
      </c>
      <c r="AX917" s="15" t="s">
        <v>76</v>
      </c>
      <c r="AY917" s="283" t="s">
        <v>362</v>
      </c>
    </row>
    <row r="918" s="13" customFormat="1">
      <c r="A918" s="13"/>
      <c r="B918" s="241"/>
      <c r="C918" s="242"/>
      <c r="D918" s="243" t="s">
        <v>372</v>
      </c>
      <c r="E918" s="244" t="s">
        <v>1</v>
      </c>
      <c r="F918" s="245" t="s">
        <v>1452</v>
      </c>
      <c r="G918" s="242"/>
      <c r="H918" s="246">
        <v>55</v>
      </c>
      <c r="I918" s="247"/>
      <c r="J918" s="242"/>
      <c r="K918" s="242"/>
      <c r="L918" s="248"/>
      <c r="M918" s="249"/>
      <c r="N918" s="250"/>
      <c r="O918" s="250"/>
      <c r="P918" s="250"/>
      <c r="Q918" s="250"/>
      <c r="R918" s="250"/>
      <c r="S918" s="250"/>
      <c r="T918" s="251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52" t="s">
        <v>372</v>
      </c>
      <c r="AU918" s="252" t="s">
        <v>88</v>
      </c>
      <c r="AV918" s="13" t="s">
        <v>88</v>
      </c>
      <c r="AW918" s="13" t="s">
        <v>32</v>
      </c>
      <c r="AX918" s="13" t="s">
        <v>76</v>
      </c>
      <c r="AY918" s="252" t="s">
        <v>362</v>
      </c>
    </row>
    <row r="919" s="14" customFormat="1">
      <c r="A919" s="14"/>
      <c r="B919" s="263"/>
      <c r="C919" s="264"/>
      <c r="D919" s="243" t="s">
        <v>372</v>
      </c>
      <c r="E919" s="265" t="s">
        <v>1</v>
      </c>
      <c r="F919" s="266" t="s">
        <v>396</v>
      </c>
      <c r="G919" s="264"/>
      <c r="H919" s="267">
        <v>220</v>
      </c>
      <c r="I919" s="268"/>
      <c r="J919" s="264"/>
      <c r="K919" s="264"/>
      <c r="L919" s="269"/>
      <c r="M919" s="270"/>
      <c r="N919" s="271"/>
      <c r="O919" s="271"/>
      <c r="P919" s="271"/>
      <c r="Q919" s="271"/>
      <c r="R919" s="271"/>
      <c r="S919" s="271"/>
      <c r="T919" s="272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73" t="s">
        <v>372</v>
      </c>
      <c r="AU919" s="273" t="s">
        <v>88</v>
      </c>
      <c r="AV919" s="14" t="s">
        <v>370</v>
      </c>
      <c r="AW919" s="14" t="s">
        <v>32</v>
      </c>
      <c r="AX919" s="14" t="s">
        <v>83</v>
      </c>
      <c r="AY919" s="273" t="s">
        <v>362</v>
      </c>
    </row>
    <row r="920" s="2" customFormat="1" ht="24.15" customHeight="1">
      <c r="A920" s="39"/>
      <c r="B920" s="40"/>
      <c r="C920" s="253" t="s">
        <v>1453</v>
      </c>
      <c r="D920" s="253" t="s">
        <v>380</v>
      </c>
      <c r="E920" s="254" t="s">
        <v>1454</v>
      </c>
      <c r="F920" s="255" t="s">
        <v>1455</v>
      </c>
      <c r="G920" s="256" t="s">
        <v>470</v>
      </c>
      <c r="H920" s="257">
        <v>165</v>
      </c>
      <c r="I920" s="258"/>
      <c r="J920" s="259">
        <f>ROUND(I920*H920,2)</f>
        <v>0</v>
      </c>
      <c r="K920" s="255" t="s">
        <v>369</v>
      </c>
      <c r="L920" s="260"/>
      <c r="M920" s="261" t="s">
        <v>1</v>
      </c>
      <c r="N920" s="262" t="s">
        <v>42</v>
      </c>
      <c r="O920" s="92"/>
      <c r="P920" s="237">
        <f>O920*H920</f>
        <v>0</v>
      </c>
      <c r="Q920" s="237">
        <v>0.0014</v>
      </c>
      <c r="R920" s="237">
        <f>Q920*H920</f>
        <v>0.23100000000000001</v>
      </c>
      <c r="S920" s="237">
        <v>0</v>
      </c>
      <c r="T920" s="238">
        <f>S920*H920</f>
        <v>0</v>
      </c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  <c r="AR920" s="239" t="s">
        <v>526</v>
      </c>
      <c r="AT920" s="239" t="s">
        <v>380</v>
      </c>
      <c r="AU920" s="239" t="s">
        <v>88</v>
      </c>
      <c r="AY920" s="18" t="s">
        <v>362</v>
      </c>
      <c r="BE920" s="240">
        <f>IF(N920="základní",J920,0)</f>
        <v>0</v>
      </c>
      <c r="BF920" s="240">
        <f>IF(N920="snížená",J920,0)</f>
        <v>0</v>
      </c>
      <c r="BG920" s="240">
        <f>IF(N920="zákl. přenesená",J920,0)</f>
        <v>0</v>
      </c>
      <c r="BH920" s="240">
        <f>IF(N920="sníž. přenesená",J920,0)</f>
        <v>0</v>
      </c>
      <c r="BI920" s="240">
        <f>IF(N920="nulová",J920,0)</f>
        <v>0</v>
      </c>
      <c r="BJ920" s="18" t="s">
        <v>88</v>
      </c>
      <c r="BK920" s="240">
        <f>ROUND(I920*H920,2)</f>
        <v>0</v>
      </c>
      <c r="BL920" s="18" t="s">
        <v>440</v>
      </c>
      <c r="BM920" s="239" t="s">
        <v>1456</v>
      </c>
    </row>
    <row r="921" s="15" customFormat="1">
      <c r="A921" s="15"/>
      <c r="B921" s="274"/>
      <c r="C921" s="275"/>
      <c r="D921" s="243" t="s">
        <v>372</v>
      </c>
      <c r="E921" s="276" t="s">
        <v>1</v>
      </c>
      <c r="F921" s="277" t="s">
        <v>1448</v>
      </c>
      <c r="G921" s="275"/>
      <c r="H921" s="276" t="s">
        <v>1</v>
      </c>
      <c r="I921" s="278"/>
      <c r="J921" s="275"/>
      <c r="K921" s="275"/>
      <c r="L921" s="279"/>
      <c r="M921" s="280"/>
      <c r="N921" s="281"/>
      <c r="O921" s="281"/>
      <c r="P921" s="281"/>
      <c r="Q921" s="281"/>
      <c r="R921" s="281"/>
      <c r="S921" s="281"/>
      <c r="T921" s="282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T921" s="283" t="s">
        <v>372</v>
      </c>
      <c r="AU921" s="283" t="s">
        <v>88</v>
      </c>
      <c r="AV921" s="15" t="s">
        <v>83</v>
      </c>
      <c r="AW921" s="15" t="s">
        <v>32</v>
      </c>
      <c r="AX921" s="15" t="s">
        <v>76</v>
      </c>
      <c r="AY921" s="283" t="s">
        <v>362</v>
      </c>
    </row>
    <row r="922" s="15" customFormat="1">
      <c r="A922" s="15"/>
      <c r="B922" s="274"/>
      <c r="C922" s="275"/>
      <c r="D922" s="243" t="s">
        <v>372</v>
      </c>
      <c r="E922" s="276" t="s">
        <v>1</v>
      </c>
      <c r="F922" s="277" t="s">
        <v>1449</v>
      </c>
      <c r="G922" s="275"/>
      <c r="H922" s="276" t="s">
        <v>1</v>
      </c>
      <c r="I922" s="278"/>
      <c r="J922" s="275"/>
      <c r="K922" s="275"/>
      <c r="L922" s="279"/>
      <c r="M922" s="280"/>
      <c r="N922" s="281"/>
      <c r="O922" s="281"/>
      <c r="P922" s="281"/>
      <c r="Q922" s="281"/>
      <c r="R922" s="281"/>
      <c r="S922" s="281"/>
      <c r="T922" s="282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T922" s="283" t="s">
        <v>372</v>
      </c>
      <c r="AU922" s="283" t="s">
        <v>88</v>
      </c>
      <c r="AV922" s="15" t="s">
        <v>83</v>
      </c>
      <c r="AW922" s="15" t="s">
        <v>32</v>
      </c>
      <c r="AX922" s="15" t="s">
        <v>76</v>
      </c>
      <c r="AY922" s="283" t="s">
        <v>362</v>
      </c>
    </row>
    <row r="923" s="13" customFormat="1">
      <c r="A923" s="13"/>
      <c r="B923" s="241"/>
      <c r="C923" s="242"/>
      <c r="D923" s="243" t="s">
        <v>372</v>
      </c>
      <c r="E923" s="244" t="s">
        <v>1</v>
      </c>
      <c r="F923" s="245" t="s">
        <v>1450</v>
      </c>
      <c r="G923" s="242"/>
      <c r="H923" s="246">
        <v>165</v>
      </c>
      <c r="I923" s="247"/>
      <c r="J923" s="242"/>
      <c r="K923" s="242"/>
      <c r="L923" s="248"/>
      <c r="M923" s="249"/>
      <c r="N923" s="250"/>
      <c r="O923" s="250"/>
      <c r="P923" s="250"/>
      <c r="Q923" s="250"/>
      <c r="R923" s="250"/>
      <c r="S923" s="250"/>
      <c r="T923" s="251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52" t="s">
        <v>372</v>
      </c>
      <c r="AU923" s="252" t="s">
        <v>88</v>
      </c>
      <c r="AV923" s="13" t="s">
        <v>88</v>
      </c>
      <c r="AW923" s="13" t="s">
        <v>32</v>
      </c>
      <c r="AX923" s="13" t="s">
        <v>83</v>
      </c>
      <c r="AY923" s="252" t="s">
        <v>362</v>
      </c>
    </row>
    <row r="924" s="2" customFormat="1" ht="24.15" customHeight="1">
      <c r="A924" s="39"/>
      <c r="B924" s="40"/>
      <c r="C924" s="253" t="s">
        <v>1457</v>
      </c>
      <c r="D924" s="253" t="s">
        <v>380</v>
      </c>
      <c r="E924" s="254" t="s">
        <v>1458</v>
      </c>
      <c r="F924" s="255" t="s">
        <v>1459</v>
      </c>
      <c r="G924" s="256" t="s">
        <v>470</v>
      </c>
      <c r="H924" s="257">
        <v>55</v>
      </c>
      <c r="I924" s="258"/>
      <c r="J924" s="259">
        <f>ROUND(I924*H924,2)</f>
        <v>0</v>
      </c>
      <c r="K924" s="255" t="s">
        <v>369</v>
      </c>
      <c r="L924" s="260"/>
      <c r="M924" s="261" t="s">
        <v>1</v>
      </c>
      <c r="N924" s="262" t="s">
        <v>42</v>
      </c>
      <c r="O924" s="92"/>
      <c r="P924" s="237">
        <f>O924*H924</f>
        <v>0</v>
      </c>
      <c r="Q924" s="237">
        <v>0.00089999999999999998</v>
      </c>
      <c r="R924" s="237">
        <f>Q924*H924</f>
        <v>0.049499999999999995</v>
      </c>
      <c r="S924" s="237">
        <v>0</v>
      </c>
      <c r="T924" s="238">
        <f>S924*H924</f>
        <v>0</v>
      </c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  <c r="AR924" s="239" t="s">
        <v>526</v>
      </c>
      <c r="AT924" s="239" t="s">
        <v>380</v>
      </c>
      <c r="AU924" s="239" t="s">
        <v>88</v>
      </c>
      <c r="AY924" s="18" t="s">
        <v>362</v>
      </c>
      <c r="BE924" s="240">
        <f>IF(N924="základní",J924,0)</f>
        <v>0</v>
      </c>
      <c r="BF924" s="240">
        <f>IF(N924="snížená",J924,0)</f>
        <v>0</v>
      </c>
      <c r="BG924" s="240">
        <f>IF(N924="zákl. přenesená",J924,0)</f>
        <v>0</v>
      </c>
      <c r="BH924" s="240">
        <f>IF(N924="sníž. přenesená",J924,0)</f>
        <v>0</v>
      </c>
      <c r="BI924" s="240">
        <f>IF(N924="nulová",J924,0)</f>
        <v>0</v>
      </c>
      <c r="BJ924" s="18" t="s">
        <v>88</v>
      </c>
      <c r="BK924" s="240">
        <f>ROUND(I924*H924,2)</f>
        <v>0</v>
      </c>
      <c r="BL924" s="18" t="s">
        <v>440</v>
      </c>
      <c r="BM924" s="239" t="s">
        <v>1460</v>
      </c>
    </row>
    <row r="925" s="15" customFormat="1">
      <c r="A925" s="15"/>
      <c r="B925" s="274"/>
      <c r="C925" s="275"/>
      <c r="D925" s="243" t="s">
        <v>372</v>
      </c>
      <c r="E925" s="276" t="s">
        <v>1</v>
      </c>
      <c r="F925" s="277" t="s">
        <v>1448</v>
      </c>
      <c r="G925" s="275"/>
      <c r="H925" s="276" t="s">
        <v>1</v>
      </c>
      <c r="I925" s="278"/>
      <c r="J925" s="275"/>
      <c r="K925" s="275"/>
      <c r="L925" s="279"/>
      <c r="M925" s="280"/>
      <c r="N925" s="281"/>
      <c r="O925" s="281"/>
      <c r="P925" s="281"/>
      <c r="Q925" s="281"/>
      <c r="R925" s="281"/>
      <c r="S925" s="281"/>
      <c r="T925" s="282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T925" s="283" t="s">
        <v>372</v>
      </c>
      <c r="AU925" s="283" t="s">
        <v>88</v>
      </c>
      <c r="AV925" s="15" t="s">
        <v>83</v>
      </c>
      <c r="AW925" s="15" t="s">
        <v>32</v>
      </c>
      <c r="AX925" s="15" t="s">
        <v>76</v>
      </c>
      <c r="AY925" s="283" t="s">
        <v>362</v>
      </c>
    </row>
    <row r="926" s="15" customFormat="1">
      <c r="A926" s="15"/>
      <c r="B926" s="274"/>
      <c r="C926" s="275"/>
      <c r="D926" s="243" t="s">
        <v>372</v>
      </c>
      <c r="E926" s="276" t="s">
        <v>1</v>
      </c>
      <c r="F926" s="277" t="s">
        <v>1451</v>
      </c>
      <c r="G926" s="275"/>
      <c r="H926" s="276" t="s">
        <v>1</v>
      </c>
      <c r="I926" s="278"/>
      <c r="J926" s="275"/>
      <c r="K926" s="275"/>
      <c r="L926" s="279"/>
      <c r="M926" s="280"/>
      <c r="N926" s="281"/>
      <c r="O926" s="281"/>
      <c r="P926" s="281"/>
      <c r="Q926" s="281"/>
      <c r="R926" s="281"/>
      <c r="S926" s="281"/>
      <c r="T926" s="282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T926" s="283" t="s">
        <v>372</v>
      </c>
      <c r="AU926" s="283" t="s">
        <v>88</v>
      </c>
      <c r="AV926" s="15" t="s">
        <v>83</v>
      </c>
      <c r="AW926" s="15" t="s">
        <v>32</v>
      </c>
      <c r="AX926" s="15" t="s">
        <v>76</v>
      </c>
      <c r="AY926" s="283" t="s">
        <v>362</v>
      </c>
    </row>
    <row r="927" s="13" customFormat="1">
      <c r="A927" s="13"/>
      <c r="B927" s="241"/>
      <c r="C927" s="242"/>
      <c r="D927" s="243" t="s">
        <v>372</v>
      </c>
      <c r="E927" s="244" t="s">
        <v>1</v>
      </c>
      <c r="F927" s="245" t="s">
        <v>1452</v>
      </c>
      <c r="G927" s="242"/>
      <c r="H927" s="246">
        <v>55</v>
      </c>
      <c r="I927" s="247"/>
      <c r="J927" s="242"/>
      <c r="K927" s="242"/>
      <c r="L927" s="248"/>
      <c r="M927" s="249"/>
      <c r="N927" s="250"/>
      <c r="O927" s="250"/>
      <c r="P927" s="250"/>
      <c r="Q927" s="250"/>
      <c r="R927" s="250"/>
      <c r="S927" s="250"/>
      <c r="T927" s="251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52" t="s">
        <v>372</v>
      </c>
      <c r="AU927" s="252" t="s">
        <v>88</v>
      </c>
      <c r="AV927" s="13" t="s">
        <v>88</v>
      </c>
      <c r="AW927" s="13" t="s">
        <v>32</v>
      </c>
      <c r="AX927" s="13" t="s">
        <v>83</v>
      </c>
      <c r="AY927" s="252" t="s">
        <v>362</v>
      </c>
    </row>
    <row r="928" s="2" customFormat="1" ht="33" customHeight="1">
      <c r="A928" s="39"/>
      <c r="B928" s="40"/>
      <c r="C928" s="228" t="s">
        <v>1461</v>
      </c>
      <c r="D928" s="228" t="s">
        <v>365</v>
      </c>
      <c r="E928" s="229" t="s">
        <v>1462</v>
      </c>
      <c r="F928" s="230" t="s">
        <v>1463</v>
      </c>
      <c r="G928" s="231" t="s">
        <v>470</v>
      </c>
      <c r="H928" s="232">
        <v>65</v>
      </c>
      <c r="I928" s="233"/>
      <c r="J928" s="234">
        <f>ROUND(I928*H928,2)</f>
        <v>0</v>
      </c>
      <c r="K928" s="230" t="s">
        <v>369</v>
      </c>
      <c r="L928" s="45"/>
      <c r="M928" s="235" t="s">
        <v>1</v>
      </c>
      <c r="N928" s="236" t="s">
        <v>42</v>
      </c>
      <c r="O928" s="92"/>
      <c r="P928" s="237">
        <f>O928*H928</f>
        <v>0</v>
      </c>
      <c r="Q928" s="237">
        <v>0.0011900000000000001</v>
      </c>
      <c r="R928" s="237">
        <f>Q928*H928</f>
        <v>0.077350000000000002</v>
      </c>
      <c r="S928" s="237">
        <v>0</v>
      </c>
      <c r="T928" s="238">
        <f>S928*H928</f>
        <v>0</v>
      </c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  <c r="AR928" s="239" t="s">
        <v>440</v>
      </c>
      <c r="AT928" s="239" t="s">
        <v>365</v>
      </c>
      <c r="AU928" s="239" t="s">
        <v>88</v>
      </c>
      <c r="AY928" s="18" t="s">
        <v>362</v>
      </c>
      <c r="BE928" s="240">
        <f>IF(N928="základní",J928,0)</f>
        <v>0</v>
      </c>
      <c r="BF928" s="240">
        <f>IF(N928="snížená",J928,0)</f>
        <v>0</v>
      </c>
      <c r="BG928" s="240">
        <f>IF(N928="zákl. přenesená",J928,0)</f>
        <v>0</v>
      </c>
      <c r="BH928" s="240">
        <f>IF(N928="sníž. přenesená",J928,0)</f>
        <v>0</v>
      </c>
      <c r="BI928" s="240">
        <f>IF(N928="nulová",J928,0)</f>
        <v>0</v>
      </c>
      <c r="BJ928" s="18" t="s">
        <v>88</v>
      </c>
      <c r="BK928" s="240">
        <f>ROUND(I928*H928,2)</f>
        <v>0</v>
      </c>
      <c r="BL928" s="18" t="s">
        <v>440</v>
      </c>
      <c r="BM928" s="239" t="s">
        <v>1464</v>
      </c>
    </row>
    <row r="929" s="15" customFormat="1">
      <c r="A929" s="15"/>
      <c r="B929" s="274"/>
      <c r="C929" s="275"/>
      <c r="D929" s="243" t="s">
        <v>372</v>
      </c>
      <c r="E929" s="276" t="s">
        <v>1</v>
      </c>
      <c r="F929" s="277" t="s">
        <v>1465</v>
      </c>
      <c r="G929" s="275"/>
      <c r="H929" s="276" t="s">
        <v>1</v>
      </c>
      <c r="I929" s="278"/>
      <c r="J929" s="275"/>
      <c r="K929" s="275"/>
      <c r="L929" s="279"/>
      <c r="M929" s="280"/>
      <c r="N929" s="281"/>
      <c r="O929" s="281"/>
      <c r="P929" s="281"/>
      <c r="Q929" s="281"/>
      <c r="R929" s="281"/>
      <c r="S929" s="281"/>
      <c r="T929" s="282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T929" s="283" t="s">
        <v>372</v>
      </c>
      <c r="AU929" s="283" t="s">
        <v>88</v>
      </c>
      <c r="AV929" s="15" t="s">
        <v>83</v>
      </c>
      <c r="AW929" s="15" t="s">
        <v>32</v>
      </c>
      <c r="AX929" s="15" t="s">
        <v>76</v>
      </c>
      <c r="AY929" s="283" t="s">
        <v>362</v>
      </c>
    </row>
    <row r="930" s="15" customFormat="1">
      <c r="A930" s="15"/>
      <c r="B930" s="274"/>
      <c r="C930" s="275"/>
      <c r="D930" s="243" t="s">
        <v>372</v>
      </c>
      <c r="E930" s="276" t="s">
        <v>1</v>
      </c>
      <c r="F930" s="277" t="s">
        <v>1466</v>
      </c>
      <c r="G930" s="275"/>
      <c r="H930" s="276" t="s">
        <v>1</v>
      </c>
      <c r="I930" s="278"/>
      <c r="J930" s="275"/>
      <c r="K930" s="275"/>
      <c r="L930" s="279"/>
      <c r="M930" s="280"/>
      <c r="N930" s="281"/>
      <c r="O930" s="281"/>
      <c r="P930" s="281"/>
      <c r="Q930" s="281"/>
      <c r="R930" s="281"/>
      <c r="S930" s="281"/>
      <c r="T930" s="282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T930" s="283" t="s">
        <v>372</v>
      </c>
      <c r="AU930" s="283" t="s">
        <v>88</v>
      </c>
      <c r="AV930" s="15" t="s">
        <v>83</v>
      </c>
      <c r="AW930" s="15" t="s">
        <v>32</v>
      </c>
      <c r="AX930" s="15" t="s">
        <v>76</v>
      </c>
      <c r="AY930" s="283" t="s">
        <v>362</v>
      </c>
    </row>
    <row r="931" s="13" customFormat="1">
      <c r="A931" s="13"/>
      <c r="B931" s="241"/>
      <c r="C931" s="242"/>
      <c r="D931" s="243" t="s">
        <v>372</v>
      </c>
      <c r="E931" s="244" t="s">
        <v>1</v>
      </c>
      <c r="F931" s="245" t="s">
        <v>1467</v>
      </c>
      <c r="G931" s="242"/>
      <c r="H931" s="246">
        <v>65</v>
      </c>
      <c r="I931" s="247"/>
      <c r="J931" s="242"/>
      <c r="K931" s="242"/>
      <c r="L931" s="248"/>
      <c r="M931" s="249"/>
      <c r="N931" s="250"/>
      <c r="O931" s="250"/>
      <c r="P931" s="250"/>
      <c r="Q931" s="250"/>
      <c r="R931" s="250"/>
      <c r="S931" s="250"/>
      <c r="T931" s="251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52" t="s">
        <v>372</v>
      </c>
      <c r="AU931" s="252" t="s">
        <v>88</v>
      </c>
      <c r="AV931" s="13" t="s">
        <v>88</v>
      </c>
      <c r="AW931" s="13" t="s">
        <v>32</v>
      </c>
      <c r="AX931" s="13" t="s">
        <v>83</v>
      </c>
      <c r="AY931" s="252" t="s">
        <v>362</v>
      </c>
    </row>
    <row r="932" s="2" customFormat="1" ht="24.15" customHeight="1">
      <c r="A932" s="39"/>
      <c r="B932" s="40"/>
      <c r="C932" s="253" t="s">
        <v>1170</v>
      </c>
      <c r="D932" s="253" t="s">
        <v>380</v>
      </c>
      <c r="E932" s="254" t="s">
        <v>1468</v>
      </c>
      <c r="F932" s="255" t="s">
        <v>1469</v>
      </c>
      <c r="G932" s="256" t="s">
        <v>470</v>
      </c>
      <c r="H932" s="257">
        <v>65</v>
      </c>
      <c r="I932" s="258"/>
      <c r="J932" s="259">
        <f>ROUND(I932*H932,2)</f>
        <v>0</v>
      </c>
      <c r="K932" s="255" t="s">
        <v>471</v>
      </c>
      <c r="L932" s="260"/>
      <c r="M932" s="261" t="s">
        <v>1</v>
      </c>
      <c r="N932" s="262" t="s">
        <v>42</v>
      </c>
      <c r="O932" s="92"/>
      <c r="P932" s="237">
        <f>O932*H932</f>
        <v>0</v>
      </c>
      <c r="Q932" s="237">
        <v>0.0118</v>
      </c>
      <c r="R932" s="237">
        <f>Q932*H932</f>
        <v>0.76700000000000002</v>
      </c>
      <c r="S932" s="237">
        <v>0</v>
      </c>
      <c r="T932" s="238">
        <f>S932*H932</f>
        <v>0</v>
      </c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  <c r="AR932" s="239" t="s">
        <v>526</v>
      </c>
      <c r="AT932" s="239" t="s">
        <v>380</v>
      </c>
      <c r="AU932" s="239" t="s">
        <v>88</v>
      </c>
      <c r="AY932" s="18" t="s">
        <v>362</v>
      </c>
      <c r="BE932" s="240">
        <f>IF(N932="základní",J932,0)</f>
        <v>0</v>
      </c>
      <c r="BF932" s="240">
        <f>IF(N932="snížená",J932,0)</f>
        <v>0</v>
      </c>
      <c r="BG932" s="240">
        <f>IF(N932="zákl. přenesená",J932,0)</f>
        <v>0</v>
      </c>
      <c r="BH932" s="240">
        <f>IF(N932="sníž. přenesená",J932,0)</f>
        <v>0</v>
      </c>
      <c r="BI932" s="240">
        <f>IF(N932="nulová",J932,0)</f>
        <v>0</v>
      </c>
      <c r="BJ932" s="18" t="s">
        <v>88</v>
      </c>
      <c r="BK932" s="240">
        <f>ROUND(I932*H932,2)</f>
        <v>0</v>
      </c>
      <c r="BL932" s="18" t="s">
        <v>440</v>
      </c>
      <c r="BM932" s="239" t="s">
        <v>1470</v>
      </c>
    </row>
    <row r="933" s="13" customFormat="1">
      <c r="A933" s="13"/>
      <c r="B933" s="241"/>
      <c r="C933" s="242"/>
      <c r="D933" s="243" t="s">
        <v>372</v>
      </c>
      <c r="E933" s="244" t="s">
        <v>1</v>
      </c>
      <c r="F933" s="245" t="s">
        <v>1241</v>
      </c>
      <c r="G933" s="242"/>
      <c r="H933" s="246">
        <v>65</v>
      </c>
      <c r="I933" s="247"/>
      <c r="J933" s="242"/>
      <c r="K933" s="242"/>
      <c r="L933" s="248"/>
      <c r="M933" s="249"/>
      <c r="N933" s="250"/>
      <c r="O933" s="250"/>
      <c r="P933" s="250"/>
      <c r="Q933" s="250"/>
      <c r="R933" s="250"/>
      <c r="S933" s="250"/>
      <c r="T933" s="251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52" t="s">
        <v>372</v>
      </c>
      <c r="AU933" s="252" t="s">
        <v>88</v>
      </c>
      <c r="AV933" s="13" t="s">
        <v>88</v>
      </c>
      <c r="AW933" s="13" t="s">
        <v>32</v>
      </c>
      <c r="AX933" s="13" t="s">
        <v>83</v>
      </c>
      <c r="AY933" s="252" t="s">
        <v>362</v>
      </c>
    </row>
    <row r="934" s="2" customFormat="1" ht="24.15" customHeight="1">
      <c r="A934" s="39"/>
      <c r="B934" s="40"/>
      <c r="C934" s="228" t="s">
        <v>1471</v>
      </c>
      <c r="D934" s="228" t="s">
        <v>365</v>
      </c>
      <c r="E934" s="229" t="s">
        <v>1472</v>
      </c>
      <c r="F934" s="230" t="s">
        <v>1473</v>
      </c>
      <c r="G934" s="231" t="s">
        <v>482</v>
      </c>
      <c r="H934" s="232">
        <v>63.654000000000003</v>
      </c>
      <c r="I934" s="233"/>
      <c r="J934" s="234">
        <f>ROUND(I934*H934,2)</f>
        <v>0</v>
      </c>
      <c r="K934" s="230" t="s">
        <v>369</v>
      </c>
      <c r="L934" s="45"/>
      <c r="M934" s="235" t="s">
        <v>1</v>
      </c>
      <c r="N934" s="236" t="s">
        <v>42</v>
      </c>
      <c r="O934" s="92"/>
      <c r="P934" s="237">
        <f>O934*H934</f>
        <v>0</v>
      </c>
      <c r="Q934" s="237">
        <v>0</v>
      </c>
      <c r="R934" s="237">
        <f>Q934*H934</f>
        <v>0</v>
      </c>
      <c r="S934" s="237">
        <v>0</v>
      </c>
      <c r="T934" s="238">
        <f>S934*H934</f>
        <v>0</v>
      </c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  <c r="AR934" s="239" t="s">
        <v>440</v>
      </c>
      <c r="AT934" s="239" t="s">
        <v>365</v>
      </c>
      <c r="AU934" s="239" t="s">
        <v>88</v>
      </c>
      <c r="AY934" s="18" t="s">
        <v>362</v>
      </c>
      <c r="BE934" s="240">
        <f>IF(N934="základní",J934,0)</f>
        <v>0</v>
      </c>
      <c r="BF934" s="240">
        <f>IF(N934="snížená",J934,0)</f>
        <v>0</v>
      </c>
      <c r="BG934" s="240">
        <f>IF(N934="zákl. přenesená",J934,0)</f>
        <v>0</v>
      </c>
      <c r="BH934" s="240">
        <f>IF(N934="sníž. přenesená",J934,0)</f>
        <v>0</v>
      </c>
      <c r="BI934" s="240">
        <f>IF(N934="nulová",J934,0)</f>
        <v>0</v>
      </c>
      <c r="BJ934" s="18" t="s">
        <v>88</v>
      </c>
      <c r="BK934" s="240">
        <f>ROUND(I934*H934,2)</f>
        <v>0</v>
      </c>
      <c r="BL934" s="18" t="s">
        <v>440</v>
      </c>
      <c r="BM934" s="239" t="s">
        <v>1474</v>
      </c>
    </row>
    <row r="935" s="12" customFormat="1" ht="22.8" customHeight="1">
      <c r="A935" s="12"/>
      <c r="B935" s="212"/>
      <c r="C935" s="213"/>
      <c r="D935" s="214" t="s">
        <v>75</v>
      </c>
      <c r="E935" s="226" t="s">
        <v>1475</v>
      </c>
      <c r="F935" s="226" t="s">
        <v>1476</v>
      </c>
      <c r="G935" s="213"/>
      <c r="H935" s="213"/>
      <c r="I935" s="216"/>
      <c r="J935" s="227">
        <f>BK935</f>
        <v>0</v>
      </c>
      <c r="K935" s="213"/>
      <c r="L935" s="218"/>
      <c r="M935" s="219"/>
      <c r="N935" s="220"/>
      <c r="O935" s="220"/>
      <c r="P935" s="221">
        <f>SUM(P936:P954)</f>
        <v>0</v>
      </c>
      <c r="Q935" s="220"/>
      <c r="R935" s="221">
        <f>SUM(R936:R954)</f>
        <v>0</v>
      </c>
      <c r="S935" s="220"/>
      <c r="T935" s="222">
        <f>SUM(T936:T954)</f>
        <v>0</v>
      </c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R935" s="223" t="s">
        <v>88</v>
      </c>
      <c r="AT935" s="224" t="s">
        <v>75</v>
      </c>
      <c r="AU935" s="224" t="s">
        <v>83</v>
      </c>
      <c r="AY935" s="223" t="s">
        <v>362</v>
      </c>
      <c r="BK935" s="225">
        <f>SUM(BK936:BK954)</f>
        <v>0</v>
      </c>
    </row>
    <row r="936" s="2" customFormat="1" ht="21.75" customHeight="1">
      <c r="A936" s="39"/>
      <c r="B936" s="40"/>
      <c r="C936" s="228" t="s">
        <v>1477</v>
      </c>
      <c r="D936" s="228" t="s">
        <v>365</v>
      </c>
      <c r="E936" s="229" t="s">
        <v>1478</v>
      </c>
      <c r="F936" s="230" t="s">
        <v>1479</v>
      </c>
      <c r="G936" s="231" t="s">
        <v>403</v>
      </c>
      <c r="H936" s="232">
        <v>216.80000000000001</v>
      </c>
      <c r="I936" s="233"/>
      <c r="J936" s="234">
        <f>ROUND(I936*H936,2)</f>
        <v>0</v>
      </c>
      <c r="K936" s="230" t="s">
        <v>471</v>
      </c>
      <c r="L936" s="45"/>
      <c r="M936" s="235" t="s">
        <v>1</v>
      </c>
      <c r="N936" s="236" t="s">
        <v>42</v>
      </c>
      <c r="O936" s="92"/>
      <c r="P936" s="237">
        <f>O936*H936</f>
        <v>0</v>
      </c>
      <c r="Q936" s="237">
        <v>0</v>
      </c>
      <c r="R936" s="237">
        <f>Q936*H936</f>
        <v>0</v>
      </c>
      <c r="S936" s="237">
        <v>0</v>
      </c>
      <c r="T936" s="238">
        <f>S936*H936</f>
        <v>0</v>
      </c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  <c r="AR936" s="239" t="s">
        <v>440</v>
      </c>
      <c r="AT936" s="239" t="s">
        <v>365</v>
      </c>
      <c r="AU936" s="239" t="s">
        <v>88</v>
      </c>
      <c r="AY936" s="18" t="s">
        <v>362</v>
      </c>
      <c r="BE936" s="240">
        <f>IF(N936="základní",J936,0)</f>
        <v>0</v>
      </c>
      <c r="BF936" s="240">
        <f>IF(N936="snížená",J936,0)</f>
        <v>0</v>
      </c>
      <c r="BG936" s="240">
        <f>IF(N936="zákl. přenesená",J936,0)</f>
        <v>0</v>
      </c>
      <c r="BH936" s="240">
        <f>IF(N936="sníž. přenesená",J936,0)</f>
        <v>0</v>
      </c>
      <c r="BI936" s="240">
        <f>IF(N936="nulová",J936,0)</f>
        <v>0</v>
      </c>
      <c r="BJ936" s="18" t="s">
        <v>88</v>
      </c>
      <c r="BK936" s="240">
        <f>ROUND(I936*H936,2)</f>
        <v>0</v>
      </c>
      <c r="BL936" s="18" t="s">
        <v>440</v>
      </c>
      <c r="BM936" s="239" t="s">
        <v>1480</v>
      </c>
    </row>
    <row r="937" s="2" customFormat="1">
      <c r="A937" s="39"/>
      <c r="B937" s="40"/>
      <c r="C937" s="41"/>
      <c r="D937" s="243" t="s">
        <v>570</v>
      </c>
      <c r="E937" s="41"/>
      <c r="F937" s="284" t="s">
        <v>657</v>
      </c>
      <c r="G937" s="41"/>
      <c r="H937" s="41"/>
      <c r="I937" s="285"/>
      <c r="J937" s="41"/>
      <c r="K937" s="41"/>
      <c r="L937" s="45"/>
      <c r="M937" s="286"/>
      <c r="N937" s="287"/>
      <c r="O937" s="92"/>
      <c r="P937" s="92"/>
      <c r="Q937" s="92"/>
      <c r="R937" s="92"/>
      <c r="S937" s="92"/>
      <c r="T937" s="93"/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  <c r="AT937" s="18" t="s">
        <v>570</v>
      </c>
      <c r="AU937" s="18" t="s">
        <v>88</v>
      </c>
    </row>
    <row r="938" s="15" customFormat="1">
      <c r="A938" s="15"/>
      <c r="B938" s="274"/>
      <c r="C938" s="275"/>
      <c r="D938" s="243" t="s">
        <v>372</v>
      </c>
      <c r="E938" s="276" t="s">
        <v>1</v>
      </c>
      <c r="F938" s="277" t="s">
        <v>1481</v>
      </c>
      <c r="G938" s="275"/>
      <c r="H938" s="276" t="s">
        <v>1</v>
      </c>
      <c r="I938" s="278"/>
      <c r="J938" s="275"/>
      <c r="K938" s="275"/>
      <c r="L938" s="279"/>
      <c r="M938" s="280"/>
      <c r="N938" s="281"/>
      <c r="O938" s="281"/>
      <c r="P938" s="281"/>
      <c r="Q938" s="281"/>
      <c r="R938" s="281"/>
      <c r="S938" s="281"/>
      <c r="T938" s="282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T938" s="283" t="s">
        <v>372</v>
      </c>
      <c r="AU938" s="283" t="s">
        <v>88</v>
      </c>
      <c r="AV938" s="15" t="s">
        <v>83</v>
      </c>
      <c r="AW938" s="15" t="s">
        <v>32</v>
      </c>
      <c r="AX938" s="15" t="s">
        <v>76</v>
      </c>
      <c r="AY938" s="283" t="s">
        <v>362</v>
      </c>
    </row>
    <row r="939" s="15" customFormat="1">
      <c r="A939" s="15"/>
      <c r="B939" s="274"/>
      <c r="C939" s="275"/>
      <c r="D939" s="243" t="s">
        <v>372</v>
      </c>
      <c r="E939" s="276" t="s">
        <v>1</v>
      </c>
      <c r="F939" s="277" t="s">
        <v>1482</v>
      </c>
      <c r="G939" s="275"/>
      <c r="H939" s="276" t="s">
        <v>1</v>
      </c>
      <c r="I939" s="278"/>
      <c r="J939" s="275"/>
      <c r="K939" s="275"/>
      <c r="L939" s="279"/>
      <c r="M939" s="280"/>
      <c r="N939" s="281"/>
      <c r="O939" s="281"/>
      <c r="P939" s="281"/>
      <c r="Q939" s="281"/>
      <c r="R939" s="281"/>
      <c r="S939" s="281"/>
      <c r="T939" s="282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T939" s="283" t="s">
        <v>372</v>
      </c>
      <c r="AU939" s="283" t="s">
        <v>88</v>
      </c>
      <c r="AV939" s="15" t="s">
        <v>83</v>
      </c>
      <c r="AW939" s="15" t="s">
        <v>32</v>
      </c>
      <c r="AX939" s="15" t="s">
        <v>76</v>
      </c>
      <c r="AY939" s="283" t="s">
        <v>362</v>
      </c>
    </row>
    <row r="940" s="13" customFormat="1">
      <c r="A940" s="13"/>
      <c r="B940" s="241"/>
      <c r="C940" s="242"/>
      <c r="D940" s="243" t="s">
        <v>372</v>
      </c>
      <c r="E940" s="244" t="s">
        <v>1</v>
      </c>
      <c r="F940" s="245" t="s">
        <v>1483</v>
      </c>
      <c r="G940" s="242"/>
      <c r="H940" s="246">
        <v>151.80000000000001</v>
      </c>
      <c r="I940" s="247"/>
      <c r="J940" s="242"/>
      <c r="K940" s="242"/>
      <c r="L940" s="248"/>
      <c r="M940" s="249"/>
      <c r="N940" s="250"/>
      <c r="O940" s="250"/>
      <c r="P940" s="250"/>
      <c r="Q940" s="250"/>
      <c r="R940" s="250"/>
      <c r="S940" s="250"/>
      <c r="T940" s="251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52" t="s">
        <v>372</v>
      </c>
      <c r="AU940" s="252" t="s">
        <v>88</v>
      </c>
      <c r="AV940" s="13" t="s">
        <v>88</v>
      </c>
      <c r="AW940" s="13" t="s">
        <v>32</v>
      </c>
      <c r="AX940" s="13" t="s">
        <v>76</v>
      </c>
      <c r="AY940" s="252" t="s">
        <v>362</v>
      </c>
    </row>
    <row r="941" s="15" customFormat="1">
      <c r="A941" s="15"/>
      <c r="B941" s="274"/>
      <c r="C941" s="275"/>
      <c r="D941" s="243" t="s">
        <v>372</v>
      </c>
      <c r="E941" s="276" t="s">
        <v>1</v>
      </c>
      <c r="F941" s="277" t="s">
        <v>1484</v>
      </c>
      <c r="G941" s="275"/>
      <c r="H941" s="276" t="s">
        <v>1</v>
      </c>
      <c r="I941" s="278"/>
      <c r="J941" s="275"/>
      <c r="K941" s="275"/>
      <c r="L941" s="279"/>
      <c r="M941" s="280"/>
      <c r="N941" s="281"/>
      <c r="O941" s="281"/>
      <c r="P941" s="281"/>
      <c r="Q941" s="281"/>
      <c r="R941" s="281"/>
      <c r="S941" s="281"/>
      <c r="T941" s="282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T941" s="283" t="s">
        <v>372</v>
      </c>
      <c r="AU941" s="283" t="s">
        <v>88</v>
      </c>
      <c r="AV941" s="15" t="s">
        <v>83</v>
      </c>
      <c r="AW941" s="15" t="s">
        <v>32</v>
      </c>
      <c r="AX941" s="15" t="s">
        <v>76</v>
      </c>
      <c r="AY941" s="283" t="s">
        <v>362</v>
      </c>
    </row>
    <row r="942" s="13" customFormat="1">
      <c r="A942" s="13"/>
      <c r="B942" s="241"/>
      <c r="C942" s="242"/>
      <c r="D942" s="243" t="s">
        <v>372</v>
      </c>
      <c r="E942" s="244" t="s">
        <v>1</v>
      </c>
      <c r="F942" s="245" t="s">
        <v>1485</v>
      </c>
      <c r="G942" s="242"/>
      <c r="H942" s="246">
        <v>65</v>
      </c>
      <c r="I942" s="247"/>
      <c r="J942" s="242"/>
      <c r="K942" s="242"/>
      <c r="L942" s="248"/>
      <c r="M942" s="249"/>
      <c r="N942" s="250"/>
      <c r="O942" s="250"/>
      <c r="P942" s="250"/>
      <c r="Q942" s="250"/>
      <c r="R942" s="250"/>
      <c r="S942" s="250"/>
      <c r="T942" s="251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52" t="s">
        <v>372</v>
      </c>
      <c r="AU942" s="252" t="s">
        <v>88</v>
      </c>
      <c r="AV942" s="13" t="s">
        <v>88</v>
      </c>
      <c r="AW942" s="13" t="s">
        <v>32</v>
      </c>
      <c r="AX942" s="13" t="s">
        <v>76</v>
      </c>
      <c r="AY942" s="252" t="s">
        <v>362</v>
      </c>
    </row>
    <row r="943" s="14" customFormat="1">
      <c r="A943" s="14"/>
      <c r="B943" s="263"/>
      <c r="C943" s="264"/>
      <c r="D943" s="243" t="s">
        <v>372</v>
      </c>
      <c r="E943" s="265" t="s">
        <v>1</v>
      </c>
      <c r="F943" s="266" t="s">
        <v>396</v>
      </c>
      <c r="G943" s="264"/>
      <c r="H943" s="267">
        <v>216.80000000000001</v>
      </c>
      <c r="I943" s="268"/>
      <c r="J943" s="264"/>
      <c r="K943" s="264"/>
      <c r="L943" s="269"/>
      <c r="M943" s="270"/>
      <c r="N943" s="271"/>
      <c r="O943" s="271"/>
      <c r="P943" s="271"/>
      <c r="Q943" s="271"/>
      <c r="R943" s="271"/>
      <c r="S943" s="271"/>
      <c r="T943" s="272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73" t="s">
        <v>372</v>
      </c>
      <c r="AU943" s="273" t="s">
        <v>88</v>
      </c>
      <c r="AV943" s="14" t="s">
        <v>370</v>
      </c>
      <c r="AW943" s="14" t="s">
        <v>32</v>
      </c>
      <c r="AX943" s="14" t="s">
        <v>83</v>
      </c>
      <c r="AY943" s="273" t="s">
        <v>362</v>
      </c>
    </row>
    <row r="944" s="2" customFormat="1" ht="24.15" customHeight="1">
      <c r="A944" s="39"/>
      <c r="B944" s="40"/>
      <c r="C944" s="228" t="s">
        <v>1486</v>
      </c>
      <c r="D944" s="228" t="s">
        <v>365</v>
      </c>
      <c r="E944" s="229" t="s">
        <v>1487</v>
      </c>
      <c r="F944" s="230" t="s">
        <v>1488</v>
      </c>
      <c r="G944" s="231" t="s">
        <v>470</v>
      </c>
      <c r="H944" s="232">
        <v>58</v>
      </c>
      <c r="I944" s="233"/>
      <c r="J944" s="234">
        <f>ROUND(I944*H944,2)</f>
        <v>0</v>
      </c>
      <c r="K944" s="230" t="s">
        <v>471</v>
      </c>
      <c r="L944" s="45"/>
      <c r="M944" s="235" t="s">
        <v>1</v>
      </c>
      <c r="N944" s="236" t="s">
        <v>42</v>
      </c>
      <c r="O944" s="92"/>
      <c r="P944" s="237">
        <f>O944*H944</f>
        <v>0</v>
      </c>
      <c r="Q944" s="237">
        <v>0</v>
      </c>
      <c r="R944" s="237">
        <f>Q944*H944</f>
        <v>0</v>
      </c>
      <c r="S944" s="237">
        <v>0</v>
      </c>
      <c r="T944" s="238">
        <f>S944*H944</f>
        <v>0</v>
      </c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  <c r="AR944" s="239" t="s">
        <v>440</v>
      </c>
      <c r="AT944" s="239" t="s">
        <v>365</v>
      </c>
      <c r="AU944" s="239" t="s">
        <v>88</v>
      </c>
      <c r="AY944" s="18" t="s">
        <v>362</v>
      </c>
      <c r="BE944" s="240">
        <f>IF(N944="základní",J944,0)</f>
        <v>0</v>
      </c>
      <c r="BF944" s="240">
        <f>IF(N944="snížená",J944,0)</f>
        <v>0</v>
      </c>
      <c r="BG944" s="240">
        <f>IF(N944="zákl. přenesená",J944,0)</f>
        <v>0</v>
      </c>
      <c r="BH944" s="240">
        <f>IF(N944="sníž. přenesená",J944,0)</f>
        <v>0</v>
      </c>
      <c r="BI944" s="240">
        <f>IF(N944="nulová",J944,0)</f>
        <v>0</v>
      </c>
      <c r="BJ944" s="18" t="s">
        <v>88</v>
      </c>
      <c r="BK944" s="240">
        <f>ROUND(I944*H944,2)</f>
        <v>0</v>
      </c>
      <c r="BL944" s="18" t="s">
        <v>440</v>
      </c>
      <c r="BM944" s="239" t="s">
        <v>1489</v>
      </c>
    </row>
    <row r="945" s="2" customFormat="1">
      <c r="A945" s="39"/>
      <c r="B945" s="40"/>
      <c r="C945" s="41"/>
      <c r="D945" s="243" t="s">
        <v>570</v>
      </c>
      <c r="E945" s="41"/>
      <c r="F945" s="284" t="s">
        <v>657</v>
      </c>
      <c r="G945" s="41"/>
      <c r="H945" s="41"/>
      <c r="I945" s="285"/>
      <c r="J945" s="41"/>
      <c r="K945" s="41"/>
      <c r="L945" s="45"/>
      <c r="M945" s="286"/>
      <c r="N945" s="287"/>
      <c r="O945" s="92"/>
      <c r="P945" s="92"/>
      <c r="Q945" s="92"/>
      <c r="R945" s="92"/>
      <c r="S945" s="92"/>
      <c r="T945" s="93"/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  <c r="AT945" s="18" t="s">
        <v>570</v>
      </c>
      <c r="AU945" s="18" t="s">
        <v>88</v>
      </c>
    </row>
    <row r="946" s="15" customFormat="1">
      <c r="A946" s="15"/>
      <c r="B946" s="274"/>
      <c r="C946" s="275"/>
      <c r="D946" s="243" t="s">
        <v>372</v>
      </c>
      <c r="E946" s="276" t="s">
        <v>1</v>
      </c>
      <c r="F946" s="277" t="s">
        <v>1481</v>
      </c>
      <c r="G946" s="275"/>
      <c r="H946" s="276" t="s">
        <v>1</v>
      </c>
      <c r="I946" s="278"/>
      <c r="J946" s="275"/>
      <c r="K946" s="275"/>
      <c r="L946" s="279"/>
      <c r="M946" s="280"/>
      <c r="N946" s="281"/>
      <c r="O946" s="281"/>
      <c r="P946" s="281"/>
      <c r="Q946" s="281"/>
      <c r="R946" s="281"/>
      <c r="S946" s="281"/>
      <c r="T946" s="282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T946" s="283" t="s">
        <v>372</v>
      </c>
      <c r="AU946" s="283" t="s">
        <v>88</v>
      </c>
      <c r="AV946" s="15" t="s">
        <v>83</v>
      </c>
      <c r="AW946" s="15" t="s">
        <v>32</v>
      </c>
      <c r="AX946" s="15" t="s">
        <v>76</v>
      </c>
      <c r="AY946" s="283" t="s">
        <v>362</v>
      </c>
    </row>
    <row r="947" s="15" customFormat="1">
      <c r="A947" s="15"/>
      <c r="B947" s="274"/>
      <c r="C947" s="275"/>
      <c r="D947" s="243" t="s">
        <v>372</v>
      </c>
      <c r="E947" s="276" t="s">
        <v>1</v>
      </c>
      <c r="F947" s="277" t="s">
        <v>1490</v>
      </c>
      <c r="G947" s="275"/>
      <c r="H947" s="276" t="s">
        <v>1</v>
      </c>
      <c r="I947" s="278"/>
      <c r="J947" s="275"/>
      <c r="K947" s="275"/>
      <c r="L947" s="279"/>
      <c r="M947" s="280"/>
      <c r="N947" s="281"/>
      <c r="O947" s="281"/>
      <c r="P947" s="281"/>
      <c r="Q947" s="281"/>
      <c r="R947" s="281"/>
      <c r="S947" s="281"/>
      <c r="T947" s="282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T947" s="283" t="s">
        <v>372</v>
      </c>
      <c r="AU947" s="283" t="s">
        <v>88</v>
      </c>
      <c r="AV947" s="15" t="s">
        <v>83</v>
      </c>
      <c r="AW947" s="15" t="s">
        <v>32</v>
      </c>
      <c r="AX947" s="15" t="s">
        <v>76</v>
      </c>
      <c r="AY947" s="283" t="s">
        <v>362</v>
      </c>
    </row>
    <row r="948" s="13" customFormat="1">
      <c r="A948" s="13"/>
      <c r="B948" s="241"/>
      <c r="C948" s="242"/>
      <c r="D948" s="243" t="s">
        <v>372</v>
      </c>
      <c r="E948" s="244" t="s">
        <v>1</v>
      </c>
      <c r="F948" s="245" t="s">
        <v>1491</v>
      </c>
      <c r="G948" s="242"/>
      <c r="H948" s="246">
        <v>58</v>
      </c>
      <c r="I948" s="247"/>
      <c r="J948" s="242"/>
      <c r="K948" s="242"/>
      <c r="L948" s="248"/>
      <c r="M948" s="249"/>
      <c r="N948" s="250"/>
      <c r="O948" s="250"/>
      <c r="P948" s="250"/>
      <c r="Q948" s="250"/>
      <c r="R948" s="250"/>
      <c r="S948" s="250"/>
      <c r="T948" s="251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52" t="s">
        <v>372</v>
      </c>
      <c r="AU948" s="252" t="s">
        <v>88</v>
      </c>
      <c r="AV948" s="13" t="s">
        <v>88</v>
      </c>
      <c r="AW948" s="13" t="s">
        <v>32</v>
      </c>
      <c r="AX948" s="13" t="s">
        <v>83</v>
      </c>
      <c r="AY948" s="252" t="s">
        <v>362</v>
      </c>
    </row>
    <row r="949" s="2" customFormat="1" ht="21.75" customHeight="1">
      <c r="A949" s="39"/>
      <c r="B949" s="40"/>
      <c r="C949" s="228" t="s">
        <v>1205</v>
      </c>
      <c r="D949" s="228" t="s">
        <v>365</v>
      </c>
      <c r="E949" s="229" t="s">
        <v>1492</v>
      </c>
      <c r="F949" s="230" t="s">
        <v>1493</v>
      </c>
      <c r="G949" s="231" t="s">
        <v>403</v>
      </c>
      <c r="H949" s="232">
        <v>28</v>
      </c>
      <c r="I949" s="233"/>
      <c r="J949" s="234">
        <f>ROUND(I949*H949,2)</f>
        <v>0</v>
      </c>
      <c r="K949" s="230" t="s">
        <v>471</v>
      </c>
      <c r="L949" s="45"/>
      <c r="M949" s="235" t="s">
        <v>1</v>
      </c>
      <c r="N949" s="236" t="s">
        <v>42</v>
      </c>
      <c r="O949" s="92"/>
      <c r="P949" s="237">
        <f>O949*H949</f>
        <v>0</v>
      </c>
      <c r="Q949" s="237">
        <v>0</v>
      </c>
      <c r="R949" s="237">
        <f>Q949*H949</f>
        <v>0</v>
      </c>
      <c r="S949" s="237">
        <v>0</v>
      </c>
      <c r="T949" s="238">
        <f>S949*H949</f>
        <v>0</v>
      </c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  <c r="AR949" s="239" t="s">
        <v>440</v>
      </c>
      <c r="AT949" s="239" t="s">
        <v>365</v>
      </c>
      <c r="AU949" s="239" t="s">
        <v>88</v>
      </c>
      <c r="AY949" s="18" t="s">
        <v>362</v>
      </c>
      <c r="BE949" s="240">
        <f>IF(N949="základní",J949,0)</f>
        <v>0</v>
      </c>
      <c r="BF949" s="240">
        <f>IF(N949="snížená",J949,0)</f>
        <v>0</v>
      </c>
      <c r="BG949" s="240">
        <f>IF(N949="zákl. přenesená",J949,0)</f>
        <v>0</v>
      </c>
      <c r="BH949" s="240">
        <f>IF(N949="sníž. přenesená",J949,0)</f>
        <v>0</v>
      </c>
      <c r="BI949" s="240">
        <f>IF(N949="nulová",J949,0)</f>
        <v>0</v>
      </c>
      <c r="BJ949" s="18" t="s">
        <v>88</v>
      </c>
      <c r="BK949" s="240">
        <f>ROUND(I949*H949,2)</f>
        <v>0</v>
      </c>
      <c r="BL949" s="18" t="s">
        <v>440</v>
      </c>
      <c r="BM949" s="239" t="s">
        <v>1494</v>
      </c>
    </row>
    <row r="950" s="2" customFormat="1">
      <c r="A950" s="39"/>
      <c r="B950" s="40"/>
      <c r="C950" s="41"/>
      <c r="D950" s="243" t="s">
        <v>570</v>
      </c>
      <c r="E950" s="41"/>
      <c r="F950" s="284" t="s">
        <v>657</v>
      </c>
      <c r="G950" s="41"/>
      <c r="H950" s="41"/>
      <c r="I950" s="285"/>
      <c r="J950" s="41"/>
      <c r="K950" s="41"/>
      <c r="L950" s="45"/>
      <c r="M950" s="286"/>
      <c r="N950" s="287"/>
      <c r="O950" s="92"/>
      <c r="P950" s="92"/>
      <c r="Q950" s="92"/>
      <c r="R950" s="92"/>
      <c r="S950" s="92"/>
      <c r="T950" s="93"/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  <c r="AT950" s="18" t="s">
        <v>570</v>
      </c>
      <c r="AU950" s="18" t="s">
        <v>88</v>
      </c>
    </row>
    <row r="951" s="15" customFormat="1">
      <c r="A951" s="15"/>
      <c r="B951" s="274"/>
      <c r="C951" s="275"/>
      <c r="D951" s="243" t="s">
        <v>372</v>
      </c>
      <c r="E951" s="276" t="s">
        <v>1</v>
      </c>
      <c r="F951" s="277" t="s">
        <v>1481</v>
      </c>
      <c r="G951" s="275"/>
      <c r="H951" s="276" t="s">
        <v>1</v>
      </c>
      <c r="I951" s="278"/>
      <c r="J951" s="275"/>
      <c r="K951" s="275"/>
      <c r="L951" s="279"/>
      <c r="M951" s="280"/>
      <c r="N951" s="281"/>
      <c r="O951" s="281"/>
      <c r="P951" s="281"/>
      <c r="Q951" s="281"/>
      <c r="R951" s="281"/>
      <c r="S951" s="281"/>
      <c r="T951" s="282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T951" s="283" t="s">
        <v>372</v>
      </c>
      <c r="AU951" s="283" t="s">
        <v>88</v>
      </c>
      <c r="AV951" s="15" t="s">
        <v>83</v>
      </c>
      <c r="AW951" s="15" t="s">
        <v>32</v>
      </c>
      <c r="AX951" s="15" t="s">
        <v>76</v>
      </c>
      <c r="AY951" s="283" t="s">
        <v>362</v>
      </c>
    </row>
    <row r="952" s="15" customFormat="1">
      <c r="A952" s="15"/>
      <c r="B952" s="274"/>
      <c r="C952" s="275"/>
      <c r="D952" s="243" t="s">
        <v>372</v>
      </c>
      <c r="E952" s="276" t="s">
        <v>1</v>
      </c>
      <c r="F952" s="277" t="s">
        <v>1495</v>
      </c>
      <c r="G952" s="275"/>
      <c r="H952" s="276" t="s">
        <v>1</v>
      </c>
      <c r="I952" s="278"/>
      <c r="J952" s="275"/>
      <c r="K952" s="275"/>
      <c r="L952" s="279"/>
      <c r="M952" s="280"/>
      <c r="N952" s="281"/>
      <c r="O952" s="281"/>
      <c r="P952" s="281"/>
      <c r="Q952" s="281"/>
      <c r="R952" s="281"/>
      <c r="S952" s="281"/>
      <c r="T952" s="282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T952" s="283" t="s">
        <v>372</v>
      </c>
      <c r="AU952" s="283" t="s">
        <v>88</v>
      </c>
      <c r="AV952" s="15" t="s">
        <v>83</v>
      </c>
      <c r="AW952" s="15" t="s">
        <v>32</v>
      </c>
      <c r="AX952" s="15" t="s">
        <v>76</v>
      </c>
      <c r="AY952" s="283" t="s">
        <v>362</v>
      </c>
    </row>
    <row r="953" s="13" customFormat="1">
      <c r="A953" s="13"/>
      <c r="B953" s="241"/>
      <c r="C953" s="242"/>
      <c r="D953" s="243" t="s">
        <v>372</v>
      </c>
      <c r="E953" s="244" t="s">
        <v>1</v>
      </c>
      <c r="F953" s="245" t="s">
        <v>1496</v>
      </c>
      <c r="G953" s="242"/>
      <c r="H953" s="246">
        <v>28</v>
      </c>
      <c r="I953" s="247"/>
      <c r="J953" s="242"/>
      <c r="K953" s="242"/>
      <c r="L953" s="248"/>
      <c r="M953" s="249"/>
      <c r="N953" s="250"/>
      <c r="O953" s="250"/>
      <c r="P953" s="250"/>
      <c r="Q953" s="250"/>
      <c r="R953" s="250"/>
      <c r="S953" s="250"/>
      <c r="T953" s="251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52" t="s">
        <v>372</v>
      </c>
      <c r="AU953" s="252" t="s">
        <v>88</v>
      </c>
      <c r="AV953" s="13" t="s">
        <v>88</v>
      </c>
      <c r="AW953" s="13" t="s">
        <v>32</v>
      </c>
      <c r="AX953" s="13" t="s">
        <v>76</v>
      </c>
      <c r="AY953" s="252" t="s">
        <v>362</v>
      </c>
    </row>
    <row r="954" s="14" customFormat="1">
      <c r="A954" s="14"/>
      <c r="B954" s="263"/>
      <c r="C954" s="264"/>
      <c r="D954" s="243" t="s">
        <v>372</v>
      </c>
      <c r="E954" s="265" t="s">
        <v>1</v>
      </c>
      <c r="F954" s="266" t="s">
        <v>396</v>
      </c>
      <c r="G954" s="264"/>
      <c r="H954" s="267">
        <v>28</v>
      </c>
      <c r="I954" s="268"/>
      <c r="J954" s="264"/>
      <c r="K954" s="264"/>
      <c r="L954" s="269"/>
      <c r="M954" s="270"/>
      <c r="N954" s="271"/>
      <c r="O954" s="271"/>
      <c r="P954" s="271"/>
      <c r="Q954" s="271"/>
      <c r="R954" s="271"/>
      <c r="S954" s="271"/>
      <c r="T954" s="272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73" t="s">
        <v>372</v>
      </c>
      <c r="AU954" s="273" t="s">
        <v>88</v>
      </c>
      <c r="AV954" s="14" t="s">
        <v>370</v>
      </c>
      <c r="AW954" s="14" t="s">
        <v>32</v>
      </c>
      <c r="AX954" s="14" t="s">
        <v>83</v>
      </c>
      <c r="AY954" s="273" t="s">
        <v>362</v>
      </c>
    </row>
    <row r="955" s="12" customFormat="1" ht="22.8" customHeight="1">
      <c r="A955" s="12"/>
      <c r="B955" s="212"/>
      <c r="C955" s="213"/>
      <c r="D955" s="214" t="s">
        <v>75</v>
      </c>
      <c r="E955" s="226" t="s">
        <v>1497</v>
      </c>
      <c r="F955" s="226" t="s">
        <v>1498</v>
      </c>
      <c r="G955" s="213"/>
      <c r="H955" s="213"/>
      <c r="I955" s="216"/>
      <c r="J955" s="227">
        <f>BK955</f>
        <v>0</v>
      </c>
      <c r="K955" s="213"/>
      <c r="L955" s="218"/>
      <c r="M955" s="219"/>
      <c r="N955" s="220"/>
      <c r="O955" s="220"/>
      <c r="P955" s="221">
        <f>SUM(P956:P958)</f>
        <v>0</v>
      </c>
      <c r="Q955" s="220"/>
      <c r="R955" s="221">
        <f>SUM(R956:R958)</f>
        <v>0</v>
      </c>
      <c r="S955" s="220"/>
      <c r="T955" s="222">
        <f>SUM(T956:T958)</f>
        <v>0</v>
      </c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R955" s="223" t="s">
        <v>88</v>
      </c>
      <c r="AT955" s="224" t="s">
        <v>75</v>
      </c>
      <c r="AU955" s="224" t="s">
        <v>83</v>
      </c>
      <c r="AY955" s="223" t="s">
        <v>362</v>
      </c>
      <c r="BK955" s="225">
        <f>SUM(BK956:BK958)</f>
        <v>0</v>
      </c>
    </row>
    <row r="956" s="2" customFormat="1" ht="24.15" customHeight="1">
      <c r="A956" s="39"/>
      <c r="B956" s="40"/>
      <c r="C956" s="228" t="s">
        <v>1499</v>
      </c>
      <c r="D956" s="228" t="s">
        <v>365</v>
      </c>
      <c r="E956" s="229" t="s">
        <v>1500</v>
      </c>
      <c r="F956" s="230" t="s">
        <v>1501</v>
      </c>
      <c r="G956" s="231" t="s">
        <v>470</v>
      </c>
      <c r="H956" s="232">
        <v>60</v>
      </c>
      <c r="I956" s="233"/>
      <c r="J956" s="234">
        <f>ROUND(I956*H956,2)</f>
        <v>0</v>
      </c>
      <c r="K956" s="230" t="s">
        <v>369</v>
      </c>
      <c r="L956" s="45"/>
      <c r="M956" s="235" t="s">
        <v>1</v>
      </c>
      <c r="N956" s="236" t="s">
        <v>42</v>
      </c>
      <c r="O956" s="92"/>
      <c r="P956" s="237">
        <f>O956*H956</f>
        <v>0</v>
      </c>
      <c r="Q956" s="237">
        <v>0</v>
      </c>
      <c r="R956" s="237">
        <f>Q956*H956</f>
        <v>0</v>
      </c>
      <c r="S956" s="237">
        <v>0</v>
      </c>
      <c r="T956" s="238">
        <f>S956*H956</f>
        <v>0</v>
      </c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  <c r="AR956" s="239" t="s">
        <v>440</v>
      </c>
      <c r="AT956" s="239" t="s">
        <v>365</v>
      </c>
      <c r="AU956" s="239" t="s">
        <v>88</v>
      </c>
      <c r="AY956" s="18" t="s">
        <v>362</v>
      </c>
      <c r="BE956" s="240">
        <f>IF(N956="základní",J956,0)</f>
        <v>0</v>
      </c>
      <c r="BF956" s="240">
        <f>IF(N956="snížená",J956,0)</f>
        <v>0</v>
      </c>
      <c r="BG956" s="240">
        <f>IF(N956="zákl. přenesená",J956,0)</f>
        <v>0</v>
      </c>
      <c r="BH956" s="240">
        <f>IF(N956="sníž. přenesená",J956,0)</f>
        <v>0</v>
      </c>
      <c r="BI956" s="240">
        <f>IF(N956="nulová",J956,0)</f>
        <v>0</v>
      </c>
      <c r="BJ956" s="18" t="s">
        <v>88</v>
      </c>
      <c r="BK956" s="240">
        <f>ROUND(I956*H956,2)</f>
        <v>0</v>
      </c>
      <c r="BL956" s="18" t="s">
        <v>440</v>
      </c>
      <c r="BM956" s="239" t="s">
        <v>1502</v>
      </c>
    </row>
    <row r="957" s="2" customFormat="1" ht="33" customHeight="1">
      <c r="A957" s="39"/>
      <c r="B957" s="40"/>
      <c r="C957" s="228" t="s">
        <v>1503</v>
      </c>
      <c r="D957" s="228" t="s">
        <v>365</v>
      </c>
      <c r="E957" s="229" t="s">
        <v>1504</v>
      </c>
      <c r="F957" s="230" t="s">
        <v>1505</v>
      </c>
      <c r="G957" s="231" t="s">
        <v>470</v>
      </c>
      <c r="H957" s="232">
        <v>60</v>
      </c>
      <c r="I957" s="233"/>
      <c r="J957" s="234">
        <f>ROUND(I957*H957,2)</f>
        <v>0</v>
      </c>
      <c r="K957" s="230" t="s">
        <v>471</v>
      </c>
      <c r="L957" s="45"/>
      <c r="M957" s="235" t="s">
        <v>1</v>
      </c>
      <c r="N957" s="236" t="s">
        <v>42</v>
      </c>
      <c r="O957" s="92"/>
      <c r="P957" s="237">
        <f>O957*H957</f>
        <v>0</v>
      </c>
      <c r="Q957" s="237">
        <v>0</v>
      </c>
      <c r="R957" s="237">
        <f>Q957*H957</f>
        <v>0</v>
      </c>
      <c r="S957" s="237">
        <v>0</v>
      </c>
      <c r="T957" s="238">
        <f>S957*H957</f>
        <v>0</v>
      </c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  <c r="AR957" s="239" t="s">
        <v>440</v>
      </c>
      <c r="AT957" s="239" t="s">
        <v>365</v>
      </c>
      <c r="AU957" s="239" t="s">
        <v>88</v>
      </c>
      <c r="AY957" s="18" t="s">
        <v>362</v>
      </c>
      <c r="BE957" s="240">
        <f>IF(N957="základní",J957,0)</f>
        <v>0</v>
      </c>
      <c r="BF957" s="240">
        <f>IF(N957="snížená",J957,0)</f>
        <v>0</v>
      </c>
      <c r="BG957" s="240">
        <f>IF(N957="zákl. přenesená",J957,0)</f>
        <v>0</v>
      </c>
      <c r="BH957" s="240">
        <f>IF(N957="sníž. přenesená",J957,0)</f>
        <v>0</v>
      </c>
      <c r="BI957" s="240">
        <f>IF(N957="nulová",J957,0)</f>
        <v>0</v>
      </c>
      <c r="BJ957" s="18" t="s">
        <v>88</v>
      </c>
      <c r="BK957" s="240">
        <f>ROUND(I957*H957,2)</f>
        <v>0</v>
      </c>
      <c r="BL957" s="18" t="s">
        <v>440</v>
      </c>
      <c r="BM957" s="239" t="s">
        <v>1506</v>
      </c>
    </row>
    <row r="958" s="2" customFormat="1" ht="33" customHeight="1">
      <c r="A958" s="39"/>
      <c r="B958" s="40"/>
      <c r="C958" s="228" t="s">
        <v>1507</v>
      </c>
      <c r="D958" s="228" t="s">
        <v>365</v>
      </c>
      <c r="E958" s="229" t="s">
        <v>1508</v>
      </c>
      <c r="F958" s="230" t="s">
        <v>1509</v>
      </c>
      <c r="G958" s="231" t="s">
        <v>1510</v>
      </c>
      <c r="H958" s="308"/>
      <c r="I958" s="233"/>
      <c r="J958" s="234">
        <f>ROUND(I958*H958,2)</f>
        <v>0</v>
      </c>
      <c r="K958" s="230" t="s">
        <v>369</v>
      </c>
      <c r="L958" s="45"/>
      <c r="M958" s="235" t="s">
        <v>1</v>
      </c>
      <c r="N958" s="236" t="s">
        <v>42</v>
      </c>
      <c r="O958" s="92"/>
      <c r="P958" s="237">
        <f>O958*H958</f>
        <v>0</v>
      </c>
      <c r="Q958" s="237">
        <v>0</v>
      </c>
      <c r="R958" s="237">
        <f>Q958*H958</f>
        <v>0</v>
      </c>
      <c r="S958" s="237">
        <v>0</v>
      </c>
      <c r="T958" s="238">
        <f>S958*H958</f>
        <v>0</v>
      </c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  <c r="AR958" s="239" t="s">
        <v>440</v>
      </c>
      <c r="AT958" s="239" t="s">
        <v>365</v>
      </c>
      <c r="AU958" s="239" t="s">
        <v>88</v>
      </c>
      <c r="AY958" s="18" t="s">
        <v>362</v>
      </c>
      <c r="BE958" s="240">
        <f>IF(N958="základní",J958,0)</f>
        <v>0</v>
      </c>
      <c r="BF958" s="240">
        <f>IF(N958="snížená",J958,0)</f>
        <v>0</v>
      </c>
      <c r="BG958" s="240">
        <f>IF(N958="zákl. přenesená",J958,0)</f>
        <v>0</v>
      </c>
      <c r="BH958" s="240">
        <f>IF(N958="sníž. přenesená",J958,0)</f>
        <v>0</v>
      </c>
      <c r="BI958" s="240">
        <f>IF(N958="nulová",J958,0)</f>
        <v>0</v>
      </c>
      <c r="BJ958" s="18" t="s">
        <v>88</v>
      </c>
      <c r="BK958" s="240">
        <f>ROUND(I958*H958,2)</f>
        <v>0</v>
      </c>
      <c r="BL958" s="18" t="s">
        <v>440</v>
      </c>
      <c r="BM958" s="239" t="s">
        <v>1511</v>
      </c>
    </row>
    <row r="959" s="12" customFormat="1" ht="22.8" customHeight="1">
      <c r="A959" s="12"/>
      <c r="B959" s="212"/>
      <c r="C959" s="213"/>
      <c r="D959" s="214" t="s">
        <v>75</v>
      </c>
      <c r="E959" s="226" t="s">
        <v>1512</v>
      </c>
      <c r="F959" s="226" t="s">
        <v>1513</v>
      </c>
      <c r="G959" s="213"/>
      <c r="H959" s="213"/>
      <c r="I959" s="216"/>
      <c r="J959" s="227">
        <f>BK959</f>
        <v>0</v>
      </c>
      <c r="K959" s="213"/>
      <c r="L959" s="218"/>
      <c r="M959" s="219"/>
      <c r="N959" s="220"/>
      <c r="O959" s="220"/>
      <c r="P959" s="221">
        <f>SUM(P960:P1024)</f>
        <v>0</v>
      </c>
      <c r="Q959" s="220"/>
      <c r="R959" s="221">
        <f>SUM(R960:R1024)</f>
        <v>11.407833139999999</v>
      </c>
      <c r="S959" s="220"/>
      <c r="T959" s="222">
        <f>SUM(T960:T1024)</f>
        <v>0</v>
      </c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R959" s="223" t="s">
        <v>88</v>
      </c>
      <c r="AT959" s="224" t="s">
        <v>75</v>
      </c>
      <c r="AU959" s="224" t="s">
        <v>83</v>
      </c>
      <c r="AY959" s="223" t="s">
        <v>362</v>
      </c>
      <c r="BK959" s="225">
        <f>SUM(BK960:BK1024)</f>
        <v>0</v>
      </c>
    </row>
    <row r="960" s="2" customFormat="1" ht="16.5" customHeight="1">
      <c r="A960" s="39"/>
      <c r="B960" s="40"/>
      <c r="C960" s="228" t="s">
        <v>1514</v>
      </c>
      <c r="D960" s="228" t="s">
        <v>365</v>
      </c>
      <c r="E960" s="229" t="s">
        <v>1515</v>
      </c>
      <c r="F960" s="230" t="s">
        <v>1516</v>
      </c>
      <c r="G960" s="231" t="s">
        <v>368</v>
      </c>
      <c r="H960" s="232">
        <v>361.14999999999998</v>
      </c>
      <c r="I960" s="233"/>
      <c r="J960" s="234">
        <f>ROUND(I960*H960,2)</f>
        <v>0</v>
      </c>
      <c r="K960" s="230" t="s">
        <v>369</v>
      </c>
      <c r="L960" s="45"/>
      <c r="M960" s="235" t="s">
        <v>1</v>
      </c>
      <c r="N960" s="236" t="s">
        <v>42</v>
      </c>
      <c r="O960" s="92"/>
      <c r="P960" s="237">
        <f>O960*H960</f>
        <v>0</v>
      </c>
      <c r="Q960" s="237">
        <v>0</v>
      </c>
      <c r="R960" s="237">
        <f>Q960*H960</f>
        <v>0</v>
      </c>
      <c r="S960" s="237">
        <v>0</v>
      </c>
      <c r="T960" s="238">
        <f>S960*H960</f>
        <v>0</v>
      </c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  <c r="AR960" s="239" t="s">
        <v>440</v>
      </c>
      <c r="AT960" s="239" t="s">
        <v>365</v>
      </c>
      <c r="AU960" s="239" t="s">
        <v>88</v>
      </c>
      <c r="AY960" s="18" t="s">
        <v>362</v>
      </c>
      <c r="BE960" s="240">
        <f>IF(N960="základní",J960,0)</f>
        <v>0</v>
      </c>
      <c r="BF960" s="240">
        <f>IF(N960="snížená",J960,0)</f>
        <v>0</v>
      </c>
      <c r="BG960" s="240">
        <f>IF(N960="zákl. přenesená",J960,0)</f>
        <v>0</v>
      </c>
      <c r="BH960" s="240">
        <f>IF(N960="sníž. přenesená",J960,0)</f>
        <v>0</v>
      </c>
      <c r="BI960" s="240">
        <f>IF(N960="nulová",J960,0)</f>
        <v>0</v>
      </c>
      <c r="BJ960" s="18" t="s">
        <v>88</v>
      </c>
      <c r="BK960" s="240">
        <f>ROUND(I960*H960,2)</f>
        <v>0</v>
      </c>
      <c r="BL960" s="18" t="s">
        <v>440</v>
      </c>
      <c r="BM960" s="239" t="s">
        <v>1517</v>
      </c>
    </row>
    <row r="961" s="15" customFormat="1">
      <c r="A961" s="15"/>
      <c r="B961" s="274"/>
      <c r="C961" s="275"/>
      <c r="D961" s="243" t="s">
        <v>372</v>
      </c>
      <c r="E961" s="276" t="s">
        <v>1</v>
      </c>
      <c r="F961" s="277" t="s">
        <v>1518</v>
      </c>
      <c r="G961" s="275"/>
      <c r="H961" s="276" t="s">
        <v>1</v>
      </c>
      <c r="I961" s="278"/>
      <c r="J961" s="275"/>
      <c r="K961" s="275"/>
      <c r="L961" s="279"/>
      <c r="M961" s="280"/>
      <c r="N961" s="281"/>
      <c r="O961" s="281"/>
      <c r="P961" s="281"/>
      <c r="Q961" s="281"/>
      <c r="R961" s="281"/>
      <c r="S961" s="281"/>
      <c r="T961" s="282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T961" s="283" t="s">
        <v>372</v>
      </c>
      <c r="AU961" s="283" t="s">
        <v>88</v>
      </c>
      <c r="AV961" s="15" t="s">
        <v>83</v>
      </c>
      <c r="AW961" s="15" t="s">
        <v>32</v>
      </c>
      <c r="AX961" s="15" t="s">
        <v>76</v>
      </c>
      <c r="AY961" s="283" t="s">
        <v>362</v>
      </c>
    </row>
    <row r="962" s="15" customFormat="1">
      <c r="A962" s="15"/>
      <c r="B962" s="274"/>
      <c r="C962" s="275"/>
      <c r="D962" s="243" t="s">
        <v>372</v>
      </c>
      <c r="E962" s="276" t="s">
        <v>1</v>
      </c>
      <c r="F962" s="277" t="s">
        <v>1519</v>
      </c>
      <c r="G962" s="275"/>
      <c r="H962" s="276" t="s">
        <v>1</v>
      </c>
      <c r="I962" s="278"/>
      <c r="J962" s="275"/>
      <c r="K962" s="275"/>
      <c r="L962" s="279"/>
      <c r="M962" s="280"/>
      <c r="N962" s="281"/>
      <c r="O962" s="281"/>
      <c r="P962" s="281"/>
      <c r="Q962" s="281"/>
      <c r="R962" s="281"/>
      <c r="S962" s="281"/>
      <c r="T962" s="282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T962" s="283" t="s">
        <v>372</v>
      </c>
      <c r="AU962" s="283" t="s">
        <v>88</v>
      </c>
      <c r="AV962" s="15" t="s">
        <v>83</v>
      </c>
      <c r="AW962" s="15" t="s">
        <v>32</v>
      </c>
      <c r="AX962" s="15" t="s">
        <v>76</v>
      </c>
      <c r="AY962" s="283" t="s">
        <v>362</v>
      </c>
    </row>
    <row r="963" s="13" customFormat="1">
      <c r="A963" s="13"/>
      <c r="B963" s="241"/>
      <c r="C963" s="242"/>
      <c r="D963" s="243" t="s">
        <v>372</v>
      </c>
      <c r="E963" s="244" t="s">
        <v>1</v>
      </c>
      <c r="F963" s="245" t="s">
        <v>1520</v>
      </c>
      <c r="G963" s="242"/>
      <c r="H963" s="246">
        <v>191.52000000000001</v>
      </c>
      <c r="I963" s="247"/>
      <c r="J963" s="242"/>
      <c r="K963" s="242"/>
      <c r="L963" s="248"/>
      <c r="M963" s="249"/>
      <c r="N963" s="250"/>
      <c r="O963" s="250"/>
      <c r="P963" s="250"/>
      <c r="Q963" s="250"/>
      <c r="R963" s="250"/>
      <c r="S963" s="250"/>
      <c r="T963" s="251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52" t="s">
        <v>372</v>
      </c>
      <c r="AU963" s="252" t="s">
        <v>88</v>
      </c>
      <c r="AV963" s="13" t="s">
        <v>88</v>
      </c>
      <c r="AW963" s="13" t="s">
        <v>32</v>
      </c>
      <c r="AX963" s="13" t="s">
        <v>76</v>
      </c>
      <c r="AY963" s="252" t="s">
        <v>362</v>
      </c>
    </row>
    <row r="964" s="15" customFormat="1">
      <c r="A964" s="15"/>
      <c r="B964" s="274"/>
      <c r="C964" s="275"/>
      <c r="D964" s="243" t="s">
        <v>372</v>
      </c>
      <c r="E964" s="276" t="s">
        <v>1</v>
      </c>
      <c r="F964" s="277" t="s">
        <v>1521</v>
      </c>
      <c r="G964" s="275"/>
      <c r="H964" s="276" t="s">
        <v>1</v>
      </c>
      <c r="I964" s="278"/>
      <c r="J964" s="275"/>
      <c r="K964" s="275"/>
      <c r="L964" s="279"/>
      <c r="M964" s="280"/>
      <c r="N964" s="281"/>
      <c r="O964" s="281"/>
      <c r="P964" s="281"/>
      <c r="Q964" s="281"/>
      <c r="R964" s="281"/>
      <c r="S964" s="281"/>
      <c r="T964" s="282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T964" s="283" t="s">
        <v>372</v>
      </c>
      <c r="AU964" s="283" t="s">
        <v>88</v>
      </c>
      <c r="AV964" s="15" t="s">
        <v>83</v>
      </c>
      <c r="AW964" s="15" t="s">
        <v>32</v>
      </c>
      <c r="AX964" s="15" t="s">
        <v>76</v>
      </c>
      <c r="AY964" s="283" t="s">
        <v>362</v>
      </c>
    </row>
    <row r="965" s="15" customFormat="1">
      <c r="A965" s="15"/>
      <c r="B965" s="274"/>
      <c r="C965" s="275"/>
      <c r="D965" s="243" t="s">
        <v>372</v>
      </c>
      <c r="E965" s="276" t="s">
        <v>1</v>
      </c>
      <c r="F965" s="277" t="s">
        <v>99</v>
      </c>
      <c r="G965" s="275"/>
      <c r="H965" s="276" t="s">
        <v>1</v>
      </c>
      <c r="I965" s="278"/>
      <c r="J965" s="275"/>
      <c r="K965" s="275"/>
      <c r="L965" s="279"/>
      <c r="M965" s="280"/>
      <c r="N965" s="281"/>
      <c r="O965" s="281"/>
      <c r="P965" s="281"/>
      <c r="Q965" s="281"/>
      <c r="R965" s="281"/>
      <c r="S965" s="281"/>
      <c r="T965" s="282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T965" s="283" t="s">
        <v>372</v>
      </c>
      <c r="AU965" s="283" t="s">
        <v>88</v>
      </c>
      <c r="AV965" s="15" t="s">
        <v>83</v>
      </c>
      <c r="AW965" s="15" t="s">
        <v>32</v>
      </c>
      <c r="AX965" s="15" t="s">
        <v>76</v>
      </c>
      <c r="AY965" s="283" t="s">
        <v>362</v>
      </c>
    </row>
    <row r="966" s="13" customFormat="1">
      <c r="A966" s="13"/>
      <c r="B966" s="241"/>
      <c r="C966" s="242"/>
      <c r="D966" s="243" t="s">
        <v>372</v>
      </c>
      <c r="E966" s="244" t="s">
        <v>1</v>
      </c>
      <c r="F966" s="245" t="s">
        <v>1522</v>
      </c>
      <c r="G966" s="242"/>
      <c r="H966" s="246">
        <v>34.469999999999999</v>
      </c>
      <c r="I966" s="247"/>
      <c r="J966" s="242"/>
      <c r="K966" s="242"/>
      <c r="L966" s="248"/>
      <c r="M966" s="249"/>
      <c r="N966" s="250"/>
      <c r="O966" s="250"/>
      <c r="P966" s="250"/>
      <c r="Q966" s="250"/>
      <c r="R966" s="250"/>
      <c r="S966" s="250"/>
      <c r="T966" s="251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52" t="s">
        <v>372</v>
      </c>
      <c r="AU966" s="252" t="s">
        <v>88</v>
      </c>
      <c r="AV966" s="13" t="s">
        <v>88</v>
      </c>
      <c r="AW966" s="13" t="s">
        <v>32</v>
      </c>
      <c r="AX966" s="13" t="s">
        <v>76</v>
      </c>
      <c r="AY966" s="252" t="s">
        <v>362</v>
      </c>
    </row>
    <row r="967" s="15" customFormat="1">
      <c r="A967" s="15"/>
      <c r="B967" s="274"/>
      <c r="C967" s="275"/>
      <c r="D967" s="243" t="s">
        <v>372</v>
      </c>
      <c r="E967" s="276" t="s">
        <v>1</v>
      </c>
      <c r="F967" s="277" t="s">
        <v>1523</v>
      </c>
      <c r="G967" s="275"/>
      <c r="H967" s="276" t="s">
        <v>1</v>
      </c>
      <c r="I967" s="278"/>
      <c r="J967" s="275"/>
      <c r="K967" s="275"/>
      <c r="L967" s="279"/>
      <c r="M967" s="280"/>
      <c r="N967" s="281"/>
      <c r="O967" s="281"/>
      <c r="P967" s="281"/>
      <c r="Q967" s="281"/>
      <c r="R967" s="281"/>
      <c r="S967" s="281"/>
      <c r="T967" s="282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T967" s="283" t="s">
        <v>372</v>
      </c>
      <c r="AU967" s="283" t="s">
        <v>88</v>
      </c>
      <c r="AV967" s="15" t="s">
        <v>83</v>
      </c>
      <c r="AW967" s="15" t="s">
        <v>32</v>
      </c>
      <c r="AX967" s="15" t="s">
        <v>76</v>
      </c>
      <c r="AY967" s="283" t="s">
        <v>362</v>
      </c>
    </row>
    <row r="968" s="15" customFormat="1">
      <c r="A968" s="15"/>
      <c r="B968" s="274"/>
      <c r="C968" s="275"/>
      <c r="D968" s="243" t="s">
        <v>372</v>
      </c>
      <c r="E968" s="276" t="s">
        <v>1</v>
      </c>
      <c r="F968" s="277" t="s">
        <v>1524</v>
      </c>
      <c r="G968" s="275"/>
      <c r="H968" s="276" t="s">
        <v>1</v>
      </c>
      <c r="I968" s="278"/>
      <c r="J968" s="275"/>
      <c r="K968" s="275"/>
      <c r="L968" s="279"/>
      <c r="M968" s="280"/>
      <c r="N968" s="281"/>
      <c r="O968" s="281"/>
      <c r="P968" s="281"/>
      <c r="Q968" s="281"/>
      <c r="R968" s="281"/>
      <c r="S968" s="281"/>
      <c r="T968" s="282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T968" s="283" t="s">
        <v>372</v>
      </c>
      <c r="AU968" s="283" t="s">
        <v>88</v>
      </c>
      <c r="AV968" s="15" t="s">
        <v>83</v>
      </c>
      <c r="AW968" s="15" t="s">
        <v>32</v>
      </c>
      <c r="AX968" s="15" t="s">
        <v>76</v>
      </c>
      <c r="AY968" s="283" t="s">
        <v>362</v>
      </c>
    </row>
    <row r="969" s="13" customFormat="1">
      <c r="A969" s="13"/>
      <c r="B969" s="241"/>
      <c r="C969" s="242"/>
      <c r="D969" s="243" t="s">
        <v>372</v>
      </c>
      <c r="E969" s="244" t="s">
        <v>1</v>
      </c>
      <c r="F969" s="245" t="s">
        <v>1525</v>
      </c>
      <c r="G969" s="242"/>
      <c r="H969" s="246">
        <v>10.560000000000001</v>
      </c>
      <c r="I969" s="247"/>
      <c r="J969" s="242"/>
      <c r="K969" s="242"/>
      <c r="L969" s="248"/>
      <c r="M969" s="249"/>
      <c r="N969" s="250"/>
      <c r="O969" s="250"/>
      <c r="P969" s="250"/>
      <c r="Q969" s="250"/>
      <c r="R969" s="250"/>
      <c r="S969" s="250"/>
      <c r="T969" s="251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52" t="s">
        <v>372</v>
      </c>
      <c r="AU969" s="252" t="s">
        <v>88</v>
      </c>
      <c r="AV969" s="13" t="s">
        <v>88</v>
      </c>
      <c r="AW969" s="13" t="s">
        <v>32</v>
      </c>
      <c r="AX969" s="13" t="s">
        <v>76</v>
      </c>
      <c r="AY969" s="252" t="s">
        <v>362</v>
      </c>
    </row>
    <row r="970" s="15" customFormat="1">
      <c r="A970" s="15"/>
      <c r="B970" s="274"/>
      <c r="C970" s="275"/>
      <c r="D970" s="243" t="s">
        <v>372</v>
      </c>
      <c r="E970" s="276" t="s">
        <v>1</v>
      </c>
      <c r="F970" s="277" t="s">
        <v>1526</v>
      </c>
      <c r="G970" s="275"/>
      <c r="H970" s="276" t="s">
        <v>1</v>
      </c>
      <c r="I970" s="278"/>
      <c r="J970" s="275"/>
      <c r="K970" s="275"/>
      <c r="L970" s="279"/>
      <c r="M970" s="280"/>
      <c r="N970" s="281"/>
      <c r="O970" s="281"/>
      <c r="P970" s="281"/>
      <c r="Q970" s="281"/>
      <c r="R970" s="281"/>
      <c r="S970" s="281"/>
      <c r="T970" s="282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T970" s="283" t="s">
        <v>372</v>
      </c>
      <c r="AU970" s="283" t="s">
        <v>88</v>
      </c>
      <c r="AV970" s="15" t="s">
        <v>83</v>
      </c>
      <c r="AW970" s="15" t="s">
        <v>32</v>
      </c>
      <c r="AX970" s="15" t="s">
        <v>76</v>
      </c>
      <c r="AY970" s="283" t="s">
        <v>362</v>
      </c>
    </row>
    <row r="971" s="15" customFormat="1">
      <c r="A971" s="15"/>
      <c r="B971" s="274"/>
      <c r="C971" s="275"/>
      <c r="D971" s="243" t="s">
        <v>372</v>
      </c>
      <c r="E971" s="276" t="s">
        <v>1</v>
      </c>
      <c r="F971" s="277" t="s">
        <v>1524</v>
      </c>
      <c r="G971" s="275"/>
      <c r="H971" s="276" t="s">
        <v>1</v>
      </c>
      <c r="I971" s="278"/>
      <c r="J971" s="275"/>
      <c r="K971" s="275"/>
      <c r="L971" s="279"/>
      <c r="M971" s="280"/>
      <c r="N971" s="281"/>
      <c r="O971" s="281"/>
      <c r="P971" s="281"/>
      <c r="Q971" s="281"/>
      <c r="R971" s="281"/>
      <c r="S971" s="281"/>
      <c r="T971" s="282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T971" s="283" t="s">
        <v>372</v>
      </c>
      <c r="AU971" s="283" t="s">
        <v>88</v>
      </c>
      <c r="AV971" s="15" t="s">
        <v>83</v>
      </c>
      <c r="AW971" s="15" t="s">
        <v>32</v>
      </c>
      <c r="AX971" s="15" t="s">
        <v>76</v>
      </c>
      <c r="AY971" s="283" t="s">
        <v>362</v>
      </c>
    </row>
    <row r="972" s="13" customFormat="1">
      <c r="A972" s="13"/>
      <c r="B972" s="241"/>
      <c r="C972" s="242"/>
      <c r="D972" s="243" t="s">
        <v>372</v>
      </c>
      <c r="E972" s="244" t="s">
        <v>1</v>
      </c>
      <c r="F972" s="245" t="s">
        <v>1527</v>
      </c>
      <c r="G972" s="242"/>
      <c r="H972" s="246">
        <v>124.59999999999999</v>
      </c>
      <c r="I972" s="247"/>
      <c r="J972" s="242"/>
      <c r="K972" s="242"/>
      <c r="L972" s="248"/>
      <c r="M972" s="249"/>
      <c r="N972" s="250"/>
      <c r="O972" s="250"/>
      <c r="P972" s="250"/>
      <c r="Q972" s="250"/>
      <c r="R972" s="250"/>
      <c r="S972" s="250"/>
      <c r="T972" s="251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52" t="s">
        <v>372</v>
      </c>
      <c r="AU972" s="252" t="s">
        <v>88</v>
      </c>
      <c r="AV972" s="13" t="s">
        <v>88</v>
      </c>
      <c r="AW972" s="13" t="s">
        <v>32</v>
      </c>
      <c r="AX972" s="13" t="s">
        <v>76</v>
      </c>
      <c r="AY972" s="252" t="s">
        <v>362</v>
      </c>
    </row>
    <row r="973" s="14" customFormat="1">
      <c r="A973" s="14"/>
      <c r="B973" s="263"/>
      <c r="C973" s="264"/>
      <c r="D973" s="243" t="s">
        <v>372</v>
      </c>
      <c r="E973" s="265" t="s">
        <v>1</v>
      </c>
      <c r="F973" s="266" t="s">
        <v>396</v>
      </c>
      <c r="G973" s="264"/>
      <c r="H973" s="267">
        <v>361.14999999999998</v>
      </c>
      <c r="I973" s="268"/>
      <c r="J973" s="264"/>
      <c r="K973" s="264"/>
      <c r="L973" s="269"/>
      <c r="M973" s="270"/>
      <c r="N973" s="271"/>
      <c r="O973" s="271"/>
      <c r="P973" s="271"/>
      <c r="Q973" s="271"/>
      <c r="R973" s="271"/>
      <c r="S973" s="271"/>
      <c r="T973" s="272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73" t="s">
        <v>372</v>
      </c>
      <c r="AU973" s="273" t="s">
        <v>88</v>
      </c>
      <c r="AV973" s="14" t="s">
        <v>370</v>
      </c>
      <c r="AW973" s="14" t="s">
        <v>32</v>
      </c>
      <c r="AX973" s="14" t="s">
        <v>83</v>
      </c>
      <c r="AY973" s="273" t="s">
        <v>362</v>
      </c>
    </row>
    <row r="974" s="2" customFormat="1" ht="16.5" customHeight="1">
      <c r="A974" s="39"/>
      <c r="B974" s="40"/>
      <c r="C974" s="228" t="s">
        <v>1528</v>
      </c>
      <c r="D974" s="228" t="s">
        <v>365</v>
      </c>
      <c r="E974" s="229" t="s">
        <v>1529</v>
      </c>
      <c r="F974" s="230" t="s">
        <v>1530</v>
      </c>
      <c r="G974" s="231" t="s">
        <v>368</v>
      </c>
      <c r="H974" s="232">
        <v>361.14999999999998</v>
      </c>
      <c r="I974" s="233"/>
      <c r="J974" s="234">
        <f>ROUND(I974*H974,2)</f>
        <v>0</v>
      </c>
      <c r="K974" s="230" t="s">
        <v>369</v>
      </c>
      <c r="L974" s="45"/>
      <c r="M974" s="235" t="s">
        <v>1</v>
      </c>
      <c r="N974" s="236" t="s">
        <v>42</v>
      </c>
      <c r="O974" s="92"/>
      <c r="P974" s="237">
        <f>O974*H974</f>
        <v>0</v>
      </c>
      <c r="Q974" s="237">
        <v>0.00029999999999999997</v>
      </c>
      <c r="R974" s="237">
        <f>Q974*H974</f>
        <v>0.10834499999999998</v>
      </c>
      <c r="S974" s="237">
        <v>0</v>
      </c>
      <c r="T974" s="238">
        <f>S974*H974</f>
        <v>0</v>
      </c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  <c r="AR974" s="239" t="s">
        <v>440</v>
      </c>
      <c r="AT974" s="239" t="s">
        <v>365</v>
      </c>
      <c r="AU974" s="239" t="s">
        <v>88</v>
      </c>
      <c r="AY974" s="18" t="s">
        <v>362</v>
      </c>
      <c r="BE974" s="240">
        <f>IF(N974="základní",J974,0)</f>
        <v>0</v>
      </c>
      <c r="BF974" s="240">
        <f>IF(N974="snížená",J974,0)</f>
        <v>0</v>
      </c>
      <c r="BG974" s="240">
        <f>IF(N974="zákl. přenesená",J974,0)</f>
        <v>0</v>
      </c>
      <c r="BH974" s="240">
        <f>IF(N974="sníž. přenesená",J974,0)</f>
        <v>0</v>
      </c>
      <c r="BI974" s="240">
        <f>IF(N974="nulová",J974,0)</f>
        <v>0</v>
      </c>
      <c r="BJ974" s="18" t="s">
        <v>88</v>
      </c>
      <c r="BK974" s="240">
        <f>ROUND(I974*H974,2)</f>
        <v>0</v>
      </c>
      <c r="BL974" s="18" t="s">
        <v>440</v>
      </c>
      <c r="BM974" s="239" t="s">
        <v>1531</v>
      </c>
    </row>
    <row r="975" s="2" customFormat="1" ht="33" customHeight="1">
      <c r="A975" s="39"/>
      <c r="B975" s="40"/>
      <c r="C975" s="228" t="s">
        <v>1532</v>
      </c>
      <c r="D975" s="228" t="s">
        <v>365</v>
      </c>
      <c r="E975" s="229" t="s">
        <v>1533</v>
      </c>
      <c r="F975" s="230" t="s">
        <v>1534</v>
      </c>
      <c r="G975" s="231" t="s">
        <v>403</v>
      </c>
      <c r="H975" s="232">
        <v>138.99000000000001</v>
      </c>
      <c r="I975" s="233"/>
      <c r="J975" s="234">
        <f>ROUND(I975*H975,2)</f>
        <v>0</v>
      </c>
      <c r="K975" s="230" t="s">
        <v>369</v>
      </c>
      <c r="L975" s="45"/>
      <c r="M975" s="235" t="s">
        <v>1</v>
      </c>
      <c r="N975" s="236" t="s">
        <v>42</v>
      </c>
      <c r="O975" s="92"/>
      <c r="P975" s="237">
        <f>O975*H975</f>
        <v>0</v>
      </c>
      <c r="Q975" s="237">
        <v>0.00042999999999999999</v>
      </c>
      <c r="R975" s="237">
        <f>Q975*H975</f>
        <v>0.059765700000000005</v>
      </c>
      <c r="S975" s="237">
        <v>0</v>
      </c>
      <c r="T975" s="238">
        <f>S975*H975</f>
        <v>0</v>
      </c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  <c r="AR975" s="239" t="s">
        <v>440</v>
      </c>
      <c r="AT975" s="239" t="s">
        <v>365</v>
      </c>
      <c r="AU975" s="239" t="s">
        <v>88</v>
      </c>
      <c r="AY975" s="18" t="s">
        <v>362</v>
      </c>
      <c r="BE975" s="240">
        <f>IF(N975="základní",J975,0)</f>
        <v>0</v>
      </c>
      <c r="BF975" s="240">
        <f>IF(N975="snížená",J975,0)</f>
        <v>0</v>
      </c>
      <c r="BG975" s="240">
        <f>IF(N975="zákl. přenesená",J975,0)</f>
        <v>0</v>
      </c>
      <c r="BH975" s="240">
        <f>IF(N975="sníž. přenesená",J975,0)</f>
        <v>0</v>
      </c>
      <c r="BI975" s="240">
        <f>IF(N975="nulová",J975,0)</f>
        <v>0</v>
      </c>
      <c r="BJ975" s="18" t="s">
        <v>88</v>
      </c>
      <c r="BK975" s="240">
        <f>ROUND(I975*H975,2)</f>
        <v>0</v>
      </c>
      <c r="BL975" s="18" t="s">
        <v>440</v>
      </c>
      <c r="BM975" s="239" t="s">
        <v>1535</v>
      </c>
    </row>
    <row r="976" s="15" customFormat="1">
      <c r="A976" s="15"/>
      <c r="B976" s="274"/>
      <c r="C976" s="275"/>
      <c r="D976" s="243" t="s">
        <v>372</v>
      </c>
      <c r="E976" s="276" t="s">
        <v>1</v>
      </c>
      <c r="F976" s="277" t="s">
        <v>808</v>
      </c>
      <c r="G976" s="275"/>
      <c r="H976" s="276" t="s">
        <v>1</v>
      </c>
      <c r="I976" s="278"/>
      <c r="J976" s="275"/>
      <c r="K976" s="275"/>
      <c r="L976" s="279"/>
      <c r="M976" s="280"/>
      <c r="N976" s="281"/>
      <c r="O976" s="281"/>
      <c r="P976" s="281"/>
      <c r="Q976" s="281"/>
      <c r="R976" s="281"/>
      <c r="S976" s="281"/>
      <c r="T976" s="282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T976" s="283" t="s">
        <v>372</v>
      </c>
      <c r="AU976" s="283" t="s">
        <v>88</v>
      </c>
      <c r="AV976" s="15" t="s">
        <v>83</v>
      </c>
      <c r="AW976" s="15" t="s">
        <v>32</v>
      </c>
      <c r="AX976" s="15" t="s">
        <v>76</v>
      </c>
      <c r="AY976" s="283" t="s">
        <v>362</v>
      </c>
    </row>
    <row r="977" s="15" customFormat="1">
      <c r="A977" s="15"/>
      <c r="B977" s="274"/>
      <c r="C977" s="275"/>
      <c r="D977" s="243" t="s">
        <v>372</v>
      </c>
      <c r="E977" s="276" t="s">
        <v>1</v>
      </c>
      <c r="F977" s="277" t="s">
        <v>677</v>
      </c>
      <c r="G977" s="275"/>
      <c r="H977" s="276" t="s">
        <v>1</v>
      </c>
      <c r="I977" s="278"/>
      <c r="J977" s="275"/>
      <c r="K977" s="275"/>
      <c r="L977" s="279"/>
      <c r="M977" s="280"/>
      <c r="N977" s="281"/>
      <c r="O977" s="281"/>
      <c r="P977" s="281"/>
      <c r="Q977" s="281"/>
      <c r="R977" s="281"/>
      <c r="S977" s="281"/>
      <c r="T977" s="282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T977" s="283" t="s">
        <v>372</v>
      </c>
      <c r="AU977" s="283" t="s">
        <v>88</v>
      </c>
      <c r="AV977" s="15" t="s">
        <v>83</v>
      </c>
      <c r="AW977" s="15" t="s">
        <v>32</v>
      </c>
      <c r="AX977" s="15" t="s">
        <v>76</v>
      </c>
      <c r="AY977" s="283" t="s">
        <v>362</v>
      </c>
    </row>
    <row r="978" s="15" customFormat="1">
      <c r="A978" s="15"/>
      <c r="B978" s="274"/>
      <c r="C978" s="275"/>
      <c r="D978" s="243" t="s">
        <v>372</v>
      </c>
      <c r="E978" s="276" t="s">
        <v>1</v>
      </c>
      <c r="F978" s="277" t="s">
        <v>1536</v>
      </c>
      <c r="G978" s="275"/>
      <c r="H978" s="276" t="s">
        <v>1</v>
      </c>
      <c r="I978" s="278"/>
      <c r="J978" s="275"/>
      <c r="K978" s="275"/>
      <c r="L978" s="279"/>
      <c r="M978" s="280"/>
      <c r="N978" s="281"/>
      <c r="O978" s="281"/>
      <c r="P978" s="281"/>
      <c r="Q978" s="281"/>
      <c r="R978" s="281"/>
      <c r="S978" s="281"/>
      <c r="T978" s="282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T978" s="283" t="s">
        <v>372</v>
      </c>
      <c r="AU978" s="283" t="s">
        <v>88</v>
      </c>
      <c r="AV978" s="15" t="s">
        <v>83</v>
      </c>
      <c r="AW978" s="15" t="s">
        <v>32</v>
      </c>
      <c r="AX978" s="15" t="s">
        <v>76</v>
      </c>
      <c r="AY978" s="283" t="s">
        <v>362</v>
      </c>
    </row>
    <row r="979" s="13" customFormat="1">
      <c r="A979" s="13"/>
      <c r="B979" s="241"/>
      <c r="C979" s="242"/>
      <c r="D979" s="243" t="s">
        <v>372</v>
      </c>
      <c r="E979" s="244" t="s">
        <v>1</v>
      </c>
      <c r="F979" s="245" t="s">
        <v>1537</v>
      </c>
      <c r="G979" s="242"/>
      <c r="H979" s="246">
        <v>16.5</v>
      </c>
      <c r="I979" s="247"/>
      <c r="J979" s="242"/>
      <c r="K979" s="242"/>
      <c r="L979" s="248"/>
      <c r="M979" s="249"/>
      <c r="N979" s="250"/>
      <c r="O979" s="250"/>
      <c r="P979" s="250"/>
      <c r="Q979" s="250"/>
      <c r="R979" s="250"/>
      <c r="S979" s="250"/>
      <c r="T979" s="251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52" t="s">
        <v>372</v>
      </c>
      <c r="AU979" s="252" t="s">
        <v>88</v>
      </c>
      <c r="AV979" s="13" t="s">
        <v>88</v>
      </c>
      <c r="AW979" s="13" t="s">
        <v>32</v>
      </c>
      <c r="AX979" s="13" t="s">
        <v>76</v>
      </c>
      <c r="AY979" s="252" t="s">
        <v>362</v>
      </c>
    </row>
    <row r="980" s="15" customFormat="1">
      <c r="A980" s="15"/>
      <c r="B980" s="274"/>
      <c r="C980" s="275"/>
      <c r="D980" s="243" t="s">
        <v>372</v>
      </c>
      <c r="E980" s="276" t="s">
        <v>1</v>
      </c>
      <c r="F980" s="277" t="s">
        <v>1538</v>
      </c>
      <c r="G980" s="275"/>
      <c r="H980" s="276" t="s">
        <v>1</v>
      </c>
      <c r="I980" s="278"/>
      <c r="J980" s="275"/>
      <c r="K980" s="275"/>
      <c r="L980" s="279"/>
      <c r="M980" s="280"/>
      <c r="N980" s="281"/>
      <c r="O980" s="281"/>
      <c r="P980" s="281"/>
      <c r="Q980" s="281"/>
      <c r="R980" s="281"/>
      <c r="S980" s="281"/>
      <c r="T980" s="282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T980" s="283" t="s">
        <v>372</v>
      </c>
      <c r="AU980" s="283" t="s">
        <v>88</v>
      </c>
      <c r="AV980" s="15" t="s">
        <v>83</v>
      </c>
      <c r="AW980" s="15" t="s">
        <v>32</v>
      </c>
      <c r="AX980" s="15" t="s">
        <v>76</v>
      </c>
      <c r="AY980" s="283" t="s">
        <v>362</v>
      </c>
    </row>
    <row r="981" s="13" customFormat="1">
      <c r="A981" s="13"/>
      <c r="B981" s="241"/>
      <c r="C981" s="242"/>
      <c r="D981" s="243" t="s">
        <v>372</v>
      </c>
      <c r="E981" s="244" t="s">
        <v>1</v>
      </c>
      <c r="F981" s="245" t="s">
        <v>1539</v>
      </c>
      <c r="G981" s="242"/>
      <c r="H981" s="246">
        <v>61.5</v>
      </c>
      <c r="I981" s="247"/>
      <c r="J981" s="242"/>
      <c r="K981" s="242"/>
      <c r="L981" s="248"/>
      <c r="M981" s="249"/>
      <c r="N981" s="250"/>
      <c r="O981" s="250"/>
      <c r="P981" s="250"/>
      <c r="Q981" s="250"/>
      <c r="R981" s="250"/>
      <c r="S981" s="250"/>
      <c r="T981" s="251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52" t="s">
        <v>372</v>
      </c>
      <c r="AU981" s="252" t="s">
        <v>88</v>
      </c>
      <c r="AV981" s="13" t="s">
        <v>88</v>
      </c>
      <c r="AW981" s="13" t="s">
        <v>32</v>
      </c>
      <c r="AX981" s="13" t="s">
        <v>76</v>
      </c>
      <c r="AY981" s="252" t="s">
        <v>362</v>
      </c>
    </row>
    <row r="982" s="15" customFormat="1">
      <c r="A982" s="15"/>
      <c r="B982" s="274"/>
      <c r="C982" s="275"/>
      <c r="D982" s="243" t="s">
        <v>372</v>
      </c>
      <c r="E982" s="276" t="s">
        <v>1</v>
      </c>
      <c r="F982" s="277" t="s">
        <v>1540</v>
      </c>
      <c r="G982" s="275"/>
      <c r="H982" s="276" t="s">
        <v>1</v>
      </c>
      <c r="I982" s="278"/>
      <c r="J982" s="275"/>
      <c r="K982" s="275"/>
      <c r="L982" s="279"/>
      <c r="M982" s="280"/>
      <c r="N982" s="281"/>
      <c r="O982" s="281"/>
      <c r="P982" s="281"/>
      <c r="Q982" s="281"/>
      <c r="R982" s="281"/>
      <c r="S982" s="281"/>
      <c r="T982" s="282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T982" s="283" t="s">
        <v>372</v>
      </c>
      <c r="AU982" s="283" t="s">
        <v>88</v>
      </c>
      <c r="AV982" s="15" t="s">
        <v>83</v>
      </c>
      <c r="AW982" s="15" t="s">
        <v>32</v>
      </c>
      <c r="AX982" s="15" t="s">
        <v>76</v>
      </c>
      <c r="AY982" s="283" t="s">
        <v>362</v>
      </c>
    </row>
    <row r="983" s="13" customFormat="1">
      <c r="A983" s="13"/>
      <c r="B983" s="241"/>
      <c r="C983" s="242"/>
      <c r="D983" s="243" t="s">
        <v>372</v>
      </c>
      <c r="E983" s="244" t="s">
        <v>1</v>
      </c>
      <c r="F983" s="245" t="s">
        <v>1541</v>
      </c>
      <c r="G983" s="242"/>
      <c r="H983" s="246">
        <v>7.9000000000000004</v>
      </c>
      <c r="I983" s="247"/>
      <c r="J983" s="242"/>
      <c r="K983" s="242"/>
      <c r="L983" s="248"/>
      <c r="M983" s="249"/>
      <c r="N983" s="250"/>
      <c r="O983" s="250"/>
      <c r="P983" s="250"/>
      <c r="Q983" s="250"/>
      <c r="R983" s="250"/>
      <c r="S983" s="250"/>
      <c r="T983" s="251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52" t="s">
        <v>372</v>
      </c>
      <c r="AU983" s="252" t="s">
        <v>88</v>
      </c>
      <c r="AV983" s="13" t="s">
        <v>88</v>
      </c>
      <c r="AW983" s="13" t="s">
        <v>32</v>
      </c>
      <c r="AX983" s="13" t="s">
        <v>76</v>
      </c>
      <c r="AY983" s="252" t="s">
        <v>362</v>
      </c>
    </row>
    <row r="984" s="15" customFormat="1">
      <c r="A984" s="15"/>
      <c r="B984" s="274"/>
      <c r="C984" s="275"/>
      <c r="D984" s="243" t="s">
        <v>372</v>
      </c>
      <c r="E984" s="276" t="s">
        <v>1</v>
      </c>
      <c r="F984" s="277" t="s">
        <v>1542</v>
      </c>
      <c r="G984" s="275"/>
      <c r="H984" s="276" t="s">
        <v>1</v>
      </c>
      <c r="I984" s="278"/>
      <c r="J984" s="275"/>
      <c r="K984" s="275"/>
      <c r="L984" s="279"/>
      <c r="M984" s="280"/>
      <c r="N984" s="281"/>
      <c r="O984" s="281"/>
      <c r="P984" s="281"/>
      <c r="Q984" s="281"/>
      <c r="R984" s="281"/>
      <c r="S984" s="281"/>
      <c r="T984" s="282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T984" s="283" t="s">
        <v>372</v>
      </c>
      <c r="AU984" s="283" t="s">
        <v>88</v>
      </c>
      <c r="AV984" s="15" t="s">
        <v>83</v>
      </c>
      <c r="AW984" s="15" t="s">
        <v>32</v>
      </c>
      <c r="AX984" s="15" t="s">
        <v>76</v>
      </c>
      <c r="AY984" s="283" t="s">
        <v>362</v>
      </c>
    </row>
    <row r="985" s="13" customFormat="1">
      <c r="A985" s="13"/>
      <c r="B985" s="241"/>
      <c r="C985" s="242"/>
      <c r="D985" s="243" t="s">
        <v>372</v>
      </c>
      <c r="E985" s="244" t="s">
        <v>1</v>
      </c>
      <c r="F985" s="245" t="s">
        <v>1543</v>
      </c>
      <c r="G985" s="242"/>
      <c r="H985" s="246">
        <v>11.779999999999999</v>
      </c>
      <c r="I985" s="247"/>
      <c r="J985" s="242"/>
      <c r="K985" s="242"/>
      <c r="L985" s="248"/>
      <c r="M985" s="249"/>
      <c r="N985" s="250"/>
      <c r="O985" s="250"/>
      <c r="P985" s="250"/>
      <c r="Q985" s="250"/>
      <c r="R985" s="250"/>
      <c r="S985" s="250"/>
      <c r="T985" s="251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52" t="s">
        <v>372</v>
      </c>
      <c r="AU985" s="252" t="s">
        <v>88</v>
      </c>
      <c r="AV985" s="13" t="s">
        <v>88</v>
      </c>
      <c r="AW985" s="13" t="s">
        <v>32</v>
      </c>
      <c r="AX985" s="13" t="s">
        <v>76</v>
      </c>
      <c r="AY985" s="252" t="s">
        <v>362</v>
      </c>
    </row>
    <row r="986" s="15" customFormat="1">
      <c r="A986" s="15"/>
      <c r="B986" s="274"/>
      <c r="C986" s="275"/>
      <c r="D986" s="243" t="s">
        <v>372</v>
      </c>
      <c r="E986" s="276" t="s">
        <v>1</v>
      </c>
      <c r="F986" s="277" t="s">
        <v>1544</v>
      </c>
      <c r="G986" s="275"/>
      <c r="H986" s="276" t="s">
        <v>1</v>
      </c>
      <c r="I986" s="278"/>
      <c r="J986" s="275"/>
      <c r="K986" s="275"/>
      <c r="L986" s="279"/>
      <c r="M986" s="280"/>
      <c r="N986" s="281"/>
      <c r="O986" s="281"/>
      <c r="P986" s="281"/>
      <c r="Q986" s="281"/>
      <c r="R986" s="281"/>
      <c r="S986" s="281"/>
      <c r="T986" s="282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T986" s="283" t="s">
        <v>372</v>
      </c>
      <c r="AU986" s="283" t="s">
        <v>88</v>
      </c>
      <c r="AV986" s="15" t="s">
        <v>83</v>
      </c>
      <c r="AW986" s="15" t="s">
        <v>32</v>
      </c>
      <c r="AX986" s="15" t="s">
        <v>76</v>
      </c>
      <c r="AY986" s="283" t="s">
        <v>362</v>
      </c>
    </row>
    <row r="987" s="13" customFormat="1">
      <c r="A987" s="13"/>
      <c r="B987" s="241"/>
      <c r="C987" s="242"/>
      <c r="D987" s="243" t="s">
        <v>372</v>
      </c>
      <c r="E987" s="244" t="s">
        <v>1</v>
      </c>
      <c r="F987" s="245" t="s">
        <v>1543</v>
      </c>
      <c r="G987" s="242"/>
      <c r="H987" s="246">
        <v>11.779999999999999</v>
      </c>
      <c r="I987" s="247"/>
      <c r="J987" s="242"/>
      <c r="K987" s="242"/>
      <c r="L987" s="248"/>
      <c r="M987" s="249"/>
      <c r="N987" s="250"/>
      <c r="O987" s="250"/>
      <c r="P987" s="250"/>
      <c r="Q987" s="250"/>
      <c r="R987" s="250"/>
      <c r="S987" s="250"/>
      <c r="T987" s="251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52" t="s">
        <v>372</v>
      </c>
      <c r="AU987" s="252" t="s">
        <v>88</v>
      </c>
      <c r="AV987" s="13" t="s">
        <v>88</v>
      </c>
      <c r="AW987" s="13" t="s">
        <v>32</v>
      </c>
      <c r="AX987" s="13" t="s">
        <v>76</v>
      </c>
      <c r="AY987" s="252" t="s">
        <v>362</v>
      </c>
    </row>
    <row r="988" s="15" customFormat="1">
      <c r="A988" s="15"/>
      <c r="B988" s="274"/>
      <c r="C988" s="275"/>
      <c r="D988" s="243" t="s">
        <v>372</v>
      </c>
      <c r="E988" s="276" t="s">
        <v>1</v>
      </c>
      <c r="F988" s="277" t="s">
        <v>1545</v>
      </c>
      <c r="G988" s="275"/>
      <c r="H988" s="276" t="s">
        <v>1</v>
      </c>
      <c r="I988" s="278"/>
      <c r="J988" s="275"/>
      <c r="K988" s="275"/>
      <c r="L988" s="279"/>
      <c r="M988" s="280"/>
      <c r="N988" s="281"/>
      <c r="O988" s="281"/>
      <c r="P988" s="281"/>
      <c r="Q988" s="281"/>
      <c r="R988" s="281"/>
      <c r="S988" s="281"/>
      <c r="T988" s="282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T988" s="283" t="s">
        <v>372</v>
      </c>
      <c r="AU988" s="283" t="s">
        <v>88</v>
      </c>
      <c r="AV988" s="15" t="s">
        <v>83</v>
      </c>
      <c r="AW988" s="15" t="s">
        <v>32</v>
      </c>
      <c r="AX988" s="15" t="s">
        <v>76</v>
      </c>
      <c r="AY988" s="283" t="s">
        <v>362</v>
      </c>
    </row>
    <row r="989" s="13" customFormat="1">
      <c r="A989" s="13"/>
      <c r="B989" s="241"/>
      <c r="C989" s="242"/>
      <c r="D989" s="243" t="s">
        <v>372</v>
      </c>
      <c r="E989" s="244" t="s">
        <v>1</v>
      </c>
      <c r="F989" s="245" t="s">
        <v>1543</v>
      </c>
      <c r="G989" s="242"/>
      <c r="H989" s="246">
        <v>11.779999999999999</v>
      </c>
      <c r="I989" s="247"/>
      <c r="J989" s="242"/>
      <c r="K989" s="242"/>
      <c r="L989" s="248"/>
      <c r="M989" s="249"/>
      <c r="N989" s="250"/>
      <c r="O989" s="250"/>
      <c r="P989" s="250"/>
      <c r="Q989" s="250"/>
      <c r="R989" s="250"/>
      <c r="S989" s="250"/>
      <c r="T989" s="251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52" t="s">
        <v>372</v>
      </c>
      <c r="AU989" s="252" t="s">
        <v>88</v>
      </c>
      <c r="AV989" s="13" t="s">
        <v>88</v>
      </c>
      <c r="AW989" s="13" t="s">
        <v>32</v>
      </c>
      <c r="AX989" s="13" t="s">
        <v>76</v>
      </c>
      <c r="AY989" s="252" t="s">
        <v>362</v>
      </c>
    </row>
    <row r="990" s="15" customFormat="1">
      <c r="A990" s="15"/>
      <c r="B990" s="274"/>
      <c r="C990" s="275"/>
      <c r="D990" s="243" t="s">
        <v>372</v>
      </c>
      <c r="E990" s="276" t="s">
        <v>1</v>
      </c>
      <c r="F990" s="277" t="s">
        <v>1546</v>
      </c>
      <c r="G990" s="275"/>
      <c r="H990" s="276" t="s">
        <v>1</v>
      </c>
      <c r="I990" s="278"/>
      <c r="J990" s="275"/>
      <c r="K990" s="275"/>
      <c r="L990" s="279"/>
      <c r="M990" s="280"/>
      <c r="N990" s="281"/>
      <c r="O990" s="281"/>
      <c r="P990" s="281"/>
      <c r="Q990" s="281"/>
      <c r="R990" s="281"/>
      <c r="S990" s="281"/>
      <c r="T990" s="282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T990" s="283" t="s">
        <v>372</v>
      </c>
      <c r="AU990" s="283" t="s">
        <v>88</v>
      </c>
      <c r="AV990" s="15" t="s">
        <v>83</v>
      </c>
      <c r="AW990" s="15" t="s">
        <v>32</v>
      </c>
      <c r="AX990" s="15" t="s">
        <v>76</v>
      </c>
      <c r="AY990" s="283" t="s">
        <v>362</v>
      </c>
    </row>
    <row r="991" s="13" customFormat="1">
      <c r="A991" s="13"/>
      <c r="B991" s="241"/>
      <c r="C991" s="242"/>
      <c r="D991" s="243" t="s">
        <v>372</v>
      </c>
      <c r="E991" s="244" t="s">
        <v>1</v>
      </c>
      <c r="F991" s="245" t="s">
        <v>1543</v>
      </c>
      <c r="G991" s="242"/>
      <c r="H991" s="246">
        <v>11.779999999999999</v>
      </c>
      <c r="I991" s="247"/>
      <c r="J991" s="242"/>
      <c r="K991" s="242"/>
      <c r="L991" s="248"/>
      <c r="M991" s="249"/>
      <c r="N991" s="250"/>
      <c r="O991" s="250"/>
      <c r="P991" s="250"/>
      <c r="Q991" s="250"/>
      <c r="R991" s="250"/>
      <c r="S991" s="250"/>
      <c r="T991" s="251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52" t="s">
        <v>372</v>
      </c>
      <c r="AU991" s="252" t="s">
        <v>88</v>
      </c>
      <c r="AV991" s="13" t="s">
        <v>88</v>
      </c>
      <c r="AW991" s="13" t="s">
        <v>32</v>
      </c>
      <c r="AX991" s="13" t="s">
        <v>76</v>
      </c>
      <c r="AY991" s="252" t="s">
        <v>362</v>
      </c>
    </row>
    <row r="992" s="15" customFormat="1">
      <c r="A992" s="15"/>
      <c r="B992" s="274"/>
      <c r="C992" s="275"/>
      <c r="D992" s="243" t="s">
        <v>372</v>
      </c>
      <c r="E992" s="276" t="s">
        <v>1</v>
      </c>
      <c r="F992" s="277" t="s">
        <v>1547</v>
      </c>
      <c r="G992" s="275"/>
      <c r="H992" s="276" t="s">
        <v>1</v>
      </c>
      <c r="I992" s="278"/>
      <c r="J992" s="275"/>
      <c r="K992" s="275"/>
      <c r="L992" s="279"/>
      <c r="M992" s="280"/>
      <c r="N992" s="281"/>
      <c r="O992" s="281"/>
      <c r="P992" s="281"/>
      <c r="Q992" s="281"/>
      <c r="R992" s="281"/>
      <c r="S992" s="281"/>
      <c r="T992" s="282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T992" s="283" t="s">
        <v>372</v>
      </c>
      <c r="AU992" s="283" t="s">
        <v>88</v>
      </c>
      <c r="AV992" s="15" t="s">
        <v>83</v>
      </c>
      <c r="AW992" s="15" t="s">
        <v>32</v>
      </c>
      <c r="AX992" s="15" t="s">
        <v>76</v>
      </c>
      <c r="AY992" s="283" t="s">
        <v>362</v>
      </c>
    </row>
    <row r="993" s="13" customFormat="1">
      <c r="A993" s="13"/>
      <c r="B993" s="241"/>
      <c r="C993" s="242"/>
      <c r="D993" s="243" t="s">
        <v>372</v>
      </c>
      <c r="E993" s="244" t="s">
        <v>1</v>
      </c>
      <c r="F993" s="245" t="s">
        <v>1548</v>
      </c>
      <c r="G993" s="242"/>
      <c r="H993" s="246">
        <v>5.9699999999999998</v>
      </c>
      <c r="I993" s="247"/>
      <c r="J993" s="242"/>
      <c r="K993" s="242"/>
      <c r="L993" s="248"/>
      <c r="M993" s="249"/>
      <c r="N993" s="250"/>
      <c r="O993" s="250"/>
      <c r="P993" s="250"/>
      <c r="Q993" s="250"/>
      <c r="R993" s="250"/>
      <c r="S993" s="250"/>
      <c r="T993" s="251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52" t="s">
        <v>372</v>
      </c>
      <c r="AU993" s="252" t="s">
        <v>88</v>
      </c>
      <c r="AV993" s="13" t="s">
        <v>88</v>
      </c>
      <c r="AW993" s="13" t="s">
        <v>32</v>
      </c>
      <c r="AX993" s="13" t="s">
        <v>76</v>
      </c>
      <c r="AY993" s="252" t="s">
        <v>362</v>
      </c>
    </row>
    <row r="994" s="14" customFormat="1">
      <c r="A994" s="14"/>
      <c r="B994" s="263"/>
      <c r="C994" s="264"/>
      <c r="D994" s="243" t="s">
        <v>372</v>
      </c>
      <c r="E994" s="265" t="s">
        <v>1</v>
      </c>
      <c r="F994" s="266" t="s">
        <v>396</v>
      </c>
      <c r="G994" s="264"/>
      <c r="H994" s="267">
        <v>138.99000000000001</v>
      </c>
      <c r="I994" s="268"/>
      <c r="J994" s="264"/>
      <c r="K994" s="264"/>
      <c r="L994" s="269"/>
      <c r="M994" s="270"/>
      <c r="N994" s="271"/>
      <c r="O994" s="271"/>
      <c r="P994" s="271"/>
      <c r="Q994" s="271"/>
      <c r="R994" s="271"/>
      <c r="S994" s="271"/>
      <c r="T994" s="272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73" t="s">
        <v>372</v>
      </c>
      <c r="AU994" s="273" t="s">
        <v>88</v>
      </c>
      <c r="AV994" s="14" t="s">
        <v>370</v>
      </c>
      <c r="AW994" s="14" t="s">
        <v>32</v>
      </c>
      <c r="AX994" s="14" t="s">
        <v>83</v>
      </c>
      <c r="AY994" s="273" t="s">
        <v>362</v>
      </c>
    </row>
    <row r="995" s="2" customFormat="1" ht="24.15" customHeight="1">
      <c r="A995" s="39"/>
      <c r="B995" s="40"/>
      <c r="C995" s="253" t="s">
        <v>1549</v>
      </c>
      <c r="D995" s="253" t="s">
        <v>380</v>
      </c>
      <c r="E995" s="254" t="s">
        <v>1550</v>
      </c>
      <c r="F995" s="255" t="s">
        <v>1551</v>
      </c>
      <c r="G995" s="256" t="s">
        <v>403</v>
      </c>
      <c r="H995" s="257">
        <v>168.178</v>
      </c>
      <c r="I995" s="258"/>
      <c r="J995" s="259">
        <f>ROUND(I995*H995,2)</f>
        <v>0</v>
      </c>
      <c r="K995" s="255" t="s">
        <v>369</v>
      </c>
      <c r="L995" s="260"/>
      <c r="M995" s="261" t="s">
        <v>1</v>
      </c>
      <c r="N995" s="262" t="s">
        <v>42</v>
      </c>
      <c r="O995" s="92"/>
      <c r="P995" s="237">
        <f>O995*H995</f>
        <v>0</v>
      </c>
      <c r="Q995" s="237">
        <v>0.00198</v>
      </c>
      <c r="R995" s="237">
        <f>Q995*H995</f>
        <v>0.33299244</v>
      </c>
      <c r="S995" s="237">
        <v>0</v>
      </c>
      <c r="T995" s="238">
        <f>S995*H995</f>
        <v>0</v>
      </c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  <c r="AR995" s="239" t="s">
        <v>526</v>
      </c>
      <c r="AT995" s="239" t="s">
        <v>380</v>
      </c>
      <c r="AU995" s="239" t="s">
        <v>88</v>
      </c>
      <c r="AY995" s="18" t="s">
        <v>362</v>
      </c>
      <c r="BE995" s="240">
        <f>IF(N995="základní",J995,0)</f>
        <v>0</v>
      </c>
      <c r="BF995" s="240">
        <f>IF(N995="snížená",J995,0)</f>
        <v>0</v>
      </c>
      <c r="BG995" s="240">
        <f>IF(N995="zákl. přenesená",J995,0)</f>
        <v>0</v>
      </c>
      <c r="BH995" s="240">
        <f>IF(N995="sníž. přenesená",J995,0)</f>
        <v>0</v>
      </c>
      <c r="BI995" s="240">
        <f>IF(N995="nulová",J995,0)</f>
        <v>0</v>
      </c>
      <c r="BJ995" s="18" t="s">
        <v>88</v>
      </c>
      <c r="BK995" s="240">
        <f>ROUND(I995*H995,2)</f>
        <v>0</v>
      </c>
      <c r="BL995" s="18" t="s">
        <v>440</v>
      </c>
      <c r="BM995" s="239" t="s">
        <v>1552</v>
      </c>
    </row>
    <row r="996" s="13" customFormat="1">
      <c r="A996" s="13"/>
      <c r="B996" s="241"/>
      <c r="C996" s="242"/>
      <c r="D996" s="243" t="s">
        <v>372</v>
      </c>
      <c r="E996" s="244" t="s">
        <v>1</v>
      </c>
      <c r="F996" s="245" t="s">
        <v>1553</v>
      </c>
      <c r="G996" s="242"/>
      <c r="H996" s="246">
        <v>152.88900000000001</v>
      </c>
      <c r="I996" s="247"/>
      <c r="J996" s="242"/>
      <c r="K996" s="242"/>
      <c r="L996" s="248"/>
      <c r="M996" s="249"/>
      <c r="N996" s="250"/>
      <c r="O996" s="250"/>
      <c r="P996" s="250"/>
      <c r="Q996" s="250"/>
      <c r="R996" s="250"/>
      <c r="S996" s="250"/>
      <c r="T996" s="251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52" t="s">
        <v>372</v>
      </c>
      <c r="AU996" s="252" t="s">
        <v>88</v>
      </c>
      <c r="AV996" s="13" t="s">
        <v>88</v>
      </c>
      <c r="AW996" s="13" t="s">
        <v>32</v>
      </c>
      <c r="AX996" s="13" t="s">
        <v>83</v>
      </c>
      <c r="AY996" s="252" t="s">
        <v>362</v>
      </c>
    </row>
    <row r="997" s="13" customFormat="1">
      <c r="A997" s="13"/>
      <c r="B997" s="241"/>
      <c r="C997" s="242"/>
      <c r="D997" s="243" t="s">
        <v>372</v>
      </c>
      <c r="E997" s="242"/>
      <c r="F997" s="245" t="s">
        <v>1554</v>
      </c>
      <c r="G997" s="242"/>
      <c r="H997" s="246">
        <v>168.178</v>
      </c>
      <c r="I997" s="247"/>
      <c r="J997" s="242"/>
      <c r="K997" s="242"/>
      <c r="L997" s="248"/>
      <c r="M997" s="249"/>
      <c r="N997" s="250"/>
      <c r="O997" s="250"/>
      <c r="P997" s="250"/>
      <c r="Q997" s="250"/>
      <c r="R997" s="250"/>
      <c r="S997" s="250"/>
      <c r="T997" s="251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52" t="s">
        <v>372</v>
      </c>
      <c r="AU997" s="252" t="s">
        <v>88</v>
      </c>
      <c r="AV997" s="13" t="s">
        <v>88</v>
      </c>
      <c r="AW997" s="13" t="s">
        <v>4</v>
      </c>
      <c r="AX997" s="13" t="s">
        <v>83</v>
      </c>
      <c r="AY997" s="252" t="s">
        <v>362</v>
      </c>
    </row>
    <row r="998" s="2" customFormat="1" ht="33" customHeight="1">
      <c r="A998" s="39"/>
      <c r="B998" s="40"/>
      <c r="C998" s="228" t="s">
        <v>1555</v>
      </c>
      <c r="D998" s="228" t="s">
        <v>365</v>
      </c>
      <c r="E998" s="229" t="s">
        <v>1556</v>
      </c>
      <c r="F998" s="230" t="s">
        <v>1557</v>
      </c>
      <c r="G998" s="231" t="s">
        <v>368</v>
      </c>
      <c r="H998" s="232">
        <v>361.14999999999998</v>
      </c>
      <c r="I998" s="233"/>
      <c r="J998" s="234">
        <f>ROUND(I998*H998,2)</f>
        <v>0</v>
      </c>
      <c r="K998" s="230" t="s">
        <v>369</v>
      </c>
      <c r="L998" s="45"/>
      <c r="M998" s="235" t="s">
        <v>1</v>
      </c>
      <c r="N998" s="236" t="s">
        <v>42</v>
      </c>
      <c r="O998" s="92"/>
      <c r="P998" s="237">
        <f>O998*H998</f>
        <v>0</v>
      </c>
      <c r="Q998" s="237">
        <v>0.0060000000000000001</v>
      </c>
      <c r="R998" s="237">
        <f>Q998*H998</f>
        <v>2.1669</v>
      </c>
      <c r="S998" s="237">
        <v>0</v>
      </c>
      <c r="T998" s="238">
        <f>S998*H998</f>
        <v>0</v>
      </c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  <c r="AR998" s="239" t="s">
        <v>440</v>
      </c>
      <c r="AT998" s="239" t="s">
        <v>365</v>
      </c>
      <c r="AU998" s="239" t="s">
        <v>88</v>
      </c>
      <c r="AY998" s="18" t="s">
        <v>362</v>
      </c>
      <c r="BE998" s="240">
        <f>IF(N998="základní",J998,0)</f>
        <v>0</v>
      </c>
      <c r="BF998" s="240">
        <f>IF(N998="snížená",J998,0)</f>
        <v>0</v>
      </c>
      <c r="BG998" s="240">
        <f>IF(N998="zákl. přenesená",J998,0)</f>
        <v>0</v>
      </c>
      <c r="BH998" s="240">
        <f>IF(N998="sníž. přenesená",J998,0)</f>
        <v>0</v>
      </c>
      <c r="BI998" s="240">
        <f>IF(N998="nulová",J998,0)</f>
        <v>0</v>
      </c>
      <c r="BJ998" s="18" t="s">
        <v>88</v>
      </c>
      <c r="BK998" s="240">
        <f>ROUND(I998*H998,2)</f>
        <v>0</v>
      </c>
      <c r="BL998" s="18" t="s">
        <v>440</v>
      </c>
      <c r="BM998" s="239" t="s">
        <v>1558</v>
      </c>
    </row>
    <row r="999" s="2" customFormat="1" ht="24.15" customHeight="1">
      <c r="A999" s="39"/>
      <c r="B999" s="40"/>
      <c r="C999" s="253" t="s">
        <v>1559</v>
      </c>
      <c r="D999" s="253" t="s">
        <v>380</v>
      </c>
      <c r="E999" s="254" t="s">
        <v>1560</v>
      </c>
      <c r="F999" s="255" t="s">
        <v>1561</v>
      </c>
      <c r="G999" s="256" t="s">
        <v>368</v>
      </c>
      <c r="H999" s="257">
        <v>397.26499999999999</v>
      </c>
      <c r="I999" s="258"/>
      <c r="J999" s="259">
        <f>ROUND(I999*H999,2)</f>
        <v>0</v>
      </c>
      <c r="K999" s="255" t="s">
        <v>369</v>
      </c>
      <c r="L999" s="260"/>
      <c r="M999" s="261" t="s">
        <v>1</v>
      </c>
      <c r="N999" s="262" t="s">
        <v>42</v>
      </c>
      <c r="O999" s="92"/>
      <c r="P999" s="237">
        <f>O999*H999</f>
        <v>0</v>
      </c>
      <c r="Q999" s="237">
        <v>0.021999999999999999</v>
      </c>
      <c r="R999" s="237">
        <f>Q999*H999</f>
        <v>8.7398299999999995</v>
      </c>
      <c r="S999" s="237">
        <v>0</v>
      </c>
      <c r="T999" s="238">
        <f>S999*H999</f>
        <v>0</v>
      </c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  <c r="AR999" s="239" t="s">
        <v>526</v>
      </c>
      <c r="AT999" s="239" t="s">
        <v>380</v>
      </c>
      <c r="AU999" s="239" t="s">
        <v>88</v>
      </c>
      <c r="AY999" s="18" t="s">
        <v>362</v>
      </c>
      <c r="BE999" s="240">
        <f>IF(N999="základní",J999,0)</f>
        <v>0</v>
      </c>
      <c r="BF999" s="240">
        <f>IF(N999="snížená",J999,0)</f>
        <v>0</v>
      </c>
      <c r="BG999" s="240">
        <f>IF(N999="zákl. přenesená",J999,0)</f>
        <v>0</v>
      </c>
      <c r="BH999" s="240">
        <f>IF(N999="sníž. přenesená",J999,0)</f>
        <v>0</v>
      </c>
      <c r="BI999" s="240">
        <f>IF(N999="nulová",J999,0)</f>
        <v>0</v>
      </c>
      <c r="BJ999" s="18" t="s">
        <v>88</v>
      </c>
      <c r="BK999" s="240">
        <f>ROUND(I999*H999,2)</f>
        <v>0</v>
      </c>
      <c r="BL999" s="18" t="s">
        <v>440</v>
      </c>
      <c r="BM999" s="239" t="s">
        <v>1562</v>
      </c>
    </row>
    <row r="1000" s="13" customFormat="1">
      <c r="A1000" s="13"/>
      <c r="B1000" s="241"/>
      <c r="C1000" s="242"/>
      <c r="D1000" s="243" t="s">
        <v>372</v>
      </c>
      <c r="E1000" s="244" t="s">
        <v>1</v>
      </c>
      <c r="F1000" s="245" t="s">
        <v>1563</v>
      </c>
      <c r="G1000" s="242"/>
      <c r="H1000" s="246">
        <v>397.26499999999999</v>
      </c>
      <c r="I1000" s="247"/>
      <c r="J1000" s="242"/>
      <c r="K1000" s="242"/>
      <c r="L1000" s="248"/>
      <c r="M1000" s="249"/>
      <c r="N1000" s="250"/>
      <c r="O1000" s="250"/>
      <c r="P1000" s="250"/>
      <c r="Q1000" s="250"/>
      <c r="R1000" s="250"/>
      <c r="S1000" s="250"/>
      <c r="T1000" s="251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52" t="s">
        <v>372</v>
      </c>
      <c r="AU1000" s="252" t="s">
        <v>88</v>
      </c>
      <c r="AV1000" s="13" t="s">
        <v>88</v>
      </c>
      <c r="AW1000" s="13" t="s">
        <v>32</v>
      </c>
      <c r="AX1000" s="13" t="s">
        <v>76</v>
      </c>
      <c r="AY1000" s="252" t="s">
        <v>362</v>
      </c>
    </row>
    <row r="1001" s="14" customFormat="1">
      <c r="A1001" s="14"/>
      <c r="B1001" s="263"/>
      <c r="C1001" s="264"/>
      <c r="D1001" s="243" t="s">
        <v>372</v>
      </c>
      <c r="E1001" s="265" t="s">
        <v>1</v>
      </c>
      <c r="F1001" s="266" t="s">
        <v>396</v>
      </c>
      <c r="G1001" s="264"/>
      <c r="H1001" s="267">
        <v>397.26499999999999</v>
      </c>
      <c r="I1001" s="268"/>
      <c r="J1001" s="264"/>
      <c r="K1001" s="264"/>
      <c r="L1001" s="269"/>
      <c r="M1001" s="270"/>
      <c r="N1001" s="271"/>
      <c r="O1001" s="271"/>
      <c r="P1001" s="271"/>
      <c r="Q1001" s="271"/>
      <c r="R1001" s="271"/>
      <c r="S1001" s="271"/>
      <c r="T1001" s="272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73" t="s">
        <v>372</v>
      </c>
      <c r="AU1001" s="273" t="s">
        <v>88</v>
      </c>
      <c r="AV1001" s="14" t="s">
        <v>370</v>
      </c>
      <c r="AW1001" s="14" t="s">
        <v>32</v>
      </c>
      <c r="AX1001" s="14" t="s">
        <v>83</v>
      </c>
      <c r="AY1001" s="273" t="s">
        <v>362</v>
      </c>
    </row>
    <row r="1002" s="2" customFormat="1" ht="24.15" customHeight="1">
      <c r="A1002" s="39"/>
      <c r="B1002" s="40"/>
      <c r="C1002" s="228" t="s">
        <v>1564</v>
      </c>
      <c r="D1002" s="228" t="s">
        <v>365</v>
      </c>
      <c r="E1002" s="229" t="s">
        <v>1565</v>
      </c>
      <c r="F1002" s="230" t="s">
        <v>1566</v>
      </c>
      <c r="G1002" s="231" t="s">
        <v>368</v>
      </c>
      <c r="H1002" s="232">
        <v>508.05000000000001</v>
      </c>
      <c r="I1002" s="233"/>
      <c r="J1002" s="234">
        <f>ROUND(I1002*H1002,2)</f>
        <v>0</v>
      </c>
      <c r="K1002" s="230" t="s">
        <v>471</v>
      </c>
      <c r="L1002" s="45"/>
      <c r="M1002" s="235" t="s">
        <v>1</v>
      </c>
      <c r="N1002" s="236" t="s">
        <v>42</v>
      </c>
      <c r="O1002" s="92"/>
      <c r="P1002" s="237">
        <f>O1002*H1002</f>
        <v>0</v>
      </c>
      <c r="Q1002" s="237">
        <v>0</v>
      </c>
      <c r="R1002" s="237">
        <f>Q1002*H1002</f>
        <v>0</v>
      </c>
      <c r="S1002" s="237">
        <v>0</v>
      </c>
      <c r="T1002" s="238">
        <f>S1002*H1002</f>
        <v>0</v>
      </c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  <c r="AR1002" s="239" t="s">
        <v>440</v>
      </c>
      <c r="AT1002" s="239" t="s">
        <v>365</v>
      </c>
      <c r="AU1002" s="239" t="s">
        <v>88</v>
      </c>
      <c r="AY1002" s="18" t="s">
        <v>362</v>
      </c>
      <c r="BE1002" s="240">
        <f>IF(N1002="základní",J1002,0)</f>
        <v>0</v>
      </c>
      <c r="BF1002" s="240">
        <f>IF(N1002="snížená",J1002,0)</f>
        <v>0</v>
      </c>
      <c r="BG1002" s="240">
        <f>IF(N1002="zákl. přenesená",J1002,0)</f>
        <v>0</v>
      </c>
      <c r="BH1002" s="240">
        <f>IF(N1002="sníž. přenesená",J1002,0)</f>
        <v>0</v>
      </c>
      <c r="BI1002" s="240">
        <f>IF(N1002="nulová",J1002,0)</f>
        <v>0</v>
      </c>
      <c r="BJ1002" s="18" t="s">
        <v>88</v>
      </c>
      <c r="BK1002" s="240">
        <f>ROUND(I1002*H1002,2)</f>
        <v>0</v>
      </c>
      <c r="BL1002" s="18" t="s">
        <v>440</v>
      </c>
      <c r="BM1002" s="239" t="s">
        <v>1567</v>
      </c>
    </row>
    <row r="1003" s="2" customFormat="1">
      <c r="A1003" s="39"/>
      <c r="B1003" s="40"/>
      <c r="C1003" s="41"/>
      <c r="D1003" s="243" t="s">
        <v>570</v>
      </c>
      <c r="E1003" s="41"/>
      <c r="F1003" s="284" t="s">
        <v>1568</v>
      </c>
      <c r="G1003" s="41"/>
      <c r="H1003" s="41"/>
      <c r="I1003" s="285"/>
      <c r="J1003" s="41"/>
      <c r="K1003" s="41"/>
      <c r="L1003" s="45"/>
      <c r="M1003" s="286"/>
      <c r="N1003" s="287"/>
      <c r="O1003" s="92"/>
      <c r="P1003" s="92"/>
      <c r="Q1003" s="92"/>
      <c r="R1003" s="92"/>
      <c r="S1003" s="92"/>
      <c r="T1003" s="93"/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  <c r="AT1003" s="18" t="s">
        <v>570</v>
      </c>
      <c r="AU1003" s="18" t="s">
        <v>88</v>
      </c>
    </row>
    <row r="1004" s="15" customFormat="1">
      <c r="A1004" s="15"/>
      <c r="B1004" s="274"/>
      <c r="C1004" s="275"/>
      <c r="D1004" s="243" t="s">
        <v>372</v>
      </c>
      <c r="E1004" s="276" t="s">
        <v>1</v>
      </c>
      <c r="F1004" s="277" t="s">
        <v>1518</v>
      </c>
      <c r="G1004" s="275"/>
      <c r="H1004" s="276" t="s">
        <v>1</v>
      </c>
      <c r="I1004" s="278"/>
      <c r="J1004" s="275"/>
      <c r="K1004" s="275"/>
      <c r="L1004" s="279"/>
      <c r="M1004" s="280"/>
      <c r="N1004" s="281"/>
      <c r="O1004" s="281"/>
      <c r="P1004" s="281"/>
      <c r="Q1004" s="281"/>
      <c r="R1004" s="281"/>
      <c r="S1004" s="281"/>
      <c r="T1004" s="282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T1004" s="283" t="s">
        <v>372</v>
      </c>
      <c r="AU1004" s="283" t="s">
        <v>88</v>
      </c>
      <c r="AV1004" s="15" t="s">
        <v>83</v>
      </c>
      <c r="AW1004" s="15" t="s">
        <v>32</v>
      </c>
      <c r="AX1004" s="15" t="s">
        <v>76</v>
      </c>
      <c r="AY1004" s="283" t="s">
        <v>362</v>
      </c>
    </row>
    <row r="1005" s="15" customFormat="1">
      <c r="A1005" s="15"/>
      <c r="B1005" s="274"/>
      <c r="C1005" s="275"/>
      <c r="D1005" s="243" t="s">
        <v>372</v>
      </c>
      <c r="E1005" s="276" t="s">
        <v>1</v>
      </c>
      <c r="F1005" s="277" t="s">
        <v>1519</v>
      </c>
      <c r="G1005" s="275"/>
      <c r="H1005" s="276" t="s">
        <v>1</v>
      </c>
      <c r="I1005" s="278"/>
      <c r="J1005" s="275"/>
      <c r="K1005" s="275"/>
      <c r="L1005" s="279"/>
      <c r="M1005" s="280"/>
      <c r="N1005" s="281"/>
      <c r="O1005" s="281"/>
      <c r="P1005" s="281"/>
      <c r="Q1005" s="281"/>
      <c r="R1005" s="281"/>
      <c r="S1005" s="281"/>
      <c r="T1005" s="282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T1005" s="283" t="s">
        <v>372</v>
      </c>
      <c r="AU1005" s="283" t="s">
        <v>88</v>
      </c>
      <c r="AV1005" s="15" t="s">
        <v>83</v>
      </c>
      <c r="AW1005" s="15" t="s">
        <v>32</v>
      </c>
      <c r="AX1005" s="15" t="s">
        <v>76</v>
      </c>
      <c r="AY1005" s="283" t="s">
        <v>362</v>
      </c>
    </row>
    <row r="1006" s="13" customFormat="1">
      <c r="A1006" s="13"/>
      <c r="B1006" s="241"/>
      <c r="C1006" s="242"/>
      <c r="D1006" s="243" t="s">
        <v>372</v>
      </c>
      <c r="E1006" s="244" t="s">
        <v>1</v>
      </c>
      <c r="F1006" s="245" t="s">
        <v>1520</v>
      </c>
      <c r="G1006" s="242"/>
      <c r="H1006" s="246">
        <v>191.52000000000001</v>
      </c>
      <c r="I1006" s="247"/>
      <c r="J1006" s="242"/>
      <c r="K1006" s="242"/>
      <c r="L1006" s="248"/>
      <c r="M1006" s="249"/>
      <c r="N1006" s="250"/>
      <c r="O1006" s="250"/>
      <c r="P1006" s="250"/>
      <c r="Q1006" s="250"/>
      <c r="R1006" s="250"/>
      <c r="S1006" s="250"/>
      <c r="T1006" s="251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52" t="s">
        <v>372</v>
      </c>
      <c r="AU1006" s="252" t="s">
        <v>88</v>
      </c>
      <c r="AV1006" s="13" t="s">
        <v>88</v>
      </c>
      <c r="AW1006" s="13" t="s">
        <v>32</v>
      </c>
      <c r="AX1006" s="13" t="s">
        <v>76</v>
      </c>
      <c r="AY1006" s="252" t="s">
        <v>362</v>
      </c>
    </row>
    <row r="1007" s="13" customFormat="1">
      <c r="A1007" s="13"/>
      <c r="B1007" s="241"/>
      <c r="C1007" s="242"/>
      <c r="D1007" s="243" t="s">
        <v>372</v>
      </c>
      <c r="E1007" s="244" t="s">
        <v>1</v>
      </c>
      <c r="F1007" s="245" t="s">
        <v>1569</v>
      </c>
      <c r="G1007" s="242"/>
      <c r="H1007" s="246">
        <v>19.98</v>
      </c>
      <c r="I1007" s="247"/>
      <c r="J1007" s="242"/>
      <c r="K1007" s="242"/>
      <c r="L1007" s="248"/>
      <c r="M1007" s="249"/>
      <c r="N1007" s="250"/>
      <c r="O1007" s="250"/>
      <c r="P1007" s="250"/>
      <c r="Q1007" s="250"/>
      <c r="R1007" s="250"/>
      <c r="S1007" s="250"/>
      <c r="T1007" s="251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52" t="s">
        <v>372</v>
      </c>
      <c r="AU1007" s="252" t="s">
        <v>88</v>
      </c>
      <c r="AV1007" s="13" t="s">
        <v>88</v>
      </c>
      <c r="AW1007" s="13" t="s">
        <v>32</v>
      </c>
      <c r="AX1007" s="13" t="s">
        <v>76</v>
      </c>
      <c r="AY1007" s="252" t="s">
        <v>362</v>
      </c>
    </row>
    <row r="1008" s="13" customFormat="1">
      <c r="A1008" s="13"/>
      <c r="B1008" s="241"/>
      <c r="C1008" s="242"/>
      <c r="D1008" s="243" t="s">
        <v>372</v>
      </c>
      <c r="E1008" s="244" t="s">
        <v>1</v>
      </c>
      <c r="F1008" s="245" t="s">
        <v>1570</v>
      </c>
      <c r="G1008" s="242"/>
      <c r="H1008" s="246">
        <v>90.239999999999995</v>
      </c>
      <c r="I1008" s="247"/>
      <c r="J1008" s="242"/>
      <c r="K1008" s="242"/>
      <c r="L1008" s="248"/>
      <c r="M1008" s="249"/>
      <c r="N1008" s="250"/>
      <c r="O1008" s="250"/>
      <c r="P1008" s="250"/>
      <c r="Q1008" s="250"/>
      <c r="R1008" s="250"/>
      <c r="S1008" s="250"/>
      <c r="T1008" s="251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52" t="s">
        <v>372</v>
      </c>
      <c r="AU1008" s="252" t="s">
        <v>88</v>
      </c>
      <c r="AV1008" s="13" t="s">
        <v>88</v>
      </c>
      <c r="AW1008" s="13" t="s">
        <v>32</v>
      </c>
      <c r="AX1008" s="13" t="s">
        <v>76</v>
      </c>
      <c r="AY1008" s="252" t="s">
        <v>362</v>
      </c>
    </row>
    <row r="1009" s="15" customFormat="1">
      <c r="A1009" s="15"/>
      <c r="B1009" s="274"/>
      <c r="C1009" s="275"/>
      <c r="D1009" s="243" t="s">
        <v>372</v>
      </c>
      <c r="E1009" s="276" t="s">
        <v>1</v>
      </c>
      <c r="F1009" s="277" t="s">
        <v>1521</v>
      </c>
      <c r="G1009" s="275"/>
      <c r="H1009" s="276" t="s">
        <v>1</v>
      </c>
      <c r="I1009" s="278"/>
      <c r="J1009" s="275"/>
      <c r="K1009" s="275"/>
      <c r="L1009" s="279"/>
      <c r="M1009" s="280"/>
      <c r="N1009" s="281"/>
      <c r="O1009" s="281"/>
      <c r="P1009" s="281"/>
      <c r="Q1009" s="281"/>
      <c r="R1009" s="281"/>
      <c r="S1009" s="281"/>
      <c r="T1009" s="282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T1009" s="283" t="s">
        <v>372</v>
      </c>
      <c r="AU1009" s="283" t="s">
        <v>88</v>
      </c>
      <c r="AV1009" s="15" t="s">
        <v>83</v>
      </c>
      <c r="AW1009" s="15" t="s">
        <v>32</v>
      </c>
      <c r="AX1009" s="15" t="s">
        <v>76</v>
      </c>
      <c r="AY1009" s="283" t="s">
        <v>362</v>
      </c>
    </row>
    <row r="1010" s="15" customFormat="1">
      <c r="A1010" s="15"/>
      <c r="B1010" s="274"/>
      <c r="C1010" s="275"/>
      <c r="D1010" s="243" t="s">
        <v>372</v>
      </c>
      <c r="E1010" s="276" t="s">
        <v>1</v>
      </c>
      <c r="F1010" s="277" t="s">
        <v>99</v>
      </c>
      <c r="G1010" s="275"/>
      <c r="H1010" s="276" t="s">
        <v>1</v>
      </c>
      <c r="I1010" s="278"/>
      <c r="J1010" s="275"/>
      <c r="K1010" s="275"/>
      <c r="L1010" s="279"/>
      <c r="M1010" s="280"/>
      <c r="N1010" s="281"/>
      <c r="O1010" s="281"/>
      <c r="P1010" s="281"/>
      <c r="Q1010" s="281"/>
      <c r="R1010" s="281"/>
      <c r="S1010" s="281"/>
      <c r="T1010" s="282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T1010" s="283" t="s">
        <v>372</v>
      </c>
      <c r="AU1010" s="283" t="s">
        <v>88</v>
      </c>
      <c r="AV1010" s="15" t="s">
        <v>83</v>
      </c>
      <c r="AW1010" s="15" t="s">
        <v>32</v>
      </c>
      <c r="AX1010" s="15" t="s">
        <v>76</v>
      </c>
      <c r="AY1010" s="283" t="s">
        <v>362</v>
      </c>
    </row>
    <row r="1011" s="13" customFormat="1">
      <c r="A1011" s="13"/>
      <c r="B1011" s="241"/>
      <c r="C1011" s="242"/>
      <c r="D1011" s="243" t="s">
        <v>372</v>
      </c>
      <c r="E1011" s="244" t="s">
        <v>1</v>
      </c>
      <c r="F1011" s="245" t="s">
        <v>1522</v>
      </c>
      <c r="G1011" s="242"/>
      <c r="H1011" s="246">
        <v>34.469999999999999</v>
      </c>
      <c r="I1011" s="247"/>
      <c r="J1011" s="242"/>
      <c r="K1011" s="242"/>
      <c r="L1011" s="248"/>
      <c r="M1011" s="249"/>
      <c r="N1011" s="250"/>
      <c r="O1011" s="250"/>
      <c r="P1011" s="250"/>
      <c r="Q1011" s="250"/>
      <c r="R1011" s="250"/>
      <c r="S1011" s="250"/>
      <c r="T1011" s="251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52" t="s">
        <v>372</v>
      </c>
      <c r="AU1011" s="252" t="s">
        <v>88</v>
      </c>
      <c r="AV1011" s="13" t="s">
        <v>88</v>
      </c>
      <c r="AW1011" s="13" t="s">
        <v>32</v>
      </c>
      <c r="AX1011" s="13" t="s">
        <v>76</v>
      </c>
      <c r="AY1011" s="252" t="s">
        <v>362</v>
      </c>
    </row>
    <row r="1012" s="13" customFormat="1">
      <c r="A1012" s="13"/>
      <c r="B1012" s="241"/>
      <c r="C1012" s="242"/>
      <c r="D1012" s="243" t="s">
        <v>372</v>
      </c>
      <c r="E1012" s="244" t="s">
        <v>1</v>
      </c>
      <c r="F1012" s="245" t="s">
        <v>1571</v>
      </c>
      <c r="G1012" s="242"/>
      <c r="H1012" s="246">
        <v>9.3599999999999994</v>
      </c>
      <c r="I1012" s="247"/>
      <c r="J1012" s="242"/>
      <c r="K1012" s="242"/>
      <c r="L1012" s="248"/>
      <c r="M1012" s="249"/>
      <c r="N1012" s="250"/>
      <c r="O1012" s="250"/>
      <c r="P1012" s="250"/>
      <c r="Q1012" s="250"/>
      <c r="R1012" s="250"/>
      <c r="S1012" s="250"/>
      <c r="T1012" s="251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52" t="s">
        <v>372</v>
      </c>
      <c r="AU1012" s="252" t="s">
        <v>88</v>
      </c>
      <c r="AV1012" s="13" t="s">
        <v>88</v>
      </c>
      <c r="AW1012" s="13" t="s">
        <v>32</v>
      </c>
      <c r="AX1012" s="13" t="s">
        <v>76</v>
      </c>
      <c r="AY1012" s="252" t="s">
        <v>362</v>
      </c>
    </row>
    <row r="1013" s="13" customFormat="1">
      <c r="A1013" s="13"/>
      <c r="B1013" s="241"/>
      <c r="C1013" s="242"/>
      <c r="D1013" s="243" t="s">
        <v>372</v>
      </c>
      <c r="E1013" s="244" t="s">
        <v>1</v>
      </c>
      <c r="F1013" s="245" t="s">
        <v>1572</v>
      </c>
      <c r="G1013" s="242"/>
      <c r="H1013" s="246">
        <v>1.2</v>
      </c>
      <c r="I1013" s="247"/>
      <c r="J1013" s="242"/>
      <c r="K1013" s="242"/>
      <c r="L1013" s="248"/>
      <c r="M1013" s="249"/>
      <c r="N1013" s="250"/>
      <c r="O1013" s="250"/>
      <c r="P1013" s="250"/>
      <c r="Q1013" s="250"/>
      <c r="R1013" s="250"/>
      <c r="S1013" s="250"/>
      <c r="T1013" s="251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52" t="s">
        <v>372</v>
      </c>
      <c r="AU1013" s="252" t="s">
        <v>88</v>
      </c>
      <c r="AV1013" s="13" t="s">
        <v>88</v>
      </c>
      <c r="AW1013" s="13" t="s">
        <v>32</v>
      </c>
      <c r="AX1013" s="13" t="s">
        <v>76</v>
      </c>
      <c r="AY1013" s="252" t="s">
        <v>362</v>
      </c>
    </row>
    <row r="1014" s="15" customFormat="1">
      <c r="A1014" s="15"/>
      <c r="B1014" s="274"/>
      <c r="C1014" s="275"/>
      <c r="D1014" s="243" t="s">
        <v>372</v>
      </c>
      <c r="E1014" s="276" t="s">
        <v>1</v>
      </c>
      <c r="F1014" s="277" t="s">
        <v>1523</v>
      </c>
      <c r="G1014" s="275"/>
      <c r="H1014" s="276" t="s">
        <v>1</v>
      </c>
      <c r="I1014" s="278"/>
      <c r="J1014" s="275"/>
      <c r="K1014" s="275"/>
      <c r="L1014" s="279"/>
      <c r="M1014" s="280"/>
      <c r="N1014" s="281"/>
      <c r="O1014" s="281"/>
      <c r="P1014" s="281"/>
      <c r="Q1014" s="281"/>
      <c r="R1014" s="281"/>
      <c r="S1014" s="281"/>
      <c r="T1014" s="282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T1014" s="283" t="s">
        <v>372</v>
      </c>
      <c r="AU1014" s="283" t="s">
        <v>88</v>
      </c>
      <c r="AV1014" s="15" t="s">
        <v>83</v>
      </c>
      <c r="AW1014" s="15" t="s">
        <v>32</v>
      </c>
      <c r="AX1014" s="15" t="s">
        <v>76</v>
      </c>
      <c r="AY1014" s="283" t="s">
        <v>362</v>
      </c>
    </row>
    <row r="1015" s="15" customFormat="1">
      <c r="A1015" s="15"/>
      <c r="B1015" s="274"/>
      <c r="C1015" s="275"/>
      <c r="D1015" s="243" t="s">
        <v>372</v>
      </c>
      <c r="E1015" s="276" t="s">
        <v>1</v>
      </c>
      <c r="F1015" s="277" t="s">
        <v>1524</v>
      </c>
      <c r="G1015" s="275"/>
      <c r="H1015" s="276" t="s">
        <v>1</v>
      </c>
      <c r="I1015" s="278"/>
      <c r="J1015" s="275"/>
      <c r="K1015" s="275"/>
      <c r="L1015" s="279"/>
      <c r="M1015" s="280"/>
      <c r="N1015" s="281"/>
      <c r="O1015" s="281"/>
      <c r="P1015" s="281"/>
      <c r="Q1015" s="281"/>
      <c r="R1015" s="281"/>
      <c r="S1015" s="281"/>
      <c r="T1015" s="282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T1015" s="283" t="s">
        <v>372</v>
      </c>
      <c r="AU1015" s="283" t="s">
        <v>88</v>
      </c>
      <c r="AV1015" s="15" t="s">
        <v>83</v>
      </c>
      <c r="AW1015" s="15" t="s">
        <v>32</v>
      </c>
      <c r="AX1015" s="15" t="s">
        <v>76</v>
      </c>
      <c r="AY1015" s="283" t="s">
        <v>362</v>
      </c>
    </row>
    <row r="1016" s="13" customFormat="1">
      <c r="A1016" s="13"/>
      <c r="B1016" s="241"/>
      <c r="C1016" s="242"/>
      <c r="D1016" s="243" t="s">
        <v>372</v>
      </c>
      <c r="E1016" s="244" t="s">
        <v>1</v>
      </c>
      <c r="F1016" s="245" t="s">
        <v>1525</v>
      </c>
      <c r="G1016" s="242"/>
      <c r="H1016" s="246">
        <v>10.560000000000001</v>
      </c>
      <c r="I1016" s="247"/>
      <c r="J1016" s="242"/>
      <c r="K1016" s="242"/>
      <c r="L1016" s="248"/>
      <c r="M1016" s="249"/>
      <c r="N1016" s="250"/>
      <c r="O1016" s="250"/>
      <c r="P1016" s="250"/>
      <c r="Q1016" s="250"/>
      <c r="R1016" s="250"/>
      <c r="S1016" s="250"/>
      <c r="T1016" s="251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52" t="s">
        <v>372</v>
      </c>
      <c r="AU1016" s="252" t="s">
        <v>88</v>
      </c>
      <c r="AV1016" s="13" t="s">
        <v>88</v>
      </c>
      <c r="AW1016" s="13" t="s">
        <v>32</v>
      </c>
      <c r="AX1016" s="13" t="s">
        <v>76</v>
      </c>
      <c r="AY1016" s="252" t="s">
        <v>362</v>
      </c>
    </row>
    <row r="1017" s="13" customFormat="1">
      <c r="A1017" s="13"/>
      <c r="B1017" s="241"/>
      <c r="C1017" s="242"/>
      <c r="D1017" s="243" t="s">
        <v>372</v>
      </c>
      <c r="E1017" s="244" t="s">
        <v>1</v>
      </c>
      <c r="F1017" s="245" t="s">
        <v>1573</v>
      </c>
      <c r="G1017" s="242"/>
      <c r="H1017" s="246">
        <v>2.2200000000000002</v>
      </c>
      <c r="I1017" s="247"/>
      <c r="J1017" s="242"/>
      <c r="K1017" s="242"/>
      <c r="L1017" s="248"/>
      <c r="M1017" s="249"/>
      <c r="N1017" s="250"/>
      <c r="O1017" s="250"/>
      <c r="P1017" s="250"/>
      <c r="Q1017" s="250"/>
      <c r="R1017" s="250"/>
      <c r="S1017" s="250"/>
      <c r="T1017" s="251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52" t="s">
        <v>372</v>
      </c>
      <c r="AU1017" s="252" t="s">
        <v>88</v>
      </c>
      <c r="AV1017" s="13" t="s">
        <v>88</v>
      </c>
      <c r="AW1017" s="13" t="s">
        <v>32</v>
      </c>
      <c r="AX1017" s="13" t="s">
        <v>76</v>
      </c>
      <c r="AY1017" s="252" t="s">
        <v>362</v>
      </c>
    </row>
    <row r="1018" s="13" customFormat="1">
      <c r="A1018" s="13"/>
      <c r="B1018" s="241"/>
      <c r="C1018" s="242"/>
      <c r="D1018" s="243" t="s">
        <v>372</v>
      </c>
      <c r="E1018" s="244" t="s">
        <v>1</v>
      </c>
      <c r="F1018" s="245" t="s">
        <v>1574</v>
      </c>
      <c r="G1018" s="242"/>
      <c r="H1018" s="246">
        <v>1.6000000000000001</v>
      </c>
      <c r="I1018" s="247"/>
      <c r="J1018" s="242"/>
      <c r="K1018" s="242"/>
      <c r="L1018" s="248"/>
      <c r="M1018" s="249"/>
      <c r="N1018" s="250"/>
      <c r="O1018" s="250"/>
      <c r="P1018" s="250"/>
      <c r="Q1018" s="250"/>
      <c r="R1018" s="250"/>
      <c r="S1018" s="250"/>
      <c r="T1018" s="251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52" t="s">
        <v>372</v>
      </c>
      <c r="AU1018" s="252" t="s">
        <v>88</v>
      </c>
      <c r="AV1018" s="13" t="s">
        <v>88</v>
      </c>
      <c r="AW1018" s="13" t="s">
        <v>32</v>
      </c>
      <c r="AX1018" s="13" t="s">
        <v>76</v>
      </c>
      <c r="AY1018" s="252" t="s">
        <v>362</v>
      </c>
    </row>
    <row r="1019" s="15" customFormat="1">
      <c r="A1019" s="15"/>
      <c r="B1019" s="274"/>
      <c r="C1019" s="275"/>
      <c r="D1019" s="243" t="s">
        <v>372</v>
      </c>
      <c r="E1019" s="276" t="s">
        <v>1</v>
      </c>
      <c r="F1019" s="277" t="s">
        <v>1526</v>
      </c>
      <c r="G1019" s="275"/>
      <c r="H1019" s="276" t="s">
        <v>1</v>
      </c>
      <c r="I1019" s="278"/>
      <c r="J1019" s="275"/>
      <c r="K1019" s="275"/>
      <c r="L1019" s="279"/>
      <c r="M1019" s="280"/>
      <c r="N1019" s="281"/>
      <c r="O1019" s="281"/>
      <c r="P1019" s="281"/>
      <c r="Q1019" s="281"/>
      <c r="R1019" s="281"/>
      <c r="S1019" s="281"/>
      <c r="T1019" s="282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T1019" s="283" t="s">
        <v>372</v>
      </c>
      <c r="AU1019" s="283" t="s">
        <v>88</v>
      </c>
      <c r="AV1019" s="15" t="s">
        <v>83</v>
      </c>
      <c r="AW1019" s="15" t="s">
        <v>32</v>
      </c>
      <c r="AX1019" s="15" t="s">
        <v>76</v>
      </c>
      <c r="AY1019" s="283" t="s">
        <v>362</v>
      </c>
    </row>
    <row r="1020" s="15" customFormat="1">
      <c r="A1020" s="15"/>
      <c r="B1020" s="274"/>
      <c r="C1020" s="275"/>
      <c r="D1020" s="243" t="s">
        <v>372</v>
      </c>
      <c r="E1020" s="276" t="s">
        <v>1</v>
      </c>
      <c r="F1020" s="277" t="s">
        <v>1524</v>
      </c>
      <c r="G1020" s="275"/>
      <c r="H1020" s="276" t="s">
        <v>1</v>
      </c>
      <c r="I1020" s="278"/>
      <c r="J1020" s="275"/>
      <c r="K1020" s="275"/>
      <c r="L1020" s="279"/>
      <c r="M1020" s="280"/>
      <c r="N1020" s="281"/>
      <c r="O1020" s="281"/>
      <c r="P1020" s="281"/>
      <c r="Q1020" s="281"/>
      <c r="R1020" s="281"/>
      <c r="S1020" s="281"/>
      <c r="T1020" s="282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T1020" s="283" t="s">
        <v>372</v>
      </c>
      <c r="AU1020" s="283" t="s">
        <v>88</v>
      </c>
      <c r="AV1020" s="15" t="s">
        <v>83</v>
      </c>
      <c r="AW1020" s="15" t="s">
        <v>32</v>
      </c>
      <c r="AX1020" s="15" t="s">
        <v>76</v>
      </c>
      <c r="AY1020" s="283" t="s">
        <v>362</v>
      </c>
    </row>
    <row r="1021" s="13" customFormat="1">
      <c r="A1021" s="13"/>
      <c r="B1021" s="241"/>
      <c r="C1021" s="242"/>
      <c r="D1021" s="243" t="s">
        <v>372</v>
      </c>
      <c r="E1021" s="244" t="s">
        <v>1</v>
      </c>
      <c r="F1021" s="245" t="s">
        <v>1527</v>
      </c>
      <c r="G1021" s="242"/>
      <c r="H1021" s="246">
        <v>124.59999999999999</v>
      </c>
      <c r="I1021" s="247"/>
      <c r="J1021" s="242"/>
      <c r="K1021" s="242"/>
      <c r="L1021" s="248"/>
      <c r="M1021" s="249"/>
      <c r="N1021" s="250"/>
      <c r="O1021" s="250"/>
      <c r="P1021" s="250"/>
      <c r="Q1021" s="250"/>
      <c r="R1021" s="250"/>
      <c r="S1021" s="250"/>
      <c r="T1021" s="251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52" t="s">
        <v>372</v>
      </c>
      <c r="AU1021" s="252" t="s">
        <v>88</v>
      </c>
      <c r="AV1021" s="13" t="s">
        <v>88</v>
      </c>
      <c r="AW1021" s="13" t="s">
        <v>32</v>
      </c>
      <c r="AX1021" s="13" t="s">
        <v>76</v>
      </c>
      <c r="AY1021" s="252" t="s">
        <v>362</v>
      </c>
    </row>
    <row r="1022" s="13" customFormat="1">
      <c r="A1022" s="13"/>
      <c r="B1022" s="241"/>
      <c r="C1022" s="242"/>
      <c r="D1022" s="243" t="s">
        <v>372</v>
      </c>
      <c r="E1022" s="244" t="s">
        <v>1</v>
      </c>
      <c r="F1022" s="245" t="s">
        <v>1575</v>
      </c>
      <c r="G1022" s="242"/>
      <c r="H1022" s="246">
        <v>22.300000000000001</v>
      </c>
      <c r="I1022" s="247"/>
      <c r="J1022" s="242"/>
      <c r="K1022" s="242"/>
      <c r="L1022" s="248"/>
      <c r="M1022" s="249"/>
      <c r="N1022" s="250"/>
      <c r="O1022" s="250"/>
      <c r="P1022" s="250"/>
      <c r="Q1022" s="250"/>
      <c r="R1022" s="250"/>
      <c r="S1022" s="250"/>
      <c r="T1022" s="251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52" t="s">
        <v>372</v>
      </c>
      <c r="AU1022" s="252" t="s">
        <v>88</v>
      </c>
      <c r="AV1022" s="13" t="s">
        <v>88</v>
      </c>
      <c r="AW1022" s="13" t="s">
        <v>32</v>
      </c>
      <c r="AX1022" s="13" t="s">
        <v>76</v>
      </c>
      <c r="AY1022" s="252" t="s">
        <v>362</v>
      </c>
    </row>
    <row r="1023" s="14" customFormat="1">
      <c r="A1023" s="14"/>
      <c r="B1023" s="263"/>
      <c r="C1023" s="264"/>
      <c r="D1023" s="243" t="s">
        <v>372</v>
      </c>
      <c r="E1023" s="265" t="s">
        <v>1</v>
      </c>
      <c r="F1023" s="266" t="s">
        <v>396</v>
      </c>
      <c r="G1023" s="264"/>
      <c r="H1023" s="267">
        <v>508.05000000000001</v>
      </c>
      <c r="I1023" s="268"/>
      <c r="J1023" s="264"/>
      <c r="K1023" s="264"/>
      <c r="L1023" s="269"/>
      <c r="M1023" s="270"/>
      <c r="N1023" s="271"/>
      <c r="O1023" s="271"/>
      <c r="P1023" s="271"/>
      <c r="Q1023" s="271"/>
      <c r="R1023" s="271"/>
      <c r="S1023" s="271"/>
      <c r="T1023" s="272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73" t="s">
        <v>372</v>
      </c>
      <c r="AU1023" s="273" t="s">
        <v>88</v>
      </c>
      <c r="AV1023" s="14" t="s">
        <v>370</v>
      </c>
      <c r="AW1023" s="14" t="s">
        <v>32</v>
      </c>
      <c r="AX1023" s="14" t="s">
        <v>83</v>
      </c>
      <c r="AY1023" s="273" t="s">
        <v>362</v>
      </c>
    </row>
    <row r="1024" s="2" customFormat="1" ht="24.15" customHeight="1">
      <c r="A1024" s="39"/>
      <c r="B1024" s="40"/>
      <c r="C1024" s="228" t="s">
        <v>1576</v>
      </c>
      <c r="D1024" s="228" t="s">
        <v>365</v>
      </c>
      <c r="E1024" s="229" t="s">
        <v>1577</v>
      </c>
      <c r="F1024" s="230" t="s">
        <v>1578</v>
      </c>
      <c r="G1024" s="231" t="s">
        <v>482</v>
      </c>
      <c r="H1024" s="232">
        <v>11.408</v>
      </c>
      <c r="I1024" s="233"/>
      <c r="J1024" s="234">
        <f>ROUND(I1024*H1024,2)</f>
        <v>0</v>
      </c>
      <c r="K1024" s="230" t="s">
        <v>369</v>
      </c>
      <c r="L1024" s="45"/>
      <c r="M1024" s="235" t="s">
        <v>1</v>
      </c>
      <c r="N1024" s="236" t="s">
        <v>42</v>
      </c>
      <c r="O1024" s="92"/>
      <c r="P1024" s="237">
        <f>O1024*H1024</f>
        <v>0</v>
      </c>
      <c r="Q1024" s="237">
        <v>0</v>
      </c>
      <c r="R1024" s="237">
        <f>Q1024*H1024</f>
        <v>0</v>
      </c>
      <c r="S1024" s="237">
        <v>0</v>
      </c>
      <c r="T1024" s="238">
        <f>S1024*H1024</f>
        <v>0</v>
      </c>
      <c r="U1024" s="39"/>
      <c r="V1024" s="39"/>
      <c r="W1024" s="39"/>
      <c r="X1024" s="39"/>
      <c r="Y1024" s="39"/>
      <c r="Z1024" s="39"/>
      <c r="AA1024" s="39"/>
      <c r="AB1024" s="39"/>
      <c r="AC1024" s="39"/>
      <c r="AD1024" s="39"/>
      <c r="AE1024" s="39"/>
      <c r="AR1024" s="239" t="s">
        <v>440</v>
      </c>
      <c r="AT1024" s="239" t="s">
        <v>365</v>
      </c>
      <c r="AU1024" s="239" t="s">
        <v>88</v>
      </c>
      <c r="AY1024" s="18" t="s">
        <v>362</v>
      </c>
      <c r="BE1024" s="240">
        <f>IF(N1024="základní",J1024,0)</f>
        <v>0</v>
      </c>
      <c r="BF1024" s="240">
        <f>IF(N1024="snížená",J1024,0)</f>
        <v>0</v>
      </c>
      <c r="BG1024" s="240">
        <f>IF(N1024="zákl. přenesená",J1024,0)</f>
        <v>0</v>
      </c>
      <c r="BH1024" s="240">
        <f>IF(N1024="sníž. přenesená",J1024,0)</f>
        <v>0</v>
      </c>
      <c r="BI1024" s="240">
        <f>IF(N1024="nulová",J1024,0)</f>
        <v>0</v>
      </c>
      <c r="BJ1024" s="18" t="s">
        <v>88</v>
      </c>
      <c r="BK1024" s="240">
        <f>ROUND(I1024*H1024,2)</f>
        <v>0</v>
      </c>
      <c r="BL1024" s="18" t="s">
        <v>440</v>
      </c>
      <c r="BM1024" s="239" t="s">
        <v>1579</v>
      </c>
    </row>
    <row r="1025" s="12" customFormat="1" ht="22.8" customHeight="1">
      <c r="A1025" s="12"/>
      <c r="B1025" s="212"/>
      <c r="C1025" s="213"/>
      <c r="D1025" s="214" t="s">
        <v>75</v>
      </c>
      <c r="E1025" s="226" t="s">
        <v>763</v>
      </c>
      <c r="F1025" s="226" t="s">
        <v>764</v>
      </c>
      <c r="G1025" s="213"/>
      <c r="H1025" s="213"/>
      <c r="I1025" s="216"/>
      <c r="J1025" s="227">
        <f>BK1025</f>
        <v>0</v>
      </c>
      <c r="K1025" s="213"/>
      <c r="L1025" s="218"/>
      <c r="M1025" s="219"/>
      <c r="N1025" s="220"/>
      <c r="O1025" s="220"/>
      <c r="P1025" s="221">
        <f>SUM(P1026:P1085)</f>
        <v>0</v>
      </c>
      <c r="Q1025" s="220"/>
      <c r="R1025" s="221">
        <f>SUM(R1026:R1085)</f>
        <v>17.236604800000002</v>
      </c>
      <c r="S1025" s="220"/>
      <c r="T1025" s="222">
        <f>SUM(T1026:T1085)</f>
        <v>0</v>
      </c>
      <c r="U1025" s="12"/>
      <c r="V1025" s="12"/>
      <c r="W1025" s="12"/>
      <c r="X1025" s="12"/>
      <c r="Y1025" s="12"/>
      <c r="Z1025" s="12"/>
      <c r="AA1025" s="12"/>
      <c r="AB1025" s="12"/>
      <c r="AC1025" s="12"/>
      <c r="AD1025" s="12"/>
      <c r="AE1025" s="12"/>
      <c r="AR1025" s="223" t="s">
        <v>88</v>
      </c>
      <c r="AT1025" s="224" t="s">
        <v>75</v>
      </c>
      <c r="AU1025" s="224" t="s">
        <v>83</v>
      </c>
      <c r="AY1025" s="223" t="s">
        <v>362</v>
      </c>
      <c r="BK1025" s="225">
        <f>SUM(BK1026:BK1085)</f>
        <v>0</v>
      </c>
    </row>
    <row r="1026" s="2" customFormat="1" ht="24.15" customHeight="1">
      <c r="A1026" s="39"/>
      <c r="B1026" s="40"/>
      <c r="C1026" s="228" t="s">
        <v>1580</v>
      </c>
      <c r="D1026" s="228" t="s">
        <v>365</v>
      </c>
      <c r="E1026" s="229" t="s">
        <v>1581</v>
      </c>
      <c r="F1026" s="230" t="s">
        <v>1582</v>
      </c>
      <c r="G1026" s="231" t="s">
        <v>368</v>
      </c>
      <c r="H1026" s="232">
        <v>2190.23</v>
      </c>
      <c r="I1026" s="233"/>
      <c r="J1026" s="234">
        <f>ROUND(I1026*H1026,2)</f>
        <v>0</v>
      </c>
      <c r="K1026" s="230" t="s">
        <v>369</v>
      </c>
      <c r="L1026" s="45"/>
      <c r="M1026" s="235" t="s">
        <v>1</v>
      </c>
      <c r="N1026" s="236" t="s">
        <v>42</v>
      </c>
      <c r="O1026" s="92"/>
      <c r="P1026" s="237">
        <f>O1026*H1026</f>
        <v>0</v>
      </c>
      <c r="Q1026" s="237">
        <v>0</v>
      </c>
      <c r="R1026" s="237">
        <f>Q1026*H1026</f>
        <v>0</v>
      </c>
      <c r="S1026" s="237">
        <v>0</v>
      </c>
      <c r="T1026" s="238">
        <f>S1026*H1026</f>
        <v>0</v>
      </c>
      <c r="U1026" s="39"/>
      <c r="V1026" s="39"/>
      <c r="W1026" s="39"/>
      <c r="X1026" s="39"/>
      <c r="Y1026" s="39"/>
      <c r="Z1026" s="39"/>
      <c r="AA1026" s="39"/>
      <c r="AB1026" s="39"/>
      <c r="AC1026" s="39"/>
      <c r="AD1026" s="39"/>
      <c r="AE1026" s="39"/>
      <c r="AR1026" s="239" t="s">
        <v>440</v>
      </c>
      <c r="AT1026" s="239" t="s">
        <v>365</v>
      </c>
      <c r="AU1026" s="239" t="s">
        <v>88</v>
      </c>
      <c r="AY1026" s="18" t="s">
        <v>362</v>
      </c>
      <c r="BE1026" s="240">
        <f>IF(N1026="základní",J1026,0)</f>
        <v>0</v>
      </c>
      <c r="BF1026" s="240">
        <f>IF(N1026="snížená",J1026,0)</f>
        <v>0</v>
      </c>
      <c r="BG1026" s="240">
        <f>IF(N1026="zákl. přenesená",J1026,0)</f>
        <v>0</v>
      </c>
      <c r="BH1026" s="240">
        <f>IF(N1026="sníž. přenesená",J1026,0)</f>
        <v>0</v>
      </c>
      <c r="BI1026" s="240">
        <f>IF(N1026="nulová",J1026,0)</f>
        <v>0</v>
      </c>
      <c r="BJ1026" s="18" t="s">
        <v>88</v>
      </c>
      <c r="BK1026" s="240">
        <f>ROUND(I1026*H1026,2)</f>
        <v>0</v>
      </c>
      <c r="BL1026" s="18" t="s">
        <v>440</v>
      </c>
      <c r="BM1026" s="239" t="s">
        <v>1583</v>
      </c>
    </row>
    <row r="1027" s="2" customFormat="1" ht="16.5" customHeight="1">
      <c r="A1027" s="39"/>
      <c r="B1027" s="40"/>
      <c r="C1027" s="228" t="s">
        <v>1584</v>
      </c>
      <c r="D1027" s="228" t="s">
        <v>365</v>
      </c>
      <c r="E1027" s="229" t="s">
        <v>1585</v>
      </c>
      <c r="F1027" s="230" t="s">
        <v>1586</v>
      </c>
      <c r="G1027" s="231" t="s">
        <v>368</v>
      </c>
      <c r="H1027" s="232">
        <v>2190.23</v>
      </c>
      <c r="I1027" s="233"/>
      <c r="J1027" s="234">
        <f>ROUND(I1027*H1027,2)</f>
        <v>0</v>
      </c>
      <c r="K1027" s="230" t="s">
        <v>369</v>
      </c>
      <c r="L1027" s="45"/>
      <c r="M1027" s="235" t="s">
        <v>1</v>
      </c>
      <c r="N1027" s="236" t="s">
        <v>42</v>
      </c>
      <c r="O1027" s="92"/>
      <c r="P1027" s="237">
        <f>O1027*H1027</f>
        <v>0</v>
      </c>
      <c r="Q1027" s="237">
        <v>0</v>
      </c>
      <c r="R1027" s="237">
        <f>Q1027*H1027</f>
        <v>0</v>
      </c>
      <c r="S1027" s="237">
        <v>0</v>
      </c>
      <c r="T1027" s="238">
        <f>S1027*H1027</f>
        <v>0</v>
      </c>
      <c r="U1027" s="39"/>
      <c r="V1027" s="39"/>
      <c r="W1027" s="39"/>
      <c r="X1027" s="39"/>
      <c r="Y1027" s="39"/>
      <c r="Z1027" s="39"/>
      <c r="AA1027" s="39"/>
      <c r="AB1027" s="39"/>
      <c r="AC1027" s="39"/>
      <c r="AD1027" s="39"/>
      <c r="AE1027" s="39"/>
      <c r="AR1027" s="239" t="s">
        <v>440</v>
      </c>
      <c r="AT1027" s="239" t="s">
        <v>365</v>
      </c>
      <c r="AU1027" s="239" t="s">
        <v>88</v>
      </c>
      <c r="AY1027" s="18" t="s">
        <v>362</v>
      </c>
      <c r="BE1027" s="240">
        <f>IF(N1027="základní",J1027,0)</f>
        <v>0</v>
      </c>
      <c r="BF1027" s="240">
        <f>IF(N1027="snížená",J1027,0)</f>
        <v>0</v>
      </c>
      <c r="BG1027" s="240">
        <f>IF(N1027="zákl. přenesená",J1027,0)</f>
        <v>0</v>
      </c>
      <c r="BH1027" s="240">
        <f>IF(N1027="sníž. přenesená",J1027,0)</f>
        <v>0</v>
      </c>
      <c r="BI1027" s="240">
        <f>IF(N1027="nulová",J1027,0)</f>
        <v>0</v>
      </c>
      <c r="BJ1027" s="18" t="s">
        <v>88</v>
      </c>
      <c r="BK1027" s="240">
        <f>ROUND(I1027*H1027,2)</f>
        <v>0</v>
      </c>
      <c r="BL1027" s="18" t="s">
        <v>440</v>
      </c>
      <c r="BM1027" s="239" t="s">
        <v>1587</v>
      </c>
    </row>
    <row r="1028" s="15" customFormat="1">
      <c r="A1028" s="15"/>
      <c r="B1028" s="274"/>
      <c r="C1028" s="275"/>
      <c r="D1028" s="243" t="s">
        <v>372</v>
      </c>
      <c r="E1028" s="276" t="s">
        <v>1</v>
      </c>
      <c r="F1028" s="277" t="s">
        <v>1588</v>
      </c>
      <c r="G1028" s="275"/>
      <c r="H1028" s="276" t="s">
        <v>1</v>
      </c>
      <c r="I1028" s="278"/>
      <c r="J1028" s="275"/>
      <c r="K1028" s="275"/>
      <c r="L1028" s="279"/>
      <c r="M1028" s="280"/>
      <c r="N1028" s="281"/>
      <c r="O1028" s="281"/>
      <c r="P1028" s="281"/>
      <c r="Q1028" s="281"/>
      <c r="R1028" s="281"/>
      <c r="S1028" s="281"/>
      <c r="T1028" s="282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T1028" s="283" t="s">
        <v>372</v>
      </c>
      <c r="AU1028" s="283" t="s">
        <v>88</v>
      </c>
      <c r="AV1028" s="15" t="s">
        <v>83</v>
      </c>
      <c r="AW1028" s="15" t="s">
        <v>32</v>
      </c>
      <c r="AX1028" s="15" t="s">
        <v>76</v>
      </c>
      <c r="AY1028" s="283" t="s">
        <v>362</v>
      </c>
    </row>
    <row r="1029" s="15" customFormat="1">
      <c r="A1029" s="15"/>
      <c r="B1029" s="274"/>
      <c r="C1029" s="275"/>
      <c r="D1029" s="243" t="s">
        <v>372</v>
      </c>
      <c r="E1029" s="276" t="s">
        <v>1</v>
      </c>
      <c r="F1029" s="277" t="s">
        <v>99</v>
      </c>
      <c r="G1029" s="275"/>
      <c r="H1029" s="276" t="s">
        <v>1</v>
      </c>
      <c r="I1029" s="278"/>
      <c r="J1029" s="275"/>
      <c r="K1029" s="275"/>
      <c r="L1029" s="279"/>
      <c r="M1029" s="280"/>
      <c r="N1029" s="281"/>
      <c r="O1029" s="281"/>
      <c r="P1029" s="281"/>
      <c r="Q1029" s="281"/>
      <c r="R1029" s="281"/>
      <c r="S1029" s="281"/>
      <c r="T1029" s="282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T1029" s="283" t="s">
        <v>372</v>
      </c>
      <c r="AU1029" s="283" t="s">
        <v>88</v>
      </c>
      <c r="AV1029" s="15" t="s">
        <v>83</v>
      </c>
      <c r="AW1029" s="15" t="s">
        <v>32</v>
      </c>
      <c r="AX1029" s="15" t="s">
        <v>76</v>
      </c>
      <c r="AY1029" s="283" t="s">
        <v>362</v>
      </c>
    </row>
    <row r="1030" s="13" customFormat="1">
      <c r="A1030" s="13"/>
      <c r="B1030" s="241"/>
      <c r="C1030" s="242"/>
      <c r="D1030" s="243" t="s">
        <v>372</v>
      </c>
      <c r="E1030" s="244" t="s">
        <v>1</v>
      </c>
      <c r="F1030" s="245" t="s">
        <v>1589</v>
      </c>
      <c r="G1030" s="242"/>
      <c r="H1030" s="246">
        <v>351.77999999999997</v>
      </c>
      <c r="I1030" s="247"/>
      <c r="J1030" s="242"/>
      <c r="K1030" s="242"/>
      <c r="L1030" s="248"/>
      <c r="M1030" s="249"/>
      <c r="N1030" s="250"/>
      <c r="O1030" s="250"/>
      <c r="P1030" s="250"/>
      <c r="Q1030" s="250"/>
      <c r="R1030" s="250"/>
      <c r="S1030" s="250"/>
      <c r="T1030" s="251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52" t="s">
        <v>372</v>
      </c>
      <c r="AU1030" s="252" t="s">
        <v>88</v>
      </c>
      <c r="AV1030" s="13" t="s">
        <v>88</v>
      </c>
      <c r="AW1030" s="13" t="s">
        <v>32</v>
      </c>
      <c r="AX1030" s="13" t="s">
        <v>76</v>
      </c>
      <c r="AY1030" s="252" t="s">
        <v>362</v>
      </c>
    </row>
    <row r="1031" s="13" customFormat="1">
      <c r="A1031" s="13"/>
      <c r="B1031" s="241"/>
      <c r="C1031" s="242"/>
      <c r="D1031" s="243" t="s">
        <v>372</v>
      </c>
      <c r="E1031" s="244" t="s">
        <v>1</v>
      </c>
      <c r="F1031" s="245" t="s">
        <v>1590</v>
      </c>
      <c r="G1031" s="242"/>
      <c r="H1031" s="246">
        <v>351.42000000000002</v>
      </c>
      <c r="I1031" s="247"/>
      <c r="J1031" s="242"/>
      <c r="K1031" s="242"/>
      <c r="L1031" s="248"/>
      <c r="M1031" s="249"/>
      <c r="N1031" s="250"/>
      <c r="O1031" s="250"/>
      <c r="P1031" s="250"/>
      <c r="Q1031" s="250"/>
      <c r="R1031" s="250"/>
      <c r="S1031" s="250"/>
      <c r="T1031" s="251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52" t="s">
        <v>372</v>
      </c>
      <c r="AU1031" s="252" t="s">
        <v>88</v>
      </c>
      <c r="AV1031" s="13" t="s">
        <v>88</v>
      </c>
      <c r="AW1031" s="13" t="s">
        <v>32</v>
      </c>
      <c r="AX1031" s="13" t="s">
        <v>76</v>
      </c>
      <c r="AY1031" s="252" t="s">
        <v>362</v>
      </c>
    </row>
    <row r="1032" s="13" customFormat="1">
      <c r="A1032" s="13"/>
      <c r="B1032" s="241"/>
      <c r="C1032" s="242"/>
      <c r="D1032" s="243" t="s">
        <v>372</v>
      </c>
      <c r="E1032" s="244" t="s">
        <v>1</v>
      </c>
      <c r="F1032" s="245" t="s">
        <v>1591</v>
      </c>
      <c r="G1032" s="242"/>
      <c r="H1032" s="246">
        <v>310.27999999999997</v>
      </c>
      <c r="I1032" s="247"/>
      <c r="J1032" s="242"/>
      <c r="K1032" s="242"/>
      <c r="L1032" s="248"/>
      <c r="M1032" s="249"/>
      <c r="N1032" s="250"/>
      <c r="O1032" s="250"/>
      <c r="P1032" s="250"/>
      <c r="Q1032" s="250"/>
      <c r="R1032" s="250"/>
      <c r="S1032" s="250"/>
      <c r="T1032" s="251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52" t="s">
        <v>372</v>
      </c>
      <c r="AU1032" s="252" t="s">
        <v>88</v>
      </c>
      <c r="AV1032" s="13" t="s">
        <v>88</v>
      </c>
      <c r="AW1032" s="13" t="s">
        <v>32</v>
      </c>
      <c r="AX1032" s="13" t="s">
        <v>76</v>
      </c>
      <c r="AY1032" s="252" t="s">
        <v>362</v>
      </c>
    </row>
    <row r="1033" s="13" customFormat="1">
      <c r="A1033" s="13"/>
      <c r="B1033" s="241"/>
      <c r="C1033" s="242"/>
      <c r="D1033" s="243" t="s">
        <v>372</v>
      </c>
      <c r="E1033" s="244" t="s">
        <v>1</v>
      </c>
      <c r="F1033" s="245" t="s">
        <v>1591</v>
      </c>
      <c r="G1033" s="242"/>
      <c r="H1033" s="246">
        <v>310.27999999999997</v>
      </c>
      <c r="I1033" s="247"/>
      <c r="J1033" s="242"/>
      <c r="K1033" s="242"/>
      <c r="L1033" s="248"/>
      <c r="M1033" s="249"/>
      <c r="N1033" s="250"/>
      <c r="O1033" s="250"/>
      <c r="P1033" s="250"/>
      <c r="Q1033" s="250"/>
      <c r="R1033" s="250"/>
      <c r="S1033" s="250"/>
      <c r="T1033" s="251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52" t="s">
        <v>372</v>
      </c>
      <c r="AU1033" s="252" t="s">
        <v>88</v>
      </c>
      <c r="AV1033" s="13" t="s">
        <v>88</v>
      </c>
      <c r="AW1033" s="13" t="s">
        <v>32</v>
      </c>
      <c r="AX1033" s="13" t="s">
        <v>76</v>
      </c>
      <c r="AY1033" s="252" t="s">
        <v>362</v>
      </c>
    </row>
    <row r="1034" s="15" customFormat="1">
      <c r="A1034" s="15"/>
      <c r="B1034" s="274"/>
      <c r="C1034" s="275"/>
      <c r="D1034" s="243" t="s">
        <v>372</v>
      </c>
      <c r="E1034" s="276" t="s">
        <v>1</v>
      </c>
      <c r="F1034" s="277" t="s">
        <v>1592</v>
      </c>
      <c r="G1034" s="275"/>
      <c r="H1034" s="276" t="s">
        <v>1</v>
      </c>
      <c r="I1034" s="278"/>
      <c r="J1034" s="275"/>
      <c r="K1034" s="275"/>
      <c r="L1034" s="279"/>
      <c r="M1034" s="280"/>
      <c r="N1034" s="281"/>
      <c r="O1034" s="281"/>
      <c r="P1034" s="281"/>
      <c r="Q1034" s="281"/>
      <c r="R1034" s="281"/>
      <c r="S1034" s="281"/>
      <c r="T1034" s="282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T1034" s="283" t="s">
        <v>372</v>
      </c>
      <c r="AU1034" s="283" t="s">
        <v>88</v>
      </c>
      <c r="AV1034" s="15" t="s">
        <v>83</v>
      </c>
      <c r="AW1034" s="15" t="s">
        <v>32</v>
      </c>
      <c r="AX1034" s="15" t="s">
        <v>76</v>
      </c>
      <c r="AY1034" s="283" t="s">
        <v>362</v>
      </c>
    </row>
    <row r="1035" s="15" customFormat="1">
      <c r="A1035" s="15"/>
      <c r="B1035" s="274"/>
      <c r="C1035" s="275"/>
      <c r="D1035" s="243" t="s">
        <v>372</v>
      </c>
      <c r="E1035" s="276" t="s">
        <v>1</v>
      </c>
      <c r="F1035" s="277" t="s">
        <v>99</v>
      </c>
      <c r="G1035" s="275"/>
      <c r="H1035" s="276" t="s">
        <v>1</v>
      </c>
      <c r="I1035" s="278"/>
      <c r="J1035" s="275"/>
      <c r="K1035" s="275"/>
      <c r="L1035" s="279"/>
      <c r="M1035" s="280"/>
      <c r="N1035" s="281"/>
      <c r="O1035" s="281"/>
      <c r="P1035" s="281"/>
      <c r="Q1035" s="281"/>
      <c r="R1035" s="281"/>
      <c r="S1035" s="281"/>
      <c r="T1035" s="282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T1035" s="283" t="s">
        <v>372</v>
      </c>
      <c r="AU1035" s="283" t="s">
        <v>88</v>
      </c>
      <c r="AV1035" s="15" t="s">
        <v>83</v>
      </c>
      <c r="AW1035" s="15" t="s">
        <v>32</v>
      </c>
      <c r="AX1035" s="15" t="s">
        <v>76</v>
      </c>
      <c r="AY1035" s="283" t="s">
        <v>362</v>
      </c>
    </row>
    <row r="1036" s="13" customFormat="1">
      <c r="A1036" s="13"/>
      <c r="B1036" s="241"/>
      <c r="C1036" s="242"/>
      <c r="D1036" s="243" t="s">
        <v>372</v>
      </c>
      <c r="E1036" s="244" t="s">
        <v>1</v>
      </c>
      <c r="F1036" s="245" t="s">
        <v>1593</v>
      </c>
      <c r="G1036" s="242"/>
      <c r="H1036" s="246">
        <v>370.99000000000001</v>
      </c>
      <c r="I1036" s="247"/>
      <c r="J1036" s="242"/>
      <c r="K1036" s="242"/>
      <c r="L1036" s="248"/>
      <c r="M1036" s="249"/>
      <c r="N1036" s="250"/>
      <c r="O1036" s="250"/>
      <c r="P1036" s="250"/>
      <c r="Q1036" s="250"/>
      <c r="R1036" s="250"/>
      <c r="S1036" s="250"/>
      <c r="T1036" s="251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52" t="s">
        <v>372</v>
      </c>
      <c r="AU1036" s="252" t="s">
        <v>88</v>
      </c>
      <c r="AV1036" s="13" t="s">
        <v>88</v>
      </c>
      <c r="AW1036" s="13" t="s">
        <v>32</v>
      </c>
      <c r="AX1036" s="13" t="s">
        <v>76</v>
      </c>
      <c r="AY1036" s="252" t="s">
        <v>362</v>
      </c>
    </row>
    <row r="1037" s="15" customFormat="1">
      <c r="A1037" s="15"/>
      <c r="B1037" s="274"/>
      <c r="C1037" s="275"/>
      <c r="D1037" s="243" t="s">
        <v>372</v>
      </c>
      <c r="E1037" s="276" t="s">
        <v>1</v>
      </c>
      <c r="F1037" s="277" t="s">
        <v>1594</v>
      </c>
      <c r="G1037" s="275"/>
      <c r="H1037" s="276" t="s">
        <v>1</v>
      </c>
      <c r="I1037" s="278"/>
      <c r="J1037" s="275"/>
      <c r="K1037" s="275"/>
      <c r="L1037" s="279"/>
      <c r="M1037" s="280"/>
      <c r="N1037" s="281"/>
      <c r="O1037" s="281"/>
      <c r="P1037" s="281"/>
      <c r="Q1037" s="281"/>
      <c r="R1037" s="281"/>
      <c r="S1037" s="281"/>
      <c r="T1037" s="282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T1037" s="283" t="s">
        <v>372</v>
      </c>
      <c r="AU1037" s="283" t="s">
        <v>88</v>
      </c>
      <c r="AV1037" s="15" t="s">
        <v>83</v>
      </c>
      <c r="AW1037" s="15" t="s">
        <v>32</v>
      </c>
      <c r="AX1037" s="15" t="s">
        <v>76</v>
      </c>
      <c r="AY1037" s="283" t="s">
        <v>362</v>
      </c>
    </row>
    <row r="1038" s="15" customFormat="1">
      <c r="A1038" s="15"/>
      <c r="B1038" s="274"/>
      <c r="C1038" s="275"/>
      <c r="D1038" s="243" t="s">
        <v>372</v>
      </c>
      <c r="E1038" s="276" t="s">
        <v>1</v>
      </c>
      <c r="F1038" s="277" t="s">
        <v>99</v>
      </c>
      <c r="G1038" s="275"/>
      <c r="H1038" s="276" t="s">
        <v>1</v>
      </c>
      <c r="I1038" s="278"/>
      <c r="J1038" s="275"/>
      <c r="K1038" s="275"/>
      <c r="L1038" s="279"/>
      <c r="M1038" s="280"/>
      <c r="N1038" s="281"/>
      <c r="O1038" s="281"/>
      <c r="P1038" s="281"/>
      <c r="Q1038" s="281"/>
      <c r="R1038" s="281"/>
      <c r="S1038" s="281"/>
      <c r="T1038" s="282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T1038" s="283" t="s">
        <v>372</v>
      </c>
      <c r="AU1038" s="283" t="s">
        <v>88</v>
      </c>
      <c r="AV1038" s="15" t="s">
        <v>83</v>
      </c>
      <c r="AW1038" s="15" t="s">
        <v>32</v>
      </c>
      <c r="AX1038" s="15" t="s">
        <v>76</v>
      </c>
      <c r="AY1038" s="283" t="s">
        <v>362</v>
      </c>
    </row>
    <row r="1039" s="13" customFormat="1">
      <c r="A1039" s="13"/>
      <c r="B1039" s="241"/>
      <c r="C1039" s="242"/>
      <c r="D1039" s="243" t="s">
        <v>372</v>
      </c>
      <c r="E1039" s="244" t="s">
        <v>1</v>
      </c>
      <c r="F1039" s="245" t="s">
        <v>1595</v>
      </c>
      <c r="G1039" s="242"/>
      <c r="H1039" s="246">
        <v>128.88</v>
      </c>
      <c r="I1039" s="247"/>
      <c r="J1039" s="242"/>
      <c r="K1039" s="242"/>
      <c r="L1039" s="248"/>
      <c r="M1039" s="249"/>
      <c r="N1039" s="250"/>
      <c r="O1039" s="250"/>
      <c r="P1039" s="250"/>
      <c r="Q1039" s="250"/>
      <c r="R1039" s="250"/>
      <c r="S1039" s="250"/>
      <c r="T1039" s="251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52" t="s">
        <v>372</v>
      </c>
      <c r="AU1039" s="252" t="s">
        <v>88</v>
      </c>
      <c r="AV1039" s="13" t="s">
        <v>88</v>
      </c>
      <c r="AW1039" s="13" t="s">
        <v>32</v>
      </c>
      <c r="AX1039" s="13" t="s">
        <v>76</v>
      </c>
      <c r="AY1039" s="252" t="s">
        <v>362</v>
      </c>
    </row>
    <row r="1040" s="15" customFormat="1">
      <c r="A1040" s="15"/>
      <c r="B1040" s="274"/>
      <c r="C1040" s="275"/>
      <c r="D1040" s="243" t="s">
        <v>372</v>
      </c>
      <c r="E1040" s="276" t="s">
        <v>1</v>
      </c>
      <c r="F1040" s="277" t="s">
        <v>1596</v>
      </c>
      <c r="G1040" s="275"/>
      <c r="H1040" s="276" t="s">
        <v>1</v>
      </c>
      <c r="I1040" s="278"/>
      <c r="J1040" s="275"/>
      <c r="K1040" s="275"/>
      <c r="L1040" s="279"/>
      <c r="M1040" s="280"/>
      <c r="N1040" s="281"/>
      <c r="O1040" s="281"/>
      <c r="P1040" s="281"/>
      <c r="Q1040" s="281"/>
      <c r="R1040" s="281"/>
      <c r="S1040" s="281"/>
      <c r="T1040" s="282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T1040" s="283" t="s">
        <v>372</v>
      </c>
      <c r="AU1040" s="283" t="s">
        <v>88</v>
      </c>
      <c r="AV1040" s="15" t="s">
        <v>83</v>
      </c>
      <c r="AW1040" s="15" t="s">
        <v>32</v>
      </c>
      <c r="AX1040" s="15" t="s">
        <v>76</v>
      </c>
      <c r="AY1040" s="283" t="s">
        <v>362</v>
      </c>
    </row>
    <row r="1041" s="15" customFormat="1">
      <c r="A1041" s="15"/>
      <c r="B1041" s="274"/>
      <c r="C1041" s="275"/>
      <c r="D1041" s="243" t="s">
        <v>372</v>
      </c>
      <c r="E1041" s="276" t="s">
        <v>1</v>
      </c>
      <c r="F1041" s="277" t="s">
        <v>99</v>
      </c>
      <c r="G1041" s="275"/>
      <c r="H1041" s="276" t="s">
        <v>1</v>
      </c>
      <c r="I1041" s="278"/>
      <c r="J1041" s="275"/>
      <c r="K1041" s="275"/>
      <c r="L1041" s="279"/>
      <c r="M1041" s="280"/>
      <c r="N1041" s="281"/>
      <c r="O1041" s="281"/>
      <c r="P1041" s="281"/>
      <c r="Q1041" s="281"/>
      <c r="R1041" s="281"/>
      <c r="S1041" s="281"/>
      <c r="T1041" s="282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T1041" s="283" t="s">
        <v>372</v>
      </c>
      <c r="AU1041" s="283" t="s">
        <v>88</v>
      </c>
      <c r="AV1041" s="15" t="s">
        <v>83</v>
      </c>
      <c r="AW1041" s="15" t="s">
        <v>32</v>
      </c>
      <c r="AX1041" s="15" t="s">
        <v>76</v>
      </c>
      <c r="AY1041" s="283" t="s">
        <v>362</v>
      </c>
    </row>
    <row r="1042" s="13" customFormat="1">
      <c r="A1042" s="13"/>
      <c r="B1042" s="241"/>
      <c r="C1042" s="242"/>
      <c r="D1042" s="243" t="s">
        <v>372</v>
      </c>
      <c r="E1042" s="244" t="s">
        <v>1</v>
      </c>
      <c r="F1042" s="245" t="s">
        <v>1597</v>
      </c>
      <c r="G1042" s="242"/>
      <c r="H1042" s="246">
        <v>218.84</v>
      </c>
      <c r="I1042" s="247"/>
      <c r="J1042" s="242"/>
      <c r="K1042" s="242"/>
      <c r="L1042" s="248"/>
      <c r="M1042" s="249"/>
      <c r="N1042" s="250"/>
      <c r="O1042" s="250"/>
      <c r="P1042" s="250"/>
      <c r="Q1042" s="250"/>
      <c r="R1042" s="250"/>
      <c r="S1042" s="250"/>
      <c r="T1042" s="251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52" t="s">
        <v>372</v>
      </c>
      <c r="AU1042" s="252" t="s">
        <v>88</v>
      </c>
      <c r="AV1042" s="13" t="s">
        <v>88</v>
      </c>
      <c r="AW1042" s="13" t="s">
        <v>32</v>
      </c>
      <c r="AX1042" s="13" t="s">
        <v>76</v>
      </c>
      <c r="AY1042" s="252" t="s">
        <v>362</v>
      </c>
    </row>
    <row r="1043" s="15" customFormat="1">
      <c r="A1043" s="15"/>
      <c r="B1043" s="274"/>
      <c r="C1043" s="275"/>
      <c r="D1043" s="243" t="s">
        <v>372</v>
      </c>
      <c r="E1043" s="276" t="s">
        <v>1</v>
      </c>
      <c r="F1043" s="277" t="s">
        <v>1598</v>
      </c>
      <c r="G1043" s="275"/>
      <c r="H1043" s="276" t="s">
        <v>1</v>
      </c>
      <c r="I1043" s="278"/>
      <c r="J1043" s="275"/>
      <c r="K1043" s="275"/>
      <c r="L1043" s="279"/>
      <c r="M1043" s="280"/>
      <c r="N1043" s="281"/>
      <c r="O1043" s="281"/>
      <c r="P1043" s="281"/>
      <c r="Q1043" s="281"/>
      <c r="R1043" s="281"/>
      <c r="S1043" s="281"/>
      <c r="T1043" s="282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T1043" s="283" t="s">
        <v>372</v>
      </c>
      <c r="AU1043" s="283" t="s">
        <v>88</v>
      </c>
      <c r="AV1043" s="15" t="s">
        <v>83</v>
      </c>
      <c r="AW1043" s="15" t="s">
        <v>32</v>
      </c>
      <c r="AX1043" s="15" t="s">
        <v>76</v>
      </c>
      <c r="AY1043" s="283" t="s">
        <v>362</v>
      </c>
    </row>
    <row r="1044" s="15" customFormat="1">
      <c r="A1044" s="15"/>
      <c r="B1044" s="274"/>
      <c r="C1044" s="275"/>
      <c r="D1044" s="243" t="s">
        <v>372</v>
      </c>
      <c r="E1044" s="276" t="s">
        <v>1</v>
      </c>
      <c r="F1044" s="277" t="s">
        <v>99</v>
      </c>
      <c r="G1044" s="275"/>
      <c r="H1044" s="276" t="s">
        <v>1</v>
      </c>
      <c r="I1044" s="278"/>
      <c r="J1044" s="275"/>
      <c r="K1044" s="275"/>
      <c r="L1044" s="279"/>
      <c r="M1044" s="280"/>
      <c r="N1044" s="281"/>
      <c r="O1044" s="281"/>
      <c r="P1044" s="281"/>
      <c r="Q1044" s="281"/>
      <c r="R1044" s="281"/>
      <c r="S1044" s="281"/>
      <c r="T1044" s="282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T1044" s="283" t="s">
        <v>372</v>
      </c>
      <c r="AU1044" s="283" t="s">
        <v>88</v>
      </c>
      <c r="AV1044" s="15" t="s">
        <v>83</v>
      </c>
      <c r="AW1044" s="15" t="s">
        <v>32</v>
      </c>
      <c r="AX1044" s="15" t="s">
        <v>76</v>
      </c>
      <c r="AY1044" s="283" t="s">
        <v>362</v>
      </c>
    </row>
    <row r="1045" s="13" customFormat="1">
      <c r="A1045" s="13"/>
      <c r="B1045" s="241"/>
      <c r="C1045" s="242"/>
      <c r="D1045" s="243" t="s">
        <v>372</v>
      </c>
      <c r="E1045" s="244" t="s">
        <v>1</v>
      </c>
      <c r="F1045" s="245" t="s">
        <v>1599</v>
      </c>
      <c r="G1045" s="242"/>
      <c r="H1045" s="246">
        <v>147.75999999999999</v>
      </c>
      <c r="I1045" s="247"/>
      <c r="J1045" s="242"/>
      <c r="K1045" s="242"/>
      <c r="L1045" s="248"/>
      <c r="M1045" s="249"/>
      <c r="N1045" s="250"/>
      <c r="O1045" s="250"/>
      <c r="P1045" s="250"/>
      <c r="Q1045" s="250"/>
      <c r="R1045" s="250"/>
      <c r="S1045" s="250"/>
      <c r="T1045" s="251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52" t="s">
        <v>372</v>
      </c>
      <c r="AU1045" s="252" t="s">
        <v>88</v>
      </c>
      <c r="AV1045" s="13" t="s">
        <v>88</v>
      </c>
      <c r="AW1045" s="13" t="s">
        <v>32</v>
      </c>
      <c r="AX1045" s="13" t="s">
        <v>76</v>
      </c>
      <c r="AY1045" s="252" t="s">
        <v>362</v>
      </c>
    </row>
    <row r="1046" s="14" customFormat="1">
      <c r="A1046" s="14"/>
      <c r="B1046" s="263"/>
      <c r="C1046" s="264"/>
      <c r="D1046" s="243" t="s">
        <v>372</v>
      </c>
      <c r="E1046" s="265" t="s">
        <v>1</v>
      </c>
      <c r="F1046" s="266" t="s">
        <v>396</v>
      </c>
      <c r="G1046" s="264"/>
      <c r="H1046" s="267">
        <v>2190.23</v>
      </c>
      <c r="I1046" s="268"/>
      <c r="J1046" s="264"/>
      <c r="K1046" s="264"/>
      <c r="L1046" s="269"/>
      <c r="M1046" s="270"/>
      <c r="N1046" s="271"/>
      <c r="O1046" s="271"/>
      <c r="P1046" s="271"/>
      <c r="Q1046" s="271"/>
      <c r="R1046" s="271"/>
      <c r="S1046" s="271"/>
      <c r="T1046" s="272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73" t="s">
        <v>372</v>
      </c>
      <c r="AU1046" s="273" t="s">
        <v>88</v>
      </c>
      <c r="AV1046" s="14" t="s">
        <v>370</v>
      </c>
      <c r="AW1046" s="14" t="s">
        <v>32</v>
      </c>
      <c r="AX1046" s="14" t="s">
        <v>83</v>
      </c>
      <c r="AY1046" s="273" t="s">
        <v>362</v>
      </c>
    </row>
    <row r="1047" s="2" customFormat="1" ht="24.15" customHeight="1">
      <c r="A1047" s="39"/>
      <c r="B1047" s="40"/>
      <c r="C1047" s="228" t="s">
        <v>1600</v>
      </c>
      <c r="D1047" s="228" t="s">
        <v>365</v>
      </c>
      <c r="E1047" s="229" t="s">
        <v>1601</v>
      </c>
      <c r="F1047" s="230" t="s">
        <v>1602</v>
      </c>
      <c r="G1047" s="231" t="s">
        <v>368</v>
      </c>
      <c r="H1047" s="232">
        <v>2190.23</v>
      </c>
      <c r="I1047" s="233"/>
      <c r="J1047" s="234">
        <f>ROUND(I1047*H1047,2)</f>
        <v>0</v>
      </c>
      <c r="K1047" s="230" t="s">
        <v>369</v>
      </c>
      <c r="L1047" s="45"/>
      <c r="M1047" s="235" t="s">
        <v>1</v>
      </c>
      <c r="N1047" s="236" t="s">
        <v>42</v>
      </c>
      <c r="O1047" s="92"/>
      <c r="P1047" s="237">
        <f>O1047*H1047</f>
        <v>0</v>
      </c>
      <c r="Q1047" s="237">
        <v>3.0000000000000001E-05</v>
      </c>
      <c r="R1047" s="237">
        <f>Q1047*H1047</f>
        <v>0.065706899999999999</v>
      </c>
      <c r="S1047" s="237">
        <v>0</v>
      </c>
      <c r="T1047" s="238">
        <f>S1047*H1047</f>
        <v>0</v>
      </c>
      <c r="U1047" s="39"/>
      <c r="V1047" s="39"/>
      <c r="W1047" s="39"/>
      <c r="X1047" s="39"/>
      <c r="Y1047" s="39"/>
      <c r="Z1047" s="39"/>
      <c r="AA1047" s="39"/>
      <c r="AB1047" s="39"/>
      <c r="AC1047" s="39"/>
      <c r="AD1047" s="39"/>
      <c r="AE1047" s="39"/>
      <c r="AR1047" s="239" t="s">
        <v>440</v>
      </c>
      <c r="AT1047" s="239" t="s">
        <v>365</v>
      </c>
      <c r="AU1047" s="239" t="s">
        <v>88</v>
      </c>
      <c r="AY1047" s="18" t="s">
        <v>362</v>
      </c>
      <c r="BE1047" s="240">
        <f>IF(N1047="základní",J1047,0)</f>
        <v>0</v>
      </c>
      <c r="BF1047" s="240">
        <f>IF(N1047="snížená",J1047,0)</f>
        <v>0</v>
      </c>
      <c r="BG1047" s="240">
        <f>IF(N1047="zákl. přenesená",J1047,0)</f>
        <v>0</v>
      </c>
      <c r="BH1047" s="240">
        <f>IF(N1047="sníž. přenesená",J1047,0)</f>
        <v>0</v>
      </c>
      <c r="BI1047" s="240">
        <f>IF(N1047="nulová",J1047,0)</f>
        <v>0</v>
      </c>
      <c r="BJ1047" s="18" t="s">
        <v>88</v>
      </c>
      <c r="BK1047" s="240">
        <f>ROUND(I1047*H1047,2)</f>
        <v>0</v>
      </c>
      <c r="BL1047" s="18" t="s">
        <v>440</v>
      </c>
      <c r="BM1047" s="239" t="s">
        <v>1603</v>
      </c>
    </row>
    <row r="1048" s="2" customFormat="1" ht="33" customHeight="1">
      <c r="A1048" s="39"/>
      <c r="B1048" s="40"/>
      <c r="C1048" s="228" t="s">
        <v>1604</v>
      </c>
      <c r="D1048" s="228" t="s">
        <v>365</v>
      </c>
      <c r="E1048" s="229" t="s">
        <v>1605</v>
      </c>
      <c r="F1048" s="230" t="s">
        <v>1606</v>
      </c>
      <c r="G1048" s="231" t="s">
        <v>368</v>
      </c>
      <c r="H1048" s="232">
        <v>2190.23</v>
      </c>
      <c r="I1048" s="233"/>
      <c r="J1048" s="234">
        <f>ROUND(I1048*H1048,2)</f>
        <v>0</v>
      </c>
      <c r="K1048" s="230" t="s">
        <v>369</v>
      </c>
      <c r="L1048" s="45"/>
      <c r="M1048" s="235" t="s">
        <v>1</v>
      </c>
      <c r="N1048" s="236" t="s">
        <v>42</v>
      </c>
      <c r="O1048" s="92"/>
      <c r="P1048" s="237">
        <f>O1048*H1048</f>
        <v>0</v>
      </c>
      <c r="Q1048" s="237">
        <v>0.0045500000000000002</v>
      </c>
      <c r="R1048" s="237">
        <f>Q1048*H1048</f>
        <v>9.9655465000000003</v>
      </c>
      <c r="S1048" s="237">
        <v>0</v>
      </c>
      <c r="T1048" s="238">
        <f>S1048*H1048</f>
        <v>0</v>
      </c>
      <c r="U1048" s="39"/>
      <c r="V1048" s="39"/>
      <c r="W1048" s="39"/>
      <c r="X1048" s="39"/>
      <c r="Y1048" s="39"/>
      <c r="Z1048" s="39"/>
      <c r="AA1048" s="39"/>
      <c r="AB1048" s="39"/>
      <c r="AC1048" s="39"/>
      <c r="AD1048" s="39"/>
      <c r="AE1048" s="39"/>
      <c r="AR1048" s="239" t="s">
        <v>440</v>
      </c>
      <c r="AT1048" s="239" t="s">
        <v>365</v>
      </c>
      <c r="AU1048" s="239" t="s">
        <v>88</v>
      </c>
      <c r="AY1048" s="18" t="s">
        <v>362</v>
      </c>
      <c r="BE1048" s="240">
        <f>IF(N1048="základní",J1048,0)</f>
        <v>0</v>
      </c>
      <c r="BF1048" s="240">
        <f>IF(N1048="snížená",J1048,0)</f>
        <v>0</v>
      </c>
      <c r="BG1048" s="240">
        <f>IF(N1048="zákl. přenesená",J1048,0)</f>
        <v>0</v>
      </c>
      <c r="BH1048" s="240">
        <f>IF(N1048="sníž. přenesená",J1048,0)</f>
        <v>0</v>
      </c>
      <c r="BI1048" s="240">
        <f>IF(N1048="nulová",J1048,0)</f>
        <v>0</v>
      </c>
      <c r="BJ1048" s="18" t="s">
        <v>88</v>
      </c>
      <c r="BK1048" s="240">
        <f>ROUND(I1048*H1048,2)</f>
        <v>0</v>
      </c>
      <c r="BL1048" s="18" t="s">
        <v>440</v>
      </c>
      <c r="BM1048" s="239" t="s">
        <v>1607</v>
      </c>
    </row>
    <row r="1049" s="2" customFormat="1" ht="16.5" customHeight="1">
      <c r="A1049" s="39"/>
      <c r="B1049" s="40"/>
      <c r="C1049" s="228" t="s">
        <v>1608</v>
      </c>
      <c r="D1049" s="228" t="s">
        <v>365</v>
      </c>
      <c r="E1049" s="229" t="s">
        <v>1609</v>
      </c>
      <c r="F1049" s="230" t="s">
        <v>1610</v>
      </c>
      <c r="G1049" s="231" t="s">
        <v>368</v>
      </c>
      <c r="H1049" s="232">
        <v>2190.23</v>
      </c>
      <c r="I1049" s="233"/>
      <c r="J1049" s="234">
        <f>ROUND(I1049*H1049,2)</f>
        <v>0</v>
      </c>
      <c r="K1049" s="230" t="s">
        <v>369</v>
      </c>
      <c r="L1049" s="45"/>
      <c r="M1049" s="235" t="s">
        <v>1</v>
      </c>
      <c r="N1049" s="236" t="s">
        <v>42</v>
      </c>
      <c r="O1049" s="92"/>
      <c r="P1049" s="237">
        <f>O1049*H1049</f>
        <v>0</v>
      </c>
      <c r="Q1049" s="237">
        <v>0.00029999999999999997</v>
      </c>
      <c r="R1049" s="237">
        <f>Q1049*H1049</f>
        <v>0.6570689999999999</v>
      </c>
      <c r="S1049" s="237">
        <v>0</v>
      </c>
      <c r="T1049" s="238">
        <f>S1049*H1049</f>
        <v>0</v>
      </c>
      <c r="U1049" s="39"/>
      <c r="V1049" s="39"/>
      <c r="W1049" s="39"/>
      <c r="X1049" s="39"/>
      <c r="Y1049" s="39"/>
      <c r="Z1049" s="39"/>
      <c r="AA1049" s="39"/>
      <c r="AB1049" s="39"/>
      <c r="AC1049" s="39"/>
      <c r="AD1049" s="39"/>
      <c r="AE1049" s="39"/>
      <c r="AR1049" s="239" t="s">
        <v>440</v>
      </c>
      <c r="AT1049" s="239" t="s">
        <v>365</v>
      </c>
      <c r="AU1049" s="239" t="s">
        <v>88</v>
      </c>
      <c r="AY1049" s="18" t="s">
        <v>362</v>
      </c>
      <c r="BE1049" s="240">
        <f>IF(N1049="základní",J1049,0)</f>
        <v>0</v>
      </c>
      <c r="BF1049" s="240">
        <f>IF(N1049="snížená",J1049,0)</f>
        <v>0</v>
      </c>
      <c r="BG1049" s="240">
        <f>IF(N1049="zákl. přenesená",J1049,0)</f>
        <v>0</v>
      </c>
      <c r="BH1049" s="240">
        <f>IF(N1049="sníž. přenesená",J1049,0)</f>
        <v>0</v>
      </c>
      <c r="BI1049" s="240">
        <f>IF(N1049="nulová",J1049,0)</f>
        <v>0</v>
      </c>
      <c r="BJ1049" s="18" t="s">
        <v>88</v>
      </c>
      <c r="BK1049" s="240">
        <f>ROUND(I1049*H1049,2)</f>
        <v>0</v>
      </c>
      <c r="BL1049" s="18" t="s">
        <v>440</v>
      </c>
      <c r="BM1049" s="239" t="s">
        <v>1611</v>
      </c>
    </row>
    <row r="1050" s="2" customFormat="1" ht="16.5" customHeight="1">
      <c r="A1050" s="39"/>
      <c r="B1050" s="40"/>
      <c r="C1050" s="253" t="s">
        <v>1612</v>
      </c>
      <c r="D1050" s="253" t="s">
        <v>380</v>
      </c>
      <c r="E1050" s="254" t="s">
        <v>1613</v>
      </c>
      <c r="F1050" s="255" t="s">
        <v>1614</v>
      </c>
      <c r="G1050" s="256" t="s">
        <v>368</v>
      </c>
      <c r="H1050" s="257">
        <v>2409.2530000000002</v>
      </c>
      <c r="I1050" s="258"/>
      <c r="J1050" s="259">
        <f>ROUND(I1050*H1050,2)</f>
        <v>0</v>
      </c>
      <c r="K1050" s="255" t="s">
        <v>369</v>
      </c>
      <c r="L1050" s="260"/>
      <c r="M1050" s="261" t="s">
        <v>1</v>
      </c>
      <c r="N1050" s="262" t="s">
        <v>42</v>
      </c>
      <c r="O1050" s="92"/>
      <c r="P1050" s="237">
        <f>O1050*H1050</f>
        <v>0</v>
      </c>
      <c r="Q1050" s="237">
        <v>0.0023999999999999998</v>
      </c>
      <c r="R1050" s="237">
        <f>Q1050*H1050</f>
        <v>5.7822072000000002</v>
      </c>
      <c r="S1050" s="237">
        <v>0</v>
      </c>
      <c r="T1050" s="238">
        <f>S1050*H1050</f>
        <v>0</v>
      </c>
      <c r="U1050" s="39"/>
      <c r="V1050" s="39"/>
      <c r="W1050" s="39"/>
      <c r="X1050" s="39"/>
      <c r="Y1050" s="39"/>
      <c r="Z1050" s="39"/>
      <c r="AA1050" s="39"/>
      <c r="AB1050" s="39"/>
      <c r="AC1050" s="39"/>
      <c r="AD1050" s="39"/>
      <c r="AE1050" s="39"/>
      <c r="AR1050" s="239" t="s">
        <v>526</v>
      </c>
      <c r="AT1050" s="239" t="s">
        <v>380</v>
      </c>
      <c r="AU1050" s="239" t="s">
        <v>88</v>
      </c>
      <c r="AY1050" s="18" t="s">
        <v>362</v>
      </c>
      <c r="BE1050" s="240">
        <f>IF(N1050="základní",J1050,0)</f>
        <v>0</v>
      </c>
      <c r="BF1050" s="240">
        <f>IF(N1050="snížená",J1050,0)</f>
        <v>0</v>
      </c>
      <c r="BG1050" s="240">
        <f>IF(N1050="zákl. přenesená",J1050,0)</f>
        <v>0</v>
      </c>
      <c r="BH1050" s="240">
        <f>IF(N1050="sníž. přenesená",J1050,0)</f>
        <v>0</v>
      </c>
      <c r="BI1050" s="240">
        <f>IF(N1050="nulová",J1050,0)</f>
        <v>0</v>
      </c>
      <c r="BJ1050" s="18" t="s">
        <v>88</v>
      </c>
      <c r="BK1050" s="240">
        <f>ROUND(I1050*H1050,2)</f>
        <v>0</v>
      </c>
      <c r="BL1050" s="18" t="s">
        <v>440</v>
      </c>
      <c r="BM1050" s="239" t="s">
        <v>1615</v>
      </c>
    </row>
    <row r="1051" s="13" customFormat="1">
      <c r="A1051" s="13"/>
      <c r="B1051" s="241"/>
      <c r="C1051" s="242"/>
      <c r="D1051" s="243" t="s">
        <v>372</v>
      </c>
      <c r="E1051" s="242"/>
      <c r="F1051" s="245" t="s">
        <v>1616</v>
      </c>
      <c r="G1051" s="242"/>
      <c r="H1051" s="246">
        <v>2409.2530000000002</v>
      </c>
      <c r="I1051" s="247"/>
      <c r="J1051" s="242"/>
      <c r="K1051" s="242"/>
      <c r="L1051" s="248"/>
      <c r="M1051" s="249"/>
      <c r="N1051" s="250"/>
      <c r="O1051" s="250"/>
      <c r="P1051" s="250"/>
      <c r="Q1051" s="250"/>
      <c r="R1051" s="250"/>
      <c r="S1051" s="250"/>
      <c r="T1051" s="251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52" t="s">
        <v>372</v>
      </c>
      <c r="AU1051" s="252" t="s">
        <v>88</v>
      </c>
      <c r="AV1051" s="13" t="s">
        <v>88</v>
      </c>
      <c r="AW1051" s="13" t="s">
        <v>4</v>
      </c>
      <c r="AX1051" s="13" t="s">
        <v>83</v>
      </c>
      <c r="AY1051" s="252" t="s">
        <v>362</v>
      </c>
    </row>
    <row r="1052" s="2" customFormat="1" ht="16.5" customHeight="1">
      <c r="A1052" s="39"/>
      <c r="B1052" s="40"/>
      <c r="C1052" s="228" t="s">
        <v>1617</v>
      </c>
      <c r="D1052" s="228" t="s">
        <v>365</v>
      </c>
      <c r="E1052" s="229" t="s">
        <v>1618</v>
      </c>
      <c r="F1052" s="230" t="s">
        <v>1619</v>
      </c>
      <c r="G1052" s="231" t="s">
        <v>403</v>
      </c>
      <c r="H1052" s="232">
        <v>2488</v>
      </c>
      <c r="I1052" s="233"/>
      <c r="J1052" s="234">
        <f>ROUND(I1052*H1052,2)</f>
        <v>0</v>
      </c>
      <c r="K1052" s="230" t="s">
        <v>369</v>
      </c>
      <c r="L1052" s="45"/>
      <c r="M1052" s="235" t="s">
        <v>1</v>
      </c>
      <c r="N1052" s="236" t="s">
        <v>42</v>
      </c>
      <c r="O1052" s="92"/>
      <c r="P1052" s="237">
        <f>O1052*H1052</f>
        <v>0</v>
      </c>
      <c r="Q1052" s="237">
        <v>1.0000000000000001E-05</v>
      </c>
      <c r="R1052" s="237">
        <f>Q1052*H1052</f>
        <v>0.024880000000000003</v>
      </c>
      <c r="S1052" s="237">
        <v>0</v>
      </c>
      <c r="T1052" s="238">
        <f>S1052*H1052</f>
        <v>0</v>
      </c>
      <c r="U1052" s="39"/>
      <c r="V1052" s="39"/>
      <c r="W1052" s="39"/>
      <c r="X1052" s="39"/>
      <c r="Y1052" s="39"/>
      <c r="Z1052" s="39"/>
      <c r="AA1052" s="39"/>
      <c r="AB1052" s="39"/>
      <c r="AC1052" s="39"/>
      <c r="AD1052" s="39"/>
      <c r="AE1052" s="39"/>
      <c r="AR1052" s="239" t="s">
        <v>440</v>
      </c>
      <c r="AT1052" s="239" t="s">
        <v>365</v>
      </c>
      <c r="AU1052" s="239" t="s">
        <v>88</v>
      </c>
      <c r="AY1052" s="18" t="s">
        <v>362</v>
      </c>
      <c r="BE1052" s="240">
        <f>IF(N1052="základní",J1052,0)</f>
        <v>0</v>
      </c>
      <c r="BF1052" s="240">
        <f>IF(N1052="snížená",J1052,0)</f>
        <v>0</v>
      </c>
      <c r="BG1052" s="240">
        <f>IF(N1052="zákl. přenesená",J1052,0)</f>
        <v>0</v>
      </c>
      <c r="BH1052" s="240">
        <f>IF(N1052="sníž. přenesená",J1052,0)</f>
        <v>0</v>
      </c>
      <c r="BI1052" s="240">
        <f>IF(N1052="nulová",J1052,0)</f>
        <v>0</v>
      </c>
      <c r="BJ1052" s="18" t="s">
        <v>88</v>
      </c>
      <c r="BK1052" s="240">
        <f>ROUND(I1052*H1052,2)</f>
        <v>0</v>
      </c>
      <c r="BL1052" s="18" t="s">
        <v>440</v>
      </c>
      <c r="BM1052" s="239" t="s">
        <v>1620</v>
      </c>
    </row>
    <row r="1053" s="15" customFormat="1">
      <c r="A1053" s="15"/>
      <c r="B1053" s="274"/>
      <c r="C1053" s="275"/>
      <c r="D1053" s="243" t="s">
        <v>372</v>
      </c>
      <c r="E1053" s="276" t="s">
        <v>1</v>
      </c>
      <c r="F1053" s="277" t="s">
        <v>642</v>
      </c>
      <c r="G1053" s="275"/>
      <c r="H1053" s="276" t="s">
        <v>1</v>
      </c>
      <c r="I1053" s="278"/>
      <c r="J1053" s="275"/>
      <c r="K1053" s="275"/>
      <c r="L1053" s="279"/>
      <c r="M1053" s="280"/>
      <c r="N1053" s="281"/>
      <c r="O1053" s="281"/>
      <c r="P1053" s="281"/>
      <c r="Q1053" s="281"/>
      <c r="R1053" s="281"/>
      <c r="S1053" s="281"/>
      <c r="T1053" s="282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T1053" s="283" t="s">
        <v>372</v>
      </c>
      <c r="AU1053" s="283" t="s">
        <v>88</v>
      </c>
      <c r="AV1053" s="15" t="s">
        <v>83</v>
      </c>
      <c r="AW1053" s="15" t="s">
        <v>32</v>
      </c>
      <c r="AX1053" s="15" t="s">
        <v>76</v>
      </c>
      <c r="AY1053" s="283" t="s">
        <v>362</v>
      </c>
    </row>
    <row r="1054" s="15" customFormat="1">
      <c r="A1054" s="15"/>
      <c r="B1054" s="274"/>
      <c r="C1054" s="275"/>
      <c r="D1054" s="243" t="s">
        <v>372</v>
      </c>
      <c r="E1054" s="276" t="s">
        <v>1</v>
      </c>
      <c r="F1054" s="277" t="s">
        <v>677</v>
      </c>
      <c r="G1054" s="275"/>
      <c r="H1054" s="276" t="s">
        <v>1</v>
      </c>
      <c r="I1054" s="278"/>
      <c r="J1054" s="275"/>
      <c r="K1054" s="275"/>
      <c r="L1054" s="279"/>
      <c r="M1054" s="280"/>
      <c r="N1054" s="281"/>
      <c r="O1054" s="281"/>
      <c r="P1054" s="281"/>
      <c r="Q1054" s="281"/>
      <c r="R1054" s="281"/>
      <c r="S1054" s="281"/>
      <c r="T1054" s="282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T1054" s="283" t="s">
        <v>372</v>
      </c>
      <c r="AU1054" s="283" t="s">
        <v>88</v>
      </c>
      <c r="AV1054" s="15" t="s">
        <v>83</v>
      </c>
      <c r="AW1054" s="15" t="s">
        <v>32</v>
      </c>
      <c r="AX1054" s="15" t="s">
        <v>76</v>
      </c>
      <c r="AY1054" s="283" t="s">
        <v>362</v>
      </c>
    </row>
    <row r="1055" s="13" customFormat="1">
      <c r="A1055" s="13"/>
      <c r="B1055" s="241"/>
      <c r="C1055" s="242"/>
      <c r="D1055" s="243" t="s">
        <v>372</v>
      </c>
      <c r="E1055" s="244" t="s">
        <v>1</v>
      </c>
      <c r="F1055" s="245" t="s">
        <v>1621</v>
      </c>
      <c r="G1055" s="242"/>
      <c r="H1055" s="246">
        <v>52.399999999999999</v>
      </c>
      <c r="I1055" s="247"/>
      <c r="J1055" s="242"/>
      <c r="K1055" s="242"/>
      <c r="L1055" s="248"/>
      <c r="M1055" s="249"/>
      <c r="N1055" s="250"/>
      <c r="O1055" s="250"/>
      <c r="P1055" s="250"/>
      <c r="Q1055" s="250"/>
      <c r="R1055" s="250"/>
      <c r="S1055" s="250"/>
      <c r="T1055" s="251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52" t="s">
        <v>372</v>
      </c>
      <c r="AU1055" s="252" t="s">
        <v>88</v>
      </c>
      <c r="AV1055" s="13" t="s">
        <v>88</v>
      </c>
      <c r="AW1055" s="13" t="s">
        <v>32</v>
      </c>
      <c r="AX1055" s="13" t="s">
        <v>76</v>
      </c>
      <c r="AY1055" s="252" t="s">
        <v>362</v>
      </c>
    </row>
    <row r="1056" s="13" customFormat="1">
      <c r="A1056" s="13"/>
      <c r="B1056" s="241"/>
      <c r="C1056" s="242"/>
      <c r="D1056" s="243" t="s">
        <v>372</v>
      </c>
      <c r="E1056" s="244" t="s">
        <v>1</v>
      </c>
      <c r="F1056" s="245" t="s">
        <v>1622</v>
      </c>
      <c r="G1056" s="242"/>
      <c r="H1056" s="246">
        <v>311.19999999999999</v>
      </c>
      <c r="I1056" s="247"/>
      <c r="J1056" s="242"/>
      <c r="K1056" s="242"/>
      <c r="L1056" s="248"/>
      <c r="M1056" s="249"/>
      <c r="N1056" s="250"/>
      <c r="O1056" s="250"/>
      <c r="P1056" s="250"/>
      <c r="Q1056" s="250"/>
      <c r="R1056" s="250"/>
      <c r="S1056" s="250"/>
      <c r="T1056" s="251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52" t="s">
        <v>372</v>
      </c>
      <c r="AU1056" s="252" t="s">
        <v>88</v>
      </c>
      <c r="AV1056" s="13" t="s">
        <v>88</v>
      </c>
      <c r="AW1056" s="13" t="s">
        <v>32</v>
      </c>
      <c r="AX1056" s="13" t="s">
        <v>76</v>
      </c>
      <c r="AY1056" s="252" t="s">
        <v>362</v>
      </c>
    </row>
    <row r="1057" s="15" customFormat="1">
      <c r="A1057" s="15"/>
      <c r="B1057" s="274"/>
      <c r="C1057" s="275"/>
      <c r="D1057" s="243" t="s">
        <v>372</v>
      </c>
      <c r="E1057" s="276" t="s">
        <v>1</v>
      </c>
      <c r="F1057" s="277" t="s">
        <v>658</v>
      </c>
      <c r="G1057" s="275"/>
      <c r="H1057" s="276" t="s">
        <v>1</v>
      </c>
      <c r="I1057" s="278"/>
      <c r="J1057" s="275"/>
      <c r="K1057" s="275"/>
      <c r="L1057" s="279"/>
      <c r="M1057" s="280"/>
      <c r="N1057" s="281"/>
      <c r="O1057" s="281"/>
      <c r="P1057" s="281"/>
      <c r="Q1057" s="281"/>
      <c r="R1057" s="281"/>
      <c r="S1057" s="281"/>
      <c r="T1057" s="282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T1057" s="283" t="s">
        <v>372</v>
      </c>
      <c r="AU1057" s="283" t="s">
        <v>88</v>
      </c>
      <c r="AV1057" s="15" t="s">
        <v>83</v>
      </c>
      <c r="AW1057" s="15" t="s">
        <v>32</v>
      </c>
      <c r="AX1057" s="15" t="s">
        <v>76</v>
      </c>
      <c r="AY1057" s="283" t="s">
        <v>362</v>
      </c>
    </row>
    <row r="1058" s="13" customFormat="1">
      <c r="A1058" s="13"/>
      <c r="B1058" s="241"/>
      <c r="C1058" s="242"/>
      <c r="D1058" s="243" t="s">
        <v>372</v>
      </c>
      <c r="E1058" s="244" t="s">
        <v>1</v>
      </c>
      <c r="F1058" s="245" t="s">
        <v>1621</v>
      </c>
      <c r="G1058" s="242"/>
      <c r="H1058" s="246">
        <v>52.399999999999999</v>
      </c>
      <c r="I1058" s="247"/>
      <c r="J1058" s="242"/>
      <c r="K1058" s="242"/>
      <c r="L1058" s="248"/>
      <c r="M1058" s="249"/>
      <c r="N1058" s="250"/>
      <c r="O1058" s="250"/>
      <c r="P1058" s="250"/>
      <c r="Q1058" s="250"/>
      <c r="R1058" s="250"/>
      <c r="S1058" s="250"/>
      <c r="T1058" s="251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52" t="s">
        <v>372</v>
      </c>
      <c r="AU1058" s="252" t="s">
        <v>88</v>
      </c>
      <c r="AV1058" s="13" t="s">
        <v>88</v>
      </c>
      <c r="AW1058" s="13" t="s">
        <v>32</v>
      </c>
      <c r="AX1058" s="13" t="s">
        <v>76</v>
      </c>
      <c r="AY1058" s="252" t="s">
        <v>362</v>
      </c>
    </row>
    <row r="1059" s="13" customFormat="1">
      <c r="A1059" s="13"/>
      <c r="B1059" s="241"/>
      <c r="C1059" s="242"/>
      <c r="D1059" s="243" t="s">
        <v>372</v>
      </c>
      <c r="E1059" s="244" t="s">
        <v>1</v>
      </c>
      <c r="F1059" s="245" t="s">
        <v>1623</v>
      </c>
      <c r="G1059" s="242"/>
      <c r="H1059" s="246">
        <v>112</v>
      </c>
      <c r="I1059" s="247"/>
      <c r="J1059" s="242"/>
      <c r="K1059" s="242"/>
      <c r="L1059" s="248"/>
      <c r="M1059" s="249"/>
      <c r="N1059" s="250"/>
      <c r="O1059" s="250"/>
      <c r="P1059" s="250"/>
      <c r="Q1059" s="250"/>
      <c r="R1059" s="250"/>
      <c r="S1059" s="250"/>
      <c r="T1059" s="251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52" t="s">
        <v>372</v>
      </c>
      <c r="AU1059" s="252" t="s">
        <v>88</v>
      </c>
      <c r="AV1059" s="13" t="s">
        <v>88</v>
      </c>
      <c r="AW1059" s="13" t="s">
        <v>32</v>
      </c>
      <c r="AX1059" s="13" t="s">
        <v>76</v>
      </c>
      <c r="AY1059" s="252" t="s">
        <v>362</v>
      </c>
    </row>
    <row r="1060" s="13" customFormat="1">
      <c r="A1060" s="13"/>
      <c r="B1060" s="241"/>
      <c r="C1060" s="242"/>
      <c r="D1060" s="243" t="s">
        <v>372</v>
      </c>
      <c r="E1060" s="244" t="s">
        <v>1</v>
      </c>
      <c r="F1060" s="245" t="s">
        <v>1624</v>
      </c>
      <c r="G1060" s="242"/>
      <c r="H1060" s="246">
        <v>195.69999999999999</v>
      </c>
      <c r="I1060" s="247"/>
      <c r="J1060" s="242"/>
      <c r="K1060" s="242"/>
      <c r="L1060" s="248"/>
      <c r="M1060" s="249"/>
      <c r="N1060" s="250"/>
      <c r="O1060" s="250"/>
      <c r="P1060" s="250"/>
      <c r="Q1060" s="250"/>
      <c r="R1060" s="250"/>
      <c r="S1060" s="250"/>
      <c r="T1060" s="251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52" t="s">
        <v>372</v>
      </c>
      <c r="AU1060" s="252" t="s">
        <v>88</v>
      </c>
      <c r="AV1060" s="13" t="s">
        <v>88</v>
      </c>
      <c r="AW1060" s="13" t="s">
        <v>32</v>
      </c>
      <c r="AX1060" s="13" t="s">
        <v>76</v>
      </c>
      <c r="AY1060" s="252" t="s">
        <v>362</v>
      </c>
    </row>
    <row r="1061" s="13" customFormat="1">
      <c r="A1061" s="13"/>
      <c r="B1061" s="241"/>
      <c r="C1061" s="242"/>
      <c r="D1061" s="243" t="s">
        <v>372</v>
      </c>
      <c r="E1061" s="244" t="s">
        <v>1</v>
      </c>
      <c r="F1061" s="245" t="s">
        <v>1625</v>
      </c>
      <c r="G1061" s="242"/>
      <c r="H1061" s="246">
        <v>221.5</v>
      </c>
      <c r="I1061" s="247"/>
      <c r="J1061" s="242"/>
      <c r="K1061" s="242"/>
      <c r="L1061" s="248"/>
      <c r="M1061" s="249"/>
      <c r="N1061" s="250"/>
      <c r="O1061" s="250"/>
      <c r="P1061" s="250"/>
      <c r="Q1061" s="250"/>
      <c r="R1061" s="250"/>
      <c r="S1061" s="250"/>
      <c r="T1061" s="251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52" t="s">
        <v>372</v>
      </c>
      <c r="AU1061" s="252" t="s">
        <v>88</v>
      </c>
      <c r="AV1061" s="13" t="s">
        <v>88</v>
      </c>
      <c r="AW1061" s="13" t="s">
        <v>32</v>
      </c>
      <c r="AX1061" s="13" t="s">
        <v>76</v>
      </c>
      <c r="AY1061" s="252" t="s">
        <v>362</v>
      </c>
    </row>
    <row r="1062" s="15" customFormat="1">
      <c r="A1062" s="15"/>
      <c r="B1062" s="274"/>
      <c r="C1062" s="275"/>
      <c r="D1062" s="243" t="s">
        <v>372</v>
      </c>
      <c r="E1062" s="276" t="s">
        <v>1</v>
      </c>
      <c r="F1062" s="277" t="s">
        <v>684</v>
      </c>
      <c r="G1062" s="275"/>
      <c r="H1062" s="276" t="s">
        <v>1</v>
      </c>
      <c r="I1062" s="278"/>
      <c r="J1062" s="275"/>
      <c r="K1062" s="275"/>
      <c r="L1062" s="279"/>
      <c r="M1062" s="280"/>
      <c r="N1062" s="281"/>
      <c r="O1062" s="281"/>
      <c r="P1062" s="281"/>
      <c r="Q1062" s="281"/>
      <c r="R1062" s="281"/>
      <c r="S1062" s="281"/>
      <c r="T1062" s="282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T1062" s="283" t="s">
        <v>372</v>
      </c>
      <c r="AU1062" s="283" t="s">
        <v>88</v>
      </c>
      <c r="AV1062" s="15" t="s">
        <v>83</v>
      </c>
      <c r="AW1062" s="15" t="s">
        <v>32</v>
      </c>
      <c r="AX1062" s="15" t="s">
        <v>76</v>
      </c>
      <c r="AY1062" s="283" t="s">
        <v>362</v>
      </c>
    </row>
    <row r="1063" s="13" customFormat="1">
      <c r="A1063" s="13"/>
      <c r="B1063" s="241"/>
      <c r="C1063" s="242"/>
      <c r="D1063" s="243" t="s">
        <v>372</v>
      </c>
      <c r="E1063" s="244" t="s">
        <v>1</v>
      </c>
      <c r="F1063" s="245" t="s">
        <v>1621</v>
      </c>
      <c r="G1063" s="242"/>
      <c r="H1063" s="246">
        <v>52.399999999999999</v>
      </c>
      <c r="I1063" s="247"/>
      <c r="J1063" s="242"/>
      <c r="K1063" s="242"/>
      <c r="L1063" s="248"/>
      <c r="M1063" s="249"/>
      <c r="N1063" s="250"/>
      <c r="O1063" s="250"/>
      <c r="P1063" s="250"/>
      <c r="Q1063" s="250"/>
      <c r="R1063" s="250"/>
      <c r="S1063" s="250"/>
      <c r="T1063" s="251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52" t="s">
        <v>372</v>
      </c>
      <c r="AU1063" s="252" t="s">
        <v>88</v>
      </c>
      <c r="AV1063" s="13" t="s">
        <v>88</v>
      </c>
      <c r="AW1063" s="13" t="s">
        <v>32</v>
      </c>
      <c r="AX1063" s="13" t="s">
        <v>76</v>
      </c>
      <c r="AY1063" s="252" t="s">
        <v>362</v>
      </c>
    </row>
    <row r="1064" s="13" customFormat="1">
      <c r="A1064" s="13"/>
      <c r="B1064" s="241"/>
      <c r="C1064" s="242"/>
      <c r="D1064" s="243" t="s">
        <v>372</v>
      </c>
      <c r="E1064" s="244" t="s">
        <v>1</v>
      </c>
      <c r="F1064" s="245" t="s">
        <v>1351</v>
      </c>
      <c r="G1064" s="242"/>
      <c r="H1064" s="246">
        <v>84</v>
      </c>
      <c r="I1064" s="247"/>
      <c r="J1064" s="242"/>
      <c r="K1064" s="242"/>
      <c r="L1064" s="248"/>
      <c r="M1064" s="249"/>
      <c r="N1064" s="250"/>
      <c r="O1064" s="250"/>
      <c r="P1064" s="250"/>
      <c r="Q1064" s="250"/>
      <c r="R1064" s="250"/>
      <c r="S1064" s="250"/>
      <c r="T1064" s="251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52" t="s">
        <v>372</v>
      </c>
      <c r="AU1064" s="252" t="s">
        <v>88</v>
      </c>
      <c r="AV1064" s="13" t="s">
        <v>88</v>
      </c>
      <c r="AW1064" s="13" t="s">
        <v>32</v>
      </c>
      <c r="AX1064" s="13" t="s">
        <v>76</v>
      </c>
      <c r="AY1064" s="252" t="s">
        <v>362</v>
      </c>
    </row>
    <row r="1065" s="13" customFormat="1">
      <c r="A1065" s="13"/>
      <c r="B1065" s="241"/>
      <c r="C1065" s="242"/>
      <c r="D1065" s="243" t="s">
        <v>372</v>
      </c>
      <c r="E1065" s="244" t="s">
        <v>1</v>
      </c>
      <c r="F1065" s="245" t="s">
        <v>1626</v>
      </c>
      <c r="G1065" s="242"/>
      <c r="H1065" s="246">
        <v>215.09999999999999</v>
      </c>
      <c r="I1065" s="247"/>
      <c r="J1065" s="242"/>
      <c r="K1065" s="242"/>
      <c r="L1065" s="248"/>
      <c r="M1065" s="249"/>
      <c r="N1065" s="250"/>
      <c r="O1065" s="250"/>
      <c r="P1065" s="250"/>
      <c r="Q1065" s="250"/>
      <c r="R1065" s="250"/>
      <c r="S1065" s="250"/>
      <c r="T1065" s="251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52" t="s">
        <v>372</v>
      </c>
      <c r="AU1065" s="252" t="s">
        <v>88</v>
      </c>
      <c r="AV1065" s="13" t="s">
        <v>88</v>
      </c>
      <c r="AW1065" s="13" t="s">
        <v>32</v>
      </c>
      <c r="AX1065" s="13" t="s">
        <v>76</v>
      </c>
      <c r="AY1065" s="252" t="s">
        <v>362</v>
      </c>
    </row>
    <row r="1066" s="13" customFormat="1">
      <c r="A1066" s="13"/>
      <c r="B1066" s="241"/>
      <c r="C1066" s="242"/>
      <c r="D1066" s="243" t="s">
        <v>372</v>
      </c>
      <c r="E1066" s="244" t="s">
        <v>1</v>
      </c>
      <c r="F1066" s="245" t="s">
        <v>1627</v>
      </c>
      <c r="G1066" s="242"/>
      <c r="H1066" s="246">
        <v>174.5</v>
      </c>
      <c r="I1066" s="247"/>
      <c r="J1066" s="242"/>
      <c r="K1066" s="242"/>
      <c r="L1066" s="248"/>
      <c r="M1066" s="249"/>
      <c r="N1066" s="250"/>
      <c r="O1066" s="250"/>
      <c r="P1066" s="250"/>
      <c r="Q1066" s="250"/>
      <c r="R1066" s="250"/>
      <c r="S1066" s="250"/>
      <c r="T1066" s="251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52" t="s">
        <v>372</v>
      </c>
      <c r="AU1066" s="252" t="s">
        <v>88</v>
      </c>
      <c r="AV1066" s="13" t="s">
        <v>88</v>
      </c>
      <c r="AW1066" s="13" t="s">
        <v>32</v>
      </c>
      <c r="AX1066" s="13" t="s">
        <v>76</v>
      </c>
      <c r="AY1066" s="252" t="s">
        <v>362</v>
      </c>
    </row>
    <row r="1067" s="15" customFormat="1">
      <c r="A1067" s="15"/>
      <c r="B1067" s="274"/>
      <c r="C1067" s="275"/>
      <c r="D1067" s="243" t="s">
        <v>372</v>
      </c>
      <c r="E1067" s="276" t="s">
        <v>1</v>
      </c>
      <c r="F1067" s="277" t="s">
        <v>688</v>
      </c>
      <c r="G1067" s="275"/>
      <c r="H1067" s="276" t="s">
        <v>1</v>
      </c>
      <c r="I1067" s="278"/>
      <c r="J1067" s="275"/>
      <c r="K1067" s="275"/>
      <c r="L1067" s="279"/>
      <c r="M1067" s="280"/>
      <c r="N1067" s="281"/>
      <c r="O1067" s="281"/>
      <c r="P1067" s="281"/>
      <c r="Q1067" s="281"/>
      <c r="R1067" s="281"/>
      <c r="S1067" s="281"/>
      <c r="T1067" s="282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T1067" s="283" t="s">
        <v>372</v>
      </c>
      <c r="AU1067" s="283" t="s">
        <v>88</v>
      </c>
      <c r="AV1067" s="15" t="s">
        <v>83</v>
      </c>
      <c r="AW1067" s="15" t="s">
        <v>32</v>
      </c>
      <c r="AX1067" s="15" t="s">
        <v>76</v>
      </c>
      <c r="AY1067" s="283" t="s">
        <v>362</v>
      </c>
    </row>
    <row r="1068" s="13" customFormat="1">
      <c r="A1068" s="13"/>
      <c r="B1068" s="241"/>
      <c r="C1068" s="242"/>
      <c r="D1068" s="243" t="s">
        <v>372</v>
      </c>
      <c r="E1068" s="244" t="s">
        <v>1</v>
      </c>
      <c r="F1068" s="245" t="s">
        <v>1621</v>
      </c>
      <c r="G1068" s="242"/>
      <c r="H1068" s="246">
        <v>52.399999999999999</v>
      </c>
      <c r="I1068" s="247"/>
      <c r="J1068" s="242"/>
      <c r="K1068" s="242"/>
      <c r="L1068" s="248"/>
      <c r="M1068" s="249"/>
      <c r="N1068" s="250"/>
      <c r="O1068" s="250"/>
      <c r="P1068" s="250"/>
      <c r="Q1068" s="250"/>
      <c r="R1068" s="250"/>
      <c r="S1068" s="250"/>
      <c r="T1068" s="251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52" t="s">
        <v>372</v>
      </c>
      <c r="AU1068" s="252" t="s">
        <v>88</v>
      </c>
      <c r="AV1068" s="13" t="s">
        <v>88</v>
      </c>
      <c r="AW1068" s="13" t="s">
        <v>32</v>
      </c>
      <c r="AX1068" s="13" t="s">
        <v>76</v>
      </c>
      <c r="AY1068" s="252" t="s">
        <v>362</v>
      </c>
    </row>
    <row r="1069" s="13" customFormat="1">
      <c r="A1069" s="13"/>
      <c r="B1069" s="241"/>
      <c r="C1069" s="242"/>
      <c r="D1069" s="243" t="s">
        <v>372</v>
      </c>
      <c r="E1069" s="244" t="s">
        <v>1</v>
      </c>
      <c r="F1069" s="245" t="s">
        <v>1293</v>
      </c>
      <c r="G1069" s="242"/>
      <c r="H1069" s="246">
        <v>76</v>
      </c>
      <c r="I1069" s="247"/>
      <c r="J1069" s="242"/>
      <c r="K1069" s="242"/>
      <c r="L1069" s="248"/>
      <c r="M1069" s="249"/>
      <c r="N1069" s="250"/>
      <c r="O1069" s="250"/>
      <c r="P1069" s="250"/>
      <c r="Q1069" s="250"/>
      <c r="R1069" s="250"/>
      <c r="S1069" s="250"/>
      <c r="T1069" s="251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52" t="s">
        <v>372</v>
      </c>
      <c r="AU1069" s="252" t="s">
        <v>88</v>
      </c>
      <c r="AV1069" s="13" t="s">
        <v>88</v>
      </c>
      <c r="AW1069" s="13" t="s">
        <v>32</v>
      </c>
      <c r="AX1069" s="13" t="s">
        <v>76</v>
      </c>
      <c r="AY1069" s="252" t="s">
        <v>362</v>
      </c>
    </row>
    <row r="1070" s="13" customFormat="1">
      <c r="A1070" s="13"/>
      <c r="B1070" s="241"/>
      <c r="C1070" s="242"/>
      <c r="D1070" s="243" t="s">
        <v>372</v>
      </c>
      <c r="E1070" s="244" t="s">
        <v>1</v>
      </c>
      <c r="F1070" s="245" t="s">
        <v>1628</v>
      </c>
      <c r="G1070" s="242"/>
      <c r="H1070" s="246">
        <v>190.40000000000001</v>
      </c>
      <c r="I1070" s="247"/>
      <c r="J1070" s="242"/>
      <c r="K1070" s="242"/>
      <c r="L1070" s="248"/>
      <c r="M1070" s="249"/>
      <c r="N1070" s="250"/>
      <c r="O1070" s="250"/>
      <c r="P1070" s="250"/>
      <c r="Q1070" s="250"/>
      <c r="R1070" s="250"/>
      <c r="S1070" s="250"/>
      <c r="T1070" s="251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52" t="s">
        <v>372</v>
      </c>
      <c r="AU1070" s="252" t="s">
        <v>88</v>
      </c>
      <c r="AV1070" s="13" t="s">
        <v>88</v>
      </c>
      <c r="AW1070" s="13" t="s">
        <v>32</v>
      </c>
      <c r="AX1070" s="13" t="s">
        <v>76</v>
      </c>
      <c r="AY1070" s="252" t="s">
        <v>362</v>
      </c>
    </row>
    <row r="1071" s="13" customFormat="1">
      <c r="A1071" s="13"/>
      <c r="B1071" s="241"/>
      <c r="C1071" s="242"/>
      <c r="D1071" s="243" t="s">
        <v>372</v>
      </c>
      <c r="E1071" s="244" t="s">
        <v>1</v>
      </c>
      <c r="F1071" s="245" t="s">
        <v>1629</v>
      </c>
      <c r="G1071" s="242"/>
      <c r="H1071" s="246">
        <v>189.59999999999999</v>
      </c>
      <c r="I1071" s="247"/>
      <c r="J1071" s="242"/>
      <c r="K1071" s="242"/>
      <c r="L1071" s="248"/>
      <c r="M1071" s="249"/>
      <c r="N1071" s="250"/>
      <c r="O1071" s="250"/>
      <c r="P1071" s="250"/>
      <c r="Q1071" s="250"/>
      <c r="R1071" s="250"/>
      <c r="S1071" s="250"/>
      <c r="T1071" s="251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52" t="s">
        <v>372</v>
      </c>
      <c r="AU1071" s="252" t="s">
        <v>88</v>
      </c>
      <c r="AV1071" s="13" t="s">
        <v>88</v>
      </c>
      <c r="AW1071" s="13" t="s">
        <v>32</v>
      </c>
      <c r="AX1071" s="13" t="s">
        <v>76</v>
      </c>
      <c r="AY1071" s="252" t="s">
        <v>362</v>
      </c>
    </row>
    <row r="1072" s="15" customFormat="1">
      <c r="A1072" s="15"/>
      <c r="B1072" s="274"/>
      <c r="C1072" s="275"/>
      <c r="D1072" s="243" t="s">
        <v>372</v>
      </c>
      <c r="E1072" s="276" t="s">
        <v>1</v>
      </c>
      <c r="F1072" s="277" t="s">
        <v>772</v>
      </c>
      <c r="G1072" s="275"/>
      <c r="H1072" s="276" t="s">
        <v>1</v>
      </c>
      <c r="I1072" s="278"/>
      <c r="J1072" s="275"/>
      <c r="K1072" s="275"/>
      <c r="L1072" s="279"/>
      <c r="M1072" s="280"/>
      <c r="N1072" s="281"/>
      <c r="O1072" s="281"/>
      <c r="P1072" s="281"/>
      <c r="Q1072" s="281"/>
      <c r="R1072" s="281"/>
      <c r="S1072" s="281"/>
      <c r="T1072" s="282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T1072" s="283" t="s">
        <v>372</v>
      </c>
      <c r="AU1072" s="283" t="s">
        <v>88</v>
      </c>
      <c r="AV1072" s="15" t="s">
        <v>83</v>
      </c>
      <c r="AW1072" s="15" t="s">
        <v>32</v>
      </c>
      <c r="AX1072" s="15" t="s">
        <v>76</v>
      </c>
      <c r="AY1072" s="283" t="s">
        <v>362</v>
      </c>
    </row>
    <row r="1073" s="13" customFormat="1">
      <c r="A1073" s="13"/>
      <c r="B1073" s="241"/>
      <c r="C1073" s="242"/>
      <c r="D1073" s="243" t="s">
        <v>372</v>
      </c>
      <c r="E1073" s="244" t="s">
        <v>1</v>
      </c>
      <c r="F1073" s="245" t="s">
        <v>1621</v>
      </c>
      <c r="G1073" s="242"/>
      <c r="H1073" s="246">
        <v>52.399999999999999</v>
      </c>
      <c r="I1073" s="247"/>
      <c r="J1073" s="242"/>
      <c r="K1073" s="242"/>
      <c r="L1073" s="248"/>
      <c r="M1073" s="249"/>
      <c r="N1073" s="250"/>
      <c r="O1073" s="250"/>
      <c r="P1073" s="250"/>
      <c r="Q1073" s="250"/>
      <c r="R1073" s="250"/>
      <c r="S1073" s="250"/>
      <c r="T1073" s="251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52" t="s">
        <v>372</v>
      </c>
      <c r="AU1073" s="252" t="s">
        <v>88</v>
      </c>
      <c r="AV1073" s="13" t="s">
        <v>88</v>
      </c>
      <c r="AW1073" s="13" t="s">
        <v>32</v>
      </c>
      <c r="AX1073" s="13" t="s">
        <v>76</v>
      </c>
      <c r="AY1073" s="252" t="s">
        <v>362</v>
      </c>
    </row>
    <row r="1074" s="13" customFormat="1">
      <c r="A1074" s="13"/>
      <c r="B1074" s="241"/>
      <c r="C1074" s="242"/>
      <c r="D1074" s="243" t="s">
        <v>372</v>
      </c>
      <c r="E1074" s="244" t="s">
        <v>1</v>
      </c>
      <c r="F1074" s="245" t="s">
        <v>1293</v>
      </c>
      <c r="G1074" s="242"/>
      <c r="H1074" s="246">
        <v>76</v>
      </c>
      <c r="I1074" s="247"/>
      <c r="J1074" s="242"/>
      <c r="K1074" s="242"/>
      <c r="L1074" s="248"/>
      <c r="M1074" s="249"/>
      <c r="N1074" s="250"/>
      <c r="O1074" s="250"/>
      <c r="P1074" s="250"/>
      <c r="Q1074" s="250"/>
      <c r="R1074" s="250"/>
      <c r="S1074" s="250"/>
      <c r="T1074" s="251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52" t="s">
        <v>372</v>
      </c>
      <c r="AU1074" s="252" t="s">
        <v>88</v>
      </c>
      <c r="AV1074" s="13" t="s">
        <v>88</v>
      </c>
      <c r="AW1074" s="13" t="s">
        <v>32</v>
      </c>
      <c r="AX1074" s="13" t="s">
        <v>76</v>
      </c>
      <c r="AY1074" s="252" t="s">
        <v>362</v>
      </c>
    </row>
    <row r="1075" s="13" customFormat="1">
      <c r="A1075" s="13"/>
      <c r="B1075" s="241"/>
      <c r="C1075" s="242"/>
      <c r="D1075" s="243" t="s">
        <v>372</v>
      </c>
      <c r="E1075" s="244" t="s">
        <v>1</v>
      </c>
      <c r="F1075" s="245" t="s">
        <v>1628</v>
      </c>
      <c r="G1075" s="242"/>
      <c r="H1075" s="246">
        <v>190.40000000000001</v>
      </c>
      <c r="I1075" s="247"/>
      <c r="J1075" s="242"/>
      <c r="K1075" s="242"/>
      <c r="L1075" s="248"/>
      <c r="M1075" s="249"/>
      <c r="N1075" s="250"/>
      <c r="O1075" s="250"/>
      <c r="P1075" s="250"/>
      <c r="Q1075" s="250"/>
      <c r="R1075" s="250"/>
      <c r="S1075" s="250"/>
      <c r="T1075" s="251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52" t="s">
        <v>372</v>
      </c>
      <c r="AU1075" s="252" t="s">
        <v>88</v>
      </c>
      <c r="AV1075" s="13" t="s">
        <v>88</v>
      </c>
      <c r="AW1075" s="13" t="s">
        <v>32</v>
      </c>
      <c r="AX1075" s="13" t="s">
        <v>76</v>
      </c>
      <c r="AY1075" s="252" t="s">
        <v>362</v>
      </c>
    </row>
    <row r="1076" s="13" customFormat="1">
      <c r="A1076" s="13"/>
      <c r="B1076" s="241"/>
      <c r="C1076" s="242"/>
      <c r="D1076" s="243" t="s">
        <v>372</v>
      </c>
      <c r="E1076" s="244" t="s">
        <v>1</v>
      </c>
      <c r="F1076" s="245" t="s">
        <v>1629</v>
      </c>
      <c r="G1076" s="242"/>
      <c r="H1076" s="246">
        <v>189.59999999999999</v>
      </c>
      <c r="I1076" s="247"/>
      <c r="J1076" s="242"/>
      <c r="K1076" s="242"/>
      <c r="L1076" s="248"/>
      <c r="M1076" s="249"/>
      <c r="N1076" s="250"/>
      <c r="O1076" s="250"/>
      <c r="P1076" s="250"/>
      <c r="Q1076" s="250"/>
      <c r="R1076" s="250"/>
      <c r="S1076" s="250"/>
      <c r="T1076" s="251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52" t="s">
        <v>372</v>
      </c>
      <c r="AU1076" s="252" t="s">
        <v>88</v>
      </c>
      <c r="AV1076" s="13" t="s">
        <v>88</v>
      </c>
      <c r="AW1076" s="13" t="s">
        <v>32</v>
      </c>
      <c r="AX1076" s="13" t="s">
        <v>76</v>
      </c>
      <c r="AY1076" s="252" t="s">
        <v>362</v>
      </c>
    </row>
    <row r="1077" s="14" customFormat="1">
      <c r="A1077" s="14"/>
      <c r="B1077" s="263"/>
      <c r="C1077" s="264"/>
      <c r="D1077" s="243" t="s">
        <v>372</v>
      </c>
      <c r="E1077" s="265" t="s">
        <v>1</v>
      </c>
      <c r="F1077" s="266" t="s">
        <v>396</v>
      </c>
      <c r="G1077" s="264"/>
      <c r="H1077" s="267">
        <v>2488</v>
      </c>
      <c r="I1077" s="268"/>
      <c r="J1077" s="264"/>
      <c r="K1077" s="264"/>
      <c r="L1077" s="269"/>
      <c r="M1077" s="270"/>
      <c r="N1077" s="271"/>
      <c r="O1077" s="271"/>
      <c r="P1077" s="271"/>
      <c r="Q1077" s="271"/>
      <c r="R1077" s="271"/>
      <c r="S1077" s="271"/>
      <c r="T1077" s="272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73" t="s">
        <v>372</v>
      </c>
      <c r="AU1077" s="273" t="s">
        <v>88</v>
      </c>
      <c r="AV1077" s="14" t="s">
        <v>370</v>
      </c>
      <c r="AW1077" s="14" t="s">
        <v>32</v>
      </c>
      <c r="AX1077" s="14" t="s">
        <v>83</v>
      </c>
      <c r="AY1077" s="273" t="s">
        <v>362</v>
      </c>
    </row>
    <row r="1078" s="2" customFormat="1" ht="16.5" customHeight="1">
      <c r="A1078" s="39"/>
      <c r="B1078" s="40"/>
      <c r="C1078" s="253" t="s">
        <v>1630</v>
      </c>
      <c r="D1078" s="253" t="s">
        <v>380</v>
      </c>
      <c r="E1078" s="254" t="s">
        <v>1631</v>
      </c>
      <c r="F1078" s="255" t="s">
        <v>1632</v>
      </c>
      <c r="G1078" s="256" t="s">
        <v>403</v>
      </c>
      <c r="H1078" s="257">
        <v>2537.7600000000002</v>
      </c>
      <c r="I1078" s="258"/>
      <c r="J1078" s="259">
        <f>ROUND(I1078*H1078,2)</f>
        <v>0</v>
      </c>
      <c r="K1078" s="255" t="s">
        <v>369</v>
      </c>
      <c r="L1078" s="260"/>
      <c r="M1078" s="261" t="s">
        <v>1</v>
      </c>
      <c r="N1078" s="262" t="s">
        <v>42</v>
      </c>
      <c r="O1078" s="92"/>
      <c r="P1078" s="237">
        <f>O1078*H1078</f>
        <v>0</v>
      </c>
      <c r="Q1078" s="237">
        <v>0.00027</v>
      </c>
      <c r="R1078" s="237">
        <f>Q1078*H1078</f>
        <v>0.68519520000000012</v>
      </c>
      <c r="S1078" s="237">
        <v>0</v>
      </c>
      <c r="T1078" s="238">
        <f>S1078*H1078</f>
        <v>0</v>
      </c>
      <c r="U1078" s="39"/>
      <c r="V1078" s="39"/>
      <c r="W1078" s="39"/>
      <c r="X1078" s="39"/>
      <c r="Y1078" s="39"/>
      <c r="Z1078" s="39"/>
      <c r="AA1078" s="39"/>
      <c r="AB1078" s="39"/>
      <c r="AC1078" s="39"/>
      <c r="AD1078" s="39"/>
      <c r="AE1078" s="39"/>
      <c r="AR1078" s="239" t="s">
        <v>526</v>
      </c>
      <c r="AT1078" s="239" t="s">
        <v>380</v>
      </c>
      <c r="AU1078" s="239" t="s">
        <v>88</v>
      </c>
      <c r="AY1078" s="18" t="s">
        <v>362</v>
      </c>
      <c r="BE1078" s="240">
        <f>IF(N1078="základní",J1078,0)</f>
        <v>0</v>
      </c>
      <c r="BF1078" s="240">
        <f>IF(N1078="snížená",J1078,0)</f>
        <v>0</v>
      </c>
      <c r="BG1078" s="240">
        <f>IF(N1078="zákl. přenesená",J1078,0)</f>
        <v>0</v>
      </c>
      <c r="BH1078" s="240">
        <f>IF(N1078="sníž. přenesená",J1078,0)</f>
        <v>0</v>
      </c>
      <c r="BI1078" s="240">
        <f>IF(N1078="nulová",J1078,0)</f>
        <v>0</v>
      </c>
      <c r="BJ1078" s="18" t="s">
        <v>88</v>
      </c>
      <c r="BK1078" s="240">
        <f>ROUND(I1078*H1078,2)</f>
        <v>0</v>
      </c>
      <c r="BL1078" s="18" t="s">
        <v>440</v>
      </c>
      <c r="BM1078" s="239" t="s">
        <v>1633</v>
      </c>
    </row>
    <row r="1079" s="13" customFormat="1">
      <c r="A1079" s="13"/>
      <c r="B1079" s="241"/>
      <c r="C1079" s="242"/>
      <c r="D1079" s="243" t="s">
        <v>372</v>
      </c>
      <c r="E1079" s="242"/>
      <c r="F1079" s="245" t="s">
        <v>1634</v>
      </c>
      <c r="G1079" s="242"/>
      <c r="H1079" s="246">
        <v>2537.7600000000002</v>
      </c>
      <c r="I1079" s="247"/>
      <c r="J1079" s="242"/>
      <c r="K1079" s="242"/>
      <c r="L1079" s="248"/>
      <c r="M1079" s="249"/>
      <c r="N1079" s="250"/>
      <c r="O1079" s="250"/>
      <c r="P1079" s="250"/>
      <c r="Q1079" s="250"/>
      <c r="R1079" s="250"/>
      <c r="S1079" s="250"/>
      <c r="T1079" s="251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52" t="s">
        <v>372</v>
      </c>
      <c r="AU1079" s="252" t="s">
        <v>88</v>
      </c>
      <c r="AV1079" s="13" t="s">
        <v>88</v>
      </c>
      <c r="AW1079" s="13" t="s">
        <v>4</v>
      </c>
      <c r="AX1079" s="13" t="s">
        <v>83</v>
      </c>
      <c r="AY1079" s="252" t="s">
        <v>362</v>
      </c>
    </row>
    <row r="1080" s="2" customFormat="1" ht="16.5" customHeight="1">
      <c r="A1080" s="39"/>
      <c r="B1080" s="40"/>
      <c r="C1080" s="228" t="s">
        <v>1635</v>
      </c>
      <c r="D1080" s="228" t="s">
        <v>365</v>
      </c>
      <c r="E1080" s="229" t="s">
        <v>1636</v>
      </c>
      <c r="F1080" s="230" t="s">
        <v>1637</v>
      </c>
      <c r="G1080" s="231" t="s">
        <v>403</v>
      </c>
      <c r="H1080" s="232">
        <v>153.59999999999999</v>
      </c>
      <c r="I1080" s="233"/>
      <c r="J1080" s="234">
        <f>ROUND(I1080*H1080,2)</f>
        <v>0</v>
      </c>
      <c r="K1080" s="230" t="s">
        <v>369</v>
      </c>
      <c r="L1080" s="45"/>
      <c r="M1080" s="235" t="s">
        <v>1</v>
      </c>
      <c r="N1080" s="236" t="s">
        <v>42</v>
      </c>
      <c r="O1080" s="92"/>
      <c r="P1080" s="237">
        <f>O1080*H1080</f>
        <v>0</v>
      </c>
      <c r="Q1080" s="237">
        <v>0</v>
      </c>
      <c r="R1080" s="237">
        <f>Q1080*H1080</f>
        <v>0</v>
      </c>
      <c r="S1080" s="237">
        <v>0</v>
      </c>
      <c r="T1080" s="238">
        <f>S1080*H1080</f>
        <v>0</v>
      </c>
      <c r="U1080" s="39"/>
      <c r="V1080" s="39"/>
      <c r="W1080" s="39"/>
      <c r="X1080" s="39"/>
      <c r="Y1080" s="39"/>
      <c r="Z1080" s="39"/>
      <c r="AA1080" s="39"/>
      <c r="AB1080" s="39"/>
      <c r="AC1080" s="39"/>
      <c r="AD1080" s="39"/>
      <c r="AE1080" s="39"/>
      <c r="AR1080" s="239" t="s">
        <v>440</v>
      </c>
      <c r="AT1080" s="239" t="s">
        <v>365</v>
      </c>
      <c r="AU1080" s="239" t="s">
        <v>88</v>
      </c>
      <c r="AY1080" s="18" t="s">
        <v>362</v>
      </c>
      <c r="BE1080" s="240">
        <f>IF(N1080="základní",J1080,0)</f>
        <v>0</v>
      </c>
      <c r="BF1080" s="240">
        <f>IF(N1080="snížená",J1080,0)</f>
        <v>0</v>
      </c>
      <c r="BG1080" s="240">
        <f>IF(N1080="zákl. přenesená",J1080,0)</f>
        <v>0</v>
      </c>
      <c r="BH1080" s="240">
        <f>IF(N1080="sníž. přenesená",J1080,0)</f>
        <v>0</v>
      </c>
      <c r="BI1080" s="240">
        <f>IF(N1080="nulová",J1080,0)</f>
        <v>0</v>
      </c>
      <c r="BJ1080" s="18" t="s">
        <v>88</v>
      </c>
      <c r="BK1080" s="240">
        <f>ROUND(I1080*H1080,2)</f>
        <v>0</v>
      </c>
      <c r="BL1080" s="18" t="s">
        <v>440</v>
      </c>
      <c r="BM1080" s="239" t="s">
        <v>1638</v>
      </c>
    </row>
    <row r="1081" s="15" customFormat="1">
      <c r="A1081" s="15"/>
      <c r="B1081" s="274"/>
      <c r="C1081" s="275"/>
      <c r="D1081" s="243" t="s">
        <v>372</v>
      </c>
      <c r="E1081" s="276" t="s">
        <v>1</v>
      </c>
      <c r="F1081" s="277" t="s">
        <v>1639</v>
      </c>
      <c r="G1081" s="275"/>
      <c r="H1081" s="276" t="s">
        <v>1</v>
      </c>
      <c r="I1081" s="278"/>
      <c r="J1081" s="275"/>
      <c r="K1081" s="275"/>
      <c r="L1081" s="279"/>
      <c r="M1081" s="280"/>
      <c r="N1081" s="281"/>
      <c r="O1081" s="281"/>
      <c r="P1081" s="281"/>
      <c r="Q1081" s="281"/>
      <c r="R1081" s="281"/>
      <c r="S1081" s="281"/>
      <c r="T1081" s="282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T1081" s="283" t="s">
        <v>372</v>
      </c>
      <c r="AU1081" s="283" t="s">
        <v>88</v>
      </c>
      <c r="AV1081" s="15" t="s">
        <v>83</v>
      </c>
      <c r="AW1081" s="15" t="s">
        <v>32</v>
      </c>
      <c r="AX1081" s="15" t="s">
        <v>76</v>
      </c>
      <c r="AY1081" s="283" t="s">
        <v>362</v>
      </c>
    </row>
    <row r="1082" s="13" customFormat="1">
      <c r="A1082" s="13"/>
      <c r="B1082" s="241"/>
      <c r="C1082" s="242"/>
      <c r="D1082" s="243" t="s">
        <v>372</v>
      </c>
      <c r="E1082" s="244" t="s">
        <v>1</v>
      </c>
      <c r="F1082" s="245" t="s">
        <v>1640</v>
      </c>
      <c r="G1082" s="242"/>
      <c r="H1082" s="246">
        <v>153.59999999999999</v>
      </c>
      <c r="I1082" s="247"/>
      <c r="J1082" s="242"/>
      <c r="K1082" s="242"/>
      <c r="L1082" s="248"/>
      <c r="M1082" s="249"/>
      <c r="N1082" s="250"/>
      <c r="O1082" s="250"/>
      <c r="P1082" s="250"/>
      <c r="Q1082" s="250"/>
      <c r="R1082" s="250"/>
      <c r="S1082" s="250"/>
      <c r="T1082" s="251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52" t="s">
        <v>372</v>
      </c>
      <c r="AU1082" s="252" t="s">
        <v>88</v>
      </c>
      <c r="AV1082" s="13" t="s">
        <v>88</v>
      </c>
      <c r="AW1082" s="13" t="s">
        <v>32</v>
      </c>
      <c r="AX1082" s="13" t="s">
        <v>76</v>
      </c>
      <c r="AY1082" s="252" t="s">
        <v>362</v>
      </c>
    </row>
    <row r="1083" s="14" customFormat="1">
      <c r="A1083" s="14"/>
      <c r="B1083" s="263"/>
      <c r="C1083" s="264"/>
      <c r="D1083" s="243" t="s">
        <v>372</v>
      </c>
      <c r="E1083" s="265" t="s">
        <v>1</v>
      </c>
      <c r="F1083" s="266" t="s">
        <v>396</v>
      </c>
      <c r="G1083" s="264"/>
      <c r="H1083" s="267">
        <v>153.59999999999999</v>
      </c>
      <c r="I1083" s="268"/>
      <c r="J1083" s="264"/>
      <c r="K1083" s="264"/>
      <c r="L1083" s="269"/>
      <c r="M1083" s="270"/>
      <c r="N1083" s="271"/>
      <c r="O1083" s="271"/>
      <c r="P1083" s="271"/>
      <c r="Q1083" s="271"/>
      <c r="R1083" s="271"/>
      <c r="S1083" s="271"/>
      <c r="T1083" s="272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73" t="s">
        <v>372</v>
      </c>
      <c r="AU1083" s="273" t="s">
        <v>88</v>
      </c>
      <c r="AV1083" s="14" t="s">
        <v>370</v>
      </c>
      <c r="AW1083" s="14" t="s">
        <v>32</v>
      </c>
      <c r="AX1083" s="14" t="s">
        <v>83</v>
      </c>
      <c r="AY1083" s="273" t="s">
        <v>362</v>
      </c>
    </row>
    <row r="1084" s="2" customFormat="1" ht="16.5" customHeight="1">
      <c r="A1084" s="39"/>
      <c r="B1084" s="40"/>
      <c r="C1084" s="253" t="s">
        <v>1641</v>
      </c>
      <c r="D1084" s="253" t="s">
        <v>380</v>
      </c>
      <c r="E1084" s="254" t="s">
        <v>1642</v>
      </c>
      <c r="F1084" s="255" t="s">
        <v>1643</v>
      </c>
      <c r="G1084" s="256" t="s">
        <v>403</v>
      </c>
      <c r="H1084" s="257">
        <v>160</v>
      </c>
      <c r="I1084" s="258"/>
      <c r="J1084" s="259">
        <f>ROUND(I1084*H1084,2)</f>
        <v>0</v>
      </c>
      <c r="K1084" s="255" t="s">
        <v>471</v>
      </c>
      <c r="L1084" s="260"/>
      <c r="M1084" s="261" t="s">
        <v>1</v>
      </c>
      <c r="N1084" s="262" t="s">
        <v>42</v>
      </c>
      <c r="O1084" s="92"/>
      <c r="P1084" s="237">
        <f>O1084*H1084</f>
        <v>0</v>
      </c>
      <c r="Q1084" s="237">
        <v>0.00035</v>
      </c>
      <c r="R1084" s="237">
        <f>Q1084*H1084</f>
        <v>0.056000000000000001</v>
      </c>
      <c r="S1084" s="237">
        <v>0</v>
      </c>
      <c r="T1084" s="238">
        <f>S1084*H1084</f>
        <v>0</v>
      </c>
      <c r="U1084" s="39"/>
      <c r="V1084" s="39"/>
      <c r="W1084" s="39"/>
      <c r="X1084" s="39"/>
      <c r="Y1084" s="39"/>
      <c r="Z1084" s="39"/>
      <c r="AA1084" s="39"/>
      <c r="AB1084" s="39"/>
      <c r="AC1084" s="39"/>
      <c r="AD1084" s="39"/>
      <c r="AE1084" s="39"/>
      <c r="AR1084" s="239" t="s">
        <v>526</v>
      </c>
      <c r="AT1084" s="239" t="s">
        <v>380</v>
      </c>
      <c r="AU1084" s="239" t="s">
        <v>88</v>
      </c>
      <c r="AY1084" s="18" t="s">
        <v>362</v>
      </c>
      <c r="BE1084" s="240">
        <f>IF(N1084="základní",J1084,0)</f>
        <v>0</v>
      </c>
      <c r="BF1084" s="240">
        <f>IF(N1084="snížená",J1084,0)</f>
        <v>0</v>
      </c>
      <c r="BG1084" s="240">
        <f>IF(N1084="zákl. přenesená",J1084,0)</f>
        <v>0</v>
      </c>
      <c r="BH1084" s="240">
        <f>IF(N1084="sníž. přenesená",J1084,0)</f>
        <v>0</v>
      </c>
      <c r="BI1084" s="240">
        <f>IF(N1084="nulová",J1084,0)</f>
        <v>0</v>
      </c>
      <c r="BJ1084" s="18" t="s">
        <v>88</v>
      </c>
      <c r="BK1084" s="240">
        <f>ROUND(I1084*H1084,2)</f>
        <v>0</v>
      </c>
      <c r="BL1084" s="18" t="s">
        <v>440</v>
      </c>
      <c r="BM1084" s="239" t="s">
        <v>1644</v>
      </c>
    </row>
    <row r="1085" s="2" customFormat="1" ht="24.15" customHeight="1">
      <c r="A1085" s="39"/>
      <c r="B1085" s="40"/>
      <c r="C1085" s="228" t="s">
        <v>1645</v>
      </c>
      <c r="D1085" s="228" t="s">
        <v>365</v>
      </c>
      <c r="E1085" s="229" t="s">
        <v>1646</v>
      </c>
      <c r="F1085" s="230" t="s">
        <v>1647</v>
      </c>
      <c r="G1085" s="231" t="s">
        <v>482</v>
      </c>
      <c r="H1085" s="232">
        <v>17.236999999999998</v>
      </c>
      <c r="I1085" s="233"/>
      <c r="J1085" s="234">
        <f>ROUND(I1085*H1085,2)</f>
        <v>0</v>
      </c>
      <c r="K1085" s="230" t="s">
        <v>369</v>
      </c>
      <c r="L1085" s="45"/>
      <c r="M1085" s="235" t="s">
        <v>1</v>
      </c>
      <c r="N1085" s="236" t="s">
        <v>42</v>
      </c>
      <c r="O1085" s="92"/>
      <c r="P1085" s="237">
        <f>O1085*H1085</f>
        <v>0</v>
      </c>
      <c r="Q1085" s="237">
        <v>0</v>
      </c>
      <c r="R1085" s="237">
        <f>Q1085*H1085</f>
        <v>0</v>
      </c>
      <c r="S1085" s="237">
        <v>0</v>
      </c>
      <c r="T1085" s="238">
        <f>S1085*H1085</f>
        <v>0</v>
      </c>
      <c r="U1085" s="39"/>
      <c r="V1085" s="39"/>
      <c r="W1085" s="39"/>
      <c r="X1085" s="39"/>
      <c r="Y1085" s="39"/>
      <c r="Z1085" s="39"/>
      <c r="AA1085" s="39"/>
      <c r="AB1085" s="39"/>
      <c r="AC1085" s="39"/>
      <c r="AD1085" s="39"/>
      <c r="AE1085" s="39"/>
      <c r="AR1085" s="239" t="s">
        <v>440</v>
      </c>
      <c r="AT1085" s="239" t="s">
        <v>365</v>
      </c>
      <c r="AU1085" s="239" t="s">
        <v>88</v>
      </c>
      <c r="AY1085" s="18" t="s">
        <v>362</v>
      </c>
      <c r="BE1085" s="240">
        <f>IF(N1085="základní",J1085,0)</f>
        <v>0</v>
      </c>
      <c r="BF1085" s="240">
        <f>IF(N1085="snížená",J1085,0)</f>
        <v>0</v>
      </c>
      <c r="BG1085" s="240">
        <f>IF(N1085="zákl. přenesená",J1085,0)</f>
        <v>0</v>
      </c>
      <c r="BH1085" s="240">
        <f>IF(N1085="sníž. přenesená",J1085,0)</f>
        <v>0</v>
      </c>
      <c r="BI1085" s="240">
        <f>IF(N1085="nulová",J1085,0)</f>
        <v>0</v>
      </c>
      <c r="BJ1085" s="18" t="s">
        <v>88</v>
      </c>
      <c r="BK1085" s="240">
        <f>ROUND(I1085*H1085,2)</f>
        <v>0</v>
      </c>
      <c r="BL1085" s="18" t="s">
        <v>440</v>
      </c>
      <c r="BM1085" s="239" t="s">
        <v>1648</v>
      </c>
    </row>
    <row r="1086" s="12" customFormat="1" ht="22.8" customHeight="1">
      <c r="A1086" s="12"/>
      <c r="B1086" s="212"/>
      <c r="C1086" s="213"/>
      <c r="D1086" s="214" t="s">
        <v>75</v>
      </c>
      <c r="E1086" s="226" t="s">
        <v>1649</v>
      </c>
      <c r="F1086" s="226" t="s">
        <v>1650</v>
      </c>
      <c r="G1086" s="213"/>
      <c r="H1086" s="213"/>
      <c r="I1086" s="216"/>
      <c r="J1086" s="227">
        <f>BK1086</f>
        <v>0</v>
      </c>
      <c r="K1086" s="213"/>
      <c r="L1086" s="218"/>
      <c r="M1086" s="219"/>
      <c r="N1086" s="220"/>
      <c r="O1086" s="220"/>
      <c r="P1086" s="221">
        <f>SUM(P1087:P1132)</f>
        <v>0</v>
      </c>
      <c r="Q1086" s="220"/>
      <c r="R1086" s="221">
        <f>SUM(R1087:R1132)</f>
        <v>35.769412809999999</v>
      </c>
      <c r="S1086" s="220"/>
      <c r="T1086" s="222">
        <f>SUM(T1087:T1132)</f>
        <v>0</v>
      </c>
      <c r="U1086" s="12"/>
      <c r="V1086" s="12"/>
      <c r="W1086" s="12"/>
      <c r="X1086" s="12"/>
      <c r="Y1086" s="12"/>
      <c r="Z1086" s="12"/>
      <c r="AA1086" s="12"/>
      <c r="AB1086" s="12"/>
      <c r="AC1086" s="12"/>
      <c r="AD1086" s="12"/>
      <c r="AE1086" s="12"/>
      <c r="AR1086" s="223" t="s">
        <v>88</v>
      </c>
      <c r="AT1086" s="224" t="s">
        <v>75</v>
      </c>
      <c r="AU1086" s="224" t="s">
        <v>83</v>
      </c>
      <c r="AY1086" s="223" t="s">
        <v>362</v>
      </c>
      <c r="BK1086" s="225">
        <f>SUM(BK1087:BK1132)</f>
        <v>0</v>
      </c>
    </row>
    <row r="1087" s="2" customFormat="1" ht="16.5" customHeight="1">
      <c r="A1087" s="39"/>
      <c r="B1087" s="40"/>
      <c r="C1087" s="228" t="s">
        <v>1651</v>
      </c>
      <c r="D1087" s="228" t="s">
        <v>365</v>
      </c>
      <c r="E1087" s="229" t="s">
        <v>1652</v>
      </c>
      <c r="F1087" s="230" t="s">
        <v>1653</v>
      </c>
      <c r="G1087" s="231" t="s">
        <v>368</v>
      </c>
      <c r="H1087" s="232">
        <v>1335.78</v>
      </c>
      <c r="I1087" s="233"/>
      <c r="J1087" s="234">
        <f>ROUND(I1087*H1087,2)</f>
        <v>0</v>
      </c>
      <c r="K1087" s="230" t="s">
        <v>369</v>
      </c>
      <c r="L1087" s="45"/>
      <c r="M1087" s="235" t="s">
        <v>1</v>
      </c>
      <c r="N1087" s="236" t="s">
        <v>42</v>
      </c>
      <c r="O1087" s="92"/>
      <c r="P1087" s="237">
        <f>O1087*H1087</f>
        <v>0</v>
      </c>
      <c r="Q1087" s="237">
        <v>0.00029999999999999997</v>
      </c>
      <c r="R1087" s="237">
        <f>Q1087*H1087</f>
        <v>0.40073399999999998</v>
      </c>
      <c r="S1087" s="237">
        <v>0</v>
      </c>
      <c r="T1087" s="238">
        <f>S1087*H1087</f>
        <v>0</v>
      </c>
      <c r="U1087" s="39"/>
      <c r="V1087" s="39"/>
      <c r="W1087" s="39"/>
      <c r="X1087" s="39"/>
      <c r="Y1087" s="39"/>
      <c r="Z1087" s="39"/>
      <c r="AA1087" s="39"/>
      <c r="AB1087" s="39"/>
      <c r="AC1087" s="39"/>
      <c r="AD1087" s="39"/>
      <c r="AE1087" s="39"/>
      <c r="AR1087" s="239" t="s">
        <v>440</v>
      </c>
      <c r="AT1087" s="239" t="s">
        <v>365</v>
      </c>
      <c r="AU1087" s="239" t="s">
        <v>88</v>
      </c>
      <c r="AY1087" s="18" t="s">
        <v>362</v>
      </c>
      <c r="BE1087" s="240">
        <f>IF(N1087="základní",J1087,0)</f>
        <v>0</v>
      </c>
      <c r="BF1087" s="240">
        <f>IF(N1087="snížená",J1087,0)</f>
        <v>0</v>
      </c>
      <c r="BG1087" s="240">
        <f>IF(N1087="zákl. přenesená",J1087,0)</f>
        <v>0</v>
      </c>
      <c r="BH1087" s="240">
        <f>IF(N1087="sníž. přenesená",J1087,0)</f>
        <v>0</v>
      </c>
      <c r="BI1087" s="240">
        <f>IF(N1087="nulová",J1087,0)</f>
        <v>0</v>
      </c>
      <c r="BJ1087" s="18" t="s">
        <v>88</v>
      </c>
      <c r="BK1087" s="240">
        <f>ROUND(I1087*H1087,2)</f>
        <v>0</v>
      </c>
      <c r="BL1087" s="18" t="s">
        <v>440</v>
      </c>
      <c r="BM1087" s="239" t="s">
        <v>1654</v>
      </c>
    </row>
    <row r="1088" s="15" customFormat="1">
      <c r="A1088" s="15"/>
      <c r="B1088" s="274"/>
      <c r="C1088" s="275"/>
      <c r="D1088" s="243" t="s">
        <v>372</v>
      </c>
      <c r="E1088" s="276" t="s">
        <v>1</v>
      </c>
      <c r="F1088" s="277" t="s">
        <v>1420</v>
      </c>
      <c r="G1088" s="275"/>
      <c r="H1088" s="276" t="s">
        <v>1</v>
      </c>
      <c r="I1088" s="278"/>
      <c r="J1088" s="275"/>
      <c r="K1088" s="275"/>
      <c r="L1088" s="279"/>
      <c r="M1088" s="280"/>
      <c r="N1088" s="281"/>
      <c r="O1088" s="281"/>
      <c r="P1088" s="281"/>
      <c r="Q1088" s="281"/>
      <c r="R1088" s="281"/>
      <c r="S1088" s="281"/>
      <c r="T1088" s="282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T1088" s="283" t="s">
        <v>372</v>
      </c>
      <c r="AU1088" s="283" t="s">
        <v>88</v>
      </c>
      <c r="AV1088" s="15" t="s">
        <v>83</v>
      </c>
      <c r="AW1088" s="15" t="s">
        <v>32</v>
      </c>
      <c r="AX1088" s="15" t="s">
        <v>76</v>
      </c>
      <c r="AY1088" s="283" t="s">
        <v>362</v>
      </c>
    </row>
    <row r="1089" s="13" customFormat="1">
      <c r="A1089" s="13"/>
      <c r="B1089" s="241"/>
      <c r="C1089" s="242"/>
      <c r="D1089" s="243" t="s">
        <v>372</v>
      </c>
      <c r="E1089" s="244" t="s">
        <v>1</v>
      </c>
      <c r="F1089" s="245" t="s">
        <v>1655</v>
      </c>
      <c r="G1089" s="242"/>
      <c r="H1089" s="246">
        <v>53.299999999999997</v>
      </c>
      <c r="I1089" s="247"/>
      <c r="J1089" s="242"/>
      <c r="K1089" s="242"/>
      <c r="L1089" s="248"/>
      <c r="M1089" s="249"/>
      <c r="N1089" s="250"/>
      <c r="O1089" s="250"/>
      <c r="P1089" s="250"/>
      <c r="Q1089" s="250"/>
      <c r="R1089" s="250"/>
      <c r="S1089" s="250"/>
      <c r="T1089" s="251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52" t="s">
        <v>372</v>
      </c>
      <c r="AU1089" s="252" t="s">
        <v>88</v>
      </c>
      <c r="AV1089" s="13" t="s">
        <v>88</v>
      </c>
      <c r="AW1089" s="13" t="s">
        <v>32</v>
      </c>
      <c r="AX1089" s="13" t="s">
        <v>76</v>
      </c>
      <c r="AY1089" s="252" t="s">
        <v>362</v>
      </c>
    </row>
    <row r="1090" s="13" customFormat="1">
      <c r="A1090" s="13"/>
      <c r="B1090" s="241"/>
      <c r="C1090" s="242"/>
      <c r="D1090" s="243" t="s">
        <v>372</v>
      </c>
      <c r="E1090" s="244" t="s">
        <v>1</v>
      </c>
      <c r="F1090" s="245" t="s">
        <v>1656</v>
      </c>
      <c r="G1090" s="242"/>
      <c r="H1090" s="246">
        <v>-1.6000000000000001</v>
      </c>
      <c r="I1090" s="247"/>
      <c r="J1090" s="242"/>
      <c r="K1090" s="242"/>
      <c r="L1090" s="248"/>
      <c r="M1090" s="249"/>
      <c r="N1090" s="250"/>
      <c r="O1090" s="250"/>
      <c r="P1090" s="250"/>
      <c r="Q1090" s="250"/>
      <c r="R1090" s="250"/>
      <c r="S1090" s="250"/>
      <c r="T1090" s="251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52" t="s">
        <v>372</v>
      </c>
      <c r="AU1090" s="252" t="s">
        <v>88</v>
      </c>
      <c r="AV1090" s="13" t="s">
        <v>88</v>
      </c>
      <c r="AW1090" s="13" t="s">
        <v>32</v>
      </c>
      <c r="AX1090" s="13" t="s">
        <v>76</v>
      </c>
      <c r="AY1090" s="252" t="s">
        <v>362</v>
      </c>
    </row>
    <row r="1091" s="13" customFormat="1">
      <c r="A1091" s="13"/>
      <c r="B1091" s="241"/>
      <c r="C1091" s="242"/>
      <c r="D1091" s="243" t="s">
        <v>372</v>
      </c>
      <c r="E1091" s="244" t="s">
        <v>1</v>
      </c>
      <c r="F1091" s="245" t="s">
        <v>1657</v>
      </c>
      <c r="G1091" s="242"/>
      <c r="H1091" s="246">
        <v>-2</v>
      </c>
      <c r="I1091" s="247"/>
      <c r="J1091" s="242"/>
      <c r="K1091" s="242"/>
      <c r="L1091" s="248"/>
      <c r="M1091" s="249"/>
      <c r="N1091" s="250"/>
      <c r="O1091" s="250"/>
      <c r="P1091" s="250"/>
      <c r="Q1091" s="250"/>
      <c r="R1091" s="250"/>
      <c r="S1091" s="250"/>
      <c r="T1091" s="251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52" t="s">
        <v>372</v>
      </c>
      <c r="AU1091" s="252" t="s">
        <v>88</v>
      </c>
      <c r="AV1091" s="13" t="s">
        <v>88</v>
      </c>
      <c r="AW1091" s="13" t="s">
        <v>32</v>
      </c>
      <c r="AX1091" s="13" t="s">
        <v>76</v>
      </c>
      <c r="AY1091" s="252" t="s">
        <v>362</v>
      </c>
    </row>
    <row r="1092" s="13" customFormat="1">
      <c r="A1092" s="13"/>
      <c r="B1092" s="241"/>
      <c r="C1092" s="242"/>
      <c r="D1092" s="243" t="s">
        <v>372</v>
      </c>
      <c r="E1092" s="244" t="s">
        <v>1</v>
      </c>
      <c r="F1092" s="245" t="s">
        <v>1658</v>
      </c>
      <c r="G1092" s="242"/>
      <c r="H1092" s="246">
        <v>27.82</v>
      </c>
      <c r="I1092" s="247"/>
      <c r="J1092" s="242"/>
      <c r="K1092" s="242"/>
      <c r="L1092" s="248"/>
      <c r="M1092" s="249"/>
      <c r="N1092" s="250"/>
      <c r="O1092" s="250"/>
      <c r="P1092" s="250"/>
      <c r="Q1092" s="250"/>
      <c r="R1092" s="250"/>
      <c r="S1092" s="250"/>
      <c r="T1092" s="251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52" t="s">
        <v>372</v>
      </c>
      <c r="AU1092" s="252" t="s">
        <v>88</v>
      </c>
      <c r="AV1092" s="13" t="s">
        <v>88</v>
      </c>
      <c r="AW1092" s="13" t="s">
        <v>32</v>
      </c>
      <c r="AX1092" s="13" t="s">
        <v>76</v>
      </c>
      <c r="AY1092" s="252" t="s">
        <v>362</v>
      </c>
    </row>
    <row r="1093" s="13" customFormat="1">
      <c r="A1093" s="13"/>
      <c r="B1093" s="241"/>
      <c r="C1093" s="242"/>
      <c r="D1093" s="243" t="s">
        <v>372</v>
      </c>
      <c r="E1093" s="244" t="s">
        <v>1</v>
      </c>
      <c r="F1093" s="245" t="s">
        <v>1656</v>
      </c>
      <c r="G1093" s="242"/>
      <c r="H1093" s="246">
        <v>-1.6000000000000001</v>
      </c>
      <c r="I1093" s="247"/>
      <c r="J1093" s="242"/>
      <c r="K1093" s="242"/>
      <c r="L1093" s="248"/>
      <c r="M1093" s="249"/>
      <c r="N1093" s="250"/>
      <c r="O1093" s="250"/>
      <c r="P1093" s="250"/>
      <c r="Q1093" s="250"/>
      <c r="R1093" s="250"/>
      <c r="S1093" s="250"/>
      <c r="T1093" s="251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52" t="s">
        <v>372</v>
      </c>
      <c r="AU1093" s="252" t="s">
        <v>88</v>
      </c>
      <c r="AV1093" s="13" t="s">
        <v>88</v>
      </c>
      <c r="AW1093" s="13" t="s">
        <v>32</v>
      </c>
      <c r="AX1093" s="13" t="s">
        <v>76</v>
      </c>
      <c r="AY1093" s="252" t="s">
        <v>362</v>
      </c>
    </row>
    <row r="1094" s="13" customFormat="1">
      <c r="A1094" s="13"/>
      <c r="B1094" s="241"/>
      <c r="C1094" s="242"/>
      <c r="D1094" s="243" t="s">
        <v>372</v>
      </c>
      <c r="E1094" s="244" t="s">
        <v>1</v>
      </c>
      <c r="F1094" s="245" t="s">
        <v>1659</v>
      </c>
      <c r="G1094" s="242"/>
      <c r="H1094" s="246">
        <v>85.799999999999997</v>
      </c>
      <c r="I1094" s="247"/>
      <c r="J1094" s="242"/>
      <c r="K1094" s="242"/>
      <c r="L1094" s="248"/>
      <c r="M1094" s="249"/>
      <c r="N1094" s="250"/>
      <c r="O1094" s="250"/>
      <c r="P1094" s="250"/>
      <c r="Q1094" s="250"/>
      <c r="R1094" s="250"/>
      <c r="S1094" s="250"/>
      <c r="T1094" s="251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52" t="s">
        <v>372</v>
      </c>
      <c r="AU1094" s="252" t="s">
        <v>88</v>
      </c>
      <c r="AV1094" s="13" t="s">
        <v>88</v>
      </c>
      <c r="AW1094" s="13" t="s">
        <v>32</v>
      </c>
      <c r="AX1094" s="13" t="s">
        <v>76</v>
      </c>
      <c r="AY1094" s="252" t="s">
        <v>362</v>
      </c>
    </row>
    <row r="1095" s="13" customFormat="1">
      <c r="A1095" s="13"/>
      <c r="B1095" s="241"/>
      <c r="C1095" s="242"/>
      <c r="D1095" s="243" t="s">
        <v>372</v>
      </c>
      <c r="E1095" s="244" t="s">
        <v>1</v>
      </c>
      <c r="F1095" s="245" t="s">
        <v>1660</v>
      </c>
      <c r="G1095" s="242"/>
      <c r="H1095" s="246">
        <v>-14</v>
      </c>
      <c r="I1095" s="247"/>
      <c r="J1095" s="242"/>
      <c r="K1095" s="242"/>
      <c r="L1095" s="248"/>
      <c r="M1095" s="249"/>
      <c r="N1095" s="250"/>
      <c r="O1095" s="250"/>
      <c r="P1095" s="250"/>
      <c r="Q1095" s="250"/>
      <c r="R1095" s="250"/>
      <c r="S1095" s="250"/>
      <c r="T1095" s="251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52" t="s">
        <v>372</v>
      </c>
      <c r="AU1095" s="252" t="s">
        <v>88</v>
      </c>
      <c r="AV1095" s="13" t="s">
        <v>88</v>
      </c>
      <c r="AW1095" s="13" t="s">
        <v>32</v>
      </c>
      <c r="AX1095" s="13" t="s">
        <v>76</v>
      </c>
      <c r="AY1095" s="252" t="s">
        <v>362</v>
      </c>
    </row>
    <row r="1096" s="15" customFormat="1">
      <c r="A1096" s="15"/>
      <c r="B1096" s="274"/>
      <c r="C1096" s="275"/>
      <c r="D1096" s="243" t="s">
        <v>372</v>
      </c>
      <c r="E1096" s="276" t="s">
        <v>1</v>
      </c>
      <c r="F1096" s="277" t="s">
        <v>1661</v>
      </c>
      <c r="G1096" s="275"/>
      <c r="H1096" s="276" t="s">
        <v>1</v>
      </c>
      <c r="I1096" s="278"/>
      <c r="J1096" s="275"/>
      <c r="K1096" s="275"/>
      <c r="L1096" s="279"/>
      <c r="M1096" s="280"/>
      <c r="N1096" s="281"/>
      <c r="O1096" s="281"/>
      <c r="P1096" s="281"/>
      <c r="Q1096" s="281"/>
      <c r="R1096" s="281"/>
      <c r="S1096" s="281"/>
      <c r="T1096" s="282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T1096" s="283" t="s">
        <v>372</v>
      </c>
      <c r="AU1096" s="283" t="s">
        <v>88</v>
      </c>
      <c r="AV1096" s="15" t="s">
        <v>83</v>
      </c>
      <c r="AW1096" s="15" t="s">
        <v>32</v>
      </c>
      <c r="AX1096" s="15" t="s">
        <v>76</v>
      </c>
      <c r="AY1096" s="283" t="s">
        <v>362</v>
      </c>
    </row>
    <row r="1097" s="13" customFormat="1">
      <c r="A1097" s="13"/>
      <c r="B1097" s="241"/>
      <c r="C1097" s="242"/>
      <c r="D1097" s="243" t="s">
        <v>372</v>
      </c>
      <c r="E1097" s="244" t="s">
        <v>1</v>
      </c>
      <c r="F1097" s="245" t="s">
        <v>1662</v>
      </c>
      <c r="G1097" s="242"/>
      <c r="H1097" s="246">
        <v>259.74000000000001</v>
      </c>
      <c r="I1097" s="247"/>
      <c r="J1097" s="242"/>
      <c r="K1097" s="242"/>
      <c r="L1097" s="248"/>
      <c r="M1097" s="249"/>
      <c r="N1097" s="250"/>
      <c r="O1097" s="250"/>
      <c r="P1097" s="250"/>
      <c r="Q1097" s="250"/>
      <c r="R1097" s="250"/>
      <c r="S1097" s="250"/>
      <c r="T1097" s="251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52" t="s">
        <v>372</v>
      </c>
      <c r="AU1097" s="252" t="s">
        <v>88</v>
      </c>
      <c r="AV1097" s="13" t="s">
        <v>88</v>
      </c>
      <c r="AW1097" s="13" t="s">
        <v>32</v>
      </c>
      <c r="AX1097" s="13" t="s">
        <v>76</v>
      </c>
      <c r="AY1097" s="252" t="s">
        <v>362</v>
      </c>
    </row>
    <row r="1098" s="13" customFormat="1">
      <c r="A1098" s="13"/>
      <c r="B1098" s="241"/>
      <c r="C1098" s="242"/>
      <c r="D1098" s="243" t="s">
        <v>372</v>
      </c>
      <c r="E1098" s="244" t="s">
        <v>1</v>
      </c>
      <c r="F1098" s="245" t="s">
        <v>1663</v>
      </c>
      <c r="G1098" s="242"/>
      <c r="H1098" s="246">
        <v>-14.4</v>
      </c>
      <c r="I1098" s="247"/>
      <c r="J1098" s="242"/>
      <c r="K1098" s="242"/>
      <c r="L1098" s="248"/>
      <c r="M1098" s="249"/>
      <c r="N1098" s="250"/>
      <c r="O1098" s="250"/>
      <c r="P1098" s="250"/>
      <c r="Q1098" s="250"/>
      <c r="R1098" s="250"/>
      <c r="S1098" s="250"/>
      <c r="T1098" s="251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52" t="s">
        <v>372</v>
      </c>
      <c r="AU1098" s="252" t="s">
        <v>88</v>
      </c>
      <c r="AV1098" s="13" t="s">
        <v>88</v>
      </c>
      <c r="AW1098" s="13" t="s">
        <v>32</v>
      </c>
      <c r="AX1098" s="13" t="s">
        <v>76</v>
      </c>
      <c r="AY1098" s="252" t="s">
        <v>362</v>
      </c>
    </row>
    <row r="1099" s="13" customFormat="1">
      <c r="A1099" s="13"/>
      <c r="B1099" s="241"/>
      <c r="C1099" s="242"/>
      <c r="D1099" s="243" t="s">
        <v>372</v>
      </c>
      <c r="E1099" s="244" t="s">
        <v>1</v>
      </c>
      <c r="F1099" s="245" t="s">
        <v>1664</v>
      </c>
      <c r="G1099" s="242"/>
      <c r="H1099" s="246">
        <v>1173.1199999999999</v>
      </c>
      <c r="I1099" s="247"/>
      <c r="J1099" s="242"/>
      <c r="K1099" s="242"/>
      <c r="L1099" s="248"/>
      <c r="M1099" s="249"/>
      <c r="N1099" s="250"/>
      <c r="O1099" s="250"/>
      <c r="P1099" s="250"/>
      <c r="Q1099" s="250"/>
      <c r="R1099" s="250"/>
      <c r="S1099" s="250"/>
      <c r="T1099" s="251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52" t="s">
        <v>372</v>
      </c>
      <c r="AU1099" s="252" t="s">
        <v>88</v>
      </c>
      <c r="AV1099" s="13" t="s">
        <v>88</v>
      </c>
      <c r="AW1099" s="13" t="s">
        <v>32</v>
      </c>
      <c r="AX1099" s="13" t="s">
        <v>76</v>
      </c>
      <c r="AY1099" s="252" t="s">
        <v>362</v>
      </c>
    </row>
    <row r="1100" s="13" customFormat="1">
      <c r="A1100" s="13"/>
      <c r="B1100" s="241"/>
      <c r="C1100" s="242"/>
      <c r="D1100" s="243" t="s">
        <v>372</v>
      </c>
      <c r="E1100" s="244" t="s">
        <v>1</v>
      </c>
      <c r="F1100" s="245" t="s">
        <v>1665</v>
      </c>
      <c r="G1100" s="242"/>
      <c r="H1100" s="246">
        <v>-230.40000000000001</v>
      </c>
      <c r="I1100" s="247"/>
      <c r="J1100" s="242"/>
      <c r="K1100" s="242"/>
      <c r="L1100" s="248"/>
      <c r="M1100" s="249"/>
      <c r="N1100" s="250"/>
      <c r="O1100" s="250"/>
      <c r="P1100" s="250"/>
      <c r="Q1100" s="250"/>
      <c r="R1100" s="250"/>
      <c r="S1100" s="250"/>
      <c r="T1100" s="251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52" t="s">
        <v>372</v>
      </c>
      <c r="AU1100" s="252" t="s">
        <v>88</v>
      </c>
      <c r="AV1100" s="13" t="s">
        <v>88</v>
      </c>
      <c r="AW1100" s="13" t="s">
        <v>32</v>
      </c>
      <c r="AX1100" s="13" t="s">
        <v>76</v>
      </c>
      <c r="AY1100" s="252" t="s">
        <v>362</v>
      </c>
    </row>
    <row r="1101" s="14" customFormat="1">
      <c r="A1101" s="14"/>
      <c r="B1101" s="263"/>
      <c r="C1101" s="264"/>
      <c r="D1101" s="243" t="s">
        <v>372</v>
      </c>
      <c r="E1101" s="265" t="s">
        <v>1</v>
      </c>
      <c r="F1101" s="266" t="s">
        <v>396</v>
      </c>
      <c r="G1101" s="264"/>
      <c r="H1101" s="267">
        <v>1335.78</v>
      </c>
      <c r="I1101" s="268"/>
      <c r="J1101" s="264"/>
      <c r="K1101" s="264"/>
      <c r="L1101" s="269"/>
      <c r="M1101" s="270"/>
      <c r="N1101" s="271"/>
      <c r="O1101" s="271"/>
      <c r="P1101" s="271"/>
      <c r="Q1101" s="271"/>
      <c r="R1101" s="271"/>
      <c r="S1101" s="271"/>
      <c r="T1101" s="272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73" t="s">
        <v>372</v>
      </c>
      <c r="AU1101" s="273" t="s">
        <v>88</v>
      </c>
      <c r="AV1101" s="14" t="s">
        <v>370</v>
      </c>
      <c r="AW1101" s="14" t="s">
        <v>32</v>
      </c>
      <c r="AX1101" s="14" t="s">
        <v>83</v>
      </c>
      <c r="AY1101" s="273" t="s">
        <v>362</v>
      </c>
    </row>
    <row r="1102" s="2" customFormat="1" ht="33" customHeight="1">
      <c r="A1102" s="39"/>
      <c r="B1102" s="40"/>
      <c r="C1102" s="228" t="s">
        <v>1666</v>
      </c>
      <c r="D1102" s="228" t="s">
        <v>365</v>
      </c>
      <c r="E1102" s="229" t="s">
        <v>1667</v>
      </c>
      <c r="F1102" s="230" t="s">
        <v>1668</v>
      </c>
      <c r="G1102" s="231" t="s">
        <v>368</v>
      </c>
      <c r="H1102" s="232">
        <v>1335.78</v>
      </c>
      <c r="I1102" s="233"/>
      <c r="J1102" s="234">
        <f>ROUND(I1102*H1102,2)</f>
        <v>0</v>
      </c>
      <c r="K1102" s="230" t="s">
        <v>369</v>
      </c>
      <c r="L1102" s="45"/>
      <c r="M1102" s="235" t="s">
        <v>1</v>
      </c>
      <c r="N1102" s="236" t="s">
        <v>42</v>
      </c>
      <c r="O1102" s="92"/>
      <c r="P1102" s="237">
        <f>O1102*H1102</f>
        <v>0</v>
      </c>
      <c r="Q1102" s="237">
        <v>0.0060000000000000001</v>
      </c>
      <c r="R1102" s="237">
        <f>Q1102*H1102</f>
        <v>8.0146800000000002</v>
      </c>
      <c r="S1102" s="237">
        <v>0</v>
      </c>
      <c r="T1102" s="238">
        <f>S1102*H1102</f>
        <v>0</v>
      </c>
      <c r="U1102" s="39"/>
      <c r="V1102" s="39"/>
      <c r="W1102" s="39"/>
      <c r="X1102" s="39"/>
      <c r="Y1102" s="39"/>
      <c r="Z1102" s="39"/>
      <c r="AA1102" s="39"/>
      <c r="AB1102" s="39"/>
      <c r="AC1102" s="39"/>
      <c r="AD1102" s="39"/>
      <c r="AE1102" s="39"/>
      <c r="AR1102" s="239" t="s">
        <v>440</v>
      </c>
      <c r="AT1102" s="239" t="s">
        <v>365</v>
      </c>
      <c r="AU1102" s="239" t="s">
        <v>88</v>
      </c>
      <c r="AY1102" s="18" t="s">
        <v>362</v>
      </c>
      <c r="BE1102" s="240">
        <f>IF(N1102="základní",J1102,0)</f>
        <v>0</v>
      </c>
      <c r="BF1102" s="240">
        <f>IF(N1102="snížená",J1102,0)</f>
        <v>0</v>
      </c>
      <c r="BG1102" s="240">
        <f>IF(N1102="zákl. přenesená",J1102,0)</f>
        <v>0</v>
      </c>
      <c r="BH1102" s="240">
        <f>IF(N1102="sníž. přenesená",J1102,0)</f>
        <v>0</v>
      </c>
      <c r="BI1102" s="240">
        <f>IF(N1102="nulová",J1102,0)</f>
        <v>0</v>
      </c>
      <c r="BJ1102" s="18" t="s">
        <v>88</v>
      </c>
      <c r="BK1102" s="240">
        <f>ROUND(I1102*H1102,2)</f>
        <v>0</v>
      </c>
      <c r="BL1102" s="18" t="s">
        <v>440</v>
      </c>
      <c r="BM1102" s="239" t="s">
        <v>1669</v>
      </c>
    </row>
    <row r="1103" s="2" customFormat="1" ht="24.15" customHeight="1">
      <c r="A1103" s="39"/>
      <c r="B1103" s="40"/>
      <c r="C1103" s="253" t="s">
        <v>1670</v>
      </c>
      <c r="D1103" s="253" t="s">
        <v>380</v>
      </c>
      <c r="E1103" s="254" t="s">
        <v>1671</v>
      </c>
      <c r="F1103" s="255" t="s">
        <v>1672</v>
      </c>
      <c r="G1103" s="256" t="s">
        <v>368</v>
      </c>
      <c r="H1103" s="257">
        <v>1536.1469999999999</v>
      </c>
      <c r="I1103" s="258"/>
      <c r="J1103" s="259">
        <f>ROUND(I1103*H1103,2)</f>
        <v>0</v>
      </c>
      <c r="K1103" s="255" t="s">
        <v>369</v>
      </c>
      <c r="L1103" s="260"/>
      <c r="M1103" s="261" t="s">
        <v>1</v>
      </c>
      <c r="N1103" s="262" t="s">
        <v>42</v>
      </c>
      <c r="O1103" s="92"/>
      <c r="P1103" s="237">
        <f>O1103*H1103</f>
        <v>0</v>
      </c>
      <c r="Q1103" s="237">
        <v>0.01771</v>
      </c>
      <c r="R1103" s="237">
        <f>Q1103*H1103</f>
        <v>27.205163369999998</v>
      </c>
      <c r="S1103" s="237">
        <v>0</v>
      </c>
      <c r="T1103" s="238">
        <f>S1103*H1103</f>
        <v>0</v>
      </c>
      <c r="U1103" s="39"/>
      <c r="V1103" s="39"/>
      <c r="W1103" s="39"/>
      <c r="X1103" s="39"/>
      <c r="Y1103" s="39"/>
      <c r="Z1103" s="39"/>
      <c r="AA1103" s="39"/>
      <c r="AB1103" s="39"/>
      <c r="AC1103" s="39"/>
      <c r="AD1103" s="39"/>
      <c r="AE1103" s="39"/>
      <c r="AR1103" s="239" t="s">
        <v>526</v>
      </c>
      <c r="AT1103" s="239" t="s">
        <v>380</v>
      </c>
      <c r="AU1103" s="239" t="s">
        <v>88</v>
      </c>
      <c r="AY1103" s="18" t="s">
        <v>362</v>
      </c>
      <c r="BE1103" s="240">
        <f>IF(N1103="základní",J1103,0)</f>
        <v>0</v>
      </c>
      <c r="BF1103" s="240">
        <f>IF(N1103="snížená",J1103,0)</f>
        <v>0</v>
      </c>
      <c r="BG1103" s="240">
        <f>IF(N1103="zákl. přenesená",J1103,0)</f>
        <v>0</v>
      </c>
      <c r="BH1103" s="240">
        <f>IF(N1103="sníž. přenesená",J1103,0)</f>
        <v>0</v>
      </c>
      <c r="BI1103" s="240">
        <f>IF(N1103="nulová",J1103,0)</f>
        <v>0</v>
      </c>
      <c r="BJ1103" s="18" t="s">
        <v>88</v>
      </c>
      <c r="BK1103" s="240">
        <f>ROUND(I1103*H1103,2)</f>
        <v>0</v>
      </c>
      <c r="BL1103" s="18" t="s">
        <v>440</v>
      </c>
      <c r="BM1103" s="239" t="s">
        <v>1673</v>
      </c>
    </row>
    <row r="1104" s="13" customFormat="1">
      <c r="A1104" s="13"/>
      <c r="B1104" s="241"/>
      <c r="C1104" s="242"/>
      <c r="D1104" s="243" t="s">
        <v>372</v>
      </c>
      <c r="E1104" s="244" t="s">
        <v>1</v>
      </c>
      <c r="F1104" s="245" t="s">
        <v>1674</v>
      </c>
      <c r="G1104" s="242"/>
      <c r="H1104" s="246">
        <v>1536.1469999999999</v>
      </c>
      <c r="I1104" s="247"/>
      <c r="J1104" s="242"/>
      <c r="K1104" s="242"/>
      <c r="L1104" s="248"/>
      <c r="M1104" s="249"/>
      <c r="N1104" s="250"/>
      <c r="O1104" s="250"/>
      <c r="P1104" s="250"/>
      <c r="Q1104" s="250"/>
      <c r="R1104" s="250"/>
      <c r="S1104" s="250"/>
      <c r="T1104" s="251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52" t="s">
        <v>372</v>
      </c>
      <c r="AU1104" s="252" t="s">
        <v>88</v>
      </c>
      <c r="AV1104" s="13" t="s">
        <v>88</v>
      </c>
      <c r="AW1104" s="13" t="s">
        <v>32</v>
      </c>
      <c r="AX1104" s="13" t="s">
        <v>83</v>
      </c>
      <c r="AY1104" s="252" t="s">
        <v>362</v>
      </c>
    </row>
    <row r="1105" s="2" customFormat="1" ht="24.15" customHeight="1">
      <c r="A1105" s="39"/>
      <c r="B1105" s="40"/>
      <c r="C1105" s="228" t="s">
        <v>1675</v>
      </c>
      <c r="D1105" s="228" t="s">
        <v>365</v>
      </c>
      <c r="E1105" s="229" t="s">
        <v>1676</v>
      </c>
      <c r="F1105" s="230" t="s">
        <v>1677</v>
      </c>
      <c r="G1105" s="231" t="s">
        <v>368</v>
      </c>
      <c r="H1105" s="232">
        <v>491</v>
      </c>
      <c r="I1105" s="233"/>
      <c r="J1105" s="234">
        <f>ROUND(I1105*H1105,2)</f>
        <v>0</v>
      </c>
      <c r="K1105" s="230" t="s">
        <v>471</v>
      </c>
      <c r="L1105" s="45"/>
      <c r="M1105" s="235" t="s">
        <v>1</v>
      </c>
      <c r="N1105" s="236" t="s">
        <v>42</v>
      </c>
      <c r="O1105" s="92"/>
      <c r="P1105" s="237">
        <f>O1105*H1105</f>
        <v>0</v>
      </c>
      <c r="Q1105" s="237">
        <v>0</v>
      </c>
      <c r="R1105" s="237">
        <f>Q1105*H1105</f>
        <v>0</v>
      </c>
      <c r="S1105" s="237">
        <v>0</v>
      </c>
      <c r="T1105" s="238">
        <f>S1105*H1105</f>
        <v>0</v>
      </c>
      <c r="U1105" s="39"/>
      <c r="V1105" s="39"/>
      <c r="W1105" s="39"/>
      <c r="X1105" s="39"/>
      <c r="Y1105" s="39"/>
      <c r="Z1105" s="39"/>
      <c r="AA1105" s="39"/>
      <c r="AB1105" s="39"/>
      <c r="AC1105" s="39"/>
      <c r="AD1105" s="39"/>
      <c r="AE1105" s="39"/>
      <c r="AR1105" s="239" t="s">
        <v>440</v>
      </c>
      <c r="AT1105" s="239" t="s">
        <v>365</v>
      </c>
      <c r="AU1105" s="239" t="s">
        <v>88</v>
      </c>
      <c r="AY1105" s="18" t="s">
        <v>362</v>
      </c>
      <c r="BE1105" s="240">
        <f>IF(N1105="základní",J1105,0)</f>
        <v>0</v>
      </c>
      <c r="BF1105" s="240">
        <f>IF(N1105="snížená",J1105,0)</f>
        <v>0</v>
      </c>
      <c r="BG1105" s="240">
        <f>IF(N1105="zákl. přenesená",J1105,0)</f>
        <v>0</v>
      </c>
      <c r="BH1105" s="240">
        <f>IF(N1105="sníž. přenesená",J1105,0)</f>
        <v>0</v>
      </c>
      <c r="BI1105" s="240">
        <f>IF(N1105="nulová",J1105,0)</f>
        <v>0</v>
      </c>
      <c r="BJ1105" s="18" t="s">
        <v>88</v>
      </c>
      <c r="BK1105" s="240">
        <f>ROUND(I1105*H1105,2)</f>
        <v>0</v>
      </c>
      <c r="BL1105" s="18" t="s">
        <v>440</v>
      </c>
      <c r="BM1105" s="239" t="s">
        <v>1678</v>
      </c>
    </row>
    <row r="1106" s="15" customFormat="1">
      <c r="A1106" s="15"/>
      <c r="B1106" s="274"/>
      <c r="C1106" s="275"/>
      <c r="D1106" s="243" t="s">
        <v>372</v>
      </c>
      <c r="E1106" s="276" t="s">
        <v>1</v>
      </c>
      <c r="F1106" s="277" t="s">
        <v>1420</v>
      </c>
      <c r="G1106" s="275"/>
      <c r="H1106" s="276" t="s">
        <v>1</v>
      </c>
      <c r="I1106" s="278"/>
      <c r="J1106" s="275"/>
      <c r="K1106" s="275"/>
      <c r="L1106" s="279"/>
      <c r="M1106" s="280"/>
      <c r="N1106" s="281"/>
      <c r="O1106" s="281"/>
      <c r="P1106" s="281"/>
      <c r="Q1106" s="281"/>
      <c r="R1106" s="281"/>
      <c r="S1106" s="281"/>
      <c r="T1106" s="282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T1106" s="283" t="s">
        <v>372</v>
      </c>
      <c r="AU1106" s="283" t="s">
        <v>88</v>
      </c>
      <c r="AV1106" s="15" t="s">
        <v>83</v>
      </c>
      <c r="AW1106" s="15" t="s">
        <v>32</v>
      </c>
      <c r="AX1106" s="15" t="s">
        <v>76</v>
      </c>
      <c r="AY1106" s="283" t="s">
        <v>362</v>
      </c>
    </row>
    <row r="1107" s="15" customFormat="1">
      <c r="A1107" s="15"/>
      <c r="B1107" s="274"/>
      <c r="C1107" s="275"/>
      <c r="D1107" s="243" t="s">
        <v>372</v>
      </c>
      <c r="E1107" s="276" t="s">
        <v>1</v>
      </c>
      <c r="F1107" s="277" t="s">
        <v>677</v>
      </c>
      <c r="G1107" s="275"/>
      <c r="H1107" s="276" t="s">
        <v>1</v>
      </c>
      <c r="I1107" s="278"/>
      <c r="J1107" s="275"/>
      <c r="K1107" s="275"/>
      <c r="L1107" s="279"/>
      <c r="M1107" s="280"/>
      <c r="N1107" s="281"/>
      <c r="O1107" s="281"/>
      <c r="P1107" s="281"/>
      <c r="Q1107" s="281"/>
      <c r="R1107" s="281"/>
      <c r="S1107" s="281"/>
      <c r="T1107" s="282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T1107" s="283" t="s">
        <v>372</v>
      </c>
      <c r="AU1107" s="283" t="s">
        <v>88</v>
      </c>
      <c r="AV1107" s="15" t="s">
        <v>83</v>
      </c>
      <c r="AW1107" s="15" t="s">
        <v>32</v>
      </c>
      <c r="AX1107" s="15" t="s">
        <v>76</v>
      </c>
      <c r="AY1107" s="283" t="s">
        <v>362</v>
      </c>
    </row>
    <row r="1108" s="13" customFormat="1">
      <c r="A1108" s="13"/>
      <c r="B1108" s="241"/>
      <c r="C1108" s="242"/>
      <c r="D1108" s="243" t="s">
        <v>372</v>
      </c>
      <c r="E1108" s="244" t="s">
        <v>1</v>
      </c>
      <c r="F1108" s="245" t="s">
        <v>1679</v>
      </c>
      <c r="G1108" s="242"/>
      <c r="H1108" s="246">
        <v>8</v>
      </c>
      <c r="I1108" s="247"/>
      <c r="J1108" s="242"/>
      <c r="K1108" s="242"/>
      <c r="L1108" s="248"/>
      <c r="M1108" s="249"/>
      <c r="N1108" s="250"/>
      <c r="O1108" s="250"/>
      <c r="P1108" s="250"/>
      <c r="Q1108" s="250"/>
      <c r="R1108" s="250"/>
      <c r="S1108" s="250"/>
      <c r="T1108" s="251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52" t="s">
        <v>372</v>
      </c>
      <c r="AU1108" s="252" t="s">
        <v>88</v>
      </c>
      <c r="AV1108" s="13" t="s">
        <v>88</v>
      </c>
      <c r="AW1108" s="13" t="s">
        <v>32</v>
      </c>
      <c r="AX1108" s="13" t="s">
        <v>76</v>
      </c>
      <c r="AY1108" s="252" t="s">
        <v>362</v>
      </c>
    </row>
    <row r="1109" s="15" customFormat="1">
      <c r="A1109" s="15"/>
      <c r="B1109" s="274"/>
      <c r="C1109" s="275"/>
      <c r="D1109" s="243" t="s">
        <v>372</v>
      </c>
      <c r="E1109" s="276" t="s">
        <v>1</v>
      </c>
      <c r="F1109" s="277" t="s">
        <v>854</v>
      </c>
      <c r="G1109" s="275"/>
      <c r="H1109" s="276" t="s">
        <v>1</v>
      </c>
      <c r="I1109" s="278"/>
      <c r="J1109" s="275"/>
      <c r="K1109" s="275"/>
      <c r="L1109" s="279"/>
      <c r="M1109" s="280"/>
      <c r="N1109" s="281"/>
      <c r="O1109" s="281"/>
      <c r="P1109" s="281"/>
      <c r="Q1109" s="281"/>
      <c r="R1109" s="281"/>
      <c r="S1109" s="281"/>
      <c r="T1109" s="282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T1109" s="283" t="s">
        <v>372</v>
      </c>
      <c r="AU1109" s="283" t="s">
        <v>88</v>
      </c>
      <c r="AV1109" s="15" t="s">
        <v>83</v>
      </c>
      <c r="AW1109" s="15" t="s">
        <v>32</v>
      </c>
      <c r="AX1109" s="15" t="s">
        <v>76</v>
      </c>
      <c r="AY1109" s="283" t="s">
        <v>362</v>
      </c>
    </row>
    <row r="1110" s="13" customFormat="1">
      <c r="A1110" s="13"/>
      <c r="B1110" s="241"/>
      <c r="C1110" s="242"/>
      <c r="D1110" s="243" t="s">
        <v>372</v>
      </c>
      <c r="E1110" s="244" t="s">
        <v>1</v>
      </c>
      <c r="F1110" s="245" t="s">
        <v>1680</v>
      </c>
      <c r="G1110" s="242"/>
      <c r="H1110" s="246">
        <v>185.40000000000001</v>
      </c>
      <c r="I1110" s="247"/>
      <c r="J1110" s="242"/>
      <c r="K1110" s="242"/>
      <c r="L1110" s="248"/>
      <c r="M1110" s="249"/>
      <c r="N1110" s="250"/>
      <c r="O1110" s="250"/>
      <c r="P1110" s="250"/>
      <c r="Q1110" s="250"/>
      <c r="R1110" s="250"/>
      <c r="S1110" s="250"/>
      <c r="T1110" s="251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52" t="s">
        <v>372</v>
      </c>
      <c r="AU1110" s="252" t="s">
        <v>88</v>
      </c>
      <c r="AV1110" s="13" t="s">
        <v>88</v>
      </c>
      <c r="AW1110" s="13" t="s">
        <v>32</v>
      </c>
      <c r="AX1110" s="13" t="s">
        <v>76</v>
      </c>
      <c r="AY1110" s="252" t="s">
        <v>362</v>
      </c>
    </row>
    <row r="1111" s="13" customFormat="1">
      <c r="A1111" s="13"/>
      <c r="B1111" s="241"/>
      <c r="C1111" s="242"/>
      <c r="D1111" s="243" t="s">
        <v>372</v>
      </c>
      <c r="E1111" s="244" t="s">
        <v>1</v>
      </c>
      <c r="F1111" s="245" t="s">
        <v>1681</v>
      </c>
      <c r="G1111" s="242"/>
      <c r="H1111" s="246">
        <v>297.60000000000002</v>
      </c>
      <c r="I1111" s="247"/>
      <c r="J1111" s="242"/>
      <c r="K1111" s="242"/>
      <c r="L1111" s="248"/>
      <c r="M1111" s="249"/>
      <c r="N1111" s="250"/>
      <c r="O1111" s="250"/>
      <c r="P1111" s="250"/>
      <c r="Q1111" s="250"/>
      <c r="R1111" s="250"/>
      <c r="S1111" s="250"/>
      <c r="T1111" s="251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52" t="s">
        <v>372</v>
      </c>
      <c r="AU1111" s="252" t="s">
        <v>88</v>
      </c>
      <c r="AV1111" s="13" t="s">
        <v>88</v>
      </c>
      <c r="AW1111" s="13" t="s">
        <v>32</v>
      </c>
      <c r="AX1111" s="13" t="s">
        <v>76</v>
      </c>
      <c r="AY1111" s="252" t="s">
        <v>362</v>
      </c>
    </row>
    <row r="1112" s="14" customFormat="1">
      <c r="A1112" s="14"/>
      <c r="B1112" s="263"/>
      <c r="C1112" s="264"/>
      <c r="D1112" s="243" t="s">
        <v>372</v>
      </c>
      <c r="E1112" s="265" t="s">
        <v>1</v>
      </c>
      <c r="F1112" s="266" t="s">
        <v>396</v>
      </c>
      <c r="G1112" s="264"/>
      <c r="H1112" s="267">
        <v>491</v>
      </c>
      <c r="I1112" s="268"/>
      <c r="J1112" s="264"/>
      <c r="K1112" s="264"/>
      <c r="L1112" s="269"/>
      <c r="M1112" s="270"/>
      <c r="N1112" s="271"/>
      <c r="O1112" s="271"/>
      <c r="P1112" s="271"/>
      <c r="Q1112" s="271"/>
      <c r="R1112" s="271"/>
      <c r="S1112" s="271"/>
      <c r="T1112" s="272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73" t="s">
        <v>372</v>
      </c>
      <c r="AU1112" s="273" t="s">
        <v>88</v>
      </c>
      <c r="AV1112" s="14" t="s">
        <v>370</v>
      </c>
      <c r="AW1112" s="14" t="s">
        <v>32</v>
      </c>
      <c r="AX1112" s="14" t="s">
        <v>83</v>
      </c>
      <c r="AY1112" s="273" t="s">
        <v>362</v>
      </c>
    </row>
    <row r="1113" s="2" customFormat="1" ht="24.15" customHeight="1">
      <c r="A1113" s="39"/>
      <c r="B1113" s="40"/>
      <c r="C1113" s="228" t="s">
        <v>1682</v>
      </c>
      <c r="D1113" s="228" t="s">
        <v>365</v>
      </c>
      <c r="E1113" s="229" t="s">
        <v>1683</v>
      </c>
      <c r="F1113" s="230" t="s">
        <v>1684</v>
      </c>
      <c r="G1113" s="231" t="s">
        <v>403</v>
      </c>
      <c r="H1113" s="232">
        <v>280.39999999999998</v>
      </c>
      <c r="I1113" s="233"/>
      <c r="J1113" s="234">
        <f>ROUND(I1113*H1113,2)</f>
        <v>0</v>
      </c>
      <c r="K1113" s="230" t="s">
        <v>369</v>
      </c>
      <c r="L1113" s="45"/>
      <c r="M1113" s="235" t="s">
        <v>1</v>
      </c>
      <c r="N1113" s="236" t="s">
        <v>42</v>
      </c>
      <c r="O1113" s="92"/>
      <c r="P1113" s="237">
        <f>O1113*H1113</f>
        <v>0</v>
      </c>
      <c r="Q1113" s="237">
        <v>0.00020000000000000001</v>
      </c>
      <c r="R1113" s="237">
        <f>Q1113*H1113</f>
        <v>0.056079999999999998</v>
      </c>
      <c r="S1113" s="237">
        <v>0</v>
      </c>
      <c r="T1113" s="238">
        <f>S1113*H1113</f>
        <v>0</v>
      </c>
      <c r="U1113" s="39"/>
      <c r="V1113" s="39"/>
      <c r="W1113" s="39"/>
      <c r="X1113" s="39"/>
      <c r="Y1113" s="39"/>
      <c r="Z1113" s="39"/>
      <c r="AA1113" s="39"/>
      <c r="AB1113" s="39"/>
      <c r="AC1113" s="39"/>
      <c r="AD1113" s="39"/>
      <c r="AE1113" s="39"/>
      <c r="AR1113" s="239" t="s">
        <v>440</v>
      </c>
      <c r="AT1113" s="239" t="s">
        <v>365</v>
      </c>
      <c r="AU1113" s="239" t="s">
        <v>88</v>
      </c>
      <c r="AY1113" s="18" t="s">
        <v>362</v>
      </c>
      <c r="BE1113" s="240">
        <f>IF(N1113="základní",J1113,0)</f>
        <v>0</v>
      </c>
      <c r="BF1113" s="240">
        <f>IF(N1113="snížená",J1113,0)</f>
        <v>0</v>
      </c>
      <c r="BG1113" s="240">
        <f>IF(N1113="zákl. přenesená",J1113,0)</f>
        <v>0</v>
      </c>
      <c r="BH1113" s="240">
        <f>IF(N1113="sníž. přenesená",J1113,0)</f>
        <v>0</v>
      </c>
      <c r="BI1113" s="240">
        <f>IF(N1113="nulová",J1113,0)</f>
        <v>0</v>
      </c>
      <c r="BJ1113" s="18" t="s">
        <v>88</v>
      </c>
      <c r="BK1113" s="240">
        <f>ROUND(I1113*H1113,2)</f>
        <v>0</v>
      </c>
      <c r="BL1113" s="18" t="s">
        <v>440</v>
      </c>
      <c r="BM1113" s="239" t="s">
        <v>1685</v>
      </c>
    </row>
    <row r="1114" s="15" customFormat="1">
      <c r="A1114" s="15"/>
      <c r="B1114" s="274"/>
      <c r="C1114" s="275"/>
      <c r="D1114" s="243" t="s">
        <v>372</v>
      </c>
      <c r="E1114" s="276" t="s">
        <v>1</v>
      </c>
      <c r="F1114" s="277" t="s">
        <v>808</v>
      </c>
      <c r="G1114" s="275"/>
      <c r="H1114" s="276" t="s">
        <v>1</v>
      </c>
      <c r="I1114" s="278"/>
      <c r="J1114" s="275"/>
      <c r="K1114" s="275"/>
      <c r="L1114" s="279"/>
      <c r="M1114" s="280"/>
      <c r="N1114" s="281"/>
      <c r="O1114" s="281"/>
      <c r="P1114" s="281"/>
      <c r="Q1114" s="281"/>
      <c r="R1114" s="281"/>
      <c r="S1114" s="281"/>
      <c r="T1114" s="282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T1114" s="283" t="s">
        <v>372</v>
      </c>
      <c r="AU1114" s="283" t="s">
        <v>88</v>
      </c>
      <c r="AV1114" s="15" t="s">
        <v>83</v>
      </c>
      <c r="AW1114" s="15" t="s">
        <v>32</v>
      </c>
      <c r="AX1114" s="15" t="s">
        <v>76</v>
      </c>
      <c r="AY1114" s="283" t="s">
        <v>362</v>
      </c>
    </row>
    <row r="1115" s="13" customFormat="1">
      <c r="A1115" s="13"/>
      <c r="B1115" s="241"/>
      <c r="C1115" s="242"/>
      <c r="D1115" s="243" t="s">
        <v>372</v>
      </c>
      <c r="E1115" s="244" t="s">
        <v>1</v>
      </c>
      <c r="F1115" s="245" t="s">
        <v>1686</v>
      </c>
      <c r="G1115" s="242"/>
      <c r="H1115" s="246">
        <v>7.4000000000000004</v>
      </c>
      <c r="I1115" s="247"/>
      <c r="J1115" s="242"/>
      <c r="K1115" s="242"/>
      <c r="L1115" s="248"/>
      <c r="M1115" s="249"/>
      <c r="N1115" s="250"/>
      <c r="O1115" s="250"/>
      <c r="P1115" s="250"/>
      <c r="Q1115" s="250"/>
      <c r="R1115" s="250"/>
      <c r="S1115" s="250"/>
      <c r="T1115" s="251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52" t="s">
        <v>372</v>
      </c>
      <c r="AU1115" s="252" t="s">
        <v>88</v>
      </c>
      <c r="AV1115" s="13" t="s">
        <v>88</v>
      </c>
      <c r="AW1115" s="13" t="s">
        <v>32</v>
      </c>
      <c r="AX1115" s="13" t="s">
        <v>76</v>
      </c>
      <c r="AY1115" s="252" t="s">
        <v>362</v>
      </c>
    </row>
    <row r="1116" s="13" customFormat="1">
      <c r="A1116" s="13"/>
      <c r="B1116" s="241"/>
      <c r="C1116" s="242"/>
      <c r="D1116" s="243" t="s">
        <v>372</v>
      </c>
      <c r="E1116" s="244" t="s">
        <v>1</v>
      </c>
      <c r="F1116" s="245" t="s">
        <v>1687</v>
      </c>
      <c r="G1116" s="242"/>
      <c r="H1116" s="246">
        <v>23.399999999999999</v>
      </c>
      <c r="I1116" s="247"/>
      <c r="J1116" s="242"/>
      <c r="K1116" s="242"/>
      <c r="L1116" s="248"/>
      <c r="M1116" s="249"/>
      <c r="N1116" s="250"/>
      <c r="O1116" s="250"/>
      <c r="P1116" s="250"/>
      <c r="Q1116" s="250"/>
      <c r="R1116" s="250"/>
      <c r="S1116" s="250"/>
      <c r="T1116" s="251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52" t="s">
        <v>372</v>
      </c>
      <c r="AU1116" s="252" t="s">
        <v>88</v>
      </c>
      <c r="AV1116" s="13" t="s">
        <v>88</v>
      </c>
      <c r="AW1116" s="13" t="s">
        <v>32</v>
      </c>
      <c r="AX1116" s="13" t="s">
        <v>76</v>
      </c>
      <c r="AY1116" s="252" t="s">
        <v>362</v>
      </c>
    </row>
    <row r="1117" s="13" customFormat="1">
      <c r="A1117" s="13"/>
      <c r="B1117" s="241"/>
      <c r="C1117" s="242"/>
      <c r="D1117" s="243" t="s">
        <v>372</v>
      </c>
      <c r="E1117" s="244" t="s">
        <v>1</v>
      </c>
      <c r="F1117" s="245" t="s">
        <v>1688</v>
      </c>
      <c r="G1117" s="242"/>
      <c r="H1117" s="246">
        <v>249.59999999999999</v>
      </c>
      <c r="I1117" s="247"/>
      <c r="J1117" s="242"/>
      <c r="K1117" s="242"/>
      <c r="L1117" s="248"/>
      <c r="M1117" s="249"/>
      <c r="N1117" s="250"/>
      <c r="O1117" s="250"/>
      <c r="P1117" s="250"/>
      <c r="Q1117" s="250"/>
      <c r="R1117" s="250"/>
      <c r="S1117" s="250"/>
      <c r="T1117" s="251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52" t="s">
        <v>372</v>
      </c>
      <c r="AU1117" s="252" t="s">
        <v>88</v>
      </c>
      <c r="AV1117" s="13" t="s">
        <v>88</v>
      </c>
      <c r="AW1117" s="13" t="s">
        <v>32</v>
      </c>
      <c r="AX1117" s="13" t="s">
        <v>76</v>
      </c>
      <c r="AY1117" s="252" t="s">
        <v>362</v>
      </c>
    </row>
    <row r="1118" s="14" customFormat="1">
      <c r="A1118" s="14"/>
      <c r="B1118" s="263"/>
      <c r="C1118" s="264"/>
      <c r="D1118" s="243" t="s">
        <v>372</v>
      </c>
      <c r="E1118" s="265" t="s">
        <v>1</v>
      </c>
      <c r="F1118" s="266" t="s">
        <v>396</v>
      </c>
      <c r="G1118" s="264"/>
      <c r="H1118" s="267">
        <v>280.39999999999998</v>
      </c>
      <c r="I1118" s="268"/>
      <c r="J1118" s="264"/>
      <c r="K1118" s="264"/>
      <c r="L1118" s="269"/>
      <c r="M1118" s="270"/>
      <c r="N1118" s="271"/>
      <c r="O1118" s="271"/>
      <c r="P1118" s="271"/>
      <c r="Q1118" s="271"/>
      <c r="R1118" s="271"/>
      <c r="S1118" s="271"/>
      <c r="T1118" s="272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73" t="s">
        <v>372</v>
      </c>
      <c r="AU1118" s="273" t="s">
        <v>88</v>
      </c>
      <c r="AV1118" s="14" t="s">
        <v>370</v>
      </c>
      <c r="AW1118" s="14" t="s">
        <v>32</v>
      </c>
      <c r="AX1118" s="14" t="s">
        <v>83</v>
      </c>
      <c r="AY1118" s="273" t="s">
        <v>362</v>
      </c>
    </row>
    <row r="1119" s="2" customFormat="1" ht="16.5" customHeight="1">
      <c r="A1119" s="39"/>
      <c r="B1119" s="40"/>
      <c r="C1119" s="253" t="s">
        <v>1689</v>
      </c>
      <c r="D1119" s="253" t="s">
        <v>380</v>
      </c>
      <c r="E1119" s="254" t="s">
        <v>1690</v>
      </c>
      <c r="F1119" s="255" t="s">
        <v>1691</v>
      </c>
      <c r="G1119" s="256" t="s">
        <v>403</v>
      </c>
      <c r="H1119" s="257">
        <v>323.86200000000002</v>
      </c>
      <c r="I1119" s="258"/>
      <c r="J1119" s="259">
        <f>ROUND(I1119*H1119,2)</f>
        <v>0</v>
      </c>
      <c r="K1119" s="255" t="s">
        <v>369</v>
      </c>
      <c r="L1119" s="260"/>
      <c r="M1119" s="261" t="s">
        <v>1</v>
      </c>
      <c r="N1119" s="262" t="s">
        <v>42</v>
      </c>
      <c r="O1119" s="92"/>
      <c r="P1119" s="237">
        <f>O1119*H1119</f>
        <v>0</v>
      </c>
      <c r="Q1119" s="237">
        <v>0.00012</v>
      </c>
      <c r="R1119" s="237">
        <f>Q1119*H1119</f>
        <v>0.038863440000000006</v>
      </c>
      <c r="S1119" s="237">
        <v>0</v>
      </c>
      <c r="T1119" s="238">
        <f>S1119*H1119</f>
        <v>0</v>
      </c>
      <c r="U1119" s="39"/>
      <c r="V1119" s="39"/>
      <c r="W1119" s="39"/>
      <c r="X1119" s="39"/>
      <c r="Y1119" s="39"/>
      <c r="Z1119" s="39"/>
      <c r="AA1119" s="39"/>
      <c r="AB1119" s="39"/>
      <c r="AC1119" s="39"/>
      <c r="AD1119" s="39"/>
      <c r="AE1119" s="39"/>
      <c r="AR1119" s="239" t="s">
        <v>526</v>
      </c>
      <c r="AT1119" s="239" t="s">
        <v>380</v>
      </c>
      <c r="AU1119" s="239" t="s">
        <v>88</v>
      </c>
      <c r="AY1119" s="18" t="s">
        <v>362</v>
      </c>
      <c r="BE1119" s="240">
        <f>IF(N1119="základní",J1119,0)</f>
        <v>0</v>
      </c>
      <c r="BF1119" s="240">
        <f>IF(N1119="snížená",J1119,0)</f>
        <v>0</v>
      </c>
      <c r="BG1119" s="240">
        <f>IF(N1119="zákl. přenesená",J1119,0)</f>
        <v>0</v>
      </c>
      <c r="BH1119" s="240">
        <f>IF(N1119="sníž. přenesená",J1119,0)</f>
        <v>0</v>
      </c>
      <c r="BI1119" s="240">
        <f>IF(N1119="nulová",J1119,0)</f>
        <v>0</v>
      </c>
      <c r="BJ1119" s="18" t="s">
        <v>88</v>
      </c>
      <c r="BK1119" s="240">
        <f>ROUND(I1119*H1119,2)</f>
        <v>0</v>
      </c>
      <c r="BL1119" s="18" t="s">
        <v>440</v>
      </c>
      <c r="BM1119" s="239" t="s">
        <v>1692</v>
      </c>
    </row>
    <row r="1120" s="13" customFormat="1">
      <c r="A1120" s="13"/>
      <c r="B1120" s="241"/>
      <c r="C1120" s="242"/>
      <c r="D1120" s="243" t="s">
        <v>372</v>
      </c>
      <c r="E1120" s="244" t="s">
        <v>1</v>
      </c>
      <c r="F1120" s="245" t="s">
        <v>1693</v>
      </c>
      <c r="G1120" s="242"/>
      <c r="H1120" s="246">
        <v>308.44</v>
      </c>
      <c r="I1120" s="247"/>
      <c r="J1120" s="242"/>
      <c r="K1120" s="242"/>
      <c r="L1120" s="248"/>
      <c r="M1120" s="249"/>
      <c r="N1120" s="250"/>
      <c r="O1120" s="250"/>
      <c r="P1120" s="250"/>
      <c r="Q1120" s="250"/>
      <c r="R1120" s="250"/>
      <c r="S1120" s="250"/>
      <c r="T1120" s="251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52" t="s">
        <v>372</v>
      </c>
      <c r="AU1120" s="252" t="s">
        <v>88</v>
      </c>
      <c r="AV1120" s="13" t="s">
        <v>88</v>
      </c>
      <c r="AW1120" s="13" t="s">
        <v>32</v>
      </c>
      <c r="AX1120" s="13" t="s">
        <v>83</v>
      </c>
      <c r="AY1120" s="252" t="s">
        <v>362</v>
      </c>
    </row>
    <row r="1121" s="13" customFormat="1">
      <c r="A1121" s="13"/>
      <c r="B1121" s="241"/>
      <c r="C1121" s="242"/>
      <c r="D1121" s="243" t="s">
        <v>372</v>
      </c>
      <c r="E1121" s="242"/>
      <c r="F1121" s="245" t="s">
        <v>1694</v>
      </c>
      <c r="G1121" s="242"/>
      <c r="H1121" s="246">
        <v>323.86200000000002</v>
      </c>
      <c r="I1121" s="247"/>
      <c r="J1121" s="242"/>
      <c r="K1121" s="242"/>
      <c r="L1121" s="248"/>
      <c r="M1121" s="249"/>
      <c r="N1121" s="250"/>
      <c r="O1121" s="250"/>
      <c r="P1121" s="250"/>
      <c r="Q1121" s="250"/>
      <c r="R1121" s="250"/>
      <c r="S1121" s="250"/>
      <c r="T1121" s="251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52" t="s">
        <v>372</v>
      </c>
      <c r="AU1121" s="252" t="s">
        <v>88</v>
      </c>
      <c r="AV1121" s="13" t="s">
        <v>88</v>
      </c>
      <c r="AW1121" s="13" t="s">
        <v>4</v>
      </c>
      <c r="AX1121" s="13" t="s">
        <v>83</v>
      </c>
      <c r="AY1121" s="252" t="s">
        <v>362</v>
      </c>
    </row>
    <row r="1122" s="2" customFormat="1" ht="16.5" customHeight="1">
      <c r="A1122" s="39"/>
      <c r="B1122" s="40"/>
      <c r="C1122" s="228" t="s">
        <v>1695</v>
      </c>
      <c r="D1122" s="228" t="s">
        <v>365</v>
      </c>
      <c r="E1122" s="229" t="s">
        <v>1696</v>
      </c>
      <c r="F1122" s="230" t="s">
        <v>1697</v>
      </c>
      <c r="G1122" s="231" t="s">
        <v>403</v>
      </c>
      <c r="H1122" s="232">
        <v>598.79999999999995</v>
      </c>
      <c r="I1122" s="233"/>
      <c r="J1122" s="234">
        <f>ROUND(I1122*H1122,2)</f>
        <v>0</v>
      </c>
      <c r="K1122" s="230" t="s">
        <v>369</v>
      </c>
      <c r="L1122" s="45"/>
      <c r="M1122" s="235" t="s">
        <v>1</v>
      </c>
      <c r="N1122" s="236" t="s">
        <v>42</v>
      </c>
      <c r="O1122" s="92"/>
      <c r="P1122" s="237">
        <f>O1122*H1122</f>
        <v>0</v>
      </c>
      <c r="Q1122" s="237">
        <v>9.0000000000000006E-05</v>
      </c>
      <c r="R1122" s="237">
        <f>Q1122*H1122</f>
        <v>0.053892000000000002</v>
      </c>
      <c r="S1122" s="237">
        <v>0</v>
      </c>
      <c r="T1122" s="238">
        <f>S1122*H1122</f>
        <v>0</v>
      </c>
      <c r="U1122" s="39"/>
      <c r="V1122" s="39"/>
      <c r="W1122" s="39"/>
      <c r="X1122" s="39"/>
      <c r="Y1122" s="39"/>
      <c r="Z1122" s="39"/>
      <c r="AA1122" s="39"/>
      <c r="AB1122" s="39"/>
      <c r="AC1122" s="39"/>
      <c r="AD1122" s="39"/>
      <c r="AE1122" s="39"/>
      <c r="AR1122" s="239" t="s">
        <v>440</v>
      </c>
      <c r="AT1122" s="239" t="s">
        <v>365</v>
      </c>
      <c r="AU1122" s="239" t="s">
        <v>88</v>
      </c>
      <c r="AY1122" s="18" t="s">
        <v>362</v>
      </c>
      <c r="BE1122" s="240">
        <f>IF(N1122="základní",J1122,0)</f>
        <v>0</v>
      </c>
      <c r="BF1122" s="240">
        <f>IF(N1122="snížená",J1122,0)</f>
        <v>0</v>
      </c>
      <c r="BG1122" s="240">
        <f>IF(N1122="zákl. přenesená",J1122,0)</f>
        <v>0</v>
      </c>
      <c r="BH1122" s="240">
        <f>IF(N1122="sníž. přenesená",J1122,0)</f>
        <v>0</v>
      </c>
      <c r="BI1122" s="240">
        <f>IF(N1122="nulová",J1122,0)</f>
        <v>0</v>
      </c>
      <c r="BJ1122" s="18" t="s">
        <v>88</v>
      </c>
      <c r="BK1122" s="240">
        <f>ROUND(I1122*H1122,2)</f>
        <v>0</v>
      </c>
      <c r="BL1122" s="18" t="s">
        <v>440</v>
      </c>
      <c r="BM1122" s="239" t="s">
        <v>1698</v>
      </c>
    </row>
    <row r="1123" s="15" customFormat="1">
      <c r="A1123" s="15"/>
      <c r="B1123" s="274"/>
      <c r="C1123" s="275"/>
      <c r="D1123" s="243" t="s">
        <v>372</v>
      </c>
      <c r="E1123" s="276" t="s">
        <v>1</v>
      </c>
      <c r="F1123" s="277" t="s">
        <v>1420</v>
      </c>
      <c r="G1123" s="275"/>
      <c r="H1123" s="276" t="s">
        <v>1</v>
      </c>
      <c r="I1123" s="278"/>
      <c r="J1123" s="275"/>
      <c r="K1123" s="275"/>
      <c r="L1123" s="279"/>
      <c r="M1123" s="280"/>
      <c r="N1123" s="281"/>
      <c r="O1123" s="281"/>
      <c r="P1123" s="281"/>
      <c r="Q1123" s="281"/>
      <c r="R1123" s="281"/>
      <c r="S1123" s="281"/>
      <c r="T1123" s="282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T1123" s="283" t="s">
        <v>372</v>
      </c>
      <c r="AU1123" s="283" t="s">
        <v>88</v>
      </c>
      <c r="AV1123" s="15" t="s">
        <v>83</v>
      </c>
      <c r="AW1123" s="15" t="s">
        <v>32</v>
      </c>
      <c r="AX1123" s="15" t="s">
        <v>76</v>
      </c>
      <c r="AY1123" s="283" t="s">
        <v>362</v>
      </c>
    </row>
    <row r="1124" s="13" customFormat="1">
      <c r="A1124" s="13"/>
      <c r="B1124" s="241"/>
      <c r="C1124" s="242"/>
      <c r="D1124" s="243" t="s">
        <v>372</v>
      </c>
      <c r="E1124" s="244" t="s">
        <v>1</v>
      </c>
      <c r="F1124" s="245" t="s">
        <v>1699</v>
      </c>
      <c r="G1124" s="242"/>
      <c r="H1124" s="246">
        <v>20.5</v>
      </c>
      <c r="I1124" s="247"/>
      <c r="J1124" s="242"/>
      <c r="K1124" s="242"/>
      <c r="L1124" s="248"/>
      <c r="M1124" s="249"/>
      <c r="N1124" s="250"/>
      <c r="O1124" s="250"/>
      <c r="P1124" s="250"/>
      <c r="Q1124" s="250"/>
      <c r="R1124" s="250"/>
      <c r="S1124" s="250"/>
      <c r="T1124" s="251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52" t="s">
        <v>372</v>
      </c>
      <c r="AU1124" s="252" t="s">
        <v>88</v>
      </c>
      <c r="AV1124" s="13" t="s">
        <v>88</v>
      </c>
      <c r="AW1124" s="13" t="s">
        <v>32</v>
      </c>
      <c r="AX1124" s="13" t="s">
        <v>76</v>
      </c>
      <c r="AY1124" s="252" t="s">
        <v>362</v>
      </c>
    </row>
    <row r="1125" s="13" customFormat="1">
      <c r="A1125" s="13"/>
      <c r="B1125" s="241"/>
      <c r="C1125" s="242"/>
      <c r="D1125" s="243" t="s">
        <v>372</v>
      </c>
      <c r="E1125" s="244" t="s">
        <v>1</v>
      </c>
      <c r="F1125" s="245" t="s">
        <v>1700</v>
      </c>
      <c r="G1125" s="242"/>
      <c r="H1125" s="246">
        <v>10.699999999999999</v>
      </c>
      <c r="I1125" s="247"/>
      <c r="J1125" s="242"/>
      <c r="K1125" s="242"/>
      <c r="L1125" s="248"/>
      <c r="M1125" s="249"/>
      <c r="N1125" s="250"/>
      <c r="O1125" s="250"/>
      <c r="P1125" s="250"/>
      <c r="Q1125" s="250"/>
      <c r="R1125" s="250"/>
      <c r="S1125" s="250"/>
      <c r="T1125" s="251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52" t="s">
        <v>372</v>
      </c>
      <c r="AU1125" s="252" t="s">
        <v>88</v>
      </c>
      <c r="AV1125" s="13" t="s">
        <v>88</v>
      </c>
      <c r="AW1125" s="13" t="s">
        <v>32</v>
      </c>
      <c r="AX1125" s="13" t="s">
        <v>76</v>
      </c>
      <c r="AY1125" s="252" t="s">
        <v>362</v>
      </c>
    </row>
    <row r="1126" s="13" customFormat="1">
      <c r="A1126" s="13"/>
      <c r="B1126" s="241"/>
      <c r="C1126" s="242"/>
      <c r="D1126" s="243" t="s">
        <v>372</v>
      </c>
      <c r="E1126" s="244" t="s">
        <v>1</v>
      </c>
      <c r="F1126" s="245" t="s">
        <v>1701</v>
      </c>
      <c r="G1126" s="242"/>
      <c r="H1126" s="246">
        <v>16.5</v>
      </c>
      <c r="I1126" s="247"/>
      <c r="J1126" s="242"/>
      <c r="K1126" s="242"/>
      <c r="L1126" s="248"/>
      <c r="M1126" s="249"/>
      <c r="N1126" s="250"/>
      <c r="O1126" s="250"/>
      <c r="P1126" s="250"/>
      <c r="Q1126" s="250"/>
      <c r="R1126" s="250"/>
      <c r="S1126" s="250"/>
      <c r="T1126" s="251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52" t="s">
        <v>372</v>
      </c>
      <c r="AU1126" s="252" t="s">
        <v>88</v>
      </c>
      <c r="AV1126" s="13" t="s">
        <v>88</v>
      </c>
      <c r="AW1126" s="13" t="s">
        <v>32</v>
      </c>
      <c r="AX1126" s="13" t="s">
        <v>76</v>
      </c>
      <c r="AY1126" s="252" t="s">
        <v>362</v>
      </c>
    </row>
    <row r="1127" s="15" customFormat="1">
      <c r="A1127" s="15"/>
      <c r="B1127" s="274"/>
      <c r="C1127" s="275"/>
      <c r="D1127" s="243" t="s">
        <v>372</v>
      </c>
      <c r="E1127" s="276" t="s">
        <v>1</v>
      </c>
      <c r="F1127" s="277" t="s">
        <v>1661</v>
      </c>
      <c r="G1127" s="275"/>
      <c r="H1127" s="276" t="s">
        <v>1</v>
      </c>
      <c r="I1127" s="278"/>
      <c r="J1127" s="275"/>
      <c r="K1127" s="275"/>
      <c r="L1127" s="279"/>
      <c r="M1127" s="280"/>
      <c r="N1127" s="281"/>
      <c r="O1127" s="281"/>
      <c r="P1127" s="281"/>
      <c r="Q1127" s="281"/>
      <c r="R1127" s="281"/>
      <c r="S1127" s="281"/>
      <c r="T1127" s="282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T1127" s="283" t="s">
        <v>372</v>
      </c>
      <c r="AU1127" s="283" t="s">
        <v>88</v>
      </c>
      <c r="AV1127" s="15" t="s">
        <v>83</v>
      </c>
      <c r="AW1127" s="15" t="s">
        <v>32</v>
      </c>
      <c r="AX1127" s="15" t="s">
        <v>76</v>
      </c>
      <c r="AY1127" s="283" t="s">
        <v>362</v>
      </c>
    </row>
    <row r="1128" s="13" customFormat="1">
      <c r="A1128" s="13"/>
      <c r="B1128" s="241"/>
      <c r="C1128" s="242"/>
      <c r="D1128" s="243" t="s">
        <v>372</v>
      </c>
      <c r="E1128" s="244" t="s">
        <v>1</v>
      </c>
      <c r="F1128" s="245" t="s">
        <v>1702</v>
      </c>
      <c r="G1128" s="242"/>
      <c r="H1128" s="246">
        <v>99.900000000000006</v>
      </c>
      <c r="I1128" s="247"/>
      <c r="J1128" s="242"/>
      <c r="K1128" s="242"/>
      <c r="L1128" s="248"/>
      <c r="M1128" s="249"/>
      <c r="N1128" s="250"/>
      <c r="O1128" s="250"/>
      <c r="P1128" s="250"/>
      <c r="Q1128" s="250"/>
      <c r="R1128" s="250"/>
      <c r="S1128" s="250"/>
      <c r="T1128" s="251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52" t="s">
        <v>372</v>
      </c>
      <c r="AU1128" s="252" t="s">
        <v>88</v>
      </c>
      <c r="AV1128" s="13" t="s">
        <v>88</v>
      </c>
      <c r="AW1128" s="13" t="s">
        <v>32</v>
      </c>
      <c r="AX1128" s="13" t="s">
        <v>76</v>
      </c>
      <c r="AY1128" s="252" t="s">
        <v>362</v>
      </c>
    </row>
    <row r="1129" s="13" customFormat="1">
      <c r="A1129" s="13"/>
      <c r="B1129" s="241"/>
      <c r="C1129" s="242"/>
      <c r="D1129" s="243" t="s">
        <v>372</v>
      </c>
      <c r="E1129" s="244" t="s">
        <v>1</v>
      </c>
      <c r="F1129" s="245" t="s">
        <v>1703</v>
      </c>
      <c r="G1129" s="242"/>
      <c r="H1129" s="246">
        <v>451.19999999999999</v>
      </c>
      <c r="I1129" s="247"/>
      <c r="J1129" s="242"/>
      <c r="K1129" s="242"/>
      <c r="L1129" s="248"/>
      <c r="M1129" s="249"/>
      <c r="N1129" s="250"/>
      <c r="O1129" s="250"/>
      <c r="P1129" s="250"/>
      <c r="Q1129" s="250"/>
      <c r="R1129" s="250"/>
      <c r="S1129" s="250"/>
      <c r="T1129" s="251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52" t="s">
        <v>372</v>
      </c>
      <c r="AU1129" s="252" t="s">
        <v>88</v>
      </c>
      <c r="AV1129" s="13" t="s">
        <v>88</v>
      </c>
      <c r="AW1129" s="13" t="s">
        <v>32</v>
      </c>
      <c r="AX1129" s="13" t="s">
        <v>76</v>
      </c>
      <c r="AY1129" s="252" t="s">
        <v>362</v>
      </c>
    </row>
    <row r="1130" s="14" customFormat="1">
      <c r="A1130" s="14"/>
      <c r="B1130" s="263"/>
      <c r="C1130" s="264"/>
      <c r="D1130" s="243" t="s">
        <v>372</v>
      </c>
      <c r="E1130" s="265" t="s">
        <v>1</v>
      </c>
      <c r="F1130" s="266" t="s">
        <v>396</v>
      </c>
      <c r="G1130" s="264"/>
      <c r="H1130" s="267">
        <v>598.79999999999995</v>
      </c>
      <c r="I1130" s="268"/>
      <c r="J1130" s="264"/>
      <c r="K1130" s="264"/>
      <c r="L1130" s="269"/>
      <c r="M1130" s="270"/>
      <c r="N1130" s="271"/>
      <c r="O1130" s="271"/>
      <c r="P1130" s="271"/>
      <c r="Q1130" s="271"/>
      <c r="R1130" s="271"/>
      <c r="S1130" s="271"/>
      <c r="T1130" s="272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73" t="s">
        <v>372</v>
      </c>
      <c r="AU1130" s="273" t="s">
        <v>88</v>
      </c>
      <c r="AV1130" s="14" t="s">
        <v>370</v>
      </c>
      <c r="AW1130" s="14" t="s">
        <v>32</v>
      </c>
      <c r="AX1130" s="14" t="s">
        <v>83</v>
      </c>
      <c r="AY1130" s="273" t="s">
        <v>362</v>
      </c>
    </row>
    <row r="1131" s="2" customFormat="1" ht="16.5" customHeight="1">
      <c r="A1131" s="39"/>
      <c r="B1131" s="40"/>
      <c r="C1131" s="228" t="s">
        <v>1704</v>
      </c>
      <c r="D1131" s="228" t="s">
        <v>365</v>
      </c>
      <c r="E1131" s="229" t="s">
        <v>1705</v>
      </c>
      <c r="F1131" s="230" t="s">
        <v>1706</v>
      </c>
      <c r="G1131" s="231" t="s">
        <v>368</v>
      </c>
      <c r="H1131" s="232">
        <v>1335.78</v>
      </c>
      <c r="I1131" s="233"/>
      <c r="J1131" s="234">
        <f>ROUND(I1131*H1131,2)</f>
        <v>0</v>
      </c>
      <c r="K1131" s="230" t="s">
        <v>471</v>
      </c>
      <c r="L1131" s="45"/>
      <c r="M1131" s="235" t="s">
        <v>1</v>
      </c>
      <c r="N1131" s="236" t="s">
        <v>42</v>
      </c>
      <c r="O1131" s="92"/>
      <c r="P1131" s="237">
        <f>O1131*H1131</f>
        <v>0</v>
      </c>
      <c r="Q1131" s="237">
        <v>0</v>
      </c>
      <c r="R1131" s="237">
        <f>Q1131*H1131</f>
        <v>0</v>
      </c>
      <c r="S1131" s="237">
        <v>0</v>
      </c>
      <c r="T1131" s="238">
        <f>S1131*H1131</f>
        <v>0</v>
      </c>
      <c r="U1131" s="39"/>
      <c r="V1131" s="39"/>
      <c r="W1131" s="39"/>
      <c r="X1131" s="39"/>
      <c r="Y1131" s="39"/>
      <c r="Z1131" s="39"/>
      <c r="AA1131" s="39"/>
      <c r="AB1131" s="39"/>
      <c r="AC1131" s="39"/>
      <c r="AD1131" s="39"/>
      <c r="AE1131" s="39"/>
      <c r="AR1131" s="239" t="s">
        <v>440</v>
      </c>
      <c r="AT1131" s="239" t="s">
        <v>365</v>
      </c>
      <c r="AU1131" s="239" t="s">
        <v>88</v>
      </c>
      <c r="AY1131" s="18" t="s">
        <v>362</v>
      </c>
      <c r="BE1131" s="240">
        <f>IF(N1131="základní",J1131,0)</f>
        <v>0</v>
      </c>
      <c r="BF1131" s="240">
        <f>IF(N1131="snížená",J1131,0)</f>
        <v>0</v>
      </c>
      <c r="BG1131" s="240">
        <f>IF(N1131="zákl. přenesená",J1131,0)</f>
        <v>0</v>
      </c>
      <c r="BH1131" s="240">
        <f>IF(N1131="sníž. přenesená",J1131,0)</f>
        <v>0</v>
      </c>
      <c r="BI1131" s="240">
        <f>IF(N1131="nulová",J1131,0)</f>
        <v>0</v>
      </c>
      <c r="BJ1131" s="18" t="s">
        <v>88</v>
      </c>
      <c r="BK1131" s="240">
        <f>ROUND(I1131*H1131,2)</f>
        <v>0</v>
      </c>
      <c r="BL1131" s="18" t="s">
        <v>440</v>
      </c>
      <c r="BM1131" s="239" t="s">
        <v>1707</v>
      </c>
    </row>
    <row r="1132" s="2" customFormat="1" ht="24.15" customHeight="1">
      <c r="A1132" s="39"/>
      <c r="B1132" s="40"/>
      <c r="C1132" s="228" t="s">
        <v>1708</v>
      </c>
      <c r="D1132" s="228" t="s">
        <v>365</v>
      </c>
      <c r="E1132" s="229" t="s">
        <v>1709</v>
      </c>
      <c r="F1132" s="230" t="s">
        <v>1710</v>
      </c>
      <c r="G1132" s="231" t="s">
        <v>482</v>
      </c>
      <c r="H1132" s="232">
        <v>35.768999999999998</v>
      </c>
      <c r="I1132" s="233"/>
      <c r="J1132" s="234">
        <f>ROUND(I1132*H1132,2)</f>
        <v>0</v>
      </c>
      <c r="K1132" s="230" t="s">
        <v>369</v>
      </c>
      <c r="L1132" s="45"/>
      <c r="M1132" s="235" t="s">
        <v>1</v>
      </c>
      <c r="N1132" s="236" t="s">
        <v>42</v>
      </c>
      <c r="O1132" s="92"/>
      <c r="P1132" s="237">
        <f>O1132*H1132</f>
        <v>0</v>
      </c>
      <c r="Q1132" s="237">
        <v>0</v>
      </c>
      <c r="R1132" s="237">
        <f>Q1132*H1132</f>
        <v>0</v>
      </c>
      <c r="S1132" s="237">
        <v>0</v>
      </c>
      <c r="T1132" s="238">
        <f>S1132*H1132</f>
        <v>0</v>
      </c>
      <c r="U1132" s="39"/>
      <c r="V1132" s="39"/>
      <c r="W1132" s="39"/>
      <c r="X1132" s="39"/>
      <c r="Y1132" s="39"/>
      <c r="Z1132" s="39"/>
      <c r="AA1132" s="39"/>
      <c r="AB1132" s="39"/>
      <c r="AC1132" s="39"/>
      <c r="AD1132" s="39"/>
      <c r="AE1132" s="39"/>
      <c r="AR1132" s="239" t="s">
        <v>440</v>
      </c>
      <c r="AT1132" s="239" t="s">
        <v>365</v>
      </c>
      <c r="AU1132" s="239" t="s">
        <v>88</v>
      </c>
      <c r="AY1132" s="18" t="s">
        <v>362</v>
      </c>
      <c r="BE1132" s="240">
        <f>IF(N1132="základní",J1132,0)</f>
        <v>0</v>
      </c>
      <c r="BF1132" s="240">
        <f>IF(N1132="snížená",J1132,0)</f>
        <v>0</v>
      </c>
      <c r="BG1132" s="240">
        <f>IF(N1132="zákl. přenesená",J1132,0)</f>
        <v>0</v>
      </c>
      <c r="BH1132" s="240">
        <f>IF(N1132="sníž. přenesená",J1132,0)</f>
        <v>0</v>
      </c>
      <c r="BI1132" s="240">
        <f>IF(N1132="nulová",J1132,0)</f>
        <v>0</v>
      </c>
      <c r="BJ1132" s="18" t="s">
        <v>88</v>
      </c>
      <c r="BK1132" s="240">
        <f>ROUND(I1132*H1132,2)</f>
        <v>0</v>
      </c>
      <c r="BL1132" s="18" t="s">
        <v>440</v>
      </c>
      <c r="BM1132" s="239" t="s">
        <v>1711</v>
      </c>
    </row>
    <row r="1133" s="12" customFormat="1" ht="22.8" customHeight="1">
      <c r="A1133" s="12"/>
      <c r="B1133" s="212"/>
      <c r="C1133" s="213"/>
      <c r="D1133" s="214" t="s">
        <v>75</v>
      </c>
      <c r="E1133" s="226" t="s">
        <v>1712</v>
      </c>
      <c r="F1133" s="226" t="s">
        <v>1713</v>
      </c>
      <c r="G1133" s="213"/>
      <c r="H1133" s="213"/>
      <c r="I1133" s="216"/>
      <c r="J1133" s="227">
        <f>BK1133</f>
        <v>0</v>
      </c>
      <c r="K1133" s="213"/>
      <c r="L1133" s="218"/>
      <c r="M1133" s="219"/>
      <c r="N1133" s="220"/>
      <c r="O1133" s="220"/>
      <c r="P1133" s="221">
        <f>SUM(P1134:P1148)</f>
        <v>0</v>
      </c>
      <c r="Q1133" s="220"/>
      <c r="R1133" s="221">
        <f>SUM(R1134:R1148)</f>
        <v>0.088263999999999995</v>
      </c>
      <c r="S1133" s="220"/>
      <c r="T1133" s="222">
        <f>SUM(T1134:T1148)</f>
        <v>0</v>
      </c>
      <c r="U1133" s="12"/>
      <c r="V1133" s="12"/>
      <c r="W1133" s="12"/>
      <c r="X1133" s="12"/>
      <c r="Y1133" s="12"/>
      <c r="Z1133" s="12"/>
      <c r="AA1133" s="12"/>
      <c r="AB1133" s="12"/>
      <c r="AC1133" s="12"/>
      <c r="AD1133" s="12"/>
      <c r="AE1133" s="12"/>
      <c r="AR1133" s="223" t="s">
        <v>88</v>
      </c>
      <c r="AT1133" s="224" t="s">
        <v>75</v>
      </c>
      <c r="AU1133" s="224" t="s">
        <v>83</v>
      </c>
      <c r="AY1133" s="223" t="s">
        <v>362</v>
      </c>
      <c r="BK1133" s="225">
        <f>SUM(BK1134:BK1148)</f>
        <v>0</v>
      </c>
    </row>
    <row r="1134" s="2" customFormat="1" ht="16.5" customHeight="1">
      <c r="A1134" s="39"/>
      <c r="B1134" s="40"/>
      <c r="C1134" s="228" t="s">
        <v>1714</v>
      </c>
      <c r="D1134" s="228" t="s">
        <v>365</v>
      </c>
      <c r="E1134" s="229" t="s">
        <v>1715</v>
      </c>
      <c r="F1134" s="230" t="s">
        <v>1716</v>
      </c>
      <c r="G1134" s="231" t="s">
        <v>368</v>
      </c>
      <c r="H1134" s="232">
        <v>149.59999999999999</v>
      </c>
      <c r="I1134" s="233"/>
      <c r="J1134" s="234">
        <f>ROUND(I1134*H1134,2)</f>
        <v>0</v>
      </c>
      <c r="K1134" s="230" t="s">
        <v>369</v>
      </c>
      <c r="L1134" s="45"/>
      <c r="M1134" s="235" t="s">
        <v>1</v>
      </c>
      <c r="N1134" s="236" t="s">
        <v>42</v>
      </c>
      <c r="O1134" s="92"/>
      <c r="P1134" s="237">
        <f>O1134*H1134</f>
        <v>0</v>
      </c>
      <c r="Q1134" s="237">
        <v>6.9999999999999994E-05</v>
      </c>
      <c r="R1134" s="237">
        <f>Q1134*H1134</f>
        <v>0.010471999999999999</v>
      </c>
      <c r="S1134" s="237">
        <v>0</v>
      </c>
      <c r="T1134" s="238">
        <f>S1134*H1134</f>
        <v>0</v>
      </c>
      <c r="U1134" s="39"/>
      <c r="V1134" s="39"/>
      <c r="W1134" s="39"/>
      <c r="X1134" s="39"/>
      <c r="Y1134" s="39"/>
      <c r="Z1134" s="39"/>
      <c r="AA1134" s="39"/>
      <c r="AB1134" s="39"/>
      <c r="AC1134" s="39"/>
      <c r="AD1134" s="39"/>
      <c r="AE1134" s="39"/>
      <c r="AR1134" s="239" t="s">
        <v>440</v>
      </c>
      <c r="AT1134" s="239" t="s">
        <v>365</v>
      </c>
      <c r="AU1134" s="239" t="s">
        <v>88</v>
      </c>
      <c r="AY1134" s="18" t="s">
        <v>362</v>
      </c>
      <c r="BE1134" s="240">
        <f>IF(N1134="základní",J1134,0)</f>
        <v>0</v>
      </c>
      <c r="BF1134" s="240">
        <f>IF(N1134="snížená",J1134,0)</f>
        <v>0</v>
      </c>
      <c r="BG1134" s="240">
        <f>IF(N1134="zákl. přenesená",J1134,0)</f>
        <v>0</v>
      </c>
      <c r="BH1134" s="240">
        <f>IF(N1134="sníž. přenesená",J1134,0)</f>
        <v>0</v>
      </c>
      <c r="BI1134" s="240">
        <f>IF(N1134="nulová",J1134,0)</f>
        <v>0</v>
      </c>
      <c r="BJ1134" s="18" t="s">
        <v>88</v>
      </c>
      <c r="BK1134" s="240">
        <f>ROUND(I1134*H1134,2)</f>
        <v>0</v>
      </c>
      <c r="BL1134" s="18" t="s">
        <v>440</v>
      </c>
      <c r="BM1134" s="239" t="s">
        <v>1717</v>
      </c>
    </row>
    <row r="1135" s="15" customFormat="1">
      <c r="A1135" s="15"/>
      <c r="B1135" s="274"/>
      <c r="C1135" s="275"/>
      <c r="D1135" s="243" t="s">
        <v>372</v>
      </c>
      <c r="E1135" s="276" t="s">
        <v>1</v>
      </c>
      <c r="F1135" s="277" t="s">
        <v>1718</v>
      </c>
      <c r="G1135" s="275"/>
      <c r="H1135" s="276" t="s">
        <v>1</v>
      </c>
      <c r="I1135" s="278"/>
      <c r="J1135" s="275"/>
      <c r="K1135" s="275"/>
      <c r="L1135" s="279"/>
      <c r="M1135" s="280"/>
      <c r="N1135" s="281"/>
      <c r="O1135" s="281"/>
      <c r="P1135" s="281"/>
      <c r="Q1135" s="281"/>
      <c r="R1135" s="281"/>
      <c r="S1135" s="281"/>
      <c r="T1135" s="282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T1135" s="283" t="s">
        <v>372</v>
      </c>
      <c r="AU1135" s="283" t="s">
        <v>88</v>
      </c>
      <c r="AV1135" s="15" t="s">
        <v>83</v>
      </c>
      <c r="AW1135" s="15" t="s">
        <v>32</v>
      </c>
      <c r="AX1135" s="15" t="s">
        <v>76</v>
      </c>
      <c r="AY1135" s="283" t="s">
        <v>362</v>
      </c>
    </row>
    <row r="1136" s="13" customFormat="1">
      <c r="A1136" s="13"/>
      <c r="B1136" s="241"/>
      <c r="C1136" s="242"/>
      <c r="D1136" s="243" t="s">
        <v>372</v>
      </c>
      <c r="E1136" s="244" t="s">
        <v>1</v>
      </c>
      <c r="F1136" s="245" t="s">
        <v>1719</v>
      </c>
      <c r="G1136" s="242"/>
      <c r="H1136" s="246">
        <v>61.600000000000001</v>
      </c>
      <c r="I1136" s="247"/>
      <c r="J1136" s="242"/>
      <c r="K1136" s="242"/>
      <c r="L1136" s="248"/>
      <c r="M1136" s="249"/>
      <c r="N1136" s="250"/>
      <c r="O1136" s="250"/>
      <c r="P1136" s="250"/>
      <c r="Q1136" s="250"/>
      <c r="R1136" s="250"/>
      <c r="S1136" s="250"/>
      <c r="T1136" s="251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52" t="s">
        <v>372</v>
      </c>
      <c r="AU1136" s="252" t="s">
        <v>88</v>
      </c>
      <c r="AV1136" s="13" t="s">
        <v>88</v>
      </c>
      <c r="AW1136" s="13" t="s">
        <v>32</v>
      </c>
      <c r="AX1136" s="13" t="s">
        <v>76</v>
      </c>
      <c r="AY1136" s="252" t="s">
        <v>362</v>
      </c>
    </row>
    <row r="1137" s="13" customFormat="1">
      <c r="A1137" s="13"/>
      <c r="B1137" s="241"/>
      <c r="C1137" s="242"/>
      <c r="D1137" s="243" t="s">
        <v>372</v>
      </c>
      <c r="E1137" s="244" t="s">
        <v>1</v>
      </c>
      <c r="F1137" s="245" t="s">
        <v>1720</v>
      </c>
      <c r="G1137" s="242"/>
      <c r="H1137" s="246">
        <v>5.0599999999999996</v>
      </c>
      <c r="I1137" s="247"/>
      <c r="J1137" s="242"/>
      <c r="K1137" s="242"/>
      <c r="L1137" s="248"/>
      <c r="M1137" s="249"/>
      <c r="N1137" s="250"/>
      <c r="O1137" s="250"/>
      <c r="P1137" s="250"/>
      <c r="Q1137" s="250"/>
      <c r="R1137" s="250"/>
      <c r="S1137" s="250"/>
      <c r="T1137" s="251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52" t="s">
        <v>372</v>
      </c>
      <c r="AU1137" s="252" t="s">
        <v>88</v>
      </c>
      <c r="AV1137" s="13" t="s">
        <v>88</v>
      </c>
      <c r="AW1137" s="13" t="s">
        <v>32</v>
      </c>
      <c r="AX1137" s="13" t="s">
        <v>76</v>
      </c>
      <c r="AY1137" s="252" t="s">
        <v>362</v>
      </c>
    </row>
    <row r="1138" s="14" customFormat="1">
      <c r="A1138" s="14"/>
      <c r="B1138" s="263"/>
      <c r="C1138" s="264"/>
      <c r="D1138" s="243" t="s">
        <v>372</v>
      </c>
      <c r="E1138" s="265" t="s">
        <v>1</v>
      </c>
      <c r="F1138" s="266" t="s">
        <v>396</v>
      </c>
      <c r="G1138" s="264"/>
      <c r="H1138" s="267">
        <v>66.659999999999997</v>
      </c>
      <c r="I1138" s="268"/>
      <c r="J1138" s="264"/>
      <c r="K1138" s="264"/>
      <c r="L1138" s="269"/>
      <c r="M1138" s="270"/>
      <c r="N1138" s="271"/>
      <c r="O1138" s="271"/>
      <c r="P1138" s="271"/>
      <c r="Q1138" s="271"/>
      <c r="R1138" s="271"/>
      <c r="S1138" s="271"/>
      <c r="T1138" s="272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73" t="s">
        <v>372</v>
      </c>
      <c r="AU1138" s="273" t="s">
        <v>88</v>
      </c>
      <c r="AV1138" s="14" t="s">
        <v>370</v>
      </c>
      <c r="AW1138" s="14" t="s">
        <v>32</v>
      </c>
      <c r="AX1138" s="14" t="s">
        <v>76</v>
      </c>
      <c r="AY1138" s="273" t="s">
        <v>362</v>
      </c>
    </row>
    <row r="1139" s="13" customFormat="1">
      <c r="A1139" s="13"/>
      <c r="B1139" s="241"/>
      <c r="C1139" s="242"/>
      <c r="D1139" s="243" t="s">
        <v>372</v>
      </c>
      <c r="E1139" s="244" t="s">
        <v>1</v>
      </c>
      <c r="F1139" s="245" t="s">
        <v>1721</v>
      </c>
      <c r="G1139" s="242"/>
      <c r="H1139" s="246">
        <v>133.31999999999999</v>
      </c>
      <c r="I1139" s="247"/>
      <c r="J1139" s="242"/>
      <c r="K1139" s="242"/>
      <c r="L1139" s="248"/>
      <c r="M1139" s="249"/>
      <c r="N1139" s="250"/>
      <c r="O1139" s="250"/>
      <c r="P1139" s="250"/>
      <c r="Q1139" s="250"/>
      <c r="R1139" s="250"/>
      <c r="S1139" s="250"/>
      <c r="T1139" s="251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52" t="s">
        <v>372</v>
      </c>
      <c r="AU1139" s="252" t="s">
        <v>88</v>
      </c>
      <c r="AV1139" s="13" t="s">
        <v>88</v>
      </c>
      <c r="AW1139" s="13" t="s">
        <v>32</v>
      </c>
      <c r="AX1139" s="13" t="s">
        <v>76</v>
      </c>
      <c r="AY1139" s="252" t="s">
        <v>362</v>
      </c>
    </row>
    <row r="1140" s="15" customFormat="1">
      <c r="A1140" s="15"/>
      <c r="B1140" s="274"/>
      <c r="C1140" s="275"/>
      <c r="D1140" s="243" t="s">
        <v>372</v>
      </c>
      <c r="E1140" s="276" t="s">
        <v>1</v>
      </c>
      <c r="F1140" s="277" t="s">
        <v>1722</v>
      </c>
      <c r="G1140" s="275"/>
      <c r="H1140" s="276" t="s">
        <v>1</v>
      </c>
      <c r="I1140" s="278"/>
      <c r="J1140" s="275"/>
      <c r="K1140" s="275"/>
      <c r="L1140" s="279"/>
      <c r="M1140" s="280"/>
      <c r="N1140" s="281"/>
      <c r="O1140" s="281"/>
      <c r="P1140" s="281"/>
      <c r="Q1140" s="281"/>
      <c r="R1140" s="281"/>
      <c r="S1140" s="281"/>
      <c r="T1140" s="282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T1140" s="283" t="s">
        <v>372</v>
      </c>
      <c r="AU1140" s="283" t="s">
        <v>88</v>
      </c>
      <c r="AV1140" s="15" t="s">
        <v>83</v>
      </c>
      <c r="AW1140" s="15" t="s">
        <v>32</v>
      </c>
      <c r="AX1140" s="15" t="s">
        <v>76</v>
      </c>
      <c r="AY1140" s="283" t="s">
        <v>362</v>
      </c>
    </row>
    <row r="1141" s="13" customFormat="1">
      <c r="A1141" s="13"/>
      <c r="B1141" s="241"/>
      <c r="C1141" s="242"/>
      <c r="D1141" s="243" t="s">
        <v>372</v>
      </c>
      <c r="E1141" s="244" t="s">
        <v>1</v>
      </c>
      <c r="F1141" s="245" t="s">
        <v>1723</v>
      </c>
      <c r="G1141" s="242"/>
      <c r="H1141" s="246">
        <v>15.359999999999999</v>
      </c>
      <c r="I1141" s="247"/>
      <c r="J1141" s="242"/>
      <c r="K1141" s="242"/>
      <c r="L1141" s="248"/>
      <c r="M1141" s="249"/>
      <c r="N1141" s="250"/>
      <c r="O1141" s="250"/>
      <c r="P1141" s="250"/>
      <c r="Q1141" s="250"/>
      <c r="R1141" s="250"/>
      <c r="S1141" s="250"/>
      <c r="T1141" s="251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52" t="s">
        <v>372</v>
      </c>
      <c r="AU1141" s="252" t="s">
        <v>88</v>
      </c>
      <c r="AV1141" s="13" t="s">
        <v>88</v>
      </c>
      <c r="AW1141" s="13" t="s">
        <v>32</v>
      </c>
      <c r="AX1141" s="13" t="s">
        <v>76</v>
      </c>
      <c r="AY1141" s="252" t="s">
        <v>362</v>
      </c>
    </row>
    <row r="1142" s="13" customFormat="1">
      <c r="A1142" s="13"/>
      <c r="B1142" s="241"/>
      <c r="C1142" s="242"/>
      <c r="D1142" s="243" t="s">
        <v>372</v>
      </c>
      <c r="E1142" s="244" t="s">
        <v>1</v>
      </c>
      <c r="F1142" s="245" t="s">
        <v>1724</v>
      </c>
      <c r="G1142" s="242"/>
      <c r="H1142" s="246">
        <v>0.92000000000000004</v>
      </c>
      <c r="I1142" s="247"/>
      <c r="J1142" s="242"/>
      <c r="K1142" s="242"/>
      <c r="L1142" s="248"/>
      <c r="M1142" s="249"/>
      <c r="N1142" s="250"/>
      <c r="O1142" s="250"/>
      <c r="P1142" s="250"/>
      <c r="Q1142" s="250"/>
      <c r="R1142" s="250"/>
      <c r="S1142" s="250"/>
      <c r="T1142" s="251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52" t="s">
        <v>372</v>
      </c>
      <c r="AU1142" s="252" t="s">
        <v>88</v>
      </c>
      <c r="AV1142" s="13" t="s">
        <v>88</v>
      </c>
      <c r="AW1142" s="13" t="s">
        <v>32</v>
      </c>
      <c r="AX1142" s="13" t="s">
        <v>76</v>
      </c>
      <c r="AY1142" s="252" t="s">
        <v>362</v>
      </c>
    </row>
    <row r="1143" s="14" customFormat="1">
      <c r="A1143" s="14"/>
      <c r="B1143" s="263"/>
      <c r="C1143" s="264"/>
      <c r="D1143" s="243" t="s">
        <v>372</v>
      </c>
      <c r="E1143" s="265" t="s">
        <v>1</v>
      </c>
      <c r="F1143" s="266" t="s">
        <v>396</v>
      </c>
      <c r="G1143" s="264"/>
      <c r="H1143" s="267">
        <v>149.59999999999999</v>
      </c>
      <c r="I1143" s="268"/>
      <c r="J1143" s="264"/>
      <c r="K1143" s="264"/>
      <c r="L1143" s="269"/>
      <c r="M1143" s="270"/>
      <c r="N1143" s="271"/>
      <c r="O1143" s="271"/>
      <c r="P1143" s="271"/>
      <c r="Q1143" s="271"/>
      <c r="R1143" s="271"/>
      <c r="S1143" s="271"/>
      <c r="T1143" s="272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73" t="s">
        <v>372</v>
      </c>
      <c r="AU1143" s="273" t="s">
        <v>88</v>
      </c>
      <c r="AV1143" s="14" t="s">
        <v>370</v>
      </c>
      <c r="AW1143" s="14" t="s">
        <v>32</v>
      </c>
      <c r="AX1143" s="14" t="s">
        <v>83</v>
      </c>
      <c r="AY1143" s="273" t="s">
        <v>362</v>
      </c>
    </row>
    <row r="1144" s="2" customFormat="1" ht="24.15" customHeight="1">
      <c r="A1144" s="39"/>
      <c r="B1144" s="40"/>
      <c r="C1144" s="228" t="s">
        <v>1725</v>
      </c>
      <c r="D1144" s="228" t="s">
        <v>365</v>
      </c>
      <c r="E1144" s="229" t="s">
        <v>1726</v>
      </c>
      <c r="F1144" s="230" t="s">
        <v>1727</v>
      </c>
      <c r="G1144" s="231" t="s">
        <v>368</v>
      </c>
      <c r="H1144" s="232">
        <v>149.59999999999999</v>
      </c>
      <c r="I1144" s="233"/>
      <c r="J1144" s="234">
        <f>ROUND(I1144*H1144,2)</f>
        <v>0</v>
      </c>
      <c r="K1144" s="230" t="s">
        <v>369</v>
      </c>
      <c r="L1144" s="45"/>
      <c r="M1144" s="235" t="s">
        <v>1</v>
      </c>
      <c r="N1144" s="236" t="s">
        <v>42</v>
      </c>
      <c r="O1144" s="92"/>
      <c r="P1144" s="237">
        <f>O1144*H1144</f>
        <v>0</v>
      </c>
      <c r="Q1144" s="237">
        <v>8.0000000000000007E-05</v>
      </c>
      <c r="R1144" s="237">
        <f>Q1144*H1144</f>
        <v>0.011968000000000001</v>
      </c>
      <c r="S1144" s="237">
        <v>0</v>
      </c>
      <c r="T1144" s="238">
        <f>S1144*H1144</f>
        <v>0</v>
      </c>
      <c r="U1144" s="39"/>
      <c r="V1144" s="39"/>
      <c r="W1144" s="39"/>
      <c r="X1144" s="39"/>
      <c r="Y1144" s="39"/>
      <c r="Z1144" s="39"/>
      <c r="AA1144" s="39"/>
      <c r="AB1144" s="39"/>
      <c r="AC1144" s="39"/>
      <c r="AD1144" s="39"/>
      <c r="AE1144" s="39"/>
      <c r="AR1144" s="239" t="s">
        <v>440</v>
      </c>
      <c r="AT1144" s="239" t="s">
        <v>365</v>
      </c>
      <c r="AU1144" s="239" t="s">
        <v>88</v>
      </c>
      <c r="AY1144" s="18" t="s">
        <v>362</v>
      </c>
      <c r="BE1144" s="240">
        <f>IF(N1144="základní",J1144,0)</f>
        <v>0</v>
      </c>
      <c r="BF1144" s="240">
        <f>IF(N1144="snížená",J1144,0)</f>
        <v>0</v>
      </c>
      <c r="BG1144" s="240">
        <f>IF(N1144="zákl. přenesená",J1144,0)</f>
        <v>0</v>
      </c>
      <c r="BH1144" s="240">
        <f>IF(N1144="sníž. přenesená",J1144,0)</f>
        <v>0</v>
      </c>
      <c r="BI1144" s="240">
        <f>IF(N1144="nulová",J1144,0)</f>
        <v>0</v>
      </c>
      <c r="BJ1144" s="18" t="s">
        <v>88</v>
      </c>
      <c r="BK1144" s="240">
        <f>ROUND(I1144*H1144,2)</f>
        <v>0</v>
      </c>
      <c r="BL1144" s="18" t="s">
        <v>440</v>
      </c>
      <c r="BM1144" s="239" t="s">
        <v>1728</v>
      </c>
    </row>
    <row r="1145" s="2" customFormat="1" ht="24.15" customHeight="1">
      <c r="A1145" s="39"/>
      <c r="B1145" s="40"/>
      <c r="C1145" s="228" t="s">
        <v>1729</v>
      </c>
      <c r="D1145" s="228" t="s">
        <v>365</v>
      </c>
      <c r="E1145" s="229" t="s">
        <v>1730</v>
      </c>
      <c r="F1145" s="230" t="s">
        <v>1731</v>
      </c>
      <c r="G1145" s="231" t="s">
        <v>368</v>
      </c>
      <c r="H1145" s="232">
        <v>149.59999999999999</v>
      </c>
      <c r="I1145" s="233"/>
      <c r="J1145" s="234">
        <f>ROUND(I1145*H1145,2)</f>
        <v>0</v>
      </c>
      <c r="K1145" s="230" t="s">
        <v>369</v>
      </c>
      <c r="L1145" s="45"/>
      <c r="M1145" s="235" t="s">
        <v>1</v>
      </c>
      <c r="N1145" s="236" t="s">
        <v>42</v>
      </c>
      <c r="O1145" s="92"/>
      <c r="P1145" s="237">
        <f>O1145*H1145</f>
        <v>0</v>
      </c>
      <c r="Q1145" s="237">
        <v>6.0000000000000002E-05</v>
      </c>
      <c r="R1145" s="237">
        <f>Q1145*H1145</f>
        <v>0.0089759999999999996</v>
      </c>
      <c r="S1145" s="237">
        <v>0</v>
      </c>
      <c r="T1145" s="238">
        <f>S1145*H1145</f>
        <v>0</v>
      </c>
      <c r="U1145" s="39"/>
      <c r="V1145" s="39"/>
      <c r="W1145" s="39"/>
      <c r="X1145" s="39"/>
      <c r="Y1145" s="39"/>
      <c r="Z1145" s="39"/>
      <c r="AA1145" s="39"/>
      <c r="AB1145" s="39"/>
      <c r="AC1145" s="39"/>
      <c r="AD1145" s="39"/>
      <c r="AE1145" s="39"/>
      <c r="AR1145" s="239" t="s">
        <v>440</v>
      </c>
      <c r="AT1145" s="239" t="s">
        <v>365</v>
      </c>
      <c r="AU1145" s="239" t="s">
        <v>88</v>
      </c>
      <c r="AY1145" s="18" t="s">
        <v>362</v>
      </c>
      <c r="BE1145" s="240">
        <f>IF(N1145="základní",J1145,0)</f>
        <v>0</v>
      </c>
      <c r="BF1145" s="240">
        <f>IF(N1145="snížená",J1145,0)</f>
        <v>0</v>
      </c>
      <c r="BG1145" s="240">
        <f>IF(N1145="zákl. přenesená",J1145,0)</f>
        <v>0</v>
      </c>
      <c r="BH1145" s="240">
        <f>IF(N1145="sníž. přenesená",J1145,0)</f>
        <v>0</v>
      </c>
      <c r="BI1145" s="240">
        <f>IF(N1145="nulová",J1145,0)</f>
        <v>0</v>
      </c>
      <c r="BJ1145" s="18" t="s">
        <v>88</v>
      </c>
      <c r="BK1145" s="240">
        <f>ROUND(I1145*H1145,2)</f>
        <v>0</v>
      </c>
      <c r="BL1145" s="18" t="s">
        <v>440</v>
      </c>
      <c r="BM1145" s="239" t="s">
        <v>1732</v>
      </c>
    </row>
    <row r="1146" s="2" customFormat="1" ht="24.15" customHeight="1">
      <c r="A1146" s="39"/>
      <c r="B1146" s="40"/>
      <c r="C1146" s="228" t="s">
        <v>1733</v>
      </c>
      <c r="D1146" s="228" t="s">
        <v>365</v>
      </c>
      <c r="E1146" s="229" t="s">
        <v>1734</v>
      </c>
      <c r="F1146" s="230" t="s">
        <v>1735</v>
      </c>
      <c r="G1146" s="231" t="s">
        <v>368</v>
      </c>
      <c r="H1146" s="232">
        <v>149.59999999999999</v>
      </c>
      <c r="I1146" s="233"/>
      <c r="J1146" s="234">
        <f>ROUND(I1146*H1146,2)</f>
        <v>0</v>
      </c>
      <c r="K1146" s="230" t="s">
        <v>369</v>
      </c>
      <c r="L1146" s="45"/>
      <c r="M1146" s="235" t="s">
        <v>1</v>
      </c>
      <c r="N1146" s="236" t="s">
        <v>42</v>
      </c>
      <c r="O1146" s="92"/>
      <c r="P1146" s="237">
        <f>O1146*H1146</f>
        <v>0</v>
      </c>
      <c r="Q1146" s="237">
        <v>0.00013999999999999999</v>
      </c>
      <c r="R1146" s="237">
        <f>Q1146*H1146</f>
        <v>0.020943999999999997</v>
      </c>
      <c r="S1146" s="237">
        <v>0</v>
      </c>
      <c r="T1146" s="238">
        <f>S1146*H1146</f>
        <v>0</v>
      </c>
      <c r="U1146" s="39"/>
      <c r="V1146" s="39"/>
      <c r="W1146" s="39"/>
      <c r="X1146" s="39"/>
      <c r="Y1146" s="39"/>
      <c r="Z1146" s="39"/>
      <c r="AA1146" s="39"/>
      <c r="AB1146" s="39"/>
      <c r="AC1146" s="39"/>
      <c r="AD1146" s="39"/>
      <c r="AE1146" s="39"/>
      <c r="AR1146" s="239" t="s">
        <v>440</v>
      </c>
      <c r="AT1146" s="239" t="s">
        <v>365</v>
      </c>
      <c r="AU1146" s="239" t="s">
        <v>88</v>
      </c>
      <c r="AY1146" s="18" t="s">
        <v>362</v>
      </c>
      <c r="BE1146" s="240">
        <f>IF(N1146="základní",J1146,0)</f>
        <v>0</v>
      </c>
      <c r="BF1146" s="240">
        <f>IF(N1146="snížená",J1146,0)</f>
        <v>0</v>
      </c>
      <c r="BG1146" s="240">
        <f>IF(N1146="zákl. přenesená",J1146,0)</f>
        <v>0</v>
      </c>
      <c r="BH1146" s="240">
        <f>IF(N1146="sníž. přenesená",J1146,0)</f>
        <v>0</v>
      </c>
      <c r="BI1146" s="240">
        <f>IF(N1146="nulová",J1146,0)</f>
        <v>0</v>
      </c>
      <c r="BJ1146" s="18" t="s">
        <v>88</v>
      </c>
      <c r="BK1146" s="240">
        <f>ROUND(I1146*H1146,2)</f>
        <v>0</v>
      </c>
      <c r="BL1146" s="18" t="s">
        <v>440</v>
      </c>
      <c r="BM1146" s="239" t="s">
        <v>1736</v>
      </c>
    </row>
    <row r="1147" s="2" customFormat="1" ht="24.15" customHeight="1">
      <c r="A1147" s="39"/>
      <c r="B1147" s="40"/>
      <c r="C1147" s="228" t="s">
        <v>1737</v>
      </c>
      <c r="D1147" s="228" t="s">
        <v>365</v>
      </c>
      <c r="E1147" s="229" t="s">
        <v>1738</v>
      </c>
      <c r="F1147" s="230" t="s">
        <v>1739</v>
      </c>
      <c r="G1147" s="231" t="s">
        <v>368</v>
      </c>
      <c r="H1147" s="232">
        <v>299.19999999999999</v>
      </c>
      <c r="I1147" s="233"/>
      <c r="J1147" s="234">
        <f>ROUND(I1147*H1147,2)</f>
        <v>0</v>
      </c>
      <c r="K1147" s="230" t="s">
        <v>369</v>
      </c>
      <c r="L1147" s="45"/>
      <c r="M1147" s="235" t="s">
        <v>1</v>
      </c>
      <c r="N1147" s="236" t="s">
        <v>42</v>
      </c>
      <c r="O1147" s="92"/>
      <c r="P1147" s="237">
        <f>O1147*H1147</f>
        <v>0</v>
      </c>
      <c r="Q1147" s="237">
        <v>0.00012</v>
      </c>
      <c r="R1147" s="237">
        <f>Q1147*H1147</f>
        <v>0.035903999999999998</v>
      </c>
      <c r="S1147" s="237">
        <v>0</v>
      </c>
      <c r="T1147" s="238">
        <f>S1147*H1147</f>
        <v>0</v>
      </c>
      <c r="U1147" s="39"/>
      <c r="V1147" s="39"/>
      <c r="W1147" s="39"/>
      <c r="X1147" s="39"/>
      <c r="Y1147" s="39"/>
      <c r="Z1147" s="39"/>
      <c r="AA1147" s="39"/>
      <c r="AB1147" s="39"/>
      <c r="AC1147" s="39"/>
      <c r="AD1147" s="39"/>
      <c r="AE1147" s="39"/>
      <c r="AR1147" s="239" t="s">
        <v>440</v>
      </c>
      <c r="AT1147" s="239" t="s">
        <v>365</v>
      </c>
      <c r="AU1147" s="239" t="s">
        <v>88</v>
      </c>
      <c r="AY1147" s="18" t="s">
        <v>362</v>
      </c>
      <c r="BE1147" s="240">
        <f>IF(N1147="základní",J1147,0)</f>
        <v>0</v>
      </c>
      <c r="BF1147" s="240">
        <f>IF(N1147="snížená",J1147,0)</f>
        <v>0</v>
      </c>
      <c r="BG1147" s="240">
        <f>IF(N1147="zákl. přenesená",J1147,0)</f>
        <v>0</v>
      </c>
      <c r="BH1147" s="240">
        <f>IF(N1147="sníž. přenesená",J1147,0)</f>
        <v>0</v>
      </c>
      <c r="BI1147" s="240">
        <f>IF(N1147="nulová",J1147,0)</f>
        <v>0</v>
      </c>
      <c r="BJ1147" s="18" t="s">
        <v>88</v>
      </c>
      <c r="BK1147" s="240">
        <f>ROUND(I1147*H1147,2)</f>
        <v>0</v>
      </c>
      <c r="BL1147" s="18" t="s">
        <v>440</v>
      </c>
      <c r="BM1147" s="239" t="s">
        <v>1740</v>
      </c>
    </row>
    <row r="1148" s="13" customFormat="1">
      <c r="A1148" s="13"/>
      <c r="B1148" s="241"/>
      <c r="C1148" s="242"/>
      <c r="D1148" s="243" t="s">
        <v>372</v>
      </c>
      <c r="E1148" s="244" t="s">
        <v>1</v>
      </c>
      <c r="F1148" s="245" t="s">
        <v>1741</v>
      </c>
      <c r="G1148" s="242"/>
      <c r="H1148" s="246">
        <v>299.19999999999999</v>
      </c>
      <c r="I1148" s="247"/>
      <c r="J1148" s="242"/>
      <c r="K1148" s="242"/>
      <c r="L1148" s="248"/>
      <c r="M1148" s="249"/>
      <c r="N1148" s="250"/>
      <c r="O1148" s="250"/>
      <c r="P1148" s="250"/>
      <c r="Q1148" s="250"/>
      <c r="R1148" s="250"/>
      <c r="S1148" s="250"/>
      <c r="T1148" s="251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52" t="s">
        <v>372</v>
      </c>
      <c r="AU1148" s="252" t="s">
        <v>88</v>
      </c>
      <c r="AV1148" s="13" t="s">
        <v>88</v>
      </c>
      <c r="AW1148" s="13" t="s">
        <v>32</v>
      </c>
      <c r="AX1148" s="13" t="s">
        <v>83</v>
      </c>
      <c r="AY1148" s="252" t="s">
        <v>362</v>
      </c>
    </row>
    <row r="1149" s="12" customFormat="1" ht="22.8" customHeight="1">
      <c r="A1149" s="12"/>
      <c r="B1149" s="212"/>
      <c r="C1149" s="213"/>
      <c r="D1149" s="214" t="s">
        <v>75</v>
      </c>
      <c r="E1149" s="226" t="s">
        <v>1742</v>
      </c>
      <c r="F1149" s="226" t="s">
        <v>1743</v>
      </c>
      <c r="G1149" s="213"/>
      <c r="H1149" s="213"/>
      <c r="I1149" s="216"/>
      <c r="J1149" s="227">
        <f>BK1149</f>
        <v>0</v>
      </c>
      <c r="K1149" s="213"/>
      <c r="L1149" s="218"/>
      <c r="M1149" s="219"/>
      <c r="N1149" s="220"/>
      <c r="O1149" s="220"/>
      <c r="P1149" s="221">
        <f>SUM(P1150:P1166)</f>
        <v>0</v>
      </c>
      <c r="Q1149" s="220"/>
      <c r="R1149" s="221">
        <f>SUM(R1150:R1166)</f>
        <v>12.823518999999999</v>
      </c>
      <c r="S1149" s="220"/>
      <c r="T1149" s="222">
        <f>SUM(T1150:T1166)</f>
        <v>2.2756442799999999</v>
      </c>
      <c r="U1149" s="12"/>
      <c r="V1149" s="12"/>
      <c r="W1149" s="12"/>
      <c r="X1149" s="12"/>
      <c r="Y1149" s="12"/>
      <c r="Z1149" s="12"/>
      <c r="AA1149" s="12"/>
      <c r="AB1149" s="12"/>
      <c r="AC1149" s="12"/>
      <c r="AD1149" s="12"/>
      <c r="AE1149" s="12"/>
      <c r="AR1149" s="223" t="s">
        <v>88</v>
      </c>
      <c r="AT1149" s="224" t="s">
        <v>75</v>
      </c>
      <c r="AU1149" s="224" t="s">
        <v>83</v>
      </c>
      <c r="AY1149" s="223" t="s">
        <v>362</v>
      </c>
      <c r="BK1149" s="225">
        <f>SUM(BK1150:BK1166)</f>
        <v>0</v>
      </c>
    </row>
    <row r="1150" s="2" customFormat="1" ht="16.5" customHeight="1">
      <c r="A1150" s="39"/>
      <c r="B1150" s="40"/>
      <c r="C1150" s="228" t="s">
        <v>1744</v>
      </c>
      <c r="D1150" s="228" t="s">
        <v>365</v>
      </c>
      <c r="E1150" s="229" t="s">
        <v>1745</v>
      </c>
      <c r="F1150" s="230" t="s">
        <v>1746</v>
      </c>
      <c r="G1150" s="231" t="s">
        <v>368</v>
      </c>
      <c r="H1150" s="232">
        <v>7340.7879999999996</v>
      </c>
      <c r="I1150" s="233"/>
      <c r="J1150" s="234">
        <f>ROUND(I1150*H1150,2)</f>
        <v>0</v>
      </c>
      <c r="K1150" s="230" t="s">
        <v>369</v>
      </c>
      <c r="L1150" s="45"/>
      <c r="M1150" s="235" t="s">
        <v>1</v>
      </c>
      <c r="N1150" s="236" t="s">
        <v>42</v>
      </c>
      <c r="O1150" s="92"/>
      <c r="P1150" s="237">
        <f>O1150*H1150</f>
        <v>0</v>
      </c>
      <c r="Q1150" s="237">
        <v>0.001</v>
      </c>
      <c r="R1150" s="237">
        <f>Q1150*H1150</f>
        <v>7.3407879999999999</v>
      </c>
      <c r="S1150" s="237">
        <v>0.00031</v>
      </c>
      <c r="T1150" s="238">
        <f>S1150*H1150</f>
        <v>2.2756442799999999</v>
      </c>
      <c r="U1150" s="39"/>
      <c r="V1150" s="39"/>
      <c r="W1150" s="39"/>
      <c r="X1150" s="39"/>
      <c r="Y1150" s="39"/>
      <c r="Z1150" s="39"/>
      <c r="AA1150" s="39"/>
      <c r="AB1150" s="39"/>
      <c r="AC1150" s="39"/>
      <c r="AD1150" s="39"/>
      <c r="AE1150" s="39"/>
      <c r="AR1150" s="239" t="s">
        <v>440</v>
      </c>
      <c r="AT1150" s="239" t="s">
        <v>365</v>
      </c>
      <c r="AU1150" s="239" t="s">
        <v>88</v>
      </c>
      <c r="AY1150" s="18" t="s">
        <v>362</v>
      </c>
      <c r="BE1150" s="240">
        <f>IF(N1150="základní",J1150,0)</f>
        <v>0</v>
      </c>
      <c r="BF1150" s="240">
        <f>IF(N1150="snížená",J1150,0)</f>
        <v>0</v>
      </c>
      <c r="BG1150" s="240">
        <f>IF(N1150="zákl. přenesená",J1150,0)</f>
        <v>0</v>
      </c>
      <c r="BH1150" s="240">
        <f>IF(N1150="sníž. přenesená",J1150,0)</f>
        <v>0</v>
      </c>
      <c r="BI1150" s="240">
        <f>IF(N1150="nulová",J1150,0)</f>
        <v>0</v>
      </c>
      <c r="BJ1150" s="18" t="s">
        <v>88</v>
      </c>
      <c r="BK1150" s="240">
        <f>ROUND(I1150*H1150,2)</f>
        <v>0</v>
      </c>
      <c r="BL1150" s="18" t="s">
        <v>440</v>
      </c>
      <c r="BM1150" s="239" t="s">
        <v>1747</v>
      </c>
    </row>
    <row r="1151" s="13" customFormat="1">
      <c r="A1151" s="13"/>
      <c r="B1151" s="241"/>
      <c r="C1151" s="242"/>
      <c r="D1151" s="243" t="s">
        <v>372</v>
      </c>
      <c r="E1151" s="244" t="s">
        <v>1</v>
      </c>
      <c r="F1151" s="245" t="s">
        <v>932</v>
      </c>
      <c r="G1151" s="242"/>
      <c r="H1151" s="246">
        <v>5542.3670000000002</v>
      </c>
      <c r="I1151" s="247"/>
      <c r="J1151" s="242"/>
      <c r="K1151" s="242"/>
      <c r="L1151" s="248"/>
      <c r="M1151" s="249"/>
      <c r="N1151" s="250"/>
      <c r="O1151" s="250"/>
      <c r="P1151" s="250"/>
      <c r="Q1151" s="250"/>
      <c r="R1151" s="250"/>
      <c r="S1151" s="250"/>
      <c r="T1151" s="251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52" t="s">
        <v>372</v>
      </c>
      <c r="AU1151" s="252" t="s">
        <v>88</v>
      </c>
      <c r="AV1151" s="13" t="s">
        <v>88</v>
      </c>
      <c r="AW1151" s="13" t="s">
        <v>32</v>
      </c>
      <c r="AX1151" s="13" t="s">
        <v>76</v>
      </c>
      <c r="AY1151" s="252" t="s">
        <v>362</v>
      </c>
    </row>
    <row r="1152" s="13" customFormat="1">
      <c r="A1152" s="13"/>
      <c r="B1152" s="241"/>
      <c r="C1152" s="242"/>
      <c r="D1152" s="243" t="s">
        <v>372</v>
      </c>
      <c r="E1152" s="244" t="s">
        <v>1</v>
      </c>
      <c r="F1152" s="245" t="s">
        <v>1748</v>
      </c>
      <c r="G1152" s="242"/>
      <c r="H1152" s="246">
        <v>1798.4210000000001</v>
      </c>
      <c r="I1152" s="247"/>
      <c r="J1152" s="242"/>
      <c r="K1152" s="242"/>
      <c r="L1152" s="248"/>
      <c r="M1152" s="249"/>
      <c r="N1152" s="250"/>
      <c r="O1152" s="250"/>
      <c r="P1152" s="250"/>
      <c r="Q1152" s="250"/>
      <c r="R1152" s="250"/>
      <c r="S1152" s="250"/>
      <c r="T1152" s="251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52" t="s">
        <v>372</v>
      </c>
      <c r="AU1152" s="252" t="s">
        <v>88</v>
      </c>
      <c r="AV1152" s="13" t="s">
        <v>88</v>
      </c>
      <c r="AW1152" s="13" t="s">
        <v>32</v>
      </c>
      <c r="AX1152" s="13" t="s">
        <v>76</v>
      </c>
      <c r="AY1152" s="252" t="s">
        <v>362</v>
      </c>
    </row>
    <row r="1153" s="14" customFormat="1">
      <c r="A1153" s="14"/>
      <c r="B1153" s="263"/>
      <c r="C1153" s="264"/>
      <c r="D1153" s="243" t="s">
        <v>372</v>
      </c>
      <c r="E1153" s="265" t="s">
        <v>1</v>
      </c>
      <c r="F1153" s="266" t="s">
        <v>396</v>
      </c>
      <c r="G1153" s="264"/>
      <c r="H1153" s="267">
        <v>7340.7879999999996</v>
      </c>
      <c r="I1153" s="268"/>
      <c r="J1153" s="264"/>
      <c r="K1153" s="264"/>
      <c r="L1153" s="269"/>
      <c r="M1153" s="270"/>
      <c r="N1153" s="271"/>
      <c r="O1153" s="271"/>
      <c r="P1153" s="271"/>
      <c r="Q1153" s="271"/>
      <c r="R1153" s="271"/>
      <c r="S1153" s="271"/>
      <c r="T1153" s="272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73" t="s">
        <v>372</v>
      </c>
      <c r="AU1153" s="273" t="s">
        <v>88</v>
      </c>
      <c r="AV1153" s="14" t="s">
        <v>370</v>
      </c>
      <c r="AW1153" s="14" t="s">
        <v>32</v>
      </c>
      <c r="AX1153" s="14" t="s">
        <v>83</v>
      </c>
      <c r="AY1153" s="273" t="s">
        <v>362</v>
      </c>
    </row>
    <row r="1154" s="2" customFormat="1" ht="24.15" customHeight="1">
      <c r="A1154" s="39"/>
      <c r="B1154" s="40"/>
      <c r="C1154" s="228" t="s">
        <v>1749</v>
      </c>
      <c r="D1154" s="228" t="s">
        <v>365</v>
      </c>
      <c r="E1154" s="229" t="s">
        <v>1750</v>
      </c>
      <c r="F1154" s="230" t="s">
        <v>1751</v>
      </c>
      <c r="G1154" s="231" t="s">
        <v>368</v>
      </c>
      <c r="H1154" s="232">
        <v>10965.462</v>
      </c>
      <c r="I1154" s="233"/>
      <c r="J1154" s="234">
        <f>ROUND(I1154*H1154,2)</f>
        <v>0</v>
      </c>
      <c r="K1154" s="230" t="s">
        <v>369</v>
      </c>
      <c r="L1154" s="45"/>
      <c r="M1154" s="235" t="s">
        <v>1</v>
      </c>
      <c r="N1154" s="236" t="s">
        <v>42</v>
      </c>
      <c r="O1154" s="92"/>
      <c r="P1154" s="237">
        <f>O1154*H1154</f>
        <v>0</v>
      </c>
      <c r="Q1154" s="237">
        <v>0.00021000000000000001</v>
      </c>
      <c r="R1154" s="237">
        <f>Q1154*H1154</f>
        <v>2.30274702</v>
      </c>
      <c r="S1154" s="237">
        <v>0</v>
      </c>
      <c r="T1154" s="238">
        <f>S1154*H1154</f>
        <v>0</v>
      </c>
      <c r="U1154" s="39"/>
      <c r="V1154" s="39"/>
      <c r="W1154" s="39"/>
      <c r="X1154" s="39"/>
      <c r="Y1154" s="39"/>
      <c r="Z1154" s="39"/>
      <c r="AA1154" s="39"/>
      <c r="AB1154" s="39"/>
      <c r="AC1154" s="39"/>
      <c r="AD1154" s="39"/>
      <c r="AE1154" s="39"/>
      <c r="AR1154" s="239" t="s">
        <v>440</v>
      </c>
      <c r="AT1154" s="239" t="s">
        <v>365</v>
      </c>
      <c r="AU1154" s="239" t="s">
        <v>88</v>
      </c>
      <c r="AY1154" s="18" t="s">
        <v>362</v>
      </c>
      <c r="BE1154" s="240">
        <f>IF(N1154="základní",J1154,0)</f>
        <v>0</v>
      </c>
      <c r="BF1154" s="240">
        <f>IF(N1154="snížená",J1154,0)</f>
        <v>0</v>
      </c>
      <c r="BG1154" s="240">
        <f>IF(N1154="zákl. přenesená",J1154,0)</f>
        <v>0</v>
      </c>
      <c r="BH1154" s="240">
        <f>IF(N1154="sníž. přenesená",J1154,0)</f>
        <v>0</v>
      </c>
      <c r="BI1154" s="240">
        <f>IF(N1154="nulová",J1154,0)</f>
        <v>0</v>
      </c>
      <c r="BJ1154" s="18" t="s">
        <v>88</v>
      </c>
      <c r="BK1154" s="240">
        <f>ROUND(I1154*H1154,2)</f>
        <v>0</v>
      </c>
      <c r="BL1154" s="18" t="s">
        <v>440</v>
      </c>
      <c r="BM1154" s="239" t="s">
        <v>1752</v>
      </c>
    </row>
    <row r="1155" s="15" customFormat="1">
      <c r="A1155" s="15"/>
      <c r="B1155" s="274"/>
      <c r="C1155" s="275"/>
      <c r="D1155" s="243" t="s">
        <v>372</v>
      </c>
      <c r="E1155" s="276" t="s">
        <v>1</v>
      </c>
      <c r="F1155" s="277" t="s">
        <v>1753</v>
      </c>
      <c r="G1155" s="275"/>
      <c r="H1155" s="276" t="s">
        <v>1</v>
      </c>
      <c r="I1155" s="278"/>
      <c r="J1155" s="275"/>
      <c r="K1155" s="275"/>
      <c r="L1155" s="279"/>
      <c r="M1155" s="280"/>
      <c r="N1155" s="281"/>
      <c r="O1155" s="281"/>
      <c r="P1155" s="281"/>
      <c r="Q1155" s="281"/>
      <c r="R1155" s="281"/>
      <c r="S1155" s="281"/>
      <c r="T1155" s="282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T1155" s="283" t="s">
        <v>372</v>
      </c>
      <c r="AU1155" s="283" t="s">
        <v>88</v>
      </c>
      <c r="AV1155" s="15" t="s">
        <v>83</v>
      </c>
      <c r="AW1155" s="15" t="s">
        <v>32</v>
      </c>
      <c r="AX1155" s="15" t="s">
        <v>76</v>
      </c>
      <c r="AY1155" s="283" t="s">
        <v>362</v>
      </c>
    </row>
    <row r="1156" s="13" customFormat="1">
      <c r="A1156" s="13"/>
      <c r="B1156" s="241"/>
      <c r="C1156" s="242"/>
      <c r="D1156" s="243" t="s">
        <v>372</v>
      </c>
      <c r="E1156" s="244" t="s">
        <v>1</v>
      </c>
      <c r="F1156" s="245" t="s">
        <v>1754</v>
      </c>
      <c r="G1156" s="242"/>
      <c r="H1156" s="246">
        <v>1866.2260000000001</v>
      </c>
      <c r="I1156" s="247"/>
      <c r="J1156" s="242"/>
      <c r="K1156" s="242"/>
      <c r="L1156" s="248"/>
      <c r="M1156" s="249"/>
      <c r="N1156" s="250"/>
      <c r="O1156" s="250"/>
      <c r="P1156" s="250"/>
      <c r="Q1156" s="250"/>
      <c r="R1156" s="250"/>
      <c r="S1156" s="250"/>
      <c r="T1156" s="251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52" t="s">
        <v>372</v>
      </c>
      <c r="AU1156" s="252" t="s">
        <v>88</v>
      </c>
      <c r="AV1156" s="13" t="s">
        <v>88</v>
      </c>
      <c r="AW1156" s="13" t="s">
        <v>32</v>
      </c>
      <c r="AX1156" s="13" t="s">
        <v>76</v>
      </c>
      <c r="AY1156" s="252" t="s">
        <v>362</v>
      </c>
    </row>
    <row r="1157" s="13" customFormat="1">
      <c r="A1157" s="13"/>
      <c r="B1157" s="241"/>
      <c r="C1157" s="242"/>
      <c r="D1157" s="243" t="s">
        <v>372</v>
      </c>
      <c r="E1157" s="244" t="s">
        <v>1</v>
      </c>
      <c r="F1157" s="245" t="s">
        <v>1755</v>
      </c>
      <c r="G1157" s="242"/>
      <c r="H1157" s="246">
        <v>486.53399999999999</v>
      </c>
      <c r="I1157" s="247"/>
      <c r="J1157" s="242"/>
      <c r="K1157" s="242"/>
      <c r="L1157" s="248"/>
      <c r="M1157" s="249"/>
      <c r="N1157" s="250"/>
      <c r="O1157" s="250"/>
      <c r="P1157" s="250"/>
      <c r="Q1157" s="250"/>
      <c r="R1157" s="250"/>
      <c r="S1157" s="250"/>
      <c r="T1157" s="251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52" t="s">
        <v>372</v>
      </c>
      <c r="AU1157" s="252" t="s">
        <v>88</v>
      </c>
      <c r="AV1157" s="13" t="s">
        <v>88</v>
      </c>
      <c r="AW1157" s="13" t="s">
        <v>32</v>
      </c>
      <c r="AX1157" s="13" t="s">
        <v>76</v>
      </c>
      <c r="AY1157" s="252" t="s">
        <v>362</v>
      </c>
    </row>
    <row r="1158" s="13" customFormat="1">
      <c r="A1158" s="13"/>
      <c r="B1158" s="241"/>
      <c r="C1158" s="242"/>
      <c r="D1158" s="243" t="s">
        <v>372</v>
      </c>
      <c r="E1158" s="244" t="s">
        <v>1</v>
      </c>
      <c r="F1158" s="245" t="s">
        <v>1414</v>
      </c>
      <c r="G1158" s="242"/>
      <c r="H1158" s="246">
        <v>778.15499999999997</v>
      </c>
      <c r="I1158" s="247"/>
      <c r="J1158" s="242"/>
      <c r="K1158" s="242"/>
      <c r="L1158" s="248"/>
      <c r="M1158" s="249"/>
      <c r="N1158" s="250"/>
      <c r="O1158" s="250"/>
      <c r="P1158" s="250"/>
      <c r="Q1158" s="250"/>
      <c r="R1158" s="250"/>
      <c r="S1158" s="250"/>
      <c r="T1158" s="251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52" t="s">
        <v>372</v>
      </c>
      <c r="AU1158" s="252" t="s">
        <v>88</v>
      </c>
      <c r="AV1158" s="13" t="s">
        <v>88</v>
      </c>
      <c r="AW1158" s="13" t="s">
        <v>32</v>
      </c>
      <c r="AX1158" s="13" t="s">
        <v>76</v>
      </c>
      <c r="AY1158" s="252" t="s">
        <v>362</v>
      </c>
    </row>
    <row r="1159" s="13" customFormat="1">
      <c r="A1159" s="13"/>
      <c r="B1159" s="241"/>
      <c r="C1159" s="242"/>
      <c r="D1159" s="243" t="s">
        <v>372</v>
      </c>
      <c r="E1159" s="244" t="s">
        <v>1</v>
      </c>
      <c r="F1159" s="245" t="s">
        <v>1756</v>
      </c>
      <c r="G1159" s="242"/>
      <c r="H1159" s="246">
        <v>204.31999999999999</v>
      </c>
      <c r="I1159" s="247"/>
      <c r="J1159" s="242"/>
      <c r="K1159" s="242"/>
      <c r="L1159" s="248"/>
      <c r="M1159" s="249"/>
      <c r="N1159" s="250"/>
      <c r="O1159" s="250"/>
      <c r="P1159" s="250"/>
      <c r="Q1159" s="250"/>
      <c r="R1159" s="250"/>
      <c r="S1159" s="250"/>
      <c r="T1159" s="251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52" t="s">
        <v>372</v>
      </c>
      <c r="AU1159" s="252" t="s">
        <v>88</v>
      </c>
      <c r="AV1159" s="13" t="s">
        <v>88</v>
      </c>
      <c r="AW1159" s="13" t="s">
        <v>32</v>
      </c>
      <c r="AX1159" s="13" t="s">
        <v>76</v>
      </c>
      <c r="AY1159" s="252" t="s">
        <v>362</v>
      </c>
    </row>
    <row r="1160" s="13" customFormat="1">
      <c r="A1160" s="13"/>
      <c r="B1160" s="241"/>
      <c r="C1160" s="242"/>
      <c r="D1160" s="243" t="s">
        <v>372</v>
      </c>
      <c r="E1160" s="244" t="s">
        <v>1</v>
      </c>
      <c r="F1160" s="245" t="s">
        <v>1757</v>
      </c>
      <c r="G1160" s="242"/>
      <c r="H1160" s="246">
        <v>4.7750000000000004</v>
      </c>
      <c r="I1160" s="247"/>
      <c r="J1160" s="242"/>
      <c r="K1160" s="242"/>
      <c r="L1160" s="248"/>
      <c r="M1160" s="249"/>
      <c r="N1160" s="250"/>
      <c r="O1160" s="250"/>
      <c r="P1160" s="250"/>
      <c r="Q1160" s="250"/>
      <c r="R1160" s="250"/>
      <c r="S1160" s="250"/>
      <c r="T1160" s="251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52" t="s">
        <v>372</v>
      </c>
      <c r="AU1160" s="252" t="s">
        <v>88</v>
      </c>
      <c r="AV1160" s="13" t="s">
        <v>88</v>
      </c>
      <c r="AW1160" s="13" t="s">
        <v>32</v>
      </c>
      <c r="AX1160" s="13" t="s">
        <v>76</v>
      </c>
      <c r="AY1160" s="252" t="s">
        <v>362</v>
      </c>
    </row>
    <row r="1161" s="13" customFormat="1">
      <c r="A1161" s="13"/>
      <c r="B1161" s="241"/>
      <c r="C1161" s="242"/>
      <c r="D1161" s="243" t="s">
        <v>372</v>
      </c>
      <c r="E1161" s="244" t="s">
        <v>1</v>
      </c>
      <c r="F1161" s="245" t="s">
        <v>1758</v>
      </c>
      <c r="G1161" s="242"/>
      <c r="H1161" s="246">
        <v>75.456000000000003</v>
      </c>
      <c r="I1161" s="247"/>
      <c r="J1161" s="242"/>
      <c r="K1161" s="242"/>
      <c r="L1161" s="248"/>
      <c r="M1161" s="249"/>
      <c r="N1161" s="250"/>
      <c r="O1161" s="250"/>
      <c r="P1161" s="250"/>
      <c r="Q1161" s="250"/>
      <c r="R1161" s="250"/>
      <c r="S1161" s="250"/>
      <c r="T1161" s="251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52" t="s">
        <v>372</v>
      </c>
      <c r="AU1161" s="252" t="s">
        <v>88</v>
      </c>
      <c r="AV1161" s="13" t="s">
        <v>88</v>
      </c>
      <c r="AW1161" s="13" t="s">
        <v>32</v>
      </c>
      <c r="AX1161" s="13" t="s">
        <v>76</v>
      </c>
      <c r="AY1161" s="252" t="s">
        <v>362</v>
      </c>
    </row>
    <row r="1162" s="15" customFormat="1">
      <c r="A1162" s="15"/>
      <c r="B1162" s="274"/>
      <c r="C1162" s="275"/>
      <c r="D1162" s="243" t="s">
        <v>372</v>
      </c>
      <c r="E1162" s="276" t="s">
        <v>1</v>
      </c>
      <c r="F1162" s="277" t="s">
        <v>1759</v>
      </c>
      <c r="G1162" s="275"/>
      <c r="H1162" s="276" t="s">
        <v>1</v>
      </c>
      <c r="I1162" s="278"/>
      <c r="J1162" s="275"/>
      <c r="K1162" s="275"/>
      <c r="L1162" s="279"/>
      <c r="M1162" s="280"/>
      <c r="N1162" s="281"/>
      <c r="O1162" s="281"/>
      <c r="P1162" s="281"/>
      <c r="Q1162" s="281"/>
      <c r="R1162" s="281"/>
      <c r="S1162" s="281"/>
      <c r="T1162" s="282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T1162" s="283" t="s">
        <v>372</v>
      </c>
      <c r="AU1162" s="283" t="s">
        <v>88</v>
      </c>
      <c r="AV1162" s="15" t="s">
        <v>83</v>
      </c>
      <c r="AW1162" s="15" t="s">
        <v>32</v>
      </c>
      <c r="AX1162" s="15" t="s">
        <v>76</v>
      </c>
      <c r="AY1162" s="283" t="s">
        <v>362</v>
      </c>
    </row>
    <row r="1163" s="13" customFormat="1">
      <c r="A1163" s="13"/>
      <c r="B1163" s="241"/>
      <c r="C1163" s="242"/>
      <c r="D1163" s="243" t="s">
        <v>372</v>
      </c>
      <c r="E1163" s="244" t="s">
        <v>1</v>
      </c>
      <c r="F1163" s="245" t="s">
        <v>1748</v>
      </c>
      <c r="G1163" s="242"/>
      <c r="H1163" s="246">
        <v>1798.4210000000001</v>
      </c>
      <c r="I1163" s="247"/>
      <c r="J1163" s="242"/>
      <c r="K1163" s="242"/>
      <c r="L1163" s="248"/>
      <c r="M1163" s="249"/>
      <c r="N1163" s="250"/>
      <c r="O1163" s="250"/>
      <c r="P1163" s="250"/>
      <c r="Q1163" s="250"/>
      <c r="R1163" s="250"/>
      <c r="S1163" s="250"/>
      <c r="T1163" s="251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52" t="s">
        <v>372</v>
      </c>
      <c r="AU1163" s="252" t="s">
        <v>88</v>
      </c>
      <c r="AV1163" s="13" t="s">
        <v>88</v>
      </c>
      <c r="AW1163" s="13" t="s">
        <v>32</v>
      </c>
      <c r="AX1163" s="13" t="s">
        <v>76</v>
      </c>
      <c r="AY1163" s="252" t="s">
        <v>362</v>
      </c>
    </row>
    <row r="1164" s="13" customFormat="1">
      <c r="A1164" s="13"/>
      <c r="B1164" s="241"/>
      <c r="C1164" s="242"/>
      <c r="D1164" s="243" t="s">
        <v>372</v>
      </c>
      <c r="E1164" s="244" t="s">
        <v>1</v>
      </c>
      <c r="F1164" s="245" t="s">
        <v>1760</v>
      </c>
      <c r="G1164" s="242"/>
      <c r="H1164" s="246">
        <v>5751.5749999999998</v>
      </c>
      <c r="I1164" s="247"/>
      <c r="J1164" s="242"/>
      <c r="K1164" s="242"/>
      <c r="L1164" s="248"/>
      <c r="M1164" s="249"/>
      <c r="N1164" s="250"/>
      <c r="O1164" s="250"/>
      <c r="P1164" s="250"/>
      <c r="Q1164" s="250"/>
      <c r="R1164" s="250"/>
      <c r="S1164" s="250"/>
      <c r="T1164" s="251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52" t="s">
        <v>372</v>
      </c>
      <c r="AU1164" s="252" t="s">
        <v>88</v>
      </c>
      <c r="AV1164" s="13" t="s">
        <v>88</v>
      </c>
      <c r="AW1164" s="13" t="s">
        <v>32</v>
      </c>
      <c r="AX1164" s="13" t="s">
        <v>76</v>
      </c>
      <c r="AY1164" s="252" t="s">
        <v>362</v>
      </c>
    </row>
    <row r="1165" s="14" customFormat="1">
      <c r="A1165" s="14"/>
      <c r="B1165" s="263"/>
      <c r="C1165" s="264"/>
      <c r="D1165" s="243" t="s">
        <v>372</v>
      </c>
      <c r="E1165" s="265" t="s">
        <v>1</v>
      </c>
      <c r="F1165" s="266" t="s">
        <v>396</v>
      </c>
      <c r="G1165" s="264"/>
      <c r="H1165" s="267">
        <v>10965.462</v>
      </c>
      <c r="I1165" s="268"/>
      <c r="J1165" s="264"/>
      <c r="K1165" s="264"/>
      <c r="L1165" s="269"/>
      <c r="M1165" s="270"/>
      <c r="N1165" s="271"/>
      <c r="O1165" s="271"/>
      <c r="P1165" s="271"/>
      <c r="Q1165" s="271"/>
      <c r="R1165" s="271"/>
      <c r="S1165" s="271"/>
      <c r="T1165" s="272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73" t="s">
        <v>372</v>
      </c>
      <c r="AU1165" s="273" t="s">
        <v>88</v>
      </c>
      <c r="AV1165" s="14" t="s">
        <v>370</v>
      </c>
      <c r="AW1165" s="14" t="s">
        <v>32</v>
      </c>
      <c r="AX1165" s="14" t="s">
        <v>83</v>
      </c>
      <c r="AY1165" s="273" t="s">
        <v>362</v>
      </c>
    </row>
    <row r="1166" s="2" customFormat="1" ht="33" customHeight="1">
      <c r="A1166" s="39"/>
      <c r="B1166" s="40"/>
      <c r="C1166" s="228" t="s">
        <v>1761</v>
      </c>
      <c r="D1166" s="228" t="s">
        <v>365</v>
      </c>
      <c r="E1166" s="229" t="s">
        <v>1762</v>
      </c>
      <c r="F1166" s="230" t="s">
        <v>1763</v>
      </c>
      <c r="G1166" s="231" t="s">
        <v>368</v>
      </c>
      <c r="H1166" s="232">
        <v>10965.462</v>
      </c>
      <c r="I1166" s="233"/>
      <c r="J1166" s="234">
        <f>ROUND(I1166*H1166,2)</f>
        <v>0</v>
      </c>
      <c r="K1166" s="230" t="s">
        <v>369</v>
      </c>
      <c r="L1166" s="45"/>
      <c r="M1166" s="235" t="s">
        <v>1</v>
      </c>
      <c r="N1166" s="236" t="s">
        <v>42</v>
      </c>
      <c r="O1166" s="92"/>
      <c r="P1166" s="237">
        <f>O1166*H1166</f>
        <v>0</v>
      </c>
      <c r="Q1166" s="237">
        <v>0.00029</v>
      </c>
      <c r="R1166" s="237">
        <f>Q1166*H1166</f>
        <v>3.1799839799999998</v>
      </c>
      <c r="S1166" s="237">
        <v>0</v>
      </c>
      <c r="T1166" s="238">
        <f>S1166*H1166</f>
        <v>0</v>
      </c>
      <c r="U1166" s="39"/>
      <c r="V1166" s="39"/>
      <c r="W1166" s="39"/>
      <c r="X1166" s="39"/>
      <c r="Y1166" s="39"/>
      <c r="Z1166" s="39"/>
      <c r="AA1166" s="39"/>
      <c r="AB1166" s="39"/>
      <c r="AC1166" s="39"/>
      <c r="AD1166" s="39"/>
      <c r="AE1166" s="39"/>
      <c r="AR1166" s="239" t="s">
        <v>440</v>
      </c>
      <c r="AT1166" s="239" t="s">
        <v>365</v>
      </c>
      <c r="AU1166" s="239" t="s">
        <v>88</v>
      </c>
      <c r="AY1166" s="18" t="s">
        <v>362</v>
      </c>
      <c r="BE1166" s="240">
        <f>IF(N1166="základní",J1166,0)</f>
        <v>0</v>
      </c>
      <c r="BF1166" s="240">
        <f>IF(N1166="snížená",J1166,0)</f>
        <v>0</v>
      </c>
      <c r="BG1166" s="240">
        <f>IF(N1166="zákl. přenesená",J1166,0)</f>
        <v>0</v>
      </c>
      <c r="BH1166" s="240">
        <f>IF(N1166="sníž. přenesená",J1166,0)</f>
        <v>0</v>
      </c>
      <c r="BI1166" s="240">
        <f>IF(N1166="nulová",J1166,0)</f>
        <v>0</v>
      </c>
      <c r="BJ1166" s="18" t="s">
        <v>88</v>
      </c>
      <c r="BK1166" s="240">
        <f>ROUND(I1166*H1166,2)</f>
        <v>0</v>
      </c>
      <c r="BL1166" s="18" t="s">
        <v>440</v>
      </c>
      <c r="BM1166" s="239" t="s">
        <v>1764</v>
      </c>
    </row>
    <row r="1167" s="12" customFormat="1" ht="25.92" customHeight="1">
      <c r="A1167" s="12"/>
      <c r="B1167" s="212"/>
      <c r="C1167" s="213"/>
      <c r="D1167" s="214" t="s">
        <v>75</v>
      </c>
      <c r="E1167" s="215" t="s">
        <v>1765</v>
      </c>
      <c r="F1167" s="215" t="s">
        <v>1766</v>
      </c>
      <c r="G1167" s="213"/>
      <c r="H1167" s="213"/>
      <c r="I1167" s="216"/>
      <c r="J1167" s="217">
        <f>BK1167</f>
        <v>0</v>
      </c>
      <c r="K1167" s="213"/>
      <c r="L1167" s="218"/>
      <c r="M1167" s="219"/>
      <c r="N1167" s="220"/>
      <c r="O1167" s="220"/>
      <c r="P1167" s="221">
        <f>SUM(P1168:P1170)</f>
        <v>0</v>
      </c>
      <c r="Q1167" s="220"/>
      <c r="R1167" s="221">
        <f>SUM(R1168:R1170)</f>
        <v>0</v>
      </c>
      <c r="S1167" s="220"/>
      <c r="T1167" s="222">
        <f>SUM(T1168:T1170)</f>
        <v>0</v>
      </c>
      <c r="U1167" s="12"/>
      <c r="V1167" s="12"/>
      <c r="W1167" s="12"/>
      <c r="X1167" s="12"/>
      <c r="Y1167" s="12"/>
      <c r="Z1167" s="12"/>
      <c r="AA1167" s="12"/>
      <c r="AB1167" s="12"/>
      <c r="AC1167" s="12"/>
      <c r="AD1167" s="12"/>
      <c r="AE1167" s="12"/>
      <c r="AR1167" s="223" t="s">
        <v>370</v>
      </c>
      <c r="AT1167" s="224" t="s">
        <v>75</v>
      </c>
      <c r="AU1167" s="224" t="s">
        <v>76</v>
      </c>
      <c r="AY1167" s="223" t="s">
        <v>362</v>
      </c>
      <c r="BK1167" s="225">
        <f>SUM(BK1168:BK1170)</f>
        <v>0</v>
      </c>
    </row>
    <row r="1168" s="2" customFormat="1" ht="24.15" customHeight="1">
      <c r="A1168" s="39"/>
      <c r="B1168" s="40"/>
      <c r="C1168" s="228" t="s">
        <v>1767</v>
      </c>
      <c r="D1168" s="228" t="s">
        <v>365</v>
      </c>
      <c r="E1168" s="229" t="s">
        <v>1768</v>
      </c>
      <c r="F1168" s="230" t="s">
        <v>1769</v>
      </c>
      <c r="G1168" s="231" t="s">
        <v>470</v>
      </c>
      <c r="H1168" s="232">
        <v>50</v>
      </c>
      <c r="I1168" s="233"/>
      <c r="J1168" s="234">
        <f>ROUND(I1168*H1168,2)</f>
        <v>0</v>
      </c>
      <c r="K1168" s="230" t="s">
        <v>471</v>
      </c>
      <c r="L1168" s="45"/>
      <c r="M1168" s="235" t="s">
        <v>1</v>
      </c>
      <c r="N1168" s="236" t="s">
        <v>42</v>
      </c>
      <c r="O1168" s="92"/>
      <c r="P1168" s="237">
        <f>O1168*H1168</f>
        <v>0</v>
      </c>
      <c r="Q1168" s="237">
        <v>0</v>
      </c>
      <c r="R1168" s="237">
        <f>Q1168*H1168</f>
        <v>0</v>
      </c>
      <c r="S1168" s="237">
        <v>0</v>
      </c>
      <c r="T1168" s="238">
        <f>S1168*H1168</f>
        <v>0</v>
      </c>
      <c r="U1168" s="39"/>
      <c r="V1168" s="39"/>
      <c r="W1168" s="39"/>
      <c r="X1168" s="39"/>
      <c r="Y1168" s="39"/>
      <c r="Z1168" s="39"/>
      <c r="AA1168" s="39"/>
      <c r="AB1168" s="39"/>
      <c r="AC1168" s="39"/>
      <c r="AD1168" s="39"/>
      <c r="AE1168" s="39"/>
      <c r="AR1168" s="239" t="s">
        <v>558</v>
      </c>
      <c r="AT1168" s="239" t="s">
        <v>365</v>
      </c>
      <c r="AU1168" s="239" t="s">
        <v>83</v>
      </c>
      <c r="AY1168" s="18" t="s">
        <v>362</v>
      </c>
      <c r="BE1168" s="240">
        <f>IF(N1168="základní",J1168,0)</f>
        <v>0</v>
      </c>
      <c r="BF1168" s="240">
        <f>IF(N1168="snížená",J1168,0)</f>
        <v>0</v>
      </c>
      <c r="BG1168" s="240">
        <f>IF(N1168="zákl. přenesená",J1168,0)</f>
        <v>0</v>
      </c>
      <c r="BH1168" s="240">
        <f>IF(N1168="sníž. přenesená",J1168,0)</f>
        <v>0</v>
      </c>
      <c r="BI1168" s="240">
        <f>IF(N1168="nulová",J1168,0)</f>
        <v>0</v>
      </c>
      <c r="BJ1168" s="18" t="s">
        <v>88</v>
      </c>
      <c r="BK1168" s="240">
        <f>ROUND(I1168*H1168,2)</f>
        <v>0</v>
      </c>
      <c r="BL1168" s="18" t="s">
        <v>558</v>
      </c>
      <c r="BM1168" s="239" t="s">
        <v>1770</v>
      </c>
    </row>
    <row r="1169" s="15" customFormat="1">
      <c r="A1169" s="15"/>
      <c r="B1169" s="274"/>
      <c r="C1169" s="275"/>
      <c r="D1169" s="243" t="s">
        <v>372</v>
      </c>
      <c r="E1169" s="276" t="s">
        <v>1</v>
      </c>
      <c r="F1169" s="277" t="s">
        <v>1448</v>
      </c>
      <c r="G1169" s="275"/>
      <c r="H1169" s="276" t="s">
        <v>1</v>
      </c>
      <c r="I1169" s="278"/>
      <c r="J1169" s="275"/>
      <c r="K1169" s="275"/>
      <c r="L1169" s="279"/>
      <c r="M1169" s="280"/>
      <c r="N1169" s="281"/>
      <c r="O1169" s="281"/>
      <c r="P1169" s="281"/>
      <c r="Q1169" s="281"/>
      <c r="R1169" s="281"/>
      <c r="S1169" s="281"/>
      <c r="T1169" s="282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T1169" s="283" t="s">
        <v>372</v>
      </c>
      <c r="AU1169" s="283" t="s">
        <v>83</v>
      </c>
      <c r="AV1169" s="15" t="s">
        <v>83</v>
      </c>
      <c r="AW1169" s="15" t="s">
        <v>32</v>
      </c>
      <c r="AX1169" s="15" t="s">
        <v>76</v>
      </c>
      <c r="AY1169" s="283" t="s">
        <v>362</v>
      </c>
    </row>
    <row r="1170" s="13" customFormat="1">
      <c r="A1170" s="13"/>
      <c r="B1170" s="241"/>
      <c r="C1170" s="242"/>
      <c r="D1170" s="243" t="s">
        <v>372</v>
      </c>
      <c r="E1170" s="244" t="s">
        <v>1</v>
      </c>
      <c r="F1170" s="245" t="s">
        <v>1771</v>
      </c>
      <c r="G1170" s="242"/>
      <c r="H1170" s="246">
        <v>50</v>
      </c>
      <c r="I1170" s="247"/>
      <c r="J1170" s="242"/>
      <c r="K1170" s="242"/>
      <c r="L1170" s="248"/>
      <c r="M1170" s="309"/>
      <c r="N1170" s="310"/>
      <c r="O1170" s="310"/>
      <c r="P1170" s="310"/>
      <c r="Q1170" s="310"/>
      <c r="R1170" s="310"/>
      <c r="S1170" s="310"/>
      <c r="T1170" s="311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52" t="s">
        <v>372</v>
      </c>
      <c r="AU1170" s="252" t="s">
        <v>83</v>
      </c>
      <c r="AV1170" s="13" t="s">
        <v>88</v>
      </c>
      <c r="AW1170" s="13" t="s">
        <v>32</v>
      </c>
      <c r="AX1170" s="13" t="s">
        <v>83</v>
      </c>
      <c r="AY1170" s="252" t="s">
        <v>362</v>
      </c>
    </row>
    <row r="1171" s="2" customFormat="1" ht="6.96" customHeight="1">
      <c r="A1171" s="39"/>
      <c r="B1171" s="67"/>
      <c r="C1171" s="68"/>
      <c r="D1171" s="68"/>
      <c r="E1171" s="68"/>
      <c r="F1171" s="68"/>
      <c r="G1171" s="68"/>
      <c r="H1171" s="68"/>
      <c r="I1171" s="68"/>
      <c r="J1171" s="68"/>
      <c r="K1171" s="68"/>
      <c r="L1171" s="45"/>
      <c r="M1171" s="39"/>
      <c r="O1171" s="39"/>
      <c r="P1171" s="39"/>
      <c r="Q1171" s="39"/>
      <c r="R1171" s="39"/>
      <c r="S1171" s="39"/>
      <c r="T1171" s="39"/>
      <c r="U1171" s="39"/>
      <c r="V1171" s="39"/>
      <c r="W1171" s="39"/>
      <c r="X1171" s="39"/>
      <c r="Y1171" s="39"/>
      <c r="Z1171" s="39"/>
      <c r="AA1171" s="39"/>
      <c r="AB1171" s="39"/>
      <c r="AC1171" s="39"/>
      <c r="AD1171" s="39"/>
      <c r="AE1171" s="39"/>
    </row>
  </sheetData>
  <sheetProtection sheet="1" autoFilter="0" formatColumns="0" formatRows="0" objects="1" scenarios="1" spinCount="100000" saltValue="+qFP1JtsHUoKb4VfPbFoUaIJ17r4PXmacG39DIdrejTJBPbds71r+i9gRsVxe3DHgkr6gtphr4aKXIQWSLhoxg==" hashValue="Rov//lfdMvwjEdLDqMqzR/Bndh4OHCXjm4PETw8qfCOT1+08x8NoVEDEn4BOM54SKUojfpYvWYJd/ijdLPkFEw==" algorithmName="SHA-512" password="CC35"/>
  <autoFilter ref="C140:K117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7:H127"/>
    <mergeCell ref="E131:H131"/>
    <mergeCell ref="E129:H129"/>
    <mergeCell ref="E133:H13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632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633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1772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ROUND(J129,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ROUND((SUM(BE129:BE286)),  2)</f>
        <v>0</v>
      </c>
      <c r="G37" s="39"/>
      <c r="H37" s="39"/>
      <c r="I37" s="166">
        <v>0.20999999999999999</v>
      </c>
      <c r="J37" s="165">
        <f>ROUND(((SUM(BE129:BE286))*I37),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ROUND((SUM(BF129:BF286)),  2)</f>
        <v>0</v>
      </c>
      <c r="G38" s="39"/>
      <c r="H38" s="39"/>
      <c r="I38" s="166">
        <v>0.12</v>
      </c>
      <c r="J38" s="165">
        <f>ROUND(((SUM(BF129:BF286))*I38),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ROUND((SUM(BG129:BG286)),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ROUND((SUM(BH129:BH286)),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ROUND((SUM(BI129:BI286)),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632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633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03.A - Výměna výplní otvorů 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J129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340</v>
      </c>
      <c r="E101" s="193"/>
      <c r="F101" s="193"/>
      <c r="G101" s="193"/>
      <c r="H101" s="193"/>
      <c r="I101" s="193"/>
      <c r="J101" s="194">
        <f>J130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1773</v>
      </c>
      <c r="E102" s="198"/>
      <c r="F102" s="198"/>
      <c r="G102" s="198"/>
      <c r="H102" s="198"/>
      <c r="I102" s="198"/>
      <c r="J102" s="199">
        <f>J131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1774</v>
      </c>
      <c r="E103" s="198"/>
      <c r="F103" s="198"/>
      <c r="G103" s="198"/>
      <c r="H103" s="198"/>
      <c r="I103" s="198"/>
      <c r="J103" s="199">
        <f>J138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782</v>
      </c>
      <c r="E104" s="198"/>
      <c r="F104" s="198"/>
      <c r="G104" s="198"/>
      <c r="H104" s="198"/>
      <c r="I104" s="198"/>
      <c r="J104" s="199">
        <f>J199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784</v>
      </c>
      <c r="E105" s="198"/>
      <c r="F105" s="198"/>
      <c r="G105" s="198"/>
      <c r="H105" s="198"/>
      <c r="I105" s="198"/>
      <c r="J105" s="199">
        <f>J277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347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5" t="str">
        <f>E7</f>
        <v>Stavební úpravy Ústecká 2855, Česká Lípa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325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1" customFormat="1" ht="16.5" customHeight="1">
      <c r="B117" s="22"/>
      <c r="C117" s="23"/>
      <c r="D117" s="23"/>
      <c r="E117" s="185" t="s">
        <v>632</v>
      </c>
      <c r="F117" s="23"/>
      <c r="G117" s="23"/>
      <c r="H117" s="23"/>
      <c r="I117" s="23"/>
      <c r="J117" s="23"/>
      <c r="K117" s="23"/>
      <c r="L117" s="21"/>
    </row>
    <row r="118" s="1" customFormat="1" ht="12" customHeight="1">
      <c r="B118" s="22"/>
      <c r="C118" s="33" t="s">
        <v>327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296" t="s">
        <v>633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634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E13</f>
        <v xml:space="preserve">03.A - Výměna výplní otvorů 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F16</f>
        <v xml:space="preserve">Ústecká 2855, Česká Lípa </v>
      </c>
      <c r="G123" s="41"/>
      <c r="H123" s="41"/>
      <c r="I123" s="33" t="s">
        <v>22</v>
      </c>
      <c r="J123" s="80" t="str">
        <f>IF(J16="","",J16)</f>
        <v>6. 8. 2025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E19</f>
        <v>Město Č. Lípa, n. T.G.M. 1/1, 47 001 Česká Lípa</v>
      </c>
      <c r="G125" s="41"/>
      <c r="H125" s="41"/>
      <c r="I125" s="33" t="s">
        <v>30</v>
      </c>
      <c r="J125" s="37" t="str">
        <f>E25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28</v>
      </c>
      <c r="D126" s="41"/>
      <c r="E126" s="41"/>
      <c r="F126" s="28" t="str">
        <f>IF(E22="","",E22)</f>
        <v>Vyplň údaj</v>
      </c>
      <c r="G126" s="41"/>
      <c r="H126" s="41"/>
      <c r="I126" s="33" t="s">
        <v>33</v>
      </c>
      <c r="J126" s="37" t="str">
        <f>E28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1"/>
      <c r="B128" s="202"/>
      <c r="C128" s="203" t="s">
        <v>348</v>
      </c>
      <c r="D128" s="204" t="s">
        <v>61</v>
      </c>
      <c r="E128" s="204" t="s">
        <v>57</v>
      </c>
      <c r="F128" s="204" t="s">
        <v>58</v>
      </c>
      <c r="G128" s="204" t="s">
        <v>349</v>
      </c>
      <c r="H128" s="204" t="s">
        <v>350</v>
      </c>
      <c r="I128" s="204" t="s">
        <v>351</v>
      </c>
      <c r="J128" s="204" t="s">
        <v>331</v>
      </c>
      <c r="K128" s="205" t="s">
        <v>352</v>
      </c>
      <c r="L128" s="206"/>
      <c r="M128" s="101" t="s">
        <v>1</v>
      </c>
      <c r="N128" s="102" t="s">
        <v>40</v>
      </c>
      <c r="O128" s="102" t="s">
        <v>353</v>
      </c>
      <c r="P128" s="102" t="s">
        <v>354</v>
      </c>
      <c r="Q128" s="102" t="s">
        <v>355</v>
      </c>
      <c r="R128" s="102" t="s">
        <v>356</v>
      </c>
      <c r="S128" s="102" t="s">
        <v>357</v>
      </c>
      <c r="T128" s="103" t="s">
        <v>358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="2" customFormat="1" ht="22.8" customHeight="1">
      <c r="A129" s="39"/>
      <c r="B129" s="40"/>
      <c r="C129" s="108" t="s">
        <v>359</v>
      </c>
      <c r="D129" s="41"/>
      <c r="E129" s="41"/>
      <c r="F129" s="41"/>
      <c r="G129" s="41"/>
      <c r="H129" s="41"/>
      <c r="I129" s="41"/>
      <c r="J129" s="207">
        <f>BK129</f>
        <v>0</v>
      </c>
      <c r="K129" s="41"/>
      <c r="L129" s="45"/>
      <c r="M129" s="104"/>
      <c r="N129" s="208"/>
      <c r="O129" s="105"/>
      <c r="P129" s="209">
        <f>P130</f>
        <v>0</v>
      </c>
      <c r="Q129" s="105"/>
      <c r="R129" s="209">
        <f>R130</f>
        <v>0.15757625</v>
      </c>
      <c r="S129" s="105"/>
      <c r="T129" s="210">
        <f>T130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75</v>
      </c>
      <c r="AU129" s="18" t="s">
        <v>333</v>
      </c>
      <c r="BK129" s="211">
        <f>BK130</f>
        <v>0</v>
      </c>
    </row>
    <row r="130" s="12" customFormat="1" ht="25.92" customHeight="1">
      <c r="A130" s="12"/>
      <c r="B130" s="212"/>
      <c r="C130" s="213"/>
      <c r="D130" s="214" t="s">
        <v>75</v>
      </c>
      <c r="E130" s="215" t="s">
        <v>513</v>
      </c>
      <c r="F130" s="215" t="s">
        <v>514</v>
      </c>
      <c r="G130" s="213"/>
      <c r="H130" s="213"/>
      <c r="I130" s="216"/>
      <c r="J130" s="217">
        <f>BK130</f>
        <v>0</v>
      </c>
      <c r="K130" s="213"/>
      <c r="L130" s="218"/>
      <c r="M130" s="219"/>
      <c r="N130" s="220"/>
      <c r="O130" s="220"/>
      <c r="P130" s="221">
        <f>P131+P138+P199+P277</f>
        <v>0</v>
      </c>
      <c r="Q130" s="220"/>
      <c r="R130" s="221">
        <f>R131+R138+R199+R277</f>
        <v>0.15757625</v>
      </c>
      <c r="S130" s="220"/>
      <c r="T130" s="222">
        <f>T131+T138+T199+T277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88</v>
      </c>
      <c r="AT130" s="224" t="s">
        <v>75</v>
      </c>
      <c r="AU130" s="224" t="s">
        <v>76</v>
      </c>
      <c r="AY130" s="223" t="s">
        <v>362</v>
      </c>
      <c r="BK130" s="225">
        <f>BK131+BK138+BK199+BK277</f>
        <v>0</v>
      </c>
    </row>
    <row r="131" s="12" customFormat="1" ht="22.8" customHeight="1">
      <c r="A131" s="12"/>
      <c r="B131" s="212"/>
      <c r="C131" s="213"/>
      <c r="D131" s="214" t="s">
        <v>75</v>
      </c>
      <c r="E131" s="226" t="s">
        <v>534</v>
      </c>
      <c r="F131" s="226" t="s">
        <v>1476</v>
      </c>
      <c r="G131" s="213"/>
      <c r="H131" s="213"/>
      <c r="I131" s="216"/>
      <c r="J131" s="227">
        <f>BK131</f>
        <v>0</v>
      </c>
      <c r="K131" s="213"/>
      <c r="L131" s="218"/>
      <c r="M131" s="219"/>
      <c r="N131" s="220"/>
      <c r="O131" s="220"/>
      <c r="P131" s="221">
        <f>SUM(P132:P137)</f>
        <v>0</v>
      </c>
      <c r="Q131" s="220"/>
      <c r="R131" s="221">
        <f>SUM(R132:R137)</f>
        <v>0</v>
      </c>
      <c r="S131" s="220"/>
      <c r="T131" s="222">
        <f>SUM(T132:T137)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88</v>
      </c>
      <c r="AT131" s="224" t="s">
        <v>75</v>
      </c>
      <c r="AU131" s="224" t="s">
        <v>83</v>
      </c>
      <c r="AY131" s="223" t="s">
        <v>362</v>
      </c>
      <c r="BK131" s="225">
        <f>SUM(BK132:BK137)</f>
        <v>0</v>
      </c>
    </row>
    <row r="132" s="2" customFormat="1" ht="24.15" customHeight="1">
      <c r="A132" s="39"/>
      <c r="B132" s="40"/>
      <c r="C132" s="228" t="s">
        <v>83</v>
      </c>
      <c r="D132" s="228" t="s">
        <v>365</v>
      </c>
      <c r="E132" s="229" t="s">
        <v>1775</v>
      </c>
      <c r="F132" s="230" t="s">
        <v>1776</v>
      </c>
      <c r="G132" s="231" t="s">
        <v>470</v>
      </c>
      <c r="H132" s="232">
        <v>5</v>
      </c>
      <c r="I132" s="233"/>
      <c r="J132" s="234">
        <f>ROUND(I132*H132,2)</f>
        <v>0</v>
      </c>
      <c r="K132" s="230" t="s">
        <v>471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440</v>
      </c>
      <c r="AT132" s="239" t="s">
        <v>365</v>
      </c>
      <c r="AU132" s="239" t="s">
        <v>88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440</v>
      </c>
      <c r="BM132" s="239" t="s">
        <v>1777</v>
      </c>
    </row>
    <row r="133" s="2" customFormat="1">
      <c r="A133" s="39"/>
      <c r="B133" s="40"/>
      <c r="C133" s="41"/>
      <c r="D133" s="243" t="s">
        <v>570</v>
      </c>
      <c r="E133" s="41"/>
      <c r="F133" s="284" t="s">
        <v>657</v>
      </c>
      <c r="G133" s="41"/>
      <c r="H133" s="41"/>
      <c r="I133" s="285"/>
      <c r="J133" s="41"/>
      <c r="K133" s="41"/>
      <c r="L133" s="45"/>
      <c r="M133" s="286"/>
      <c r="N133" s="287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570</v>
      </c>
      <c r="AU133" s="18" t="s">
        <v>88</v>
      </c>
    </row>
    <row r="134" s="13" customFormat="1">
      <c r="A134" s="13"/>
      <c r="B134" s="241"/>
      <c r="C134" s="242"/>
      <c r="D134" s="243" t="s">
        <v>372</v>
      </c>
      <c r="E134" s="244" t="s">
        <v>1</v>
      </c>
      <c r="F134" s="245" t="s">
        <v>363</v>
      </c>
      <c r="G134" s="242"/>
      <c r="H134" s="246">
        <v>5</v>
      </c>
      <c r="I134" s="247"/>
      <c r="J134" s="242"/>
      <c r="K134" s="242"/>
      <c r="L134" s="248"/>
      <c r="M134" s="249"/>
      <c r="N134" s="250"/>
      <c r="O134" s="250"/>
      <c r="P134" s="250"/>
      <c r="Q134" s="250"/>
      <c r="R134" s="250"/>
      <c r="S134" s="250"/>
      <c r="T134" s="25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2" t="s">
        <v>372</v>
      </c>
      <c r="AU134" s="252" t="s">
        <v>88</v>
      </c>
      <c r="AV134" s="13" t="s">
        <v>88</v>
      </c>
      <c r="AW134" s="13" t="s">
        <v>32</v>
      </c>
      <c r="AX134" s="13" t="s">
        <v>83</v>
      </c>
      <c r="AY134" s="252" t="s">
        <v>362</v>
      </c>
    </row>
    <row r="135" s="2" customFormat="1" ht="21.75" customHeight="1">
      <c r="A135" s="39"/>
      <c r="B135" s="40"/>
      <c r="C135" s="228" t="s">
        <v>88</v>
      </c>
      <c r="D135" s="228" t="s">
        <v>365</v>
      </c>
      <c r="E135" s="229" t="s">
        <v>1778</v>
      </c>
      <c r="F135" s="230" t="s">
        <v>1779</v>
      </c>
      <c r="G135" s="231" t="s">
        <v>470</v>
      </c>
      <c r="H135" s="232">
        <v>2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440</v>
      </c>
      <c r="AT135" s="239" t="s">
        <v>365</v>
      </c>
      <c r="AU135" s="239" t="s">
        <v>88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440</v>
      </c>
      <c r="BM135" s="239" t="s">
        <v>1780</v>
      </c>
    </row>
    <row r="136" s="2" customFormat="1">
      <c r="A136" s="39"/>
      <c r="B136" s="40"/>
      <c r="C136" s="41"/>
      <c r="D136" s="243" t="s">
        <v>570</v>
      </c>
      <c r="E136" s="41"/>
      <c r="F136" s="284" t="s">
        <v>657</v>
      </c>
      <c r="G136" s="41"/>
      <c r="H136" s="41"/>
      <c r="I136" s="285"/>
      <c r="J136" s="41"/>
      <c r="K136" s="41"/>
      <c r="L136" s="45"/>
      <c r="M136" s="286"/>
      <c r="N136" s="287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570</v>
      </c>
      <c r="AU136" s="18" t="s">
        <v>88</v>
      </c>
    </row>
    <row r="137" s="13" customFormat="1">
      <c r="A137" s="13"/>
      <c r="B137" s="241"/>
      <c r="C137" s="242"/>
      <c r="D137" s="243" t="s">
        <v>372</v>
      </c>
      <c r="E137" s="244" t="s">
        <v>1</v>
      </c>
      <c r="F137" s="245" t="s">
        <v>88</v>
      </c>
      <c r="G137" s="242"/>
      <c r="H137" s="246">
        <v>2</v>
      </c>
      <c r="I137" s="247"/>
      <c r="J137" s="242"/>
      <c r="K137" s="242"/>
      <c r="L137" s="248"/>
      <c r="M137" s="249"/>
      <c r="N137" s="250"/>
      <c r="O137" s="250"/>
      <c r="P137" s="250"/>
      <c r="Q137" s="250"/>
      <c r="R137" s="250"/>
      <c r="S137" s="250"/>
      <c r="T137" s="25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2" t="s">
        <v>372</v>
      </c>
      <c r="AU137" s="252" t="s">
        <v>88</v>
      </c>
      <c r="AV137" s="13" t="s">
        <v>88</v>
      </c>
      <c r="AW137" s="13" t="s">
        <v>32</v>
      </c>
      <c r="AX137" s="13" t="s">
        <v>83</v>
      </c>
      <c r="AY137" s="252" t="s">
        <v>362</v>
      </c>
    </row>
    <row r="138" s="12" customFormat="1" ht="22.8" customHeight="1">
      <c r="A138" s="12"/>
      <c r="B138" s="212"/>
      <c r="C138" s="213"/>
      <c r="D138" s="214" t="s">
        <v>75</v>
      </c>
      <c r="E138" s="226" t="s">
        <v>1781</v>
      </c>
      <c r="F138" s="226" t="s">
        <v>1782</v>
      </c>
      <c r="G138" s="213"/>
      <c r="H138" s="213"/>
      <c r="I138" s="216"/>
      <c r="J138" s="227">
        <f>BK138</f>
        <v>0</v>
      </c>
      <c r="K138" s="213"/>
      <c r="L138" s="218"/>
      <c r="M138" s="219"/>
      <c r="N138" s="220"/>
      <c r="O138" s="220"/>
      <c r="P138" s="221">
        <f>SUM(P139:P198)</f>
        <v>0</v>
      </c>
      <c r="Q138" s="220"/>
      <c r="R138" s="221">
        <f>SUM(R139:R198)</f>
        <v>0</v>
      </c>
      <c r="S138" s="220"/>
      <c r="T138" s="222">
        <f>SUM(T139:T198)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3" t="s">
        <v>88</v>
      </c>
      <c r="AT138" s="224" t="s">
        <v>75</v>
      </c>
      <c r="AU138" s="224" t="s">
        <v>83</v>
      </c>
      <c r="AY138" s="223" t="s">
        <v>362</v>
      </c>
      <c r="BK138" s="225">
        <f>SUM(BK139:BK198)</f>
        <v>0</v>
      </c>
    </row>
    <row r="139" s="2" customFormat="1" ht="24.15" customHeight="1">
      <c r="A139" s="39"/>
      <c r="B139" s="40"/>
      <c r="C139" s="228" t="s">
        <v>104</v>
      </c>
      <c r="D139" s="228" t="s">
        <v>365</v>
      </c>
      <c r="E139" s="229" t="s">
        <v>1783</v>
      </c>
      <c r="F139" s="230" t="s">
        <v>1784</v>
      </c>
      <c r="G139" s="231" t="s">
        <v>470</v>
      </c>
      <c r="H139" s="232">
        <v>48</v>
      </c>
      <c r="I139" s="233"/>
      <c r="J139" s="234">
        <f>ROUND(I139*H139,2)</f>
        <v>0</v>
      </c>
      <c r="K139" s="230" t="s">
        <v>471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440</v>
      </c>
      <c r="AT139" s="239" t="s">
        <v>365</v>
      </c>
      <c r="AU139" s="239" t="s">
        <v>88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440</v>
      </c>
      <c r="BM139" s="239" t="s">
        <v>1785</v>
      </c>
    </row>
    <row r="140" s="2" customFormat="1">
      <c r="A140" s="39"/>
      <c r="B140" s="40"/>
      <c r="C140" s="41"/>
      <c r="D140" s="243" t="s">
        <v>570</v>
      </c>
      <c r="E140" s="41"/>
      <c r="F140" s="284" t="s">
        <v>657</v>
      </c>
      <c r="G140" s="41"/>
      <c r="H140" s="41"/>
      <c r="I140" s="285"/>
      <c r="J140" s="41"/>
      <c r="K140" s="41"/>
      <c r="L140" s="45"/>
      <c r="M140" s="286"/>
      <c r="N140" s="287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570</v>
      </c>
      <c r="AU140" s="18" t="s">
        <v>88</v>
      </c>
    </row>
    <row r="141" s="15" customFormat="1">
      <c r="A141" s="15"/>
      <c r="B141" s="274"/>
      <c r="C141" s="275"/>
      <c r="D141" s="243" t="s">
        <v>372</v>
      </c>
      <c r="E141" s="276" t="s">
        <v>1</v>
      </c>
      <c r="F141" s="277" t="s">
        <v>1448</v>
      </c>
      <c r="G141" s="275"/>
      <c r="H141" s="276" t="s">
        <v>1</v>
      </c>
      <c r="I141" s="278"/>
      <c r="J141" s="275"/>
      <c r="K141" s="275"/>
      <c r="L141" s="279"/>
      <c r="M141" s="280"/>
      <c r="N141" s="281"/>
      <c r="O141" s="281"/>
      <c r="P141" s="281"/>
      <c r="Q141" s="281"/>
      <c r="R141" s="281"/>
      <c r="S141" s="281"/>
      <c r="T141" s="282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83" t="s">
        <v>372</v>
      </c>
      <c r="AU141" s="283" t="s">
        <v>88</v>
      </c>
      <c r="AV141" s="15" t="s">
        <v>83</v>
      </c>
      <c r="AW141" s="15" t="s">
        <v>32</v>
      </c>
      <c r="AX141" s="15" t="s">
        <v>76</v>
      </c>
      <c r="AY141" s="283" t="s">
        <v>362</v>
      </c>
    </row>
    <row r="142" s="13" customFormat="1">
      <c r="A142" s="13"/>
      <c r="B142" s="241"/>
      <c r="C142" s="242"/>
      <c r="D142" s="243" t="s">
        <v>372</v>
      </c>
      <c r="E142" s="244" t="s">
        <v>1</v>
      </c>
      <c r="F142" s="245" t="s">
        <v>1786</v>
      </c>
      <c r="G142" s="242"/>
      <c r="H142" s="246">
        <v>48</v>
      </c>
      <c r="I142" s="247"/>
      <c r="J142" s="242"/>
      <c r="K142" s="242"/>
      <c r="L142" s="248"/>
      <c r="M142" s="249"/>
      <c r="N142" s="250"/>
      <c r="O142" s="250"/>
      <c r="P142" s="250"/>
      <c r="Q142" s="250"/>
      <c r="R142" s="250"/>
      <c r="S142" s="250"/>
      <c r="T142" s="25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2" t="s">
        <v>372</v>
      </c>
      <c r="AU142" s="252" t="s">
        <v>88</v>
      </c>
      <c r="AV142" s="13" t="s">
        <v>88</v>
      </c>
      <c r="AW142" s="13" t="s">
        <v>32</v>
      </c>
      <c r="AX142" s="13" t="s">
        <v>83</v>
      </c>
      <c r="AY142" s="252" t="s">
        <v>362</v>
      </c>
    </row>
    <row r="143" s="2" customFormat="1" ht="33" customHeight="1">
      <c r="A143" s="39"/>
      <c r="B143" s="40"/>
      <c r="C143" s="228" t="s">
        <v>370</v>
      </c>
      <c r="D143" s="228" t="s">
        <v>365</v>
      </c>
      <c r="E143" s="229" t="s">
        <v>1787</v>
      </c>
      <c r="F143" s="230" t="s">
        <v>1788</v>
      </c>
      <c r="G143" s="231" t="s">
        <v>470</v>
      </c>
      <c r="H143" s="232">
        <v>13</v>
      </c>
      <c r="I143" s="233"/>
      <c r="J143" s="234">
        <f>ROUND(I143*H143,2)</f>
        <v>0</v>
      </c>
      <c r="K143" s="230" t="s">
        <v>471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440</v>
      </c>
      <c r="AT143" s="239" t="s">
        <v>365</v>
      </c>
      <c r="AU143" s="239" t="s">
        <v>88</v>
      </c>
      <c r="AY143" s="18" t="s">
        <v>362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440</v>
      </c>
      <c r="BM143" s="239" t="s">
        <v>1789</v>
      </c>
    </row>
    <row r="144" s="2" customFormat="1">
      <c r="A144" s="39"/>
      <c r="B144" s="40"/>
      <c r="C144" s="41"/>
      <c r="D144" s="243" t="s">
        <v>570</v>
      </c>
      <c r="E144" s="41"/>
      <c r="F144" s="284" t="s">
        <v>657</v>
      </c>
      <c r="G144" s="41"/>
      <c r="H144" s="41"/>
      <c r="I144" s="285"/>
      <c r="J144" s="41"/>
      <c r="K144" s="41"/>
      <c r="L144" s="45"/>
      <c r="M144" s="286"/>
      <c r="N144" s="287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570</v>
      </c>
      <c r="AU144" s="18" t="s">
        <v>88</v>
      </c>
    </row>
    <row r="145" s="15" customFormat="1">
      <c r="A145" s="15"/>
      <c r="B145" s="274"/>
      <c r="C145" s="275"/>
      <c r="D145" s="243" t="s">
        <v>372</v>
      </c>
      <c r="E145" s="276" t="s">
        <v>1</v>
      </c>
      <c r="F145" s="277" t="s">
        <v>1448</v>
      </c>
      <c r="G145" s="275"/>
      <c r="H145" s="276" t="s">
        <v>1</v>
      </c>
      <c r="I145" s="278"/>
      <c r="J145" s="275"/>
      <c r="K145" s="275"/>
      <c r="L145" s="279"/>
      <c r="M145" s="280"/>
      <c r="N145" s="281"/>
      <c r="O145" s="281"/>
      <c r="P145" s="281"/>
      <c r="Q145" s="281"/>
      <c r="R145" s="281"/>
      <c r="S145" s="281"/>
      <c r="T145" s="282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83" t="s">
        <v>372</v>
      </c>
      <c r="AU145" s="283" t="s">
        <v>88</v>
      </c>
      <c r="AV145" s="15" t="s">
        <v>83</v>
      </c>
      <c r="AW145" s="15" t="s">
        <v>32</v>
      </c>
      <c r="AX145" s="15" t="s">
        <v>76</v>
      </c>
      <c r="AY145" s="283" t="s">
        <v>362</v>
      </c>
    </row>
    <row r="146" s="13" customFormat="1">
      <c r="A146" s="13"/>
      <c r="B146" s="241"/>
      <c r="C146" s="242"/>
      <c r="D146" s="243" t="s">
        <v>372</v>
      </c>
      <c r="E146" s="244" t="s">
        <v>1</v>
      </c>
      <c r="F146" s="245" t="s">
        <v>1790</v>
      </c>
      <c r="G146" s="242"/>
      <c r="H146" s="246">
        <v>13</v>
      </c>
      <c r="I146" s="247"/>
      <c r="J146" s="242"/>
      <c r="K146" s="242"/>
      <c r="L146" s="248"/>
      <c r="M146" s="249"/>
      <c r="N146" s="250"/>
      <c r="O146" s="250"/>
      <c r="P146" s="250"/>
      <c r="Q146" s="250"/>
      <c r="R146" s="250"/>
      <c r="S146" s="250"/>
      <c r="T146" s="25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2" t="s">
        <v>372</v>
      </c>
      <c r="AU146" s="252" t="s">
        <v>88</v>
      </c>
      <c r="AV146" s="13" t="s">
        <v>88</v>
      </c>
      <c r="AW146" s="13" t="s">
        <v>32</v>
      </c>
      <c r="AX146" s="13" t="s">
        <v>83</v>
      </c>
      <c r="AY146" s="252" t="s">
        <v>362</v>
      </c>
    </row>
    <row r="147" s="2" customFormat="1" ht="33" customHeight="1">
      <c r="A147" s="39"/>
      <c r="B147" s="40"/>
      <c r="C147" s="228" t="s">
        <v>363</v>
      </c>
      <c r="D147" s="228" t="s">
        <v>365</v>
      </c>
      <c r="E147" s="229" t="s">
        <v>1791</v>
      </c>
      <c r="F147" s="230" t="s">
        <v>1792</v>
      </c>
      <c r="G147" s="231" t="s">
        <v>470</v>
      </c>
      <c r="H147" s="232">
        <v>5</v>
      </c>
      <c r="I147" s="233"/>
      <c r="J147" s="234">
        <f>ROUND(I147*H147,2)</f>
        <v>0</v>
      </c>
      <c r="K147" s="230" t="s">
        <v>471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440</v>
      </c>
      <c r="AT147" s="239" t="s">
        <v>365</v>
      </c>
      <c r="AU147" s="239" t="s">
        <v>88</v>
      </c>
      <c r="AY147" s="18" t="s">
        <v>362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440</v>
      </c>
      <c r="BM147" s="239" t="s">
        <v>1793</v>
      </c>
    </row>
    <row r="148" s="2" customFormat="1">
      <c r="A148" s="39"/>
      <c r="B148" s="40"/>
      <c r="C148" s="41"/>
      <c r="D148" s="243" t="s">
        <v>570</v>
      </c>
      <c r="E148" s="41"/>
      <c r="F148" s="284" t="s">
        <v>657</v>
      </c>
      <c r="G148" s="41"/>
      <c r="H148" s="41"/>
      <c r="I148" s="285"/>
      <c r="J148" s="41"/>
      <c r="K148" s="41"/>
      <c r="L148" s="45"/>
      <c r="M148" s="286"/>
      <c r="N148" s="287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570</v>
      </c>
      <c r="AU148" s="18" t="s">
        <v>88</v>
      </c>
    </row>
    <row r="149" s="15" customFormat="1">
      <c r="A149" s="15"/>
      <c r="B149" s="274"/>
      <c r="C149" s="275"/>
      <c r="D149" s="243" t="s">
        <v>372</v>
      </c>
      <c r="E149" s="276" t="s">
        <v>1</v>
      </c>
      <c r="F149" s="277" t="s">
        <v>1448</v>
      </c>
      <c r="G149" s="275"/>
      <c r="H149" s="276" t="s">
        <v>1</v>
      </c>
      <c r="I149" s="278"/>
      <c r="J149" s="275"/>
      <c r="K149" s="275"/>
      <c r="L149" s="279"/>
      <c r="M149" s="280"/>
      <c r="N149" s="281"/>
      <c r="O149" s="281"/>
      <c r="P149" s="281"/>
      <c r="Q149" s="281"/>
      <c r="R149" s="281"/>
      <c r="S149" s="281"/>
      <c r="T149" s="282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83" t="s">
        <v>372</v>
      </c>
      <c r="AU149" s="283" t="s">
        <v>88</v>
      </c>
      <c r="AV149" s="15" t="s">
        <v>83</v>
      </c>
      <c r="AW149" s="15" t="s">
        <v>32</v>
      </c>
      <c r="AX149" s="15" t="s">
        <v>76</v>
      </c>
      <c r="AY149" s="283" t="s">
        <v>362</v>
      </c>
    </row>
    <row r="150" s="13" customFormat="1">
      <c r="A150" s="13"/>
      <c r="B150" s="241"/>
      <c r="C150" s="242"/>
      <c r="D150" s="243" t="s">
        <v>372</v>
      </c>
      <c r="E150" s="244" t="s">
        <v>1</v>
      </c>
      <c r="F150" s="245" t="s">
        <v>363</v>
      </c>
      <c r="G150" s="242"/>
      <c r="H150" s="246">
        <v>5</v>
      </c>
      <c r="I150" s="247"/>
      <c r="J150" s="242"/>
      <c r="K150" s="242"/>
      <c r="L150" s="248"/>
      <c r="M150" s="249"/>
      <c r="N150" s="250"/>
      <c r="O150" s="250"/>
      <c r="P150" s="250"/>
      <c r="Q150" s="250"/>
      <c r="R150" s="250"/>
      <c r="S150" s="250"/>
      <c r="T150" s="25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2" t="s">
        <v>372</v>
      </c>
      <c r="AU150" s="252" t="s">
        <v>88</v>
      </c>
      <c r="AV150" s="13" t="s">
        <v>88</v>
      </c>
      <c r="AW150" s="13" t="s">
        <v>32</v>
      </c>
      <c r="AX150" s="13" t="s">
        <v>83</v>
      </c>
      <c r="AY150" s="252" t="s">
        <v>362</v>
      </c>
    </row>
    <row r="151" s="2" customFormat="1" ht="33" customHeight="1">
      <c r="A151" s="39"/>
      <c r="B151" s="40"/>
      <c r="C151" s="228" t="s">
        <v>386</v>
      </c>
      <c r="D151" s="228" t="s">
        <v>365</v>
      </c>
      <c r="E151" s="229" t="s">
        <v>1794</v>
      </c>
      <c r="F151" s="230" t="s">
        <v>1795</v>
      </c>
      <c r="G151" s="231" t="s">
        <v>470</v>
      </c>
      <c r="H151" s="232">
        <v>5</v>
      </c>
      <c r="I151" s="233"/>
      <c r="J151" s="234">
        <f>ROUND(I151*H151,2)</f>
        <v>0</v>
      </c>
      <c r="K151" s="230" t="s">
        <v>471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440</v>
      </c>
      <c r="AT151" s="239" t="s">
        <v>365</v>
      </c>
      <c r="AU151" s="239" t="s">
        <v>88</v>
      </c>
      <c r="AY151" s="18" t="s">
        <v>362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440</v>
      </c>
      <c r="BM151" s="239" t="s">
        <v>1796</v>
      </c>
    </row>
    <row r="152" s="2" customFormat="1">
      <c r="A152" s="39"/>
      <c r="B152" s="40"/>
      <c r="C152" s="41"/>
      <c r="D152" s="243" t="s">
        <v>570</v>
      </c>
      <c r="E152" s="41"/>
      <c r="F152" s="284" t="s">
        <v>657</v>
      </c>
      <c r="G152" s="41"/>
      <c r="H152" s="41"/>
      <c r="I152" s="285"/>
      <c r="J152" s="41"/>
      <c r="K152" s="41"/>
      <c r="L152" s="45"/>
      <c r="M152" s="286"/>
      <c r="N152" s="287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570</v>
      </c>
      <c r="AU152" s="18" t="s">
        <v>88</v>
      </c>
    </row>
    <row r="153" s="15" customFormat="1">
      <c r="A153" s="15"/>
      <c r="B153" s="274"/>
      <c r="C153" s="275"/>
      <c r="D153" s="243" t="s">
        <v>372</v>
      </c>
      <c r="E153" s="276" t="s">
        <v>1</v>
      </c>
      <c r="F153" s="277" t="s">
        <v>1448</v>
      </c>
      <c r="G153" s="275"/>
      <c r="H153" s="276" t="s">
        <v>1</v>
      </c>
      <c r="I153" s="278"/>
      <c r="J153" s="275"/>
      <c r="K153" s="275"/>
      <c r="L153" s="279"/>
      <c r="M153" s="280"/>
      <c r="N153" s="281"/>
      <c r="O153" s="281"/>
      <c r="P153" s="281"/>
      <c r="Q153" s="281"/>
      <c r="R153" s="281"/>
      <c r="S153" s="281"/>
      <c r="T153" s="282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83" t="s">
        <v>372</v>
      </c>
      <c r="AU153" s="283" t="s">
        <v>88</v>
      </c>
      <c r="AV153" s="15" t="s">
        <v>83</v>
      </c>
      <c r="AW153" s="15" t="s">
        <v>32</v>
      </c>
      <c r="AX153" s="15" t="s">
        <v>76</v>
      </c>
      <c r="AY153" s="283" t="s">
        <v>362</v>
      </c>
    </row>
    <row r="154" s="13" customFormat="1">
      <c r="A154" s="13"/>
      <c r="B154" s="241"/>
      <c r="C154" s="242"/>
      <c r="D154" s="243" t="s">
        <v>372</v>
      </c>
      <c r="E154" s="244" t="s">
        <v>1</v>
      </c>
      <c r="F154" s="245" t="s">
        <v>363</v>
      </c>
      <c r="G154" s="242"/>
      <c r="H154" s="246">
        <v>5</v>
      </c>
      <c r="I154" s="247"/>
      <c r="J154" s="242"/>
      <c r="K154" s="242"/>
      <c r="L154" s="248"/>
      <c r="M154" s="249"/>
      <c r="N154" s="250"/>
      <c r="O154" s="250"/>
      <c r="P154" s="250"/>
      <c r="Q154" s="250"/>
      <c r="R154" s="250"/>
      <c r="S154" s="250"/>
      <c r="T154" s="25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2" t="s">
        <v>372</v>
      </c>
      <c r="AU154" s="252" t="s">
        <v>88</v>
      </c>
      <c r="AV154" s="13" t="s">
        <v>88</v>
      </c>
      <c r="AW154" s="13" t="s">
        <v>32</v>
      </c>
      <c r="AX154" s="13" t="s">
        <v>83</v>
      </c>
      <c r="AY154" s="252" t="s">
        <v>362</v>
      </c>
    </row>
    <row r="155" s="2" customFormat="1" ht="24.15" customHeight="1">
      <c r="A155" s="39"/>
      <c r="B155" s="40"/>
      <c r="C155" s="228" t="s">
        <v>397</v>
      </c>
      <c r="D155" s="228" t="s">
        <v>365</v>
      </c>
      <c r="E155" s="229" t="s">
        <v>1797</v>
      </c>
      <c r="F155" s="230" t="s">
        <v>1798</v>
      </c>
      <c r="G155" s="231" t="s">
        <v>470</v>
      </c>
      <c r="H155" s="232">
        <v>53</v>
      </c>
      <c r="I155" s="233"/>
      <c r="J155" s="234">
        <f>ROUND(I155*H155,2)</f>
        <v>0</v>
      </c>
      <c r="K155" s="230" t="s">
        <v>471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440</v>
      </c>
      <c r="AT155" s="239" t="s">
        <v>365</v>
      </c>
      <c r="AU155" s="239" t="s">
        <v>88</v>
      </c>
      <c r="AY155" s="18" t="s">
        <v>362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440</v>
      </c>
      <c r="BM155" s="239" t="s">
        <v>1799</v>
      </c>
    </row>
    <row r="156" s="2" customFormat="1">
      <c r="A156" s="39"/>
      <c r="B156" s="40"/>
      <c r="C156" s="41"/>
      <c r="D156" s="243" t="s">
        <v>570</v>
      </c>
      <c r="E156" s="41"/>
      <c r="F156" s="284" t="s">
        <v>657</v>
      </c>
      <c r="G156" s="41"/>
      <c r="H156" s="41"/>
      <c r="I156" s="285"/>
      <c r="J156" s="41"/>
      <c r="K156" s="41"/>
      <c r="L156" s="45"/>
      <c r="M156" s="286"/>
      <c r="N156" s="287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570</v>
      </c>
      <c r="AU156" s="18" t="s">
        <v>88</v>
      </c>
    </row>
    <row r="157" s="15" customFormat="1">
      <c r="A157" s="15"/>
      <c r="B157" s="274"/>
      <c r="C157" s="275"/>
      <c r="D157" s="243" t="s">
        <v>372</v>
      </c>
      <c r="E157" s="276" t="s">
        <v>1</v>
      </c>
      <c r="F157" s="277" t="s">
        <v>1448</v>
      </c>
      <c r="G157" s="275"/>
      <c r="H157" s="276" t="s">
        <v>1</v>
      </c>
      <c r="I157" s="278"/>
      <c r="J157" s="275"/>
      <c r="K157" s="275"/>
      <c r="L157" s="279"/>
      <c r="M157" s="280"/>
      <c r="N157" s="281"/>
      <c r="O157" s="281"/>
      <c r="P157" s="281"/>
      <c r="Q157" s="281"/>
      <c r="R157" s="281"/>
      <c r="S157" s="281"/>
      <c r="T157" s="282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83" t="s">
        <v>372</v>
      </c>
      <c r="AU157" s="283" t="s">
        <v>88</v>
      </c>
      <c r="AV157" s="15" t="s">
        <v>83</v>
      </c>
      <c r="AW157" s="15" t="s">
        <v>32</v>
      </c>
      <c r="AX157" s="15" t="s">
        <v>76</v>
      </c>
      <c r="AY157" s="283" t="s">
        <v>362</v>
      </c>
    </row>
    <row r="158" s="13" customFormat="1">
      <c r="A158" s="13"/>
      <c r="B158" s="241"/>
      <c r="C158" s="242"/>
      <c r="D158" s="243" t="s">
        <v>372</v>
      </c>
      <c r="E158" s="244" t="s">
        <v>1</v>
      </c>
      <c r="F158" s="245" t="s">
        <v>1800</v>
      </c>
      <c r="G158" s="242"/>
      <c r="H158" s="246">
        <v>53</v>
      </c>
      <c r="I158" s="247"/>
      <c r="J158" s="242"/>
      <c r="K158" s="242"/>
      <c r="L158" s="248"/>
      <c r="M158" s="249"/>
      <c r="N158" s="250"/>
      <c r="O158" s="250"/>
      <c r="P158" s="250"/>
      <c r="Q158" s="250"/>
      <c r="R158" s="250"/>
      <c r="S158" s="250"/>
      <c r="T158" s="25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2" t="s">
        <v>372</v>
      </c>
      <c r="AU158" s="252" t="s">
        <v>88</v>
      </c>
      <c r="AV158" s="13" t="s">
        <v>88</v>
      </c>
      <c r="AW158" s="13" t="s">
        <v>32</v>
      </c>
      <c r="AX158" s="13" t="s">
        <v>83</v>
      </c>
      <c r="AY158" s="252" t="s">
        <v>362</v>
      </c>
    </row>
    <row r="159" s="2" customFormat="1" ht="33" customHeight="1">
      <c r="A159" s="39"/>
      <c r="B159" s="40"/>
      <c r="C159" s="228" t="s">
        <v>383</v>
      </c>
      <c r="D159" s="228" t="s">
        <v>365</v>
      </c>
      <c r="E159" s="229" t="s">
        <v>1801</v>
      </c>
      <c r="F159" s="230" t="s">
        <v>1802</v>
      </c>
      <c r="G159" s="231" t="s">
        <v>470</v>
      </c>
      <c r="H159" s="232">
        <v>48</v>
      </c>
      <c r="I159" s="233"/>
      <c r="J159" s="234">
        <f>ROUND(I159*H159,2)</f>
        <v>0</v>
      </c>
      <c r="K159" s="230" t="s">
        <v>471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440</v>
      </c>
      <c r="AT159" s="239" t="s">
        <v>365</v>
      </c>
      <c r="AU159" s="239" t="s">
        <v>88</v>
      </c>
      <c r="AY159" s="18" t="s">
        <v>362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440</v>
      </c>
      <c r="BM159" s="239" t="s">
        <v>1803</v>
      </c>
    </row>
    <row r="160" s="2" customFormat="1">
      <c r="A160" s="39"/>
      <c r="B160" s="40"/>
      <c r="C160" s="41"/>
      <c r="D160" s="243" t="s">
        <v>570</v>
      </c>
      <c r="E160" s="41"/>
      <c r="F160" s="284" t="s">
        <v>657</v>
      </c>
      <c r="G160" s="41"/>
      <c r="H160" s="41"/>
      <c r="I160" s="285"/>
      <c r="J160" s="41"/>
      <c r="K160" s="41"/>
      <c r="L160" s="45"/>
      <c r="M160" s="286"/>
      <c r="N160" s="287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570</v>
      </c>
      <c r="AU160" s="18" t="s">
        <v>88</v>
      </c>
    </row>
    <row r="161" s="15" customFormat="1">
      <c r="A161" s="15"/>
      <c r="B161" s="274"/>
      <c r="C161" s="275"/>
      <c r="D161" s="243" t="s">
        <v>372</v>
      </c>
      <c r="E161" s="276" t="s">
        <v>1</v>
      </c>
      <c r="F161" s="277" t="s">
        <v>1448</v>
      </c>
      <c r="G161" s="275"/>
      <c r="H161" s="276" t="s">
        <v>1</v>
      </c>
      <c r="I161" s="278"/>
      <c r="J161" s="275"/>
      <c r="K161" s="275"/>
      <c r="L161" s="279"/>
      <c r="M161" s="280"/>
      <c r="N161" s="281"/>
      <c r="O161" s="281"/>
      <c r="P161" s="281"/>
      <c r="Q161" s="281"/>
      <c r="R161" s="281"/>
      <c r="S161" s="281"/>
      <c r="T161" s="282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83" t="s">
        <v>372</v>
      </c>
      <c r="AU161" s="283" t="s">
        <v>88</v>
      </c>
      <c r="AV161" s="15" t="s">
        <v>83</v>
      </c>
      <c r="AW161" s="15" t="s">
        <v>32</v>
      </c>
      <c r="AX161" s="15" t="s">
        <v>76</v>
      </c>
      <c r="AY161" s="283" t="s">
        <v>362</v>
      </c>
    </row>
    <row r="162" s="13" customFormat="1">
      <c r="A162" s="13"/>
      <c r="B162" s="241"/>
      <c r="C162" s="242"/>
      <c r="D162" s="243" t="s">
        <v>372</v>
      </c>
      <c r="E162" s="244" t="s">
        <v>1</v>
      </c>
      <c r="F162" s="245" t="s">
        <v>1804</v>
      </c>
      <c r="G162" s="242"/>
      <c r="H162" s="246">
        <v>48</v>
      </c>
      <c r="I162" s="247"/>
      <c r="J162" s="242"/>
      <c r="K162" s="242"/>
      <c r="L162" s="248"/>
      <c r="M162" s="249"/>
      <c r="N162" s="250"/>
      <c r="O162" s="250"/>
      <c r="P162" s="250"/>
      <c r="Q162" s="250"/>
      <c r="R162" s="250"/>
      <c r="S162" s="250"/>
      <c r="T162" s="25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2" t="s">
        <v>372</v>
      </c>
      <c r="AU162" s="252" t="s">
        <v>88</v>
      </c>
      <c r="AV162" s="13" t="s">
        <v>88</v>
      </c>
      <c r="AW162" s="13" t="s">
        <v>32</v>
      </c>
      <c r="AX162" s="13" t="s">
        <v>83</v>
      </c>
      <c r="AY162" s="252" t="s">
        <v>362</v>
      </c>
    </row>
    <row r="163" s="2" customFormat="1" ht="37.8" customHeight="1">
      <c r="A163" s="39"/>
      <c r="B163" s="40"/>
      <c r="C163" s="228" t="s">
        <v>406</v>
      </c>
      <c r="D163" s="228" t="s">
        <v>365</v>
      </c>
      <c r="E163" s="229" t="s">
        <v>1805</v>
      </c>
      <c r="F163" s="230" t="s">
        <v>1806</v>
      </c>
      <c r="G163" s="231" t="s">
        <v>470</v>
      </c>
      <c r="H163" s="232">
        <v>9</v>
      </c>
      <c r="I163" s="233"/>
      <c r="J163" s="234">
        <f>ROUND(I163*H163,2)</f>
        <v>0</v>
      </c>
      <c r="K163" s="230" t="s">
        <v>471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440</v>
      </c>
      <c r="AT163" s="239" t="s">
        <v>365</v>
      </c>
      <c r="AU163" s="239" t="s">
        <v>88</v>
      </c>
      <c r="AY163" s="18" t="s">
        <v>362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88</v>
      </c>
      <c r="BK163" s="240">
        <f>ROUND(I163*H163,2)</f>
        <v>0</v>
      </c>
      <c r="BL163" s="18" t="s">
        <v>440</v>
      </c>
      <c r="BM163" s="239" t="s">
        <v>1807</v>
      </c>
    </row>
    <row r="164" s="2" customFormat="1">
      <c r="A164" s="39"/>
      <c r="B164" s="40"/>
      <c r="C164" s="41"/>
      <c r="D164" s="243" t="s">
        <v>570</v>
      </c>
      <c r="E164" s="41"/>
      <c r="F164" s="284" t="s">
        <v>657</v>
      </c>
      <c r="G164" s="41"/>
      <c r="H164" s="41"/>
      <c r="I164" s="285"/>
      <c r="J164" s="41"/>
      <c r="K164" s="41"/>
      <c r="L164" s="45"/>
      <c r="M164" s="286"/>
      <c r="N164" s="287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570</v>
      </c>
      <c r="AU164" s="18" t="s">
        <v>88</v>
      </c>
    </row>
    <row r="165" s="15" customFormat="1">
      <c r="A165" s="15"/>
      <c r="B165" s="274"/>
      <c r="C165" s="275"/>
      <c r="D165" s="243" t="s">
        <v>372</v>
      </c>
      <c r="E165" s="276" t="s">
        <v>1</v>
      </c>
      <c r="F165" s="277" t="s">
        <v>1448</v>
      </c>
      <c r="G165" s="275"/>
      <c r="H165" s="276" t="s">
        <v>1</v>
      </c>
      <c r="I165" s="278"/>
      <c r="J165" s="275"/>
      <c r="K165" s="275"/>
      <c r="L165" s="279"/>
      <c r="M165" s="280"/>
      <c r="N165" s="281"/>
      <c r="O165" s="281"/>
      <c r="P165" s="281"/>
      <c r="Q165" s="281"/>
      <c r="R165" s="281"/>
      <c r="S165" s="281"/>
      <c r="T165" s="282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83" t="s">
        <v>372</v>
      </c>
      <c r="AU165" s="283" t="s">
        <v>88</v>
      </c>
      <c r="AV165" s="15" t="s">
        <v>83</v>
      </c>
      <c r="AW165" s="15" t="s">
        <v>32</v>
      </c>
      <c r="AX165" s="15" t="s">
        <v>76</v>
      </c>
      <c r="AY165" s="283" t="s">
        <v>362</v>
      </c>
    </row>
    <row r="166" s="13" customFormat="1">
      <c r="A166" s="13"/>
      <c r="B166" s="241"/>
      <c r="C166" s="242"/>
      <c r="D166" s="243" t="s">
        <v>372</v>
      </c>
      <c r="E166" s="244" t="s">
        <v>1</v>
      </c>
      <c r="F166" s="245" t="s">
        <v>406</v>
      </c>
      <c r="G166" s="242"/>
      <c r="H166" s="246">
        <v>9</v>
      </c>
      <c r="I166" s="247"/>
      <c r="J166" s="242"/>
      <c r="K166" s="242"/>
      <c r="L166" s="248"/>
      <c r="M166" s="249"/>
      <c r="N166" s="250"/>
      <c r="O166" s="250"/>
      <c r="P166" s="250"/>
      <c r="Q166" s="250"/>
      <c r="R166" s="250"/>
      <c r="S166" s="250"/>
      <c r="T166" s="25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2" t="s">
        <v>372</v>
      </c>
      <c r="AU166" s="252" t="s">
        <v>88</v>
      </c>
      <c r="AV166" s="13" t="s">
        <v>88</v>
      </c>
      <c r="AW166" s="13" t="s">
        <v>32</v>
      </c>
      <c r="AX166" s="13" t="s">
        <v>83</v>
      </c>
      <c r="AY166" s="252" t="s">
        <v>362</v>
      </c>
    </row>
    <row r="167" s="2" customFormat="1" ht="33" customHeight="1">
      <c r="A167" s="39"/>
      <c r="B167" s="40"/>
      <c r="C167" s="228" t="s">
        <v>411</v>
      </c>
      <c r="D167" s="228" t="s">
        <v>365</v>
      </c>
      <c r="E167" s="229" t="s">
        <v>1808</v>
      </c>
      <c r="F167" s="230" t="s">
        <v>1809</v>
      </c>
      <c r="G167" s="231" t="s">
        <v>470</v>
      </c>
      <c r="H167" s="232">
        <v>15</v>
      </c>
      <c r="I167" s="233"/>
      <c r="J167" s="234">
        <f>ROUND(I167*H167,2)</f>
        <v>0</v>
      </c>
      <c r="K167" s="230" t="s">
        <v>471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440</v>
      </c>
      <c r="AT167" s="239" t="s">
        <v>365</v>
      </c>
      <c r="AU167" s="239" t="s">
        <v>88</v>
      </c>
      <c r="AY167" s="18" t="s">
        <v>362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88</v>
      </c>
      <c r="BK167" s="240">
        <f>ROUND(I167*H167,2)</f>
        <v>0</v>
      </c>
      <c r="BL167" s="18" t="s">
        <v>440</v>
      </c>
      <c r="BM167" s="239" t="s">
        <v>1810</v>
      </c>
    </row>
    <row r="168" s="2" customFormat="1">
      <c r="A168" s="39"/>
      <c r="B168" s="40"/>
      <c r="C168" s="41"/>
      <c r="D168" s="243" t="s">
        <v>570</v>
      </c>
      <c r="E168" s="41"/>
      <c r="F168" s="284" t="s">
        <v>657</v>
      </c>
      <c r="G168" s="41"/>
      <c r="H168" s="41"/>
      <c r="I168" s="285"/>
      <c r="J168" s="41"/>
      <c r="K168" s="41"/>
      <c r="L168" s="45"/>
      <c r="M168" s="286"/>
      <c r="N168" s="287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570</v>
      </c>
      <c r="AU168" s="18" t="s">
        <v>88</v>
      </c>
    </row>
    <row r="169" s="15" customFormat="1">
      <c r="A169" s="15"/>
      <c r="B169" s="274"/>
      <c r="C169" s="275"/>
      <c r="D169" s="243" t="s">
        <v>372</v>
      </c>
      <c r="E169" s="276" t="s">
        <v>1</v>
      </c>
      <c r="F169" s="277" t="s">
        <v>1448</v>
      </c>
      <c r="G169" s="275"/>
      <c r="H169" s="276" t="s">
        <v>1</v>
      </c>
      <c r="I169" s="278"/>
      <c r="J169" s="275"/>
      <c r="K169" s="275"/>
      <c r="L169" s="279"/>
      <c r="M169" s="280"/>
      <c r="N169" s="281"/>
      <c r="O169" s="281"/>
      <c r="P169" s="281"/>
      <c r="Q169" s="281"/>
      <c r="R169" s="281"/>
      <c r="S169" s="281"/>
      <c r="T169" s="282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83" t="s">
        <v>372</v>
      </c>
      <c r="AU169" s="283" t="s">
        <v>88</v>
      </c>
      <c r="AV169" s="15" t="s">
        <v>83</v>
      </c>
      <c r="AW169" s="15" t="s">
        <v>32</v>
      </c>
      <c r="AX169" s="15" t="s">
        <v>76</v>
      </c>
      <c r="AY169" s="283" t="s">
        <v>362</v>
      </c>
    </row>
    <row r="170" s="13" customFormat="1">
      <c r="A170" s="13"/>
      <c r="B170" s="241"/>
      <c r="C170" s="242"/>
      <c r="D170" s="243" t="s">
        <v>372</v>
      </c>
      <c r="E170" s="244" t="s">
        <v>1</v>
      </c>
      <c r="F170" s="245" t="s">
        <v>435</v>
      </c>
      <c r="G170" s="242"/>
      <c r="H170" s="246">
        <v>15</v>
      </c>
      <c r="I170" s="247"/>
      <c r="J170" s="242"/>
      <c r="K170" s="242"/>
      <c r="L170" s="248"/>
      <c r="M170" s="249"/>
      <c r="N170" s="250"/>
      <c r="O170" s="250"/>
      <c r="P170" s="250"/>
      <c r="Q170" s="250"/>
      <c r="R170" s="250"/>
      <c r="S170" s="250"/>
      <c r="T170" s="25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2" t="s">
        <v>372</v>
      </c>
      <c r="AU170" s="252" t="s">
        <v>88</v>
      </c>
      <c r="AV170" s="13" t="s">
        <v>88</v>
      </c>
      <c r="AW170" s="13" t="s">
        <v>32</v>
      </c>
      <c r="AX170" s="13" t="s">
        <v>83</v>
      </c>
      <c r="AY170" s="252" t="s">
        <v>362</v>
      </c>
    </row>
    <row r="171" s="2" customFormat="1" ht="24.15" customHeight="1">
      <c r="A171" s="39"/>
      <c r="B171" s="40"/>
      <c r="C171" s="228" t="s">
        <v>416</v>
      </c>
      <c r="D171" s="228" t="s">
        <v>365</v>
      </c>
      <c r="E171" s="229" t="s">
        <v>1811</v>
      </c>
      <c r="F171" s="230" t="s">
        <v>1812</v>
      </c>
      <c r="G171" s="231" t="s">
        <v>470</v>
      </c>
      <c r="H171" s="232">
        <v>3</v>
      </c>
      <c r="I171" s="233"/>
      <c r="J171" s="234">
        <f>ROUND(I171*H171,2)</f>
        <v>0</v>
      </c>
      <c r="K171" s="230" t="s">
        <v>471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440</v>
      </c>
      <c r="AT171" s="239" t="s">
        <v>365</v>
      </c>
      <c r="AU171" s="239" t="s">
        <v>88</v>
      </c>
      <c r="AY171" s="18" t="s">
        <v>362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88</v>
      </c>
      <c r="BK171" s="240">
        <f>ROUND(I171*H171,2)</f>
        <v>0</v>
      </c>
      <c r="BL171" s="18" t="s">
        <v>440</v>
      </c>
      <c r="BM171" s="239" t="s">
        <v>1813</v>
      </c>
    </row>
    <row r="172" s="2" customFormat="1">
      <c r="A172" s="39"/>
      <c r="B172" s="40"/>
      <c r="C172" s="41"/>
      <c r="D172" s="243" t="s">
        <v>570</v>
      </c>
      <c r="E172" s="41"/>
      <c r="F172" s="284" t="s">
        <v>657</v>
      </c>
      <c r="G172" s="41"/>
      <c r="H172" s="41"/>
      <c r="I172" s="285"/>
      <c r="J172" s="41"/>
      <c r="K172" s="41"/>
      <c r="L172" s="45"/>
      <c r="M172" s="286"/>
      <c r="N172" s="287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570</v>
      </c>
      <c r="AU172" s="18" t="s">
        <v>88</v>
      </c>
    </row>
    <row r="173" s="15" customFormat="1">
      <c r="A173" s="15"/>
      <c r="B173" s="274"/>
      <c r="C173" s="275"/>
      <c r="D173" s="243" t="s">
        <v>372</v>
      </c>
      <c r="E173" s="276" t="s">
        <v>1</v>
      </c>
      <c r="F173" s="277" t="s">
        <v>1448</v>
      </c>
      <c r="G173" s="275"/>
      <c r="H173" s="276" t="s">
        <v>1</v>
      </c>
      <c r="I173" s="278"/>
      <c r="J173" s="275"/>
      <c r="K173" s="275"/>
      <c r="L173" s="279"/>
      <c r="M173" s="280"/>
      <c r="N173" s="281"/>
      <c r="O173" s="281"/>
      <c r="P173" s="281"/>
      <c r="Q173" s="281"/>
      <c r="R173" s="281"/>
      <c r="S173" s="281"/>
      <c r="T173" s="282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83" t="s">
        <v>372</v>
      </c>
      <c r="AU173" s="283" t="s">
        <v>88</v>
      </c>
      <c r="AV173" s="15" t="s">
        <v>83</v>
      </c>
      <c r="AW173" s="15" t="s">
        <v>32</v>
      </c>
      <c r="AX173" s="15" t="s">
        <v>76</v>
      </c>
      <c r="AY173" s="283" t="s">
        <v>362</v>
      </c>
    </row>
    <row r="174" s="13" customFormat="1">
      <c r="A174" s="13"/>
      <c r="B174" s="241"/>
      <c r="C174" s="242"/>
      <c r="D174" s="243" t="s">
        <v>372</v>
      </c>
      <c r="E174" s="244" t="s">
        <v>1</v>
      </c>
      <c r="F174" s="245" t="s">
        <v>104</v>
      </c>
      <c r="G174" s="242"/>
      <c r="H174" s="246">
        <v>3</v>
      </c>
      <c r="I174" s="247"/>
      <c r="J174" s="242"/>
      <c r="K174" s="242"/>
      <c r="L174" s="248"/>
      <c r="M174" s="249"/>
      <c r="N174" s="250"/>
      <c r="O174" s="250"/>
      <c r="P174" s="250"/>
      <c r="Q174" s="250"/>
      <c r="R174" s="250"/>
      <c r="S174" s="250"/>
      <c r="T174" s="25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2" t="s">
        <v>372</v>
      </c>
      <c r="AU174" s="252" t="s">
        <v>88</v>
      </c>
      <c r="AV174" s="13" t="s">
        <v>88</v>
      </c>
      <c r="AW174" s="13" t="s">
        <v>32</v>
      </c>
      <c r="AX174" s="13" t="s">
        <v>83</v>
      </c>
      <c r="AY174" s="252" t="s">
        <v>362</v>
      </c>
    </row>
    <row r="175" s="2" customFormat="1" ht="33" customHeight="1">
      <c r="A175" s="39"/>
      <c r="B175" s="40"/>
      <c r="C175" s="228" t="s">
        <v>8</v>
      </c>
      <c r="D175" s="228" t="s">
        <v>365</v>
      </c>
      <c r="E175" s="229" t="s">
        <v>1814</v>
      </c>
      <c r="F175" s="230" t="s">
        <v>1815</v>
      </c>
      <c r="G175" s="231" t="s">
        <v>470</v>
      </c>
      <c r="H175" s="232">
        <v>2</v>
      </c>
      <c r="I175" s="233"/>
      <c r="J175" s="234">
        <f>ROUND(I175*H175,2)</f>
        <v>0</v>
      </c>
      <c r="K175" s="230" t="s">
        <v>471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440</v>
      </c>
      <c r="AT175" s="239" t="s">
        <v>365</v>
      </c>
      <c r="AU175" s="239" t="s">
        <v>88</v>
      </c>
      <c r="AY175" s="18" t="s">
        <v>362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88</v>
      </c>
      <c r="BK175" s="240">
        <f>ROUND(I175*H175,2)</f>
        <v>0</v>
      </c>
      <c r="BL175" s="18" t="s">
        <v>440</v>
      </c>
      <c r="BM175" s="239" t="s">
        <v>1816</v>
      </c>
    </row>
    <row r="176" s="2" customFormat="1">
      <c r="A176" s="39"/>
      <c r="B176" s="40"/>
      <c r="C176" s="41"/>
      <c r="D176" s="243" t="s">
        <v>570</v>
      </c>
      <c r="E176" s="41"/>
      <c r="F176" s="284" t="s">
        <v>657</v>
      </c>
      <c r="G176" s="41"/>
      <c r="H176" s="41"/>
      <c r="I176" s="285"/>
      <c r="J176" s="41"/>
      <c r="K176" s="41"/>
      <c r="L176" s="45"/>
      <c r="M176" s="286"/>
      <c r="N176" s="287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570</v>
      </c>
      <c r="AU176" s="18" t="s">
        <v>88</v>
      </c>
    </row>
    <row r="177" s="15" customFormat="1">
      <c r="A177" s="15"/>
      <c r="B177" s="274"/>
      <c r="C177" s="275"/>
      <c r="D177" s="243" t="s">
        <v>372</v>
      </c>
      <c r="E177" s="276" t="s">
        <v>1</v>
      </c>
      <c r="F177" s="277" t="s">
        <v>1448</v>
      </c>
      <c r="G177" s="275"/>
      <c r="H177" s="276" t="s">
        <v>1</v>
      </c>
      <c r="I177" s="278"/>
      <c r="J177" s="275"/>
      <c r="K177" s="275"/>
      <c r="L177" s="279"/>
      <c r="M177" s="280"/>
      <c r="N177" s="281"/>
      <c r="O177" s="281"/>
      <c r="P177" s="281"/>
      <c r="Q177" s="281"/>
      <c r="R177" s="281"/>
      <c r="S177" s="281"/>
      <c r="T177" s="282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83" t="s">
        <v>372</v>
      </c>
      <c r="AU177" s="283" t="s">
        <v>88</v>
      </c>
      <c r="AV177" s="15" t="s">
        <v>83</v>
      </c>
      <c r="AW177" s="15" t="s">
        <v>32</v>
      </c>
      <c r="AX177" s="15" t="s">
        <v>76</v>
      </c>
      <c r="AY177" s="283" t="s">
        <v>362</v>
      </c>
    </row>
    <row r="178" s="13" customFormat="1">
      <c r="A178" s="13"/>
      <c r="B178" s="241"/>
      <c r="C178" s="242"/>
      <c r="D178" s="243" t="s">
        <v>372</v>
      </c>
      <c r="E178" s="244" t="s">
        <v>1</v>
      </c>
      <c r="F178" s="245" t="s">
        <v>88</v>
      </c>
      <c r="G178" s="242"/>
      <c r="H178" s="246">
        <v>2</v>
      </c>
      <c r="I178" s="247"/>
      <c r="J178" s="242"/>
      <c r="K178" s="242"/>
      <c r="L178" s="248"/>
      <c r="M178" s="249"/>
      <c r="N178" s="250"/>
      <c r="O178" s="250"/>
      <c r="P178" s="250"/>
      <c r="Q178" s="250"/>
      <c r="R178" s="250"/>
      <c r="S178" s="250"/>
      <c r="T178" s="25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2" t="s">
        <v>372</v>
      </c>
      <c r="AU178" s="252" t="s">
        <v>88</v>
      </c>
      <c r="AV178" s="13" t="s">
        <v>88</v>
      </c>
      <c r="AW178" s="13" t="s">
        <v>32</v>
      </c>
      <c r="AX178" s="13" t="s">
        <v>83</v>
      </c>
      <c r="AY178" s="252" t="s">
        <v>362</v>
      </c>
    </row>
    <row r="179" s="2" customFormat="1" ht="24.15" customHeight="1">
      <c r="A179" s="39"/>
      <c r="B179" s="40"/>
      <c r="C179" s="228" t="s">
        <v>427</v>
      </c>
      <c r="D179" s="228" t="s">
        <v>365</v>
      </c>
      <c r="E179" s="229" t="s">
        <v>1817</v>
      </c>
      <c r="F179" s="230" t="s">
        <v>1818</v>
      </c>
      <c r="G179" s="231" t="s">
        <v>470</v>
      </c>
      <c r="H179" s="232">
        <v>2</v>
      </c>
      <c r="I179" s="233"/>
      <c r="J179" s="234">
        <f>ROUND(I179*H179,2)</f>
        <v>0</v>
      </c>
      <c r="K179" s="230" t="s">
        <v>471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440</v>
      </c>
      <c r="AT179" s="239" t="s">
        <v>365</v>
      </c>
      <c r="AU179" s="239" t="s">
        <v>88</v>
      </c>
      <c r="AY179" s="18" t="s">
        <v>362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88</v>
      </c>
      <c r="BK179" s="240">
        <f>ROUND(I179*H179,2)</f>
        <v>0</v>
      </c>
      <c r="BL179" s="18" t="s">
        <v>440</v>
      </c>
      <c r="BM179" s="239" t="s">
        <v>1819</v>
      </c>
    </row>
    <row r="180" s="2" customFormat="1">
      <c r="A180" s="39"/>
      <c r="B180" s="40"/>
      <c r="C180" s="41"/>
      <c r="D180" s="243" t="s">
        <v>570</v>
      </c>
      <c r="E180" s="41"/>
      <c r="F180" s="284" t="s">
        <v>657</v>
      </c>
      <c r="G180" s="41"/>
      <c r="H180" s="41"/>
      <c r="I180" s="285"/>
      <c r="J180" s="41"/>
      <c r="K180" s="41"/>
      <c r="L180" s="45"/>
      <c r="M180" s="286"/>
      <c r="N180" s="287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570</v>
      </c>
      <c r="AU180" s="18" t="s">
        <v>88</v>
      </c>
    </row>
    <row r="181" s="15" customFormat="1">
      <c r="A181" s="15"/>
      <c r="B181" s="274"/>
      <c r="C181" s="275"/>
      <c r="D181" s="243" t="s">
        <v>372</v>
      </c>
      <c r="E181" s="276" t="s">
        <v>1</v>
      </c>
      <c r="F181" s="277" t="s">
        <v>1448</v>
      </c>
      <c r="G181" s="275"/>
      <c r="H181" s="276" t="s">
        <v>1</v>
      </c>
      <c r="I181" s="278"/>
      <c r="J181" s="275"/>
      <c r="K181" s="275"/>
      <c r="L181" s="279"/>
      <c r="M181" s="280"/>
      <c r="N181" s="281"/>
      <c r="O181" s="281"/>
      <c r="P181" s="281"/>
      <c r="Q181" s="281"/>
      <c r="R181" s="281"/>
      <c r="S181" s="281"/>
      <c r="T181" s="282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83" t="s">
        <v>372</v>
      </c>
      <c r="AU181" s="283" t="s">
        <v>88</v>
      </c>
      <c r="AV181" s="15" t="s">
        <v>83</v>
      </c>
      <c r="AW181" s="15" t="s">
        <v>32</v>
      </c>
      <c r="AX181" s="15" t="s">
        <v>76</v>
      </c>
      <c r="AY181" s="283" t="s">
        <v>362</v>
      </c>
    </row>
    <row r="182" s="13" customFormat="1">
      <c r="A182" s="13"/>
      <c r="B182" s="241"/>
      <c r="C182" s="242"/>
      <c r="D182" s="243" t="s">
        <v>372</v>
      </c>
      <c r="E182" s="244" t="s">
        <v>1</v>
      </c>
      <c r="F182" s="245" t="s">
        <v>88</v>
      </c>
      <c r="G182" s="242"/>
      <c r="H182" s="246">
        <v>2</v>
      </c>
      <c r="I182" s="247"/>
      <c r="J182" s="242"/>
      <c r="K182" s="242"/>
      <c r="L182" s="248"/>
      <c r="M182" s="249"/>
      <c r="N182" s="250"/>
      <c r="O182" s="250"/>
      <c r="P182" s="250"/>
      <c r="Q182" s="250"/>
      <c r="R182" s="250"/>
      <c r="S182" s="250"/>
      <c r="T182" s="25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2" t="s">
        <v>372</v>
      </c>
      <c r="AU182" s="252" t="s">
        <v>88</v>
      </c>
      <c r="AV182" s="13" t="s">
        <v>88</v>
      </c>
      <c r="AW182" s="13" t="s">
        <v>32</v>
      </c>
      <c r="AX182" s="13" t="s">
        <v>83</v>
      </c>
      <c r="AY182" s="252" t="s">
        <v>362</v>
      </c>
    </row>
    <row r="183" s="2" customFormat="1" ht="33" customHeight="1">
      <c r="A183" s="39"/>
      <c r="B183" s="40"/>
      <c r="C183" s="228" t="s">
        <v>431</v>
      </c>
      <c r="D183" s="228" t="s">
        <v>365</v>
      </c>
      <c r="E183" s="229" t="s">
        <v>1820</v>
      </c>
      <c r="F183" s="230" t="s">
        <v>1821</v>
      </c>
      <c r="G183" s="231" t="s">
        <v>470</v>
      </c>
      <c r="H183" s="232">
        <v>1</v>
      </c>
      <c r="I183" s="233"/>
      <c r="J183" s="234">
        <f>ROUND(I183*H183,2)</f>
        <v>0</v>
      </c>
      <c r="K183" s="230" t="s">
        <v>471</v>
      </c>
      <c r="L183" s="45"/>
      <c r="M183" s="235" t="s">
        <v>1</v>
      </c>
      <c r="N183" s="236" t="s">
        <v>42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440</v>
      </c>
      <c r="AT183" s="239" t="s">
        <v>365</v>
      </c>
      <c r="AU183" s="239" t="s">
        <v>88</v>
      </c>
      <c r="AY183" s="18" t="s">
        <v>362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88</v>
      </c>
      <c r="BK183" s="240">
        <f>ROUND(I183*H183,2)</f>
        <v>0</v>
      </c>
      <c r="BL183" s="18" t="s">
        <v>440</v>
      </c>
      <c r="BM183" s="239" t="s">
        <v>1822</v>
      </c>
    </row>
    <row r="184" s="2" customFormat="1">
      <c r="A184" s="39"/>
      <c r="B184" s="40"/>
      <c r="C184" s="41"/>
      <c r="D184" s="243" t="s">
        <v>570</v>
      </c>
      <c r="E184" s="41"/>
      <c r="F184" s="284" t="s">
        <v>657</v>
      </c>
      <c r="G184" s="41"/>
      <c r="H184" s="41"/>
      <c r="I184" s="285"/>
      <c r="J184" s="41"/>
      <c r="K184" s="41"/>
      <c r="L184" s="45"/>
      <c r="M184" s="286"/>
      <c r="N184" s="287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570</v>
      </c>
      <c r="AU184" s="18" t="s">
        <v>88</v>
      </c>
    </row>
    <row r="185" s="15" customFormat="1">
      <c r="A185" s="15"/>
      <c r="B185" s="274"/>
      <c r="C185" s="275"/>
      <c r="D185" s="243" t="s">
        <v>372</v>
      </c>
      <c r="E185" s="276" t="s">
        <v>1</v>
      </c>
      <c r="F185" s="277" t="s">
        <v>1448</v>
      </c>
      <c r="G185" s="275"/>
      <c r="H185" s="276" t="s">
        <v>1</v>
      </c>
      <c r="I185" s="278"/>
      <c r="J185" s="275"/>
      <c r="K185" s="275"/>
      <c r="L185" s="279"/>
      <c r="M185" s="280"/>
      <c r="N185" s="281"/>
      <c r="O185" s="281"/>
      <c r="P185" s="281"/>
      <c r="Q185" s="281"/>
      <c r="R185" s="281"/>
      <c r="S185" s="281"/>
      <c r="T185" s="282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83" t="s">
        <v>372</v>
      </c>
      <c r="AU185" s="283" t="s">
        <v>88</v>
      </c>
      <c r="AV185" s="15" t="s">
        <v>83</v>
      </c>
      <c r="AW185" s="15" t="s">
        <v>32</v>
      </c>
      <c r="AX185" s="15" t="s">
        <v>76</v>
      </c>
      <c r="AY185" s="283" t="s">
        <v>362</v>
      </c>
    </row>
    <row r="186" s="13" customFormat="1">
      <c r="A186" s="13"/>
      <c r="B186" s="241"/>
      <c r="C186" s="242"/>
      <c r="D186" s="243" t="s">
        <v>372</v>
      </c>
      <c r="E186" s="244" t="s">
        <v>1</v>
      </c>
      <c r="F186" s="245" t="s">
        <v>83</v>
      </c>
      <c r="G186" s="242"/>
      <c r="H186" s="246">
        <v>1</v>
      </c>
      <c r="I186" s="247"/>
      <c r="J186" s="242"/>
      <c r="K186" s="242"/>
      <c r="L186" s="248"/>
      <c r="M186" s="249"/>
      <c r="N186" s="250"/>
      <c r="O186" s="250"/>
      <c r="P186" s="250"/>
      <c r="Q186" s="250"/>
      <c r="R186" s="250"/>
      <c r="S186" s="250"/>
      <c r="T186" s="25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2" t="s">
        <v>372</v>
      </c>
      <c r="AU186" s="252" t="s">
        <v>88</v>
      </c>
      <c r="AV186" s="13" t="s">
        <v>88</v>
      </c>
      <c r="AW186" s="13" t="s">
        <v>32</v>
      </c>
      <c r="AX186" s="13" t="s">
        <v>83</v>
      </c>
      <c r="AY186" s="252" t="s">
        <v>362</v>
      </c>
    </row>
    <row r="187" s="2" customFormat="1" ht="24.15" customHeight="1">
      <c r="A187" s="39"/>
      <c r="B187" s="40"/>
      <c r="C187" s="228" t="s">
        <v>435</v>
      </c>
      <c r="D187" s="228" t="s">
        <v>365</v>
      </c>
      <c r="E187" s="229" t="s">
        <v>1823</v>
      </c>
      <c r="F187" s="230" t="s">
        <v>1824</v>
      </c>
      <c r="G187" s="231" t="s">
        <v>470</v>
      </c>
      <c r="H187" s="232">
        <v>1</v>
      </c>
      <c r="I187" s="233"/>
      <c r="J187" s="234">
        <f>ROUND(I187*H187,2)</f>
        <v>0</v>
      </c>
      <c r="K187" s="230" t="s">
        <v>471</v>
      </c>
      <c r="L187" s="45"/>
      <c r="M187" s="235" t="s">
        <v>1</v>
      </c>
      <c r="N187" s="236" t="s">
        <v>42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440</v>
      </c>
      <c r="AT187" s="239" t="s">
        <v>365</v>
      </c>
      <c r="AU187" s="239" t="s">
        <v>88</v>
      </c>
      <c r="AY187" s="18" t="s">
        <v>362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88</v>
      </c>
      <c r="BK187" s="240">
        <f>ROUND(I187*H187,2)</f>
        <v>0</v>
      </c>
      <c r="BL187" s="18" t="s">
        <v>440</v>
      </c>
      <c r="BM187" s="239" t="s">
        <v>1825</v>
      </c>
    </row>
    <row r="188" s="2" customFormat="1">
      <c r="A188" s="39"/>
      <c r="B188" s="40"/>
      <c r="C188" s="41"/>
      <c r="D188" s="243" t="s">
        <v>570</v>
      </c>
      <c r="E188" s="41"/>
      <c r="F188" s="284" t="s">
        <v>657</v>
      </c>
      <c r="G188" s="41"/>
      <c r="H188" s="41"/>
      <c r="I188" s="285"/>
      <c r="J188" s="41"/>
      <c r="K188" s="41"/>
      <c r="L188" s="45"/>
      <c r="M188" s="286"/>
      <c r="N188" s="287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570</v>
      </c>
      <c r="AU188" s="18" t="s">
        <v>88</v>
      </c>
    </row>
    <row r="189" s="15" customFormat="1">
      <c r="A189" s="15"/>
      <c r="B189" s="274"/>
      <c r="C189" s="275"/>
      <c r="D189" s="243" t="s">
        <v>372</v>
      </c>
      <c r="E189" s="276" t="s">
        <v>1</v>
      </c>
      <c r="F189" s="277" t="s">
        <v>1448</v>
      </c>
      <c r="G189" s="275"/>
      <c r="H189" s="276" t="s">
        <v>1</v>
      </c>
      <c r="I189" s="278"/>
      <c r="J189" s="275"/>
      <c r="K189" s="275"/>
      <c r="L189" s="279"/>
      <c r="M189" s="280"/>
      <c r="N189" s="281"/>
      <c r="O189" s="281"/>
      <c r="P189" s="281"/>
      <c r="Q189" s="281"/>
      <c r="R189" s="281"/>
      <c r="S189" s="281"/>
      <c r="T189" s="282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83" t="s">
        <v>372</v>
      </c>
      <c r="AU189" s="283" t="s">
        <v>88</v>
      </c>
      <c r="AV189" s="15" t="s">
        <v>83</v>
      </c>
      <c r="AW189" s="15" t="s">
        <v>32</v>
      </c>
      <c r="AX189" s="15" t="s">
        <v>76</v>
      </c>
      <c r="AY189" s="283" t="s">
        <v>362</v>
      </c>
    </row>
    <row r="190" s="13" customFormat="1">
      <c r="A190" s="13"/>
      <c r="B190" s="241"/>
      <c r="C190" s="242"/>
      <c r="D190" s="243" t="s">
        <v>372</v>
      </c>
      <c r="E190" s="244" t="s">
        <v>1</v>
      </c>
      <c r="F190" s="245" t="s">
        <v>83</v>
      </c>
      <c r="G190" s="242"/>
      <c r="H190" s="246">
        <v>1</v>
      </c>
      <c r="I190" s="247"/>
      <c r="J190" s="242"/>
      <c r="K190" s="242"/>
      <c r="L190" s="248"/>
      <c r="M190" s="249"/>
      <c r="N190" s="250"/>
      <c r="O190" s="250"/>
      <c r="P190" s="250"/>
      <c r="Q190" s="250"/>
      <c r="R190" s="250"/>
      <c r="S190" s="250"/>
      <c r="T190" s="25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2" t="s">
        <v>372</v>
      </c>
      <c r="AU190" s="252" t="s">
        <v>88</v>
      </c>
      <c r="AV190" s="13" t="s">
        <v>88</v>
      </c>
      <c r="AW190" s="13" t="s">
        <v>32</v>
      </c>
      <c r="AX190" s="13" t="s">
        <v>83</v>
      </c>
      <c r="AY190" s="252" t="s">
        <v>362</v>
      </c>
    </row>
    <row r="191" s="2" customFormat="1" ht="24.15" customHeight="1">
      <c r="A191" s="39"/>
      <c r="B191" s="40"/>
      <c r="C191" s="228" t="s">
        <v>440</v>
      </c>
      <c r="D191" s="228" t="s">
        <v>365</v>
      </c>
      <c r="E191" s="229" t="s">
        <v>1826</v>
      </c>
      <c r="F191" s="230" t="s">
        <v>1827</v>
      </c>
      <c r="G191" s="231" t="s">
        <v>470</v>
      </c>
      <c r="H191" s="232">
        <v>9</v>
      </c>
      <c r="I191" s="233"/>
      <c r="J191" s="234">
        <f>ROUND(I191*H191,2)</f>
        <v>0</v>
      </c>
      <c r="K191" s="230" t="s">
        <v>471</v>
      </c>
      <c r="L191" s="45"/>
      <c r="M191" s="235" t="s">
        <v>1</v>
      </c>
      <c r="N191" s="236" t="s">
        <v>42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440</v>
      </c>
      <c r="AT191" s="239" t="s">
        <v>365</v>
      </c>
      <c r="AU191" s="239" t="s">
        <v>88</v>
      </c>
      <c r="AY191" s="18" t="s">
        <v>362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88</v>
      </c>
      <c r="BK191" s="240">
        <f>ROUND(I191*H191,2)</f>
        <v>0</v>
      </c>
      <c r="BL191" s="18" t="s">
        <v>440</v>
      </c>
      <c r="BM191" s="239" t="s">
        <v>1828</v>
      </c>
    </row>
    <row r="192" s="2" customFormat="1">
      <c r="A192" s="39"/>
      <c r="B192" s="40"/>
      <c r="C192" s="41"/>
      <c r="D192" s="243" t="s">
        <v>570</v>
      </c>
      <c r="E192" s="41"/>
      <c r="F192" s="284" t="s">
        <v>657</v>
      </c>
      <c r="G192" s="41"/>
      <c r="H192" s="41"/>
      <c r="I192" s="285"/>
      <c r="J192" s="41"/>
      <c r="K192" s="41"/>
      <c r="L192" s="45"/>
      <c r="M192" s="286"/>
      <c r="N192" s="287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570</v>
      </c>
      <c r="AU192" s="18" t="s">
        <v>88</v>
      </c>
    </row>
    <row r="193" s="15" customFormat="1">
      <c r="A193" s="15"/>
      <c r="B193" s="274"/>
      <c r="C193" s="275"/>
      <c r="D193" s="243" t="s">
        <v>372</v>
      </c>
      <c r="E193" s="276" t="s">
        <v>1</v>
      </c>
      <c r="F193" s="277" t="s">
        <v>1448</v>
      </c>
      <c r="G193" s="275"/>
      <c r="H193" s="276" t="s">
        <v>1</v>
      </c>
      <c r="I193" s="278"/>
      <c r="J193" s="275"/>
      <c r="K193" s="275"/>
      <c r="L193" s="279"/>
      <c r="M193" s="280"/>
      <c r="N193" s="281"/>
      <c r="O193" s="281"/>
      <c r="P193" s="281"/>
      <c r="Q193" s="281"/>
      <c r="R193" s="281"/>
      <c r="S193" s="281"/>
      <c r="T193" s="282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83" t="s">
        <v>372</v>
      </c>
      <c r="AU193" s="283" t="s">
        <v>88</v>
      </c>
      <c r="AV193" s="15" t="s">
        <v>83</v>
      </c>
      <c r="AW193" s="15" t="s">
        <v>32</v>
      </c>
      <c r="AX193" s="15" t="s">
        <v>76</v>
      </c>
      <c r="AY193" s="283" t="s">
        <v>362</v>
      </c>
    </row>
    <row r="194" s="13" customFormat="1">
      <c r="A194" s="13"/>
      <c r="B194" s="241"/>
      <c r="C194" s="242"/>
      <c r="D194" s="243" t="s">
        <v>372</v>
      </c>
      <c r="E194" s="244" t="s">
        <v>1</v>
      </c>
      <c r="F194" s="245" t="s">
        <v>406</v>
      </c>
      <c r="G194" s="242"/>
      <c r="H194" s="246">
        <v>9</v>
      </c>
      <c r="I194" s="247"/>
      <c r="J194" s="242"/>
      <c r="K194" s="242"/>
      <c r="L194" s="248"/>
      <c r="M194" s="249"/>
      <c r="N194" s="250"/>
      <c r="O194" s="250"/>
      <c r="P194" s="250"/>
      <c r="Q194" s="250"/>
      <c r="R194" s="250"/>
      <c r="S194" s="250"/>
      <c r="T194" s="25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2" t="s">
        <v>372</v>
      </c>
      <c r="AU194" s="252" t="s">
        <v>88</v>
      </c>
      <c r="AV194" s="13" t="s">
        <v>88</v>
      </c>
      <c r="AW194" s="13" t="s">
        <v>32</v>
      </c>
      <c r="AX194" s="13" t="s">
        <v>83</v>
      </c>
      <c r="AY194" s="252" t="s">
        <v>362</v>
      </c>
    </row>
    <row r="195" s="2" customFormat="1" ht="24.15" customHeight="1">
      <c r="A195" s="39"/>
      <c r="B195" s="40"/>
      <c r="C195" s="228" t="s">
        <v>445</v>
      </c>
      <c r="D195" s="228" t="s">
        <v>365</v>
      </c>
      <c r="E195" s="229" t="s">
        <v>1829</v>
      </c>
      <c r="F195" s="230" t="s">
        <v>1830</v>
      </c>
      <c r="G195" s="231" t="s">
        <v>470</v>
      </c>
      <c r="H195" s="232">
        <v>18</v>
      </c>
      <c r="I195" s="233"/>
      <c r="J195" s="234">
        <f>ROUND(I195*H195,2)</f>
        <v>0</v>
      </c>
      <c r="K195" s="230" t="s">
        <v>471</v>
      </c>
      <c r="L195" s="45"/>
      <c r="M195" s="235" t="s">
        <v>1</v>
      </c>
      <c r="N195" s="236" t="s">
        <v>42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440</v>
      </c>
      <c r="AT195" s="239" t="s">
        <v>365</v>
      </c>
      <c r="AU195" s="239" t="s">
        <v>88</v>
      </c>
      <c r="AY195" s="18" t="s">
        <v>362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88</v>
      </c>
      <c r="BK195" s="240">
        <f>ROUND(I195*H195,2)</f>
        <v>0</v>
      </c>
      <c r="BL195" s="18" t="s">
        <v>440</v>
      </c>
      <c r="BM195" s="239" t="s">
        <v>1831</v>
      </c>
    </row>
    <row r="196" s="2" customFormat="1">
      <c r="A196" s="39"/>
      <c r="B196" s="40"/>
      <c r="C196" s="41"/>
      <c r="D196" s="243" t="s">
        <v>570</v>
      </c>
      <c r="E196" s="41"/>
      <c r="F196" s="284" t="s">
        <v>657</v>
      </c>
      <c r="G196" s="41"/>
      <c r="H196" s="41"/>
      <c r="I196" s="285"/>
      <c r="J196" s="41"/>
      <c r="K196" s="41"/>
      <c r="L196" s="45"/>
      <c r="M196" s="286"/>
      <c r="N196" s="287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570</v>
      </c>
      <c r="AU196" s="18" t="s">
        <v>88</v>
      </c>
    </row>
    <row r="197" s="15" customFormat="1">
      <c r="A197" s="15"/>
      <c r="B197" s="274"/>
      <c r="C197" s="275"/>
      <c r="D197" s="243" t="s">
        <v>372</v>
      </c>
      <c r="E197" s="276" t="s">
        <v>1</v>
      </c>
      <c r="F197" s="277" t="s">
        <v>1448</v>
      </c>
      <c r="G197" s="275"/>
      <c r="H197" s="276" t="s">
        <v>1</v>
      </c>
      <c r="I197" s="278"/>
      <c r="J197" s="275"/>
      <c r="K197" s="275"/>
      <c r="L197" s="279"/>
      <c r="M197" s="280"/>
      <c r="N197" s="281"/>
      <c r="O197" s="281"/>
      <c r="P197" s="281"/>
      <c r="Q197" s="281"/>
      <c r="R197" s="281"/>
      <c r="S197" s="281"/>
      <c r="T197" s="282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83" t="s">
        <v>372</v>
      </c>
      <c r="AU197" s="283" t="s">
        <v>88</v>
      </c>
      <c r="AV197" s="15" t="s">
        <v>83</v>
      </c>
      <c r="AW197" s="15" t="s">
        <v>32</v>
      </c>
      <c r="AX197" s="15" t="s">
        <v>76</v>
      </c>
      <c r="AY197" s="283" t="s">
        <v>362</v>
      </c>
    </row>
    <row r="198" s="13" customFormat="1">
      <c r="A198" s="13"/>
      <c r="B198" s="241"/>
      <c r="C198" s="242"/>
      <c r="D198" s="243" t="s">
        <v>372</v>
      </c>
      <c r="E198" s="244" t="s">
        <v>1</v>
      </c>
      <c r="F198" s="245" t="s">
        <v>450</v>
      </c>
      <c r="G198" s="242"/>
      <c r="H198" s="246">
        <v>18</v>
      </c>
      <c r="I198" s="247"/>
      <c r="J198" s="242"/>
      <c r="K198" s="242"/>
      <c r="L198" s="248"/>
      <c r="M198" s="249"/>
      <c r="N198" s="250"/>
      <c r="O198" s="250"/>
      <c r="P198" s="250"/>
      <c r="Q198" s="250"/>
      <c r="R198" s="250"/>
      <c r="S198" s="250"/>
      <c r="T198" s="25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2" t="s">
        <v>372</v>
      </c>
      <c r="AU198" s="252" t="s">
        <v>88</v>
      </c>
      <c r="AV198" s="13" t="s">
        <v>88</v>
      </c>
      <c r="AW198" s="13" t="s">
        <v>32</v>
      </c>
      <c r="AX198" s="13" t="s">
        <v>83</v>
      </c>
      <c r="AY198" s="252" t="s">
        <v>362</v>
      </c>
    </row>
    <row r="199" s="12" customFormat="1" ht="22.8" customHeight="1">
      <c r="A199" s="12"/>
      <c r="B199" s="212"/>
      <c r="C199" s="213"/>
      <c r="D199" s="214" t="s">
        <v>75</v>
      </c>
      <c r="E199" s="226" t="s">
        <v>1497</v>
      </c>
      <c r="F199" s="226" t="s">
        <v>1498</v>
      </c>
      <c r="G199" s="213"/>
      <c r="H199" s="213"/>
      <c r="I199" s="216"/>
      <c r="J199" s="227">
        <f>BK199</f>
        <v>0</v>
      </c>
      <c r="K199" s="213"/>
      <c r="L199" s="218"/>
      <c r="M199" s="219"/>
      <c r="N199" s="220"/>
      <c r="O199" s="220"/>
      <c r="P199" s="221">
        <f>SUM(P200:P276)</f>
        <v>0</v>
      </c>
      <c r="Q199" s="220"/>
      <c r="R199" s="221">
        <f>SUM(R200:R276)</f>
        <v>0.12709999999999999</v>
      </c>
      <c r="S199" s="220"/>
      <c r="T199" s="222">
        <f>SUM(T200:T276)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3" t="s">
        <v>88</v>
      </c>
      <c r="AT199" s="224" t="s">
        <v>75</v>
      </c>
      <c r="AU199" s="224" t="s">
        <v>83</v>
      </c>
      <c r="AY199" s="223" t="s">
        <v>362</v>
      </c>
      <c r="BK199" s="225">
        <f>SUM(BK200:BK276)</f>
        <v>0</v>
      </c>
    </row>
    <row r="200" s="2" customFormat="1" ht="24.15" customHeight="1">
      <c r="A200" s="39"/>
      <c r="B200" s="40"/>
      <c r="C200" s="228" t="s">
        <v>450</v>
      </c>
      <c r="D200" s="228" t="s">
        <v>365</v>
      </c>
      <c r="E200" s="229" t="s">
        <v>1832</v>
      </c>
      <c r="F200" s="230" t="s">
        <v>1833</v>
      </c>
      <c r="G200" s="231" t="s">
        <v>470</v>
      </c>
      <c r="H200" s="232">
        <v>83</v>
      </c>
      <c r="I200" s="233"/>
      <c r="J200" s="234">
        <f>ROUND(I200*H200,2)</f>
        <v>0</v>
      </c>
      <c r="K200" s="230" t="s">
        <v>369</v>
      </c>
      <c r="L200" s="45"/>
      <c r="M200" s="235" t="s">
        <v>1</v>
      </c>
      <c r="N200" s="236" t="s">
        <v>42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440</v>
      </c>
      <c r="AT200" s="239" t="s">
        <v>365</v>
      </c>
      <c r="AU200" s="239" t="s">
        <v>88</v>
      </c>
      <c r="AY200" s="18" t="s">
        <v>362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88</v>
      </c>
      <c r="BK200" s="240">
        <f>ROUND(I200*H200,2)</f>
        <v>0</v>
      </c>
      <c r="BL200" s="18" t="s">
        <v>440</v>
      </c>
      <c r="BM200" s="239" t="s">
        <v>1834</v>
      </c>
    </row>
    <row r="201" s="15" customFormat="1">
      <c r="A201" s="15"/>
      <c r="B201" s="274"/>
      <c r="C201" s="275"/>
      <c r="D201" s="243" t="s">
        <v>372</v>
      </c>
      <c r="E201" s="276" t="s">
        <v>1</v>
      </c>
      <c r="F201" s="277" t="s">
        <v>1448</v>
      </c>
      <c r="G201" s="275"/>
      <c r="H201" s="276" t="s">
        <v>1</v>
      </c>
      <c r="I201" s="278"/>
      <c r="J201" s="275"/>
      <c r="K201" s="275"/>
      <c r="L201" s="279"/>
      <c r="M201" s="280"/>
      <c r="N201" s="281"/>
      <c r="O201" s="281"/>
      <c r="P201" s="281"/>
      <c r="Q201" s="281"/>
      <c r="R201" s="281"/>
      <c r="S201" s="281"/>
      <c r="T201" s="282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83" t="s">
        <v>372</v>
      </c>
      <c r="AU201" s="283" t="s">
        <v>88</v>
      </c>
      <c r="AV201" s="15" t="s">
        <v>83</v>
      </c>
      <c r="AW201" s="15" t="s">
        <v>32</v>
      </c>
      <c r="AX201" s="15" t="s">
        <v>76</v>
      </c>
      <c r="AY201" s="283" t="s">
        <v>362</v>
      </c>
    </row>
    <row r="202" s="15" customFormat="1">
      <c r="A202" s="15"/>
      <c r="B202" s="274"/>
      <c r="C202" s="275"/>
      <c r="D202" s="243" t="s">
        <v>372</v>
      </c>
      <c r="E202" s="276" t="s">
        <v>1</v>
      </c>
      <c r="F202" s="277" t="s">
        <v>1835</v>
      </c>
      <c r="G202" s="275"/>
      <c r="H202" s="276" t="s">
        <v>1</v>
      </c>
      <c r="I202" s="278"/>
      <c r="J202" s="275"/>
      <c r="K202" s="275"/>
      <c r="L202" s="279"/>
      <c r="M202" s="280"/>
      <c r="N202" s="281"/>
      <c r="O202" s="281"/>
      <c r="P202" s="281"/>
      <c r="Q202" s="281"/>
      <c r="R202" s="281"/>
      <c r="S202" s="281"/>
      <c r="T202" s="282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83" t="s">
        <v>372</v>
      </c>
      <c r="AU202" s="283" t="s">
        <v>88</v>
      </c>
      <c r="AV202" s="15" t="s">
        <v>83</v>
      </c>
      <c r="AW202" s="15" t="s">
        <v>32</v>
      </c>
      <c r="AX202" s="15" t="s">
        <v>76</v>
      </c>
      <c r="AY202" s="283" t="s">
        <v>362</v>
      </c>
    </row>
    <row r="203" s="13" customFormat="1">
      <c r="A203" s="13"/>
      <c r="B203" s="241"/>
      <c r="C203" s="242"/>
      <c r="D203" s="243" t="s">
        <v>372</v>
      </c>
      <c r="E203" s="244" t="s">
        <v>1</v>
      </c>
      <c r="F203" s="245" t="s">
        <v>1269</v>
      </c>
      <c r="G203" s="242"/>
      <c r="H203" s="246">
        <v>57</v>
      </c>
      <c r="I203" s="247"/>
      <c r="J203" s="242"/>
      <c r="K203" s="242"/>
      <c r="L203" s="248"/>
      <c r="M203" s="249"/>
      <c r="N203" s="250"/>
      <c r="O203" s="250"/>
      <c r="P203" s="250"/>
      <c r="Q203" s="250"/>
      <c r="R203" s="250"/>
      <c r="S203" s="250"/>
      <c r="T203" s="25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2" t="s">
        <v>372</v>
      </c>
      <c r="AU203" s="252" t="s">
        <v>88</v>
      </c>
      <c r="AV203" s="13" t="s">
        <v>88</v>
      </c>
      <c r="AW203" s="13" t="s">
        <v>32</v>
      </c>
      <c r="AX203" s="13" t="s">
        <v>76</v>
      </c>
      <c r="AY203" s="252" t="s">
        <v>362</v>
      </c>
    </row>
    <row r="204" s="15" customFormat="1">
      <c r="A204" s="15"/>
      <c r="B204" s="274"/>
      <c r="C204" s="275"/>
      <c r="D204" s="243" t="s">
        <v>372</v>
      </c>
      <c r="E204" s="276" t="s">
        <v>1</v>
      </c>
      <c r="F204" s="277" t="s">
        <v>1836</v>
      </c>
      <c r="G204" s="275"/>
      <c r="H204" s="276" t="s">
        <v>1</v>
      </c>
      <c r="I204" s="278"/>
      <c r="J204" s="275"/>
      <c r="K204" s="275"/>
      <c r="L204" s="279"/>
      <c r="M204" s="280"/>
      <c r="N204" s="281"/>
      <c r="O204" s="281"/>
      <c r="P204" s="281"/>
      <c r="Q204" s="281"/>
      <c r="R204" s="281"/>
      <c r="S204" s="281"/>
      <c r="T204" s="282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83" t="s">
        <v>372</v>
      </c>
      <c r="AU204" s="283" t="s">
        <v>88</v>
      </c>
      <c r="AV204" s="15" t="s">
        <v>83</v>
      </c>
      <c r="AW204" s="15" t="s">
        <v>32</v>
      </c>
      <c r="AX204" s="15" t="s">
        <v>76</v>
      </c>
      <c r="AY204" s="283" t="s">
        <v>362</v>
      </c>
    </row>
    <row r="205" s="13" customFormat="1">
      <c r="A205" s="13"/>
      <c r="B205" s="241"/>
      <c r="C205" s="242"/>
      <c r="D205" s="243" t="s">
        <v>372</v>
      </c>
      <c r="E205" s="244" t="s">
        <v>1</v>
      </c>
      <c r="F205" s="245" t="s">
        <v>363</v>
      </c>
      <c r="G205" s="242"/>
      <c r="H205" s="246">
        <v>5</v>
      </c>
      <c r="I205" s="247"/>
      <c r="J205" s="242"/>
      <c r="K205" s="242"/>
      <c r="L205" s="248"/>
      <c r="M205" s="249"/>
      <c r="N205" s="250"/>
      <c r="O205" s="250"/>
      <c r="P205" s="250"/>
      <c r="Q205" s="250"/>
      <c r="R205" s="250"/>
      <c r="S205" s="250"/>
      <c r="T205" s="25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2" t="s">
        <v>372</v>
      </c>
      <c r="AU205" s="252" t="s">
        <v>88</v>
      </c>
      <c r="AV205" s="13" t="s">
        <v>88</v>
      </c>
      <c r="AW205" s="13" t="s">
        <v>32</v>
      </c>
      <c r="AX205" s="13" t="s">
        <v>76</v>
      </c>
      <c r="AY205" s="252" t="s">
        <v>362</v>
      </c>
    </row>
    <row r="206" s="15" customFormat="1">
      <c r="A206" s="15"/>
      <c r="B206" s="274"/>
      <c r="C206" s="275"/>
      <c r="D206" s="243" t="s">
        <v>372</v>
      </c>
      <c r="E206" s="276" t="s">
        <v>1</v>
      </c>
      <c r="F206" s="277" t="s">
        <v>1837</v>
      </c>
      <c r="G206" s="275"/>
      <c r="H206" s="276" t="s">
        <v>1</v>
      </c>
      <c r="I206" s="278"/>
      <c r="J206" s="275"/>
      <c r="K206" s="275"/>
      <c r="L206" s="279"/>
      <c r="M206" s="280"/>
      <c r="N206" s="281"/>
      <c r="O206" s="281"/>
      <c r="P206" s="281"/>
      <c r="Q206" s="281"/>
      <c r="R206" s="281"/>
      <c r="S206" s="281"/>
      <c r="T206" s="282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83" t="s">
        <v>372</v>
      </c>
      <c r="AU206" s="283" t="s">
        <v>88</v>
      </c>
      <c r="AV206" s="15" t="s">
        <v>83</v>
      </c>
      <c r="AW206" s="15" t="s">
        <v>32</v>
      </c>
      <c r="AX206" s="15" t="s">
        <v>76</v>
      </c>
      <c r="AY206" s="283" t="s">
        <v>362</v>
      </c>
    </row>
    <row r="207" s="13" customFormat="1">
      <c r="A207" s="13"/>
      <c r="B207" s="241"/>
      <c r="C207" s="242"/>
      <c r="D207" s="243" t="s">
        <v>372</v>
      </c>
      <c r="E207" s="244" t="s">
        <v>1</v>
      </c>
      <c r="F207" s="245" t="s">
        <v>363</v>
      </c>
      <c r="G207" s="242"/>
      <c r="H207" s="246">
        <v>5</v>
      </c>
      <c r="I207" s="247"/>
      <c r="J207" s="242"/>
      <c r="K207" s="242"/>
      <c r="L207" s="248"/>
      <c r="M207" s="249"/>
      <c r="N207" s="250"/>
      <c r="O207" s="250"/>
      <c r="P207" s="250"/>
      <c r="Q207" s="250"/>
      <c r="R207" s="250"/>
      <c r="S207" s="250"/>
      <c r="T207" s="25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2" t="s">
        <v>372</v>
      </c>
      <c r="AU207" s="252" t="s">
        <v>88</v>
      </c>
      <c r="AV207" s="13" t="s">
        <v>88</v>
      </c>
      <c r="AW207" s="13" t="s">
        <v>32</v>
      </c>
      <c r="AX207" s="13" t="s">
        <v>76</v>
      </c>
      <c r="AY207" s="252" t="s">
        <v>362</v>
      </c>
    </row>
    <row r="208" s="15" customFormat="1">
      <c r="A208" s="15"/>
      <c r="B208" s="274"/>
      <c r="C208" s="275"/>
      <c r="D208" s="243" t="s">
        <v>372</v>
      </c>
      <c r="E208" s="276" t="s">
        <v>1</v>
      </c>
      <c r="F208" s="277" t="s">
        <v>1838</v>
      </c>
      <c r="G208" s="275"/>
      <c r="H208" s="276" t="s">
        <v>1</v>
      </c>
      <c r="I208" s="278"/>
      <c r="J208" s="275"/>
      <c r="K208" s="275"/>
      <c r="L208" s="279"/>
      <c r="M208" s="280"/>
      <c r="N208" s="281"/>
      <c r="O208" s="281"/>
      <c r="P208" s="281"/>
      <c r="Q208" s="281"/>
      <c r="R208" s="281"/>
      <c r="S208" s="281"/>
      <c r="T208" s="282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83" t="s">
        <v>372</v>
      </c>
      <c r="AU208" s="283" t="s">
        <v>88</v>
      </c>
      <c r="AV208" s="15" t="s">
        <v>83</v>
      </c>
      <c r="AW208" s="15" t="s">
        <v>32</v>
      </c>
      <c r="AX208" s="15" t="s">
        <v>76</v>
      </c>
      <c r="AY208" s="283" t="s">
        <v>362</v>
      </c>
    </row>
    <row r="209" s="13" customFormat="1">
      <c r="A209" s="13"/>
      <c r="B209" s="241"/>
      <c r="C209" s="242"/>
      <c r="D209" s="243" t="s">
        <v>372</v>
      </c>
      <c r="E209" s="244" t="s">
        <v>1</v>
      </c>
      <c r="F209" s="245" t="s">
        <v>435</v>
      </c>
      <c r="G209" s="242"/>
      <c r="H209" s="246">
        <v>15</v>
      </c>
      <c r="I209" s="247"/>
      <c r="J209" s="242"/>
      <c r="K209" s="242"/>
      <c r="L209" s="248"/>
      <c r="M209" s="249"/>
      <c r="N209" s="250"/>
      <c r="O209" s="250"/>
      <c r="P209" s="250"/>
      <c r="Q209" s="250"/>
      <c r="R209" s="250"/>
      <c r="S209" s="250"/>
      <c r="T209" s="25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2" t="s">
        <v>372</v>
      </c>
      <c r="AU209" s="252" t="s">
        <v>88</v>
      </c>
      <c r="AV209" s="13" t="s">
        <v>88</v>
      </c>
      <c r="AW209" s="13" t="s">
        <v>32</v>
      </c>
      <c r="AX209" s="13" t="s">
        <v>76</v>
      </c>
      <c r="AY209" s="252" t="s">
        <v>362</v>
      </c>
    </row>
    <row r="210" s="15" customFormat="1">
      <c r="A210" s="15"/>
      <c r="B210" s="274"/>
      <c r="C210" s="275"/>
      <c r="D210" s="243" t="s">
        <v>372</v>
      </c>
      <c r="E210" s="276" t="s">
        <v>1</v>
      </c>
      <c r="F210" s="277" t="s">
        <v>1839</v>
      </c>
      <c r="G210" s="275"/>
      <c r="H210" s="276" t="s">
        <v>1</v>
      </c>
      <c r="I210" s="278"/>
      <c r="J210" s="275"/>
      <c r="K210" s="275"/>
      <c r="L210" s="279"/>
      <c r="M210" s="280"/>
      <c r="N210" s="281"/>
      <c r="O210" s="281"/>
      <c r="P210" s="281"/>
      <c r="Q210" s="281"/>
      <c r="R210" s="281"/>
      <c r="S210" s="281"/>
      <c r="T210" s="282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83" t="s">
        <v>372</v>
      </c>
      <c r="AU210" s="283" t="s">
        <v>88</v>
      </c>
      <c r="AV210" s="15" t="s">
        <v>83</v>
      </c>
      <c r="AW210" s="15" t="s">
        <v>32</v>
      </c>
      <c r="AX210" s="15" t="s">
        <v>76</v>
      </c>
      <c r="AY210" s="283" t="s">
        <v>362</v>
      </c>
    </row>
    <row r="211" s="13" customFormat="1">
      <c r="A211" s="13"/>
      <c r="B211" s="241"/>
      <c r="C211" s="242"/>
      <c r="D211" s="243" t="s">
        <v>372</v>
      </c>
      <c r="E211" s="244" t="s">
        <v>1</v>
      </c>
      <c r="F211" s="245" t="s">
        <v>83</v>
      </c>
      <c r="G211" s="242"/>
      <c r="H211" s="246">
        <v>1</v>
      </c>
      <c r="I211" s="247"/>
      <c r="J211" s="242"/>
      <c r="K211" s="242"/>
      <c r="L211" s="248"/>
      <c r="M211" s="249"/>
      <c r="N211" s="250"/>
      <c r="O211" s="250"/>
      <c r="P211" s="250"/>
      <c r="Q211" s="250"/>
      <c r="R211" s="250"/>
      <c r="S211" s="250"/>
      <c r="T211" s="25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2" t="s">
        <v>372</v>
      </c>
      <c r="AU211" s="252" t="s">
        <v>88</v>
      </c>
      <c r="AV211" s="13" t="s">
        <v>88</v>
      </c>
      <c r="AW211" s="13" t="s">
        <v>32</v>
      </c>
      <c r="AX211" s="13" t="s">
        <v>76</v>
      </c>
      <c r="AY211" s="252" t="s">
        <v>362</v>
      </c>
    </row>
    <row r="212" s="14" customFormat="1">
      <c r="A212" s="14"/>
      <c r="B212" s="263"/>
      <c r="C212" s="264"/>
      <c r="D212" s="243" t="s">
        <v>372</v>
      </c>
      <c r="E212" s="265" t="s">
        <v>1</v>
      </c>
      <c r="F212" s="266" t="s">
        <v>396</v>
      </c>
      <c r="G212" s="264"/>
      <c r="H212" s="267">
        <v>83</v>
      </c>
      <c r="I212" s="268"/>
      <c r="J212" s="264"/>
      <c r="K212" s="264"/>
      <c r="L212" s="269"/>
      <c r="M212" s="270"/>
      <c r="N212" s="271"/>
      <c r="O212" s="271"/>
      <c r="P212" s="271"/>
      <c r="Q212" s="271"/>
      <c r="R212" s="271"/>
      <c r="S212" s="271"/>
      <c r="T212" s="27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73" t="s">
        <v>372</v>
      </c>
      <c r="AU212" s="273" t="s">
        <v>88</v>
      </c>
      <c r="AV212" s="14" t="s">
        <v>370</v>
      </c>
      <c r="AW212" s="14" t="s">
        <v>32</v>
      </c>
      <c r="AX212" s="14" t="s">
        <v>83</v>
      </c>
      <c r="AY212" s="273" t="s">
        <v>362</v>
      </c>
    </row>
    <row r="213" s="2" customFormat="1" ht="24.15" customHeight="1">
      <c r="A213" s="39"/>
      <c r="B213" s="40"/>
      <c r="C213" s="228" t="s">
        <v>456</v>
      </c>
      <c r="D213" s="228" t="s">
        <v>365</v>
      </c>
      <c r="E213" s="229" t="s">
        <v>1840</v>
      </c>
      <c r="F213" s="230" t="s">
        <v>1841</v>
      </c>
      <c r="G213" s="231" t="s">
        <v>470</v>
      </c>
      <c r="H213" s="232">
        <v>14</v>
      </c>
      <c r="I213" s="233"/>
      <c r="J213" s="234">
        <f>ROUND(I213*H213,2)</f>
        <v>0</v>
      </c>
      <c r="K213" s="230" t="s">
        <v>369</v>
      </c>
      <c r="L213" s="45"/>
      <c r="M213" s="235" t="s">
        <v>1</v>
      </c>
      <c r="N213" s="236" t="s">
        <v>42</v>
      </c>
      <c r="O213" s="92"/>
      <c r="P213" s="237">
        <f>O213*H213</f>
        <v>0</v>
      </c>
      <c r="Q213" s="237">
        <v>0</v>
      </c>
      <c r="R213" s="237">
        <f>Q213*H213</f>
        <v>0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440</v>
      </c>
      <c r="AT213" s="239" t="s">
        <v>365</v>
      </c>
      <c r="AU213" s="239" t="s">
        <v>88</v>
      </c>
      <c r="AY213" s="18" t="s">
        <v>362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88</v>
      </c>
      <c r="BK213" s="240">
        <f>ROUND(I213*H213,2)</f>
        <v>0</v>
      </c>
      <c r="BL213" s="18" t="s">
        <v>440</v>
      </c>
      <c r="BM213" s="239" t="s">
        <v>1842</v>
      </c>
    </row>
    <row r="214" s="15" customFormat="1">
      <c r="A214" s="15"/>
      <c r="B214" s="274"/>
      <c r="C214" s="275"/>
      <c r="D214" s="243" t="s">
        <v>372</v>
      </c>
      <c r="E214" s="276" t="s">
        <v>1</v>
      </c>
      <c r="F214" s="277" t="s">
        <v>1843</v>
      </c>
      <c r="G214" s="275"/>
      <c r="H214" s="276" t="s">
        <v>1</v>
      </c>
      <c r="I214" s="278"/>
      <c r="J214" s="275"/>
      <c r="K214" s="275"/>
      <c r="L214" s="279"/>
      <c r="M214" s="280"/>
      <c r="N214" s="281"/>
      <c r="O214" s="281"/>
      <c r="P214" s="281"/>
      <c r="Q214" s="281"/>
      <c r="R214" s="281"/>
      <c r="S214" s="281"/>
      <c r="T214" s="282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83" t="s">
        <v>372</v>
      </c>
      <c r="AU214" s="283" t="s">
        <v>88</v>
      </c>
      <c r="AV214" s="15" t="s">
        <v>83</v>
      </c>
      <c r="AW214" s="15" t="s">
        <v>32</v>
      </c>
      <c r="AX214" s="15" t="s">
        <v>76</v>
      </c>
      <c r="AY214" s="283" t="s">
        <v>362</v>
      </c>
    </row>
    <row r="215" s="13" customFormat="1">
      <c r="A215" s="13"/>
      <c r="B215" s="241"/>
      <c r="C215" s="242"/>
      <c r="D215" s="243" t="s">
        <v>372</v>
      </c>
      <c r="E215" s="244" t="s">
        <v>1</v>
      </c>
      <c r="F215" s="245" t="s">
        <v>1844</v>
      </c>
      <c r="G215" s="242"/>
      <c r="H215" s="246">
        <v>14</v>
      </c>
      <c r="I215" s="247"/>
      <c r="J215" s="242"/>
      <c r="K215" s="242"/>
      <c r="L215" s="248"/>
      <c r="M215" s="249"/>
      <c r="N215" s="250"/>
      <c r="O215" s="250"/>
      <c r="P215" s="250"/>
      <c r="Q215" s="250"/>
      <c r="R215" s="250"/>
      <c r="S215" s="250"/>
      <c r="T215" s="25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2" t="s">
        <v>372</v>
      </c>
      <c r="AU215" s="252" t="s">
        <v>88</v>
      </c>
      <c r="AV215" s="13" t="s">
        <v>88</v>
      </c>
      <c r="AW215" s="13" t="s">
        <v>32</v>
      </c>
      <c r="AX215" s="13" t="s">
        <v>83</v>
      </c>
      <c r="AY215" s="252" t="s">
        <v>362</v>
      </c>
    </row>
    <row r="216" s="2" customFormat="1" ht="16.5" customHeight="1">
      <c r="A216" s="39"/>
      <c r="B216" s="40"/>
      <c r="C216" s="253" t="s">
        <v>461</v>
      </c>
      <c r="D216" s="253" t="s">
        <v>380</v>
      </c>
      <c r="E216" s="254" t="s">
        <v>1845</v>
      </c>
      <c r="F216" s="255" t="s">
        <v>1846</v>
      </c>
      <c r="G216" s="256" t="s">
        <v>470</v>
      </c>
      <c r="H216" s="257">
        <v>83</v>
      </c>
      <c r="I216" s="258"/>
      <c r="J216" s="259">
        <f>ROUND(I216*H216,2)</f>
        <v>0</v>
      </c>
      <c r="K216" s="255" t="s">
        <v>369</v>
      </c>
      <c r="L216" s="260"/>
      <c r="M216" s="261" t="s">
        <v>1</v>
      </c>
      <c r="N216" s="262" t="s">
        <v>42</v>
      </c>
      <c r="O216" s="92"/>
      <c r="P216" s="237">
        <f>O216*H216</f>
        <v>0</v>
      </c>
      <c r="Q216" s="237">
        <v>0.00010000000000000001</v>
      </c>
      <c r="R216" s="237">
        <f>Q216*H216</f>
        <v>0.0083000000000000001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526</v>
      </c>
      <c r="AT216" s="239" t="s">
        <v>380</v>
      </c>
      <c r="AU216" s="239" t="s">
        <v>88</v>
      </c>
      <c r="AY216" s="18" t="s">
        <v>362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88</v>
      </c>
      <c r="BK216" s="240">
        <f>ROUND(I216*H216,2)</f>
        <v>0</v>
      </c>
      <c r="BL216" s="18" t="s">
        <v>440</v>
      </c>
      <c r="BM216" s="239" t="s">
        <v>1847</v>
      </c>
    </row>
    <row r="217" s="13" customFormat="1">
      <c r="A217" s="13"/>
      <c r="B217" s="241"/>
      <c r="C217" s="242"/>
      <c r="D217" s="243" t="s">
        <v>372</v>
      </c>
      <c r="E217" s="244" t="s">
        <v>1</v>
      </c>
      <c r="F217" s="245" t="s">
        <v>1341</v>
      </c>
      <c r="G217" s="242"/>
      <c r="H217" s="246">
        <v>83</v>
      </c>
      <c r="I217" s="247"/>
      <c r="J217" s="242"/>
      <c r="K217" s="242"/>
      <c r="L217" s="248"/>
      <c r="M217" s="249"/>
      <c r="N217" s="250"/>
      <c r="O217" s="250"/>
      <c r="P217" s="250"/>
      <c r="Q217" s="250"/>
      <c r="R217" s="250"/>
      <c r="S217" s="250"/>
      <c r="T217" s="25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2" t="s">
        <v>372</v>
      </c>
      <c r="AU217" s="252" t="s">
        <v>88</v>
      </c>
      <c r="AV217" s="13" t="s">
        <v>88</v>
      </c>
      <c r="AW217" s="13" t="s">
        <v>32</v>
      </c>
      <c r="AX217" s="13" t="s">
        <v>83</v>
      </c>
      <c r="AY217" s="252" t="s">
        <v>362</v>
      </c>
    </row>
    <row r="218" s="2" customFormat="1" ht="16.5" customHeight="1">
      <c r="A218" s="39"/>
      <c r="B218" s="40"/>
      <c r="C218" s="253" t="s">
        <v>7</v>
      </c>
      <c r="D218" s="253" t="s">
        <v>380</v>
      </c>
      <c r="E218" s="254" t="s">
        <v>1848</v>
      </c>
      <c r="F218" s="255" t="s">
        <v>1849</v>
      </c>
      <c r="G218" s="256" t="s">
        <v>470</v>
      </c>
      <c r="H218" s="257">
        <v>14</v>
      </c>
      <c r="I218" s="258"/>
      <c r="J218" s="259">
        <f>ROUND(I218*H218,2)</f>
        <v>0</v>
      </c>
      <c r="K218" s="255" t="s">
        <v>471</v>
      </c>
      <c r="L218" s="260"/>
      <c r="M218" s="261" t="s">
        <v>1</v>
      </c>
      <c r="N218" s="262" t="s">
        <v>42</v>
      </c>
      <c r="O218" s="92"/>
      <c r="P218" s="237">
        <f>O218*H218</f>
        <v>0</v>
      </c>
      <c r="Q218" s="237">
        <v>0.00010000000000000001</v>
      </c>
      <c r="R218" s="237">
        <f>Q218*H218</f>
        <v>0.0014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526</v>
      </c>
      <c r="AT218" s="239" t="s">
        <v>380</v>
      </c>
      <c r="AU218" s="239" t="s">
        <v>88</v>
      </c>
      <c r="AY218" s="18" t="s">
        <v>362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88</v>
      </c>
      <c r="BK218" s="240">
        <f>ROUND(I218*H218,2)</f>
        <v>0</v>
      </c>
      <c r="BL218" s="18" t="s">
        <v>440</v>
      </c>
      <c r="BM218" s="239" t="s">
        <v>1850</v>
      </c>
    </row>
    <row r="219" s="13" customFormat="1">
      <c r="A219" s="13"/>
      <c r="B219" s="241"/>
      <c r="C219" s="242"/>
      <c r="D219" s="243" t="s">
        <v>372</v>
      </c>
      <c r="E219" s="244" t="s">
        <v>1</v>
      </c>
      <c r="F219" s="245" t="s">
        <v>431</v>
      </c>
      <c r="G219" s="242"/>
      <c r="H219" s="246">
        <v>14</v>
      </c>
      <c r="I219" s="247"/>
      <c r="J219" s="242"/>
      <c r="K219" s="242"/>
      <c r="L219" s="248"/>
      <c r="M219" s="249"/>
      <c r="N219" s="250"/>
      <c r="O219" s="250"/>
      <c r="P219" s="250"/>
      <c r="Q219" s="250"/>
      <c r="R219" s="250"/>
      <c r="S219" s="250"/>
      <c r="T219" s="25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2" t="s">
        <v>372</v>
      </c>
      <c r="AU219" s="252" t="s">
        <v>88</v>
      </c>
      <c r="AV219" s="13" t="s">
        <v>88</v>
      </c>
      <c r="AW219" s="13" t="s">
        <v>32</v>
      </c>
      <c r="AX219" s="13" t="s">
        <v>83</v>
      </c>
      <c r="AY219" s="252" t="s">
        <v>362</v>
      </c>
    </row>
    <row r="220" s="2" customFormat="1" ht="16.5" customHeight="1">
      <c r="A220" s="39"/>
      <c r="B220" s="40"/>
      <c r="C220" s="228" t="s">
        <v>473</v>
      </c>
      <c r="D220" s="228" t="s">
        <v>365</v>
      </c>
      <c r="E220" s="229" t="s">
        <v>1851</v>
      </c>
      <c r="F220" s="230" t="s">
        <v>1852</v>
      </c>
      <c r="G220" s="231" t="s">
        <v>403</v>
      </c>
      <c r="H220" s="232">
        <v>191</v>
      </c>
      <c r="I220" s="233"/>
      <c r="J220" s="234">
        <f>ROUND(I220*H220,2)</f>
        <v>0</v>
      </c>
      <c r="K220" s="230" t="s">
        <v>369</v>
      </c>
      <c r="L220" s="45"/>
      <c r="M220" s="235" t="s">
        <v>1</v>
      </c>
      <c r="N220" s="236" t="s">
        <v>42</v>
      </c>
      <c r="O220" s="92"/>
      <c r="P220" s="237">
        <f>O220*H220</f>
        <v>0</v>
      </c>
      <c r="Q220" s="237">
        <v>0</v>
      </c>
      <c r="R220" s="237">
        <f>Q220*H220</f>
        <v>0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440</v>
      </c>
      <c r="AT220" s="239" t="s">
        <v>365</v>
      </c>
      <c r="AU220" s="239" t="s">
        <v>88</v>
      </c>
      <c r="AY220" s="18" t="s">
        <v>362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88</v>
      </c>
      <c r="BK220" s="240">
        <f>ROUND(I220*H220,2)</f>
        <v>0</v>
      </c>
      <c r="BL220" s="18" t="s">
        <v>440</v>
      </c>
      <c r="BM220" s="239" t="s">
        <v>1853</v>
      </c>
    </row>
    <row r="221" s="15" customFormat="1">
      <c r="A221" s="15"/>
      <c r="B221" s="274"/>
      <c r="C221" s="275"/>
      <c r="D221" s="243" t="s">
        <v>372</v>
      </c>
      <c r="E221" s="276" t="s">
        <v>1</v>
      </c>
      <c r="F221" s="277" t="s">
        <v>1835</v>
      </c>
      <c r="G221" s="275"/>
      <c r="H221" s="276" t="s">
        <v>1</v>
      </c>
      <c r="I221" s="278"/>
      <c r="J221" s="275"/>
      <c r="K221" s="275"/>
      <c r="L221" s="279"/>
      <c r="M221" s="280"/>
      <c r="N221" s="281"/>
      <c r="O221" s="281"/>
      <c r="P221" s="281"/>
      <c r="Q221" s="281"/>
      <c r="R221" s="281"/>
      <c r="S221" s="281"/>
      <c r="T221" s="282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83" t="s">
        <v>372</v>
      </c>
      <c r="AU221" s="283" t="s">
        <v>88</v>
      </c>
      <c r="AV221" s="15" t="s">
        <v>83</v>
      </c>
      <c r="AW221" s="15" t="s">
        <v>32</v>
      </c>
      <c r="AX221" s="15" t="s">
        <v>76</v>
      </c>
      <c r="AY221" s="283" t="s">
        <v>362</v>
      </c>
    </row>
    <row r="222" s="13" customFormat="1">
      <c r="A222" s="13"/>
      <c r="B222" s="241"/>
      <c r="C222" s="242"/>
      <c r="D222" s="243" t="s">
        <v>372</v>
      </c>
      <c r="E222" s="244" t="s">
        <v>1</v>
      </c>
      <c r="F222" s="245" t="s">
        <v>1854</v>
      </c>
      <c r="G222" s="242"/>
      <c r="H222" s="246">
        <v>45.600000000000001</v>
      </c>
      <c r="I222" s="247"/>
      <c r="J222" s="242"/>
      <c r="K222" s="242"/>
      <c r="L222" s="248"/>
      <c r="M222" s="249"/>
      <c r="N222" s="250"/>
      <c r="O222" s="250"/>
      <c r="P222" s="250"/>
      <c r="Q222" s="250"/>
      <c r="R222" s="250"/>
      <c r="S222" s="250"/>
      <c r="T222" s="25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2" t="s">
        <v>372</v>
      </c>
      <c r="AU222" s="252" t="s">
        <v>88</v>
      </c>
      <c r="AV222" s="13" t="s">
        <v>88</v>
      </c>
      <c r="AW222" s="13" t="s">
        <v>32</v>
      </c>
      <c r="AX222" s="13" t="s">
        <v>76</v>
      </c>
      <c r="AY222" s="252" t="s">
        <v>362</v>
      </c>
    </row>
    <row r="223" s="15" customFormat="1">
      <c r="A223" s="15"/>
      <c r="B223" s="274"/>
      <c r="C223" s="275"/>
      <c r="D223" s="243" t="s">
        <v>372</v>
      </c>
      <c r="E223" s="276" t="s">
        <v>1</v>
      </c>
      <c r="F223" s="277" t="s">
        <v>1843</v>
      </c>
      <c r="G223" s="275"/>
      <c r="H223" s="276" t="s">
        <v>1</v>
      </c>
      <c r="I223" s="278"/>
      <c r="J223" s="275"/>
      <c r="K223" s="275"/>
      <c r="L223" s="279"/>
      <c r="M223" s="280"/>
      <c r="N223" s="281"/>
      <c r="O223" s="281"/>
      <c r="P223" s="281"/>
      <c r="Q223" s="281"/>
      <c r="R223" s="281"/>
      <c r="S223" s="281"/>
      <c r="T223" s="282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83" t="s">
        <v>372</v>
      </c>
      <c r="AU223" s="283" t="s">
        <v>88</v>
      </c>
      <c r="AV223" s="15" t="s">
        <v>83</v>
      </c>
      <c r="AW223" s="15" t="s">
        <v>32</v>
      </c>
      <c r="AX223" s="15" t="s">
        <v>76</v>
      </c>
      <c r="AY223" s="283" t="s">
        <v>362</v>
      </c>
    </row>
    <row r="224" s="13" customFormat="1">
      <c r="A224" s="13"/>
      <c r="B224" s="241"/>
      <c r="C224" s="242"/>
      <c r="D224" s="243" t="s">
        <v>372</v>
      </c>
      <c r="E224" s="244" t="s">
        <v>1</v>
      </c>
      <c r="F224" s="245" t="s">
        <v>1855</v>
      </c>
      <c r="G224" s="242"/>
      <c r="H224" s="246">
        <v>17.5</v>
      </c>
      <c r="I224" s="247"/>
      <c r="J224" s="242"/>
      <c r="K224" s="242"/>
      <c r="L224" s="248"/>
      <c r="M224" s="249"/>
      <c r="N224" s="250"/>
      <c r="O224" s="250"/>
      <c r="P224" s="250"/>
      <c r="Q224" s="250"/>
      <c r="R224" s="250"/>
      <c r="S224" s="250"/>
      <c r="T224" s="25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2" t="s">
        <v>372</v>
      </c>
      <c r="AU224" s="252" t="s">
        <v>88</v>
      </c>
      <c r="AV224" s="13" t="s">
        <v>88</v>
      </c>
      <c r="AW224" s="13" t="s">
        <v>32</v>
      </c>
      <c r="AX224" s="13" t="s">
        <v>76</v>
      </c>
      <c r="AY224" s="252" t="s">
        <v>362</v>
      </c>
    </row>
    <row r="225" s="15" customFormat="1">
      <c r="A225" s="15"/>
      <c r="B225" s="274"/>
      <c r="C225" s="275"/>
      <c r="D225" s="243" t="s">
        <v>372</v>
      </c>
      <c r="E225" s="276" t="s">
        <v>1</v>
      </c>
      <c r="F225" s="277" t="s">
        <v>1836</v>
      </c>
      <c r="G225" s="275"/>
      <c r="H225" s="276" t="s">
        <v>1</v>
      </c>
      <c r="I225" s="278"/>
      <c r="J225" s="275"/>
      <c r="K225" s="275"/>
      <c r="L225" s="279"/>
      <c r="M225" s="280"/>
      <c r="N225" s="281"/>
      <c r="O225" s="281"/>
      <c r="P225" s="281"/>
      <c r="Q225" s="281"/>
      <c r="R225" s="281"/>
      <c r="S225" s="281"/>
      <c r="T225" s="282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83" t="s">
        <v>372</v>
      </c>
      <c r="AU225" s="283" t="s">
        <v>88</v>
      </c>
      <c r="AV225" s="15" t="s">
        <v>83</v>
      </c>
      <c r="AW225" s="15" t="s">
        <v>32</v>
      </c>
      <c r="AX225" s="15" t="s">
        <v>76</v>
      </c>
      <c r="AY225" s="283" t="s">
        <v>362</v>
      </c>
    </row>
    <row r="226" s="13" customFormat="1">
      <c r="A226" s="13"/>
      <c r="B226" s="241"/>
      <c r="C226" s="242"/>
      <c r="D226" s="243" t="s">
        <v>372</v>
      </c>
      <c r="E226" s="244" t="s">
        <v>1</v>
      </c>
      <c r="F226" s="245" t="s">
        <v>1856</v>
      </c>
      <c r="G226" s="242"/>
      <c r="H226" s="246">
        <v>3.5</v>
      </c>
      <c r="I226" s="247"/>
      <c r="J226" s="242"/>
      <c r="K226" s="242"/>
      <c r="L226" s="248"/>
      <c r="M226" s="249"/>
      <c r="N226" s="250"/>
      <c r="O226" s="250"/>
      <c r="P226" s="250"/>
      <c r="Q226" s="250"/>
      <c r="R226" s="250"/>
      <c r="S226" s="250"/>
      <c r="T226" s="25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2" t="s">
        <v>372</v>
      </c>
      <c r="AU226" s="252" t="s">
        <v>88</v>
      </c>
      <c r="AV226" s="13" t="s">
        <v>88</v>
      </c>
      <c r="AW226" s="13" t="s">
        <v>32</v>
      </c>
      <c r="AX226" s="13" t="s">
        <v>76</v>
      </c>
      <c r="AY226" s="252" t="s">
        <v>362</v>
      </c>
    </row>
    <row r="227" s="15" customFormat="1">
      <c r="A227" s="15"/>
      <c r="B227" s="274"/>
      <c r="C227" s="275"/>
      <c r="D227" s="243" t="s">
        <v>372</v>
      </c>
      <c r="E227" s="276" t="s">
        <v>1</v>
      </c>
      <c r="F227" s="277" t="s">
        <v>1837</v>
      </c>
      <c r="G227" s="275"/>
      <c r="H227" s="276" t="s">
        <v>1</v>
      </c>
      <c r="I227" s="278"/>
      <c r="J227" s="275"/>
      <c r="K227" s="275"/>
      <c r="L227" s="279"/>
      <c r="M227" s="280"/>
      <c r="N227" s="281"/>
      <c r="O227" s="281"/>
      <c r="P227" s="281"/>
      <c r="Q227" s="281"/>
      <c r="R227" s="281"/>
      <c r="S227" s="281"/>
      <c r="T227" s="282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83" t="s">
        <v>372</v>
      </c>
      <c r="AU227" s="283" t="s">
        <v>88</v>
      </c>
      <c r="AV227" s="15" t="s">
        <v>83</v>
      </c>
      <c r="AW227" s="15" t="s">
        <v>32</v>
      </c>
      <c r="AX227" s="15" t="s">
        <v>76</v>
      </c>
      <c r="AY227" s="283" t="s">
        <v>362</v>
      </c>
    </row>
    <row r="228" s="13" customFormat="1">
      <c r="A228" s="13"/>
      <c r="B228" s="241"/>
      <c r="C228" s="242"/>
      <c r="D228" s="243" t="s">
        <v>372</v>
      </c>
      <c r="E228" s="244" t="s">
        <v>1</v>
      </c>
      <c r="F228" s="245" t="s">
        <v>1857</v>
      </c>
      <c r="G228" s="242"/>
      <c r="H228" s="246">
        <v>4</v>
      </c>
      <c r="I228" s="247"/>
      <c r="J228" s="242"/>
      <c r="K228" s="242"/>
      <c r="L228" s="248"/>
      <c r="M228" s="249"/>
      <c r="N228" s="250"/>
      <c r="O228" s="250"/>
      <c r="P228" s="250"/>
      <c r="Q228" s="250"/>
      <c r="R228" s="250"/>
      <c r="S228" s="250"/>
      <c r="T228" s="25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2" t="s">
        <v>372</v>
      </c>
      <c r="AU228" s="252" t="s">
        <v>88</v>
      </c>
      <c r="AV228" s="13" t="s">
        <v>88</v>
      </c>
      <c r="AW228" s="13" t="s">
        <v>32</v>
      </c>
      <c r="AX228" s="13" t="s">
        <v>76</v>
      </c>
      <c r="AY228" s="252" t="s">
        <v>362</v>
      </c>
    </row>
    <row r="229" s="15" customFormat="1">
      <c r="A229" s="15"/>
      <c r="B229" s="274"/>
      <c r="C229" s="275"/>
      <c r="D229" s="243" t="s">
        <v>372</v>
      </c>
      <c r="E229" s="276" t="s">
        <v>1</v>
      </c>
      <c r="F229" s="277" t="s">
        <v>1858</v>
      </c>
      <c r="G229" s="275"/>
      <c r="H229" s="276" t="s">
        <v>1</v>
      </c>
      <c r="I229" s="278"/>
      <c r="J229" s="275"/>
      <c r="K229" s="275"/>
      <c r="L229" s="279"/>
      <c r="M229" s="280"/>
      <c r="N229" s="281"/>
      <c r="O229" s="281"/>
      <c r="P229" s="281"/>
      <c r="Q229" s="281"/>
      <c r="R229" s="281"/>
      <c r="S229" s="281"/>
      <c r="T229" s="282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83" t="s">
        <v>372</v>
      </c>
      <c r="AU229" s="283" t="s">
        <v>88</v>
      </c>
      <c r="AV229" s="15" t="s">
        <v>83</v>
      </c>
      <c r="AW229" s="15" t="s">
        <v>32</v>
      </c>
      <c r="AX229" s="15" t="s">
        <v>76</v>
      </c>
      <c r="AY229" s="283" t="s">
        <v>362</v>
      </c>
    </row>
    <row r="230" s="13" customFormat="1">
      <c r="A230" s="13"/>
      <c r="B230" s="241"/>
      <c r="C230" s="242"/>
      <c r="D230" s="243" t="s">
        <v>372</v>
      </c>
      <c r="E230" s="244" t="s">
        <v>1</v>
      </c>
      <c r="F230" s="245" t="s">
        <v>1859</v>
      </c>
      <c r="G230" s="242"/>
      <c r="H230" s="246">
        <v>56.799999999999997</v>
      </c>
      <c r="I230" s="247"/>
      <c r="J230" s="242"/>
      <c r="K230" s="242"/>
      <c r="L230" s="248"/>
      <c r="M230" s="249"/>
      <c r="N230" s="250"/>
      <c r="O230" s="250"/>
      <c r="P230" s="250"/>
      <c r="Q230" s="250"/>
      <c r="R230" s="250"/>
      <c r="S230" s="250"/>
      <c r="T230" s="251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2" t="s">
        <v>372</v>
      </c>
      <c r="AU230" s="252" t="s">
        <v>88</v>
      </c>
      <c r="AV230" s="13" t="s">
        <v>88</v>
      </c>
      <c r="AW230" s="13" t="s">
        <v>32</v>
      </c>
      <c r="AX230" s="13" t="s">
        <v>76</v>
      </c>
      <c r="AY230" s="252" t="s">
        <v>362</v>
      </c>
    </row>
    <row r="231" s="15" customFormat="1">
      <c r="A231" s="15"/>
      <c r="B231" s="274"/>
      <c r="C231" s="275"/>
      <c r="D231" s="243" t="s">
        <v>372</v>
      </c>
      <c r="E231" s="276" t="s">
        <v>1</v>
      </c>
      <c r="F231" s="277" t="s">
        <v>1860</v>
      </c>
      <c r="G231" s="275"/>
      <c r="H231" s="276" t="s">
        <v>1</v>
      </c>
      <c r="I231" s="278"/>
      <c r="J231" s="275"/>
      <c r="K231" s="275"/>
      <c r="L231" s="279"/>
      <c r="M231" s="280"/>
      <c r="N231" s="281"/>
      <c r="O231" s="281"/>
      <c r="P231" s="281"/>
      <c r="Q231" s="281"/>
      <c r="R231" s="281"/>
      <c r="S231" s="281"/>
      <c r="T231" s="282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83" t="s">
        <v>372</v>
      </c>
      <c r="AU231" s="283" t="s">
        <v>88</v>
      </c>
      <c r="AV231" s="15" t="s">
        <v>83</v>
      </c>
      <c r="AW231" s="15" t="s">
        <v>32</v>
      </c>
      <c r="AX231" s="15" t="s">
        <v>76</v>
      </c>
      <c r="AY231" s="283" t="s">
        <v>362</v>
      </c>
    </row>
    <row r="232" s="13" customFormat="1">
      <c r="A232" s="13"/>
      <c r="B232" s="241"/>
      <c r="C232" s="242"/>
      <c r="D232" s="243" t="s">
        <v>372</v>
      </c>
      <c r="E232" s="244" t="s">
        <v>1</v>
      </c>
      <c r="F232" s="245" t="s">
        <v>1861</v>
      </c>
      <c r="G232" s="242"/>
      <c r="H232" s="246">
        <v>38.399999999999999</v>
      </c>
      <c r="I232" s="247"/>
      <c r="J232" s="242"/>
      <c r="K232" s="242"/>
      <c r="L232" s="248"/>
      <c r="M232" s="249"/>
      <c r="N232" s="250"/>
      <c r="O232" s="250"/>
      <c r="P232" s="250"/>
      <c r="Q232" s="250"/>
      <c r="R232" s="250"/>
      <c r="S232" s="250"/>
      <c r="T232" s="25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2" t="s">
        <v>372</v>
      </c>
      <c r="AU232" s="252" t="s">
        <v>88</v>
      </c>
      <c r="AV232" s="13" t="s">
        <v>88</v>
      </c>
      <c r="AW232" s="13" t="s">
        <v>32</v>
      </c>
      <c r="AX232" s="13" t="s">
        <v>76</v>
      </c>
      <c r="AY232" s="252" t="s">
        <v>362</v>
      </c>
    </row>
    <row r="233" s="15" customFormat="1">
      <c r="A233" s="15"/>
      <c r="B233" s="274"/>
      <c r="C233" s="275"/>
      <c r="D233" s="243" t="s">
        <v>372</v>
      </c>
      <c r="E233" s="276" t="s">
        <v>1</v>
      </c>
      <c r="F233" s="277" t="s">
        <v>1862</v>
      </c>
      <c r="G233" s="275"/>
      <c r="H233" s="276" t="s">
        <v>1</v>
      </c>
      <c r="I233" s="278"/>
      <c r="J233" s="275"/>
      <c r="K233" s="275"/>
      <c r="L233" s="279"/>
      <c r="M233" s="280"/>
      <c r="N233" s="281"/>
      <c r="O233" s="281"/>
      <c r="P233" s="281"/>
      <c r="Q233" s="281"/>
      <c r="R233" s="281"/>
      <c r="S233" s="281"/>
      <c r="T233" s="282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83" t="s">
        <v>372</v>
      </c>
      <c r="AU233" s="283" t="s">
        <v>88</v>
      </c>
      <c r="AV233" s="15" t="s">
        <v>83</v>
      </c>
      <c r="AW233" s="15" t="s">
        <v>32</v>
      </c>
      <c r="AX233" s="15" t="s">
        <v>76</v>
      </c>
      <c r="AY233" s="283" t="s">
        <v>362</v>
      </c>
    </row>
    <row r="234" s="13" customFormat="1">
      <c r="A234" s="13"/>
      <c r="B234" s="241"/>
      <c r="C234" s="242"/>
      <c r="D234" s="243" t="s">
        <v>372</v>
      </c>
      <c r="E234" s="244" t="s">
        <v>1</v>
      </c>
      <c r="F234" s="245" t="s">
        <v>1863</v>
      </c>
      <c r="G234" s="242"/>
      <c r="H234" s="246">
        <v>7.2000000000000002</v>
      </c>
      <c r="I234" s="247"/>
      <c r="J234" s="242"/>
      <c r="K234" s="242"/>
      <c r="L234" s="248"/>
      <c r="M234" s="249"/>
      <c r="N234" s="250"/>
      <c r="O234" s="250"/>
      <c r="P234" s="250"/>
      <c r="Q234" s="250"/>
      <c r="R234" s="250"/>
      <c r="S234" s="250"/>
      <c r="T234" s="25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2" t="s">
        <v>372</v>
      </c>
      <c r="AU234" s="252" t="s">
        <v>88</v>
      </c>
      <c r="AV234" s="13" t="s">
        <v>88</v>
      </c>
      <c r="AW234" s="13" t="s">
        <v>32</v>
      </c>
      <c r="AX234" s="13" t="s">
        <v>76</v>
      </c>
      <c r="AY234" s="252" t="s">
        <v>362</v>
      </c>
    </row>
    <row r="235" s="15" customFormat="1">
      <c r="A235" s="15"/>
      <c r="B235" s="274"/>
      <c r="C235" s="275"/>
      <c r="D235" s="243" t="s">
        <v>372</v>
      </c>
      <c r="E235" s="276" t="s">
        <v>1</v>
      </c>
      <c r="F235" s="277" t="s">
        <v>1838</v>
      </c>
      <c r="G235" s="275"/>
      <c r="H235" s="276" t="s">
        <v>1</v>
      </c>
      <c r="I235" s="278"/>
      <c r="J235" s="275"/>
      <c r="K235" s="275"/>
      <c r="L235" s="279"/>
      <c r="M235" s="280"/>
      <c r="N235" s="281"/>
      <c r="O235" s="281"/>
      <c r="P235" s="281"/>
      <c r="Q235" s="281"/>
      <c r="R235" s="281"/>
      <c r="S235" s="281"/>
      <c r="T235" s="282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83" t="s">
        <v>372</v>
      </c>
      <c r="AU235" s="283" t="s">
        <v>88</v>
      </c>
      <c r="AV235" s="15" t="s">
        <v>83</v>
      </c>
      <c r="AW235" s="15" t="s">
        <v>32</v>
      </c>
      <c r="AX235" s="15" t="s">
        <v>76</v>
      </c>
      <c r="AY235" s="283" t="s">
        <v>362</v>
      </c>
    </row>
    <row r="236" s="13" customFormat="1">
      <c r="A236" s="13"/>
      <c r="B236" s="241"/>
      <c r="C236" s="242"/>
      <c r="D236" s="243" t="s">
        <v>372</v>
      </c>
      <c r="E236" s="244" t="s">
        <v>1</v>
      </c>
      <c r="F236" s="245" t="s">
        <v>1864</v>
      </c>
      <c r="G236" s="242"/>
      <c r="H236" s="246">
        <v>12</v>
      </c>
      <c r="I236" s="247"/>
      <c r="J236" s="242"/>
      <c r="K236" s="242"/>
      <c r="L236" s="248"/>
      <c r="M236" s="249"/>
      <c r="N236" s="250"/>
      <c r="O236" s="250"/>
      <c r="P236" s="250"/>
      <c r="Q236" s="250"/>
      <c r="R236" s="250"/>
      <c r="S236" s="250"/>
      <c r="T236" s="25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2" t="s">
        <v>372</v>
      </c>
      <c r="AU236" s="252" t="s">
        <v>88</v>
      </c>
      <c r="AV236" s="13" t="s">
        <v>88</v>
      </c>
      <c r="AW236" s="13" t="s">
        <v>32</v>
      </c>
      <c r="AX236" s="13" t="s">
        <v>76</v>
      </c>
      <c r="AY236" s="252" t="s">
        <v>362</v>
      </c>
    </row>
    <row r="237" s="15" customFormat="1">
      <c r="A237" s="15"/>
      <c r="B237" s="274"/>
      <c r="C237" s="275"/>
      <c r="D237" s="243" t="s">
        <v>372</v>
      </c>
      <c r="E237" s="276" t="s">
        <v>1</v>
      </c>
      <c r="F237" s="277" t="s">
        <v>1865</v>
      </c>
      <c r="G237" s="275"/>
      <c r="H237" s="276" t="s">
        <v>1</v>
      </c>
      <c r="I237" s="278"/>
      <c r="J237" s="275"/>
      <c r="K237" s="275"/>
      <c r="L237" s="279"/>
      <c r="M237" s="280"/>
      <c r="N237" s="281"/>
      <c r="O237" s="281"/>
      <c r="P237" s="281"/>
      <c r="Q237" s="281"/>
      <c r="R237" s="281"/>
      <c r="S237" s="281"/>
      <c r="T237" s="282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83" t="s">
        <v>372</v>
      </c>
      <c r="AU237" s="283" t="s">
        <v>88</v>
      </c>
      <c r="AV237" s="15" t="s">
        <v>83</v>
      </c>
      <c r="AW237" s="15" t="s">
        <v>32</v>
      </c>
      <c r="AX237" s="15" t="s">
        <v>76</v>
      </c>
      <c r="AY237" s="283" t="s">
        <v>362</v>
      </c>
    </row>
    <row r="238" s="13" customFormat="1">
      <c r="A238" s="13"/>
      <c r="B238" s="241"/>
      <c r="C238" s="242"/>
      <c r="D238" s="243" t="s">
        <v>372</v>
      </c>
      <c r="E238" s="244" t="s">
        <v>1</v>
      </c>
      <c r="F238" s="245" t="s">
        <v>1866</v>
      </c>
      <c r="G238" s="242"/>
      <c r="H238" s="246">
        <v>2.3999999999999999</v>
      </c>
      <c r="I238" s="247"/>
      <c r="J238" s="242"/>
      <c r="K238" s="242"/>
      <c r="L238" s="248"/>
      <c r="M238" s="249"/>
      <c r="N238" s="250"/>
      <c r="O238" s="250"/>
      <c r="P238" s="250"/>
      <c r="Q238" s="250"/>
      <c r="R238" s="250"/>
      <c r="S238" s="250"/>
      <c r="T238" s="25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2" t="s">
        <v>372</v>
      </c>
      <c r="AU238" s="252" t="s">
        <v>88</v>
      </c>
      <c r="AV238" s="13" t="s">
        <v>88</v>
      </c>
      <c r="AW238" s="13" t="s">
        <v>32</v>
      </c>
      <c r="AX238" s="13" t="s">
        <v>76</v>
      </c>
      <c r="AY238" s="252" t="s">
        <v>362</v>
      </c>
    </row>
    <row r="239" s="15" customFormat="1">
      <c r="A239" s="15"/>
      <c r="B239" s="274"/>
      <c r="C239" s="275"/>
      <c r="D239" s="243" t="s">
        <v>372</v>
      </c>
      <c r="E239" s="276" t="s">
        <v>1</v>
      </c>
      <c r="F239" s="277" t="s">
        <v>1867</v>
      </c>
      <c r="G239" s="275"/>
      <c r="H239" s="276" t="s">
        <v>1</v>
      </c>
      <c r="I239" s="278"/>
      <c r="J239" s="275"/>
      <c r="K239" s="275"/>
      <c r="L239" s="279"/>
      <c r="M239" s="280"/>
      <c r="N239" s="281"/>
      <c r="O239" s="281"/>
      <c r="P239" s="281"/>
      <c r="Q239" s="281"/>
      <c r="R239" s="281"/>
      <c r="S239" s="281"/>
      <c r="T239" s="282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83" t="s">
        <v>372</v>
      </c>
      <c r="AU239" s="283" t="s">
        <v>88</v>
      </c>
      <c r="AV239" s="15" t="s">
        <v>83</v>
      </c>
      <c r="AW239" s="15" t="s">
        <v>32</v>
      </c>
      <c r="AX239" s="15" t="s">
        <v>76</v>
      </c>
      <c r="AY239" s="283" t="s">
        <v>362</v>
      </c>
    </row>
    <row r="240" s="13" customFormat="1">
      <c r="A240" s="13"/>
      <c r="B240" s="241"/>
      <c r="C240" s="242"/>
      <c r="D240" s="243" t="s">
        <v>372</v>
      </c>
      <c r="E240" s="244" t="s">
        <v>1</v>
      </c>
      <c r="F240" s="245" t="s">
        <v>1868</v>
      </c>
      <c r="G240" s="242"/>
      <c r="H240" s="246">
        <v>1.3999999999999999</v>
      </c>
      <c r="I240" s="247"/>
      <c r="J240" s="242"/>
      <c r="K240" s="242"/>
      <c r="L240" s="248"/>
      <c r="M240" s="249"/>
      <c r="N240" s="250"/>
      <c r="O240" s="250"/>
      <c r="P240" s="250"/>
      <c r="Q240" s="250"/>
      <c r="R240" s="250"/>
      <c r="S240" s="250"/>
      <c r="T240" s="25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2" t="s">
        <v>372</v>
      </c>
      <c r="AU240" s="252" t="s">
        <v>88</v>
      </c>
      <c r="AV240" s="13" t="s">
        <v>88</v>
      </c>
      <c r="AW240" s="13" t="s">
        <v>32</v>
      </c>
      <c r="AX240" s="13" t="s">
        <v>76</v>
      </c>
      <c r="AY240" s="252" t="s">
        <v>362</v>
      </c>
    </row>
    <row r="241" s="15" customFormat="1">
      <c r="A241" s="15"/>
      <c r="B241" s="274"/>
      <c r="C241" s="275"/>
      <c r="D241" s="243" t="s">
        <v>372</v>
      </c>
      <c r="E241" s="276" t="s">
        <v>1</v>
      </c>
      <c r="F241" s="277" t="s">
        <v>1869</v>
      </c>
      <c r="G241" s="275"/>
      <c r="H241" s="276" t="s">
        <v>1</v>
      </c>
      <c r="I241" s="278"/>
      <c r="J241" s="275"/>
      <c r="K241" s="275"/>
      <c r="L241" s="279"/>
      <c r="M241" s="280"/>
      <c r="N241" s="281"/>
      <c r="O241" s="281"/>
      <c r="P241" s="281"/>
      <c r="Q241" s="281"/>
      <c r="R241" s="281"/>
      <c r="S241" s="281"/>
      <c r="T241" s="282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83" t="s">
        <v>372</v>
      </c>
      <c r="AU241" s="283" t="s">
        <v>88</v>
      </c>
      <c r="AV241" s="15" t="s">
        <v>83</v>
      </c>
      <c r="AW241" s="15" t="s">
        <v>32</v>
      </c>
      <c r="AX241" s="15" t="s">
        <v>76</v>
      </c>
      <c r="AY241" s="283" t="s">
        <v>362</v>
      </c>
    </row>
    <row r="242" s="13" customFormat="1">
      <c r="A242" s="13"/>
      <c r="B242" s="241"/>
      <c r="C242" s="242"/>
      <c r="D242" s="243" t="s">
        <v>372</v>
      </c>
      <c r="E242" s="244" t="s">
        <v>1</v>
      </c>
      <c r="F242" s="245" t="s">
        <v>1868</v>
      </c>
      <c r="G242" s="242"/>
      <c r="H242" s="246">
        <v>1.3999999999999999</v>
      </c>
      <c r="I242" s="247"/>
      <c r="J242" s="242"/>
      <c r="K242" s="242"/>
      <c r="L242" s="248"/>
      <c r="M242" s="249"/>
      <c r="N242" s="250"/>
      <c r="O242" s="250"/>
      <c r="P242" s="250"/>
      <c r="Q242" s="250"/>
      <c r="R242" s="250"/>
      <c r="S242" s="250"/>
      <c r="T242" s="25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2" t="s">
        <v>372</v>
      </c>
      <c r="AU242" s="252" t="s">
        <v>88</v>
      </c>
      <c r="AV242" s="13" t="s">
        <v>88</v>
      </c>
      <c r="AW242" s="13" t="s">
        <v>32</v>
      </c>
      <c r="AX242" s="13" t="s">
        <v>76</v>
      </c>
      <c r="AY242" s="252" t="s">
        <v>362</v>
      </c>
    </row>
    <row r="243" s="15" customFormat="1">
      <c r="A243" s="15"/>
      <c r="B243" s="274"/>
      <c r="C243" s="275"/>
      <c r="D243" s="243" t="s">
        <v>372</v>
      </c>
      <c r="E243" s="276" t="s">
        <v>1</v>
      </c>
      <c r="F243" s="277" t="s">
        <v>1870</v>
      </c>
      <c r="G243" s="275"/>
      <c r="H243" s="276" t="s">
        <v>1</v>
      </c>
      <c r="I243" s="278"/>
      <c r="J243" s="275"/>
      <c r="K243" s="275"/>
      <c r="L243" s="279"/>
      <c r="M243" s="280"/>
      <c r="N243" s="281"/>
      <c r="O243" s="281"/>
      <c r="P243" s="281"/>
      <c r="Q243" s="281"/>
      <c r="R243" s="281"/>
      <c r="S243" s="281"/>
      <c r="T243" s="282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83" t="s">
        <v>372</v>
      </c>
      <c r="AU243" s="283" t="s">
        <v>88</v>
      </c>
      <c r="AV243" s="15" t="s">
        <v>83</v>
      </c>
      <c r="AW243" s="15" t="s">
        <v>32</v>
      </c>
      <c r="AX243" s="15" t="s">
        <v>76</v>
      </c>
      <c r="AY243" s="283" t="s">
        <v>362</v>
      </c>
    </row>
    <row r="244" s="13" customFormat="1">
      <c r="A244" s="13"/>
      <c r="B244" s="241"/>
      <c r="C244" s="242"/>
      <c r="D244" s="243" t="s">
        <v>372</v>
      </c>
      <c r="E244" s="244" t="s">
        <v>1</v>
      </c>
      <c r="F244" s="245" t="s">
        <v>1871</v>
      </c>
      <c r="G244" s="242"/>
      <c r="H244" s="246">
        <v>0.80000000000000004</v>
      </c>
      <c r="I244" s="247"/>
      <c r="J244" s="242"/>
      <c r="K244" s="242"/>
      <c r="L244" s="248"/>
      <c r="M244" s="249"/>
      <c r="N244" s="250"/>
      <c r="O244" s="250"/>
      <c r="P244" s="250"/>
      <c r="Q244" s="250"/>
      <c r="R244" s="250"/>
      <c r="S244" s="250"/>
      <c r="T244" s="25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2" t="s">
        <v>372</v>
      </c>
      <c r="AU244" s="252" t="s">
        <v>88</v>
      </c>
      <c r="AV244" s="13" t="s">
        <v>88</v>
      </c>
      <c r="AW244" s="13" t="s">
        <v>32</v>
      </c>
      <c r="AX244" s="13" t="s">
        <v>76</v>
      </c>
      <c r="AY244" s="252" t="s">
        <v>362</v>
      </c>
    </row>
    <row r="245" s="14" customFormat="1">
      <c r="A245" s="14"/>
      <c r="B245" s="263"/>
      <c r="C245" s="264"/>
      <c r="D245" s="243" t="s">
        <v>372</v>
      </c>
      <c r="E245" s="265" t="s">
        <v>1</v>
      </c>
      <c r="F245" s="266" t="s">
        <v>396</v>
      </c>
      <c r="G245" s="264"/>
      <c r="H245" s="267">
        <v>191</v>
      </c>
      <c r="I245" s="268"/>
      <c r="J245" s="264"/>
      <c r="K245" s="264"/>
      <c r="L245" s="269"/>
      <c r="M245" s="270"/>
      <c r="N245" s="271"/>
      <c r="O245" s="271"/>
      <c r="P245" s="271"/>
      <c r="Q245" s="271"/>
      <c r="R245" s="271"/>
      <c r="S245" s="271"/>
      <c r="T245" s="27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73" t="s">
        <v>372</v>
      </c>
      <c r="AU245" s="273" t="s">
        <v>88</v>
      </c>
      <c r="AV245" s="14" t="s">
        <v>370</v>
      </c>
      <c r="AW245" s="14" t="s">
        <v>32</v>
      </c>
      <c r="AX245" s="14" t="s">
        <v>83</v>
      </c>
      <c r="AY245" s="273" t="s">
        <v>362</v>
      </c>
    </row>
    <row r="246" s="2" customFormat="1" ht="16.5" customHeight="1">
      <c r="A246" s="39"/>
      <c r="B246" s="40"/>
      <c r="C246" s="253" t="s">
        <v>479</v>
      </c>
      <c r="D246" s="253" t="s">
        <v>380</v>
      </c>
      <c r="E246" s="254" t="s">
        <v>1872</v>
      </c>
      <c r="F246" s="255" t="s">
        <v>1873</v>
      </c>
      <c r="G246" s="256" t="s">
        <v>470</v>
      </c>
      <c r="H246" s="257">
        <v>209</v>
      </c>
      <c r="I246" s="258"/>
      <c r="J246" s="259">
        <f>ROUND(I246*H246,2)</f>
        <v>0</v>
      </c>
      <c r="K246" s="255" t="s">
        <v>471</v>
      </c>
      <c r="L246" s="260"/>
      <c r="M246" s="261" t="s">
        <v>1</v>
      </c>
      <c r="N246" s="262" t="s">
        <v>42</v>
      </c>
      <c r="O246" s="92"/>
      <c r="P246" s="237">
        <f>O246*H246</f>
        <v>0</v>
      </c>
      <c r="Q246" s="237">
        <v>0.00050000000000000001</v>
      </c>
      <c r="R246" s="237">
        <f>Q246*H246</f>
        <v>0.1045</v>
      </c>
      <c r="S246" s="237">
        <v>0</v>
      </c>
      <c r="T246" s="238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9" t="s">
        <v>526</v>
      </c>
      <c r="AT246" s="239" t="s">
        <v>380</v>
      </c>
      <c r="AU246" s="239" t="s">
        <v>88</v>
      </c>
      <c r="AY246" s="18" t="s">
        <v>362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8" t="s">
        <v>88</v>
      </c>
      <c r="BK246" s="240">
        <f>ROUND(I246*H246,2)</f>
        <v>0</v>
      </c>
      <c r="BL246" s="18" t="s">
        <v>440</v>
      </c>
      <c r="BM246" s="239" t="s">
        <v>1874</v>
      </c>
    </row>
    <row r="247" s="15" customFormat="1">
      <c r="A247" s="15"/>
      <c r="B247" s="274"/>
      <c r="C247" s="275"/>
      <c r="D247" s="243" t="s">
        <v>372</v>
      </c>
      <c r="E247" s="276" t="s">
        <v>1</v>
      </c>
      <c r="F247" s="277" t="s">
        <v>1835</v>
      </c>
      <c r="G247" s="275"/>
      <c r="H247" s="276" t="s">
        <v>1</v>
      </c>
      <c r="I247" s="278"/>
      <c r="J247" s="275"/>
      <c r="K247" s="275"/>
      <c r="L247" s="279"/>
      <c r="M247" s="280"/>
      <c r="N247" s="281"/>
      <c r="O247" s="281"/>
      <c r="P247" s="281"/>
      <c r="Q247" s="281"/>
      <c r="R247" s="281"/>
      <c r="S247" s="281"/>
      <c r="T247" s="282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83" t="s">
        <v>372</v>
      </c>
      <c r="AU247" s="283" t="s">
        <v>88</v>
      </c>
      <c r="AV247" s="15" t="s">
        <v>83</v>
      </c>
      <c r="AW247" s="15" t="s">
        <v>32</v>
      </c>
      <c r="AX247" s="15" t="s">
        <v>76</v>
      </c>
      <c r="AY247" s="283" t="s">
        <v>362</v>
      </c>
    </row>
    <row r="248" s="13" customFormat="1">
      <c r="A248" s="13"/>
      <c r="B248" s="241"/>
      <c r="C248" s="242"/>
      <c r="D248" s="243" t="s">
        <v>372</v>
      </c>
      <c r="E248" s="244" t="s">
        <v>1</v>
      </c>
      <c r="F248" s="245" t="s">
        <v>1875</v>
      </c>
      <c r="G248" s="242"/>
      <c r="H248" s="246">
        <v>57</v>
      </c>
      <c r="I248" s="247"/>
      <c r="J248" s="242"/>
      <c r="K248" s="242"/>
      <c r="L248" s="248"/>
      <c r="M248" s="249"/>
      <c r="N248" s="250"/>
      <c r="O248" s="250"/>
      <c r="P248" s="250"/>
      <c r="Q248" s="250"/>
      <c r="R248" s="250"/>
      <c r="S248" s="250"/>
      <c r="T248" s="25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2" t="s">
        <v>372</v>
      </c>
      <c r="AU248" s="252" t="s">
        <v>88</v>
      </c>
      <c r="AV248" s="13" t="s">
        <v>88</v>
      </c>
      <c r="AW248" s="13" t="s">
        <v>32</v>
      </c>
      <c r="AX248" s="13" t="s">
        <v>76</v>
      </c>
      <c r="AY248" s="252" t="s">
        <v>362</v>
      </c>
    </row>
    <row r="249" s="15" customFormat="1">
      <c r="A249" s="15"/>
      <c r="B249" s="274"/>
      <c r="C249" s="275"/>
      <c r="D249" s="243" t="s">
        <v>372</v>
      </c>
      <c r="E249" s="276" t="s">
        <v>1</v>
      </c>
      <c r="F249" s="277" t="s">
        <v>1837</v>
      </c>
      <c r="G249" s="275"/>
      <c r="H249" s="276" t="s">
        <v>1</v>
      </c>
      <c r="I249" s="278"/>
      <c r="J249" s="275"/>
      <c r="K249" s="275"/>
      <c r="L249" s="279"/>
      <c r="M249" s="280"/>
      <c r="N249" s="281"/>
      <c r="O249" s="281"/>
      <c r="P249" s="281"/>
      <c r="Q249" s="281"/>
      <c r="R249" s="281"/>
      <c r="S249" s="281"/>
      <c r="T249" s="282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83" t="s">
        <v>372</v>
      </c>
      <c r="AU249" s="283" t="s">
        <v>88</v>
      </c>
      <c r="AV249" s="15" t="s">
        <v>83</v>
      </c>
      <c r="AW249" s="15" t="s">
        <v>32</v>
      </c>
      <c r="AX249" s="15" t="s">
        <v>76</v>
      </c>
      <c r="AY249" s="283" t="s">
        <v>362</v>
      </c>
    </row>
    <row r="250" s="13" customFormat="1">
      <c r="A250" s="13"/>
      <c r="B250" s="241"/>
      <c r="C250" s="242"/>
      <c r="D250" s="243" t="s">
        <v>372</v>
      </c>
      <c r="E250" s="244" t="s">
        <v>1</v>
      </c>
      <c r="F250" s="245" t="s">
        <v>363</v>
      </c>
      <c r="G250" s="242"/>
      <c r="H250" s="246">
        <v>5</v>
      </c>
      <c r="I250" s="247"/>
      <c r="J250" s="242"/>
      <c r="K250" s="242"/>
      <c r="L250" s="248"/>
      <c r="M250" s="249"/>
      <c r="N250" s="250"/>
      <c r="O250" s="250"/>
      <c r="P250" s="250"/>
      <c r="Q250" s="250"/>
      <c r="R250" s="250"/>
      <c r="S250" s="250"/>
      <c r="T250" s="25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2" t="s">
        <v>372</v>
      </c>
      <c r="AU250" s="252" t="s">
        <v>88</v>
      </c>
      <c r="AV250" s="13" t="s">
        <v>88</v>
      </c>
      <c r="AW250" s="13" t="s">
        <v>32</v>
      </c>
      <c r="AX250" s="13" t="s">
        <v>76</v>
      </c>
      <c r="AY250" s="252" t="s">
        <v>362</v>
      </c>
    </row>
    <row r="251" s="15" customFormat="1">
      <c r="A251" s="15"/>
      <c r="B251" s="274"/>
      <c r="C251" s="275"/>
      <c r="D251" s="243" t="s">
        <v>372</v>
      </c>
      <c r="E251" s="276" t="s">
        <v>1</v>
      </c>
      <c r="F251" s="277" t="s">
        <v>1858</v>
      </c>
      <c r="G251" s="275"/>
      <c r="H251" s="276" t="s">
        <v>1</v>
      </c>
      <c r="I251" s="278"/>
      <c r="J251" s="275"/>
      <c r="K251" s="275"/>
      <c r="L251" s="279"/>
      <c r="M251" s="280"/>
      <c r="N251" s="281"/>
      <c r="O251" s="281"/>
      <c r="P251" s="281"/>
      <c r="Q251" s="281"/>
      <c r="R251" s="281"/>
      <c r="S251" s="281"/>
      <c r="T251" s="282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83" t="s">
        <v>372</v>
      </c>
      <c r="AU251" s="283" t="s">
        <v>88</v>
      </c>
      <c r="AV251" s="15" t="s">
        <v>83</v>
      </c>
      <c r="AW251" s="15" t="s">
        <v>32</v>
      </c>
      <c r="AX251" s="15" t="s">
        <v>76</v>
      </c>
      <c r="AY251" s="283" t="s">
        <v>362</v>
      </c>
    </row>
    <row r="252" s="13" customFormat="1">
      <c r="A252" s="13"/>
      <c r="B252" s="241"/>
      <c r="C252" s="242"/>
      <c r="D252" s="243" t="s">
        <v>372</v>
      </c>
      <c r="E252" s="244" t="s">
        <v>1</v>
      </c>
      <c r="F252" s="245" t="s">
        <v>1876</v>
      </c>
      <c r="G252" s="242"/>
      <c r="H252" s="246">
        <v>71</v>
      </c>
      <c r="I252" s="247"/>
      <c r="J252" s="242"/>
      <c r="K252" s="242"/>
      <c r="L252" s="248"/>
      <c r="M252" s="249"/>
      <c r="N252" s="250"/>
      <c r="O252" s="250"/>
      <c r="P252" s="250"/>
      <c r="Q252" s="250"/>
      <c r="R252" s="250"/>
      <c r="S252" s="250"/>
      <c r="T252" s="25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2" t="s">
        <v>372</v>
      </c>
      <c r="AU252" s="252" t="s">
        <v>88</v>
      </c>
      <c r="AV252" s="13" t="s">
        <v>88</v>
      </c>
      <c r="AW252" s="13" t="s">
        <v>32</v>
      </c>
      <c r="AX252" s="13" t="s">
        <v>76</v>
      </c>
      <c r="AY252" s="252" t="s">
        <v>362</v>
      </c>
    </row>
    <row r="253" s="15" customFormat="1">
      <c r="A253" s="15"/>
      <c r="B253" s="274"/>
      <c r="C253" s="275"/>
      <c r="D253" s="243" t="s">
        <v>372</v>
      </c>
      <c r="E253" s="276" t="s">
        <v>1</v>
      </c>
      <c r="F253" s="277" t="s">
        <v>1860</v>
      </c>
      <c r="G253" s="275"/>
      <c r="H253" s="276" t="s">
        <v>1</v>
      </c>
      <c r="I253" s="278"/>
      <c r="J253" s="275"/>
      <c r="K253" s="275"/>
      <c r="L253" s="279"/>
      <c r="M253" s="280"/>
      <c r="N253" s="281"/>
      <c r="O253" s="281"/>
      <c r="P253" s="281"/>
      <c r="Q253" s="281"/>
      <c r="R253" s="281"/>
      <c r="S253" s="281"/>
      <c r="T253" s="282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83" t="s">
        <v>372</v>
      </c>
      <c r="AU253" s="283" t="s">
        <v>88</v>
      </c>
      <c r="AV253" s="15" t="s">
        <v>83</v>
      </c>
      <c r="AW253" s="15" t="s">
        <v>32</v>
      </c>
      <c r="AX253" s="15" t="s">
        <v>76</v>
      </c>
      <c r="AY253" s="283" t="s">
        <v>362</v>
      </c>
    </row>
    <row r="254" s="13" customFormat="1">
      <c r="A254" s="13"/>
      <c r="B254" s="241"/>
      <c r="C254" s="242"/>
      <c r="D254" s="243" t="s">
        <v>372</v>
      </c>
      <c r="E254" s="244" t="s">
        <v>1</v>
      </c>
      <c r="F254" s="245" t="s">
        <v>1877</v>
      </c>
      <c r="G254" s="242"/>
      <c r="H254" s="246">
        <v>48</v>
      </c>
      <c r="I254" s="247"/>
      <c r="J254" s="242"/>
      <c r="K254" s="242"/>
      <c r="L254" s="248"/>
      <c r="M254" s="249"/>
      <c r="N254" s="250"/>
      <c r="O254" s="250"/>
      <c r="P254" s="250"/>
      <c r="Q254" s="250"/>
      <c r="R254" s="250"/>
      <c r="S254" s="250"/>
      <c r="T254" s="25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2" t="s">
        <v>372</v>
      </c>
      <c r="AU254" s="252" t="s">
        <v>88</v>
      </c>
      <c r="AV254" s="13" t="s">
        <v>88</v>
      </c>
      <c r="AW254" s="13" t="s">
        <v>32</v>
      </c>
      <c r="AX254" s="13" t="s">
        <v>76</v>
      </c>
      <c r="AY254" s="252" t="s">
        <v>362</v>
      </c>
    </row>
    <row r="255" s="15" customFormat="1">
      <c r="A255" s="15"/>
      <c r="B255" s="274"/>
      <c r="C255" s="275"/>
      <c r="D255" s="243" t="s">
        <v>372</v>
      </c>
      <c r="E255" s="276" t="s">
        <v>1</v>
      </c>
      <c r="F255" s="277" t="s">
        <v>1862</v>
      </c>
      <c r="G255" s="275"/>
      <c r="H255" s="276" t="s">
        <v>1</v>
      </c>
      <c r="I255" s="278"/>
      <c r="J255" s="275"/>
      <c r="K255" s="275"/>
      <c r="L255" s="279"/>
      <c r="M255" s="280"/>
      <c r="N255" s="281"/>
      <c r="O255" s="281"/>
      <c r="P255" s="281"/>
      <c r="Q255" s="281"/>
      <c r="R255" s="281"/>
      <c r="S255" s="281"/>
      <c r="T255" s="282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83" t="s">
        <v>372</v>
      </c>
      <c r="AU255" s="283" t="s">
        <v>88</v>
      </c>
      <c r="AV255" s="15" t="s">
        <v>83</v>
      </c>
      <c r="AW255" s="15" t="s">
        <v>32</v>
      </c>
      <c r="AX255" s="15" t="s">
        <v>76</v>
      </c>
      <c r="AY255" s="283" t="s">
        <v>362</v>
      </c>
    </row>
    <row r="256" s="13" customFormat="1">
      <c r="A256" s="13"/>
      <c r="B256" s="241"/>
      <c r="C256" s="242"/>
      <c r="D256" s="243" t="s">
        <v>372</v>
      </c>
      <c r="E256" s="244" t="s">
        <v>1</v>
      </c>
      <c r="F256" s="245" t="s">
        <v>406</v>
      </c>
      <c r="G256" s="242"/>
      <c r="H256" s="246">
        <v>9</v>
      </c>
      <c r="I256" s="247"/>
      <c r="J256" s="242"/>
      <c r="K256" s="242"/>
      <c r="L256" s="248"/>
      <c r="M256" s="249"/>
      <c r="N256" s="250"/>
      <c r="O256" s="250"/>
      <c r="P256" s="250"/>
      <c r="Q256" s="250"/>
      <c r="R256" s="250"/>
      <c r="S256" s="250"/>
      <c r="T256" s="25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2" t="s">
        <v>372</v>
      </c>
      <c r="AU256" s="252" t="s">
        <v>88</v>
      </c>
      <c r="AV256" s="13" t="s">
        <v>88</v>
      </c>
      <c r="AW256" s="13" t="s">
        <v>32</v>
      </c>
      <c r="AX256" s="13" t="s">
        <v>76</v>
      </c>
      <c r="AY256" s="252" t="s">
        <v>362</v>
      </c>
    </row>
    <row r="257" s="15" customFormat="1">
      <c r="A257" s="15"/>
      <c r="B257" s="274"/>
      <c r="C257" s="275"/>
      <c r="D257" s="243" t="s">
        <v>372</v>
      </c>
      <c r="E257" s="276" t="s">
        <v>1</v>
      </c>
      <c r="F257" s="277" t="s">
        <v>1838</v>
      </c>
      <c r="G257" s="275"/>
      <c r="H257" s="276" t="s">
        <v>1</v>
      </c>
      <c r="I257" s="278"/>
      <c r="J257" s="275"/>
      <c r="K257" s="275"/>
      <c r="L257" s="279"/>
      <c r="M257" s="280"/>
      <c r="N257" s="281"/>
      <c r="O257" s="281"/>
      <c r="P257" s="281"/>
      <c r="Q257" s="281"/>
      <c r="R257" s="281"/>
      <c r="S257" s="281"/>
      <c r="T257" s="282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83" t="s">
        <v>372</v>
      </c>
      <c r="AU257" s="283" t="s">
        <v>88</v>
      </c>
      <c r="AV257" s="15" t="s">
        <v>83</v>
      </c>
      <c r="AW257" s="15" t="s">
        <v>32</v>
      </c>
      <c r="AX257" s="15" t="s">
        <v>76</v>
      </c>
      <c r="AY257" s="283" t="s">
        <v>362</v>
      </c>
    </row>
    <row r="258" s="13" customFormat="1">
      <c r="A258" s="13"/>
      <c r="B258" s="241"/>
      <c r="C258" s="242"/>
      <c r="D258" s="243" t="s">
        <v>372</v>
      </c>
      <c r="E258" s="244" t="s">
        <v>1</v>
      </c>
      <c r="F258" s="245" t="s">
        <v>435</v>
      </c>
      <c r="G258" s="242"/>
      <c r="H258" s="246">
        <v>15</v>
      </c>
      <c r="I258" s="247"/>
      <c r="J258" s="242"/>
      <c r="K258" s="242"/>
      <c r="L258" s="248"/>
      <c r="M258" s="249"/>
      <c r="N258" s="250"/>
      <c r="O258" s="250"/>
      <c r="P258" s="250"/>
      <c r="Q258" s="250"/>
      <c r="R258" s="250"/>
      <c r="S258" s="250"/>
      <c r="T258" s="25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2" t="s">
        <v>372</v>
      </c>
      <c r="AU258" s="252" t="s">
        <v>88</v>
      </c>
      <c r="AV258" s="13" t="s">
        <v>88</v>
      </c>
      <c r="AW258" s="13" t="s">
        <v>32</v>
      </c>
      <c r="AX258" s="13" t="s">
        <v>76</v>
      </c>
      <c r="AY258" s="252" t="s">
        <v>362</v>
      </c>
    </row>
    <row r="259" s="15" customFormat="1">
      <c r="A259" s="15"/>
      <c r="B259" s="274"/>
      <c r="C259" s="275"/>
      <c r="D259" s="243" t="s">
        <v>372</v>
      </c>
      <c r="E259" s="276" t="s">
        <v>1</v>
      </c>
      <c r="F259" s="277" t="s">
        <v>1865</v>
      </c>
      <c r="G259" s="275"/>
      <c r="H259" s="276" t="s">
        <v>1</v>
      </c>
      <c r="I259" s="278"/>
      <c r="J259" s="275"/>
      <c r="K259" s="275"/>
      <c r="L259" s="279"/>
      <c r="M259" s="280"/>
      <c r="N259" s="281"/>
      <c r="O259" s="281"/>
      <c r="P259" s="281"/>
      <c r="Q259" s="281"/>
      <c r="R259" s="281"/>
      <c r="S259" s="281"/>
      <c r="T259" s="282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83" t="s">
        <v>372</v>
      </c>
      <c r="AU259" s="283" t="s">
        <v>88</v>
      </c>
      <c r="AV259" s="15" t="s">
        <v>83</v>
      </c>
      <c r="AW259" s="15" t="s">
        <v>32</v>
      </c>
      <c r="AX259" s="15" t="s">
        <v>76</v>
      </c>
      <c r="AY259" s="283" t="s">
        <v>362</v>
      </c>
    </row>
    <row r="260" s="13" customFormat="1">
      <c r="A260" s="13"/>
      <c r="B260" s="241"/>
      <c r="C260" s="242"/>
      <c r="D260" s="243" t="s">
        <v>372</v>
      </c>
      <c r="E260" s="244" t="s">
        <v>1</v>
      </c>
      <c r="F260" s="245" t="s">
        <v>104</v>
      </c>
      <c r="G260" s="242"/>
      <c r="H260" s="246">
        <v>3</v>
      </c>
      <c r="I260" s="247"/>
      <c r="J260" s="242"/>
      <c r="K260" s="242"/>
      <c r="L260" s="248"/>
      <c r="M260" s="249"/>
      <c r="N260" s="250"/>
      <c r="O260" s="250"/>
      <c r="P260" s="250"/>
      <c r="Q260" s="250"/>
      <c r="R260" s="250"/>
      <c r="S260" s="250"/>
      <c r="T260" s="251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2" t="s">
        <v>372</v>
      </c>
      <c r="AU260" s="252" t="s">
        <v>88</v>
      </c>
      <c r="AV260" s="13" t="s">
        <v>88</v>
      </c>
      <c r="AW260" s="13" t="s">
        <v>32</v>
      </c>
      <c r="AX260" s="13" t="s">
        <v>76</v>
      </c>
      <c r="AY260" s="252" t="s">
        <v>362</v>
      </c>
    </row>
    <row r="261" s="15" customFormat="1">
      <c r="A261" s="15"/>
      <c r="B261" s="274"/>
      <c r="C261" s="275"/>
      <c r="D261" s="243" t="s">
        <v>372</v>
      </c>
      <c r="E261" s="276" t="s">
        <v>1</v>
      </c>
      <c r="F261" s="277" t="s">
        <v>1870</v>
      </c>
      <c r="G261" s="275"/>
      <c r="H261" s="276" t="s">
        <v>1</v>
      </c>
      <c r="I261" s="278"/>
      <c r="J261" s="275"/>
      <c r="K261" s="275"/>
      <c r="L261" s="279"/>
      <c r="M261" s="280"/>
      <c r="N261" s="281"/>
      <c r="O261" s="281"/>
      <c r="P261" s="281"/>
      <c r="Q261" s="281"/>
      <c r="R261" s="281"/>
      <c r="S261" s="281"/>
      <c r="T261" s="282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83" t="s">
        <v>372</v>
      </c>
      <c r="AU261" s="283" t="s">
        <v>88</v>
      </c>
      <c r="AV261" s="15" t="s">
        <v>83</v>
      </c>
      <c r="AW261" s="15" t="s">
        <v>32</v>
      </c>
      <c r="AX261" s="15" t="s">
        <v>76</v>
      </c>
      <c r="AY261" s="283" t="s">
        <v>362</v>
      </c>
    </row>
    <row r="262" s="13" customFormat="1">
      <c r="A262" s="13"/>
      <c r="B262" s="241"/>
      <c r="C262" s="242"/>
      <c r="D262" s="243" t="s">
        <v>372</v>
      </c>
      <c r="E262" s="244" t="s">
        <v>1</v>
      </c>
      <c r="F262" s="245" t="s">
        <v>83</v>
      </c>
      <c r="G262" s="242"/>
      <c r="H262" s="246">
        <v>1</v>
      </c>
      <c r="I262" s="247"/>
      <c r="J262" s="242"/>
      <c r="K262" s="242"/>
      <c r="L262" s="248"/>
      <c r="M262" s="249"/>
      <c r="N262" s="250"/>
      <c r="O262" s="250"/>
      <c r="P262" s="250"/>
      <c r="Q262" s="250"/>
      <c r="R262" s="250"/>
      <c r="S262" s="250"/>
      <c r="T262" s="251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2" t="s">
        <v>372</v>
      </c>
      <c r="AU262" s="252" t="s">
        <v>88</v>
      </c>
      <c r="AV262" s="13" t="s">
        <v>88</v>
      </c>
      <c r="AW262" s="13" t="s">
        <v>32</v>
      </c>
      <c r="AX262" s="13" t="s">
        <v>76</v>
      </c>
      <c r="AY262" s="252" t="s">
        <v>362</v>
      </c>
    </row>
    <row r="263" s="14" customFormat="1">
      <c r="A263" s="14"/>
      <c r="B263" s="263"/>
      <c r="C263" s="264"/>
      <c r="D263" s="243" t="s">
        <v>372</v>
      </c>
      <c r="E263" s="265" t="s">
        <v>1</v>
      </c>
      <c r="F263" s="266" t="s">
        <v>396</v>
      </c>
      <c r="G263" s="264"/>
      <c r="H263" s="267">
        <v>209</v>
      </c>
      <c r="I263" s="268"/>
      <c r="J263" s="264"/>
      <c r="K263" s="264"/>
      <c r="L263" s="269"/>
      <c r="M263" s="270"/>
      <c r="N263" s="271"/>
      <c r="O263" s="271"/>
      <c r="P263" s="271"/>
      <c r="Q263" s="271"/>
      <c r="R263" s="271"/>
      <c r="S263" s="271"/>
      <c r="T263" s="27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73" t="s">
        <v>372</v>
      </c>
      <c r="AU263" s="273" t="s">
        <v>88</v>
      </c>
      <c r="AV263" s="14" t="s">
        <v>370</v>
      </c>
      <c r="AW263" s="14" t="s">
        <v>32</v>
      </c>
      <c r="AX263" s="14" t="s">
        <v>83</v>
      </c>
      <c r="AY263" s="273" t="s">
        <v>362</v>
      </c>
    </row>
    <row r="264" s="2" customFormat="1" ht="16.5" customHeight="1">
      <c r="A264" s="39"/>
      <c r="B264" s="40"/>
      <c r="C264" s="253" t="s">
        <v>484</v>
      </c>
      <c r="D264" s="253" t="s">
        <v>380</v>
      </c>
      <c r="E264" s="254" t="s">
        <v>1878</v>
      </c>
      <c r="F264" s="255" t="s">
        <v>1879</v>
      </c>
      <c r="G264" s="256" t="s">
        <v>470</v>
      </c>
      <c r="H264" s="257">
        <v>9</v>
      </c>
      <c r="I264" s="258"/>
      <c r="J264" s="259">
        <f>ROUND(I264*H264,2)</f>
        <v>0</v>
      </c>
      <c r="K264" s="255" t="s">
        <v>471</v>
      </c>
      <c r="L264" s="260"/>
      <c r="M264" s="261" t="s">
        <v>1</v>
      </c>
      <c r="N264" s="262" t="s">
        <v>42</v>
      </c>
      <c r="O264" s="92"/>
      <c r="P264" s="237">
        <f>O264*H264</f>
        <v>0</v>
      </c>
      <c r="Q264" s="237">
        <v>0.00050000000000000001</v>
      </c>
      <c r="R264" s="237">
        <f>Q264*H264</f>
        <v>0.0045000000000000005</v>
      </c>
      <c r="S264" s="237">
        <v>0</v>
      </c>
      <c r="T264" s="238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9" t="s">
        <v>526</v>
      </c>
      <c r="AT264" s="239" t="s">
        <v>380</v>
      </c>
      <c r="AU264" s="239" t="s">
        <v>88</v>
      </c>
      <c r="AY264" s="18" t="s">
        <v>362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8" t="s">
        <v>88</v>
      </c>
      <c r="BK264" s="240">
        <f>ROUND(I264*H264,2)</f>
        <v>0</v>
      </c>
      <c r="BL264" s="18" t="s">
        <v>440</v>
      </c>
      <c r="BM264" s="239" t="s">
        <v>1880</v>
      </c>
    </row>
    <row r="265" s="15" customFormat="1">
      <c r="A265" s="15"/>
      <c r="B265" s="274"/>
      <c r="C265" s="275"/>
      <c r="D265" s="243" t="s">
        <v>372</v>
      </c>
      <c r="E265" s="276" t="s">
        <v>1</v>
      </c>
      <c r="F265" s="277" t="s">
        <v>1836</v>
      </c>
      <c r="G265" s="275"/>
      <c r="H265" s="276" t="s">
        <v>1</v>
      </c>
      <c r="I265" s="278"/>
      <c r="J265" s="275"/>
      <c r="K265" s="275"/>
      <c r="L265" s="279"/>
      <c r="M265" s="280"/>
      <c r="N265" s="281"/>
      <c r="O265" s="281"/>
      <c r="P265" s="281"/>
      <c r="Q265" s="281"/>
      <c r="R265" s="281"/>
      <c r="S265" s="281"/>
      <c r="T265" s="282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83" t="s">
        <v>372</v>
      </c>
      <c r="AU265" s="283" t="s">
        <v>88</v>
      </c>
      <c r="AV265" s="15" t="s">
        <v>83</v>
      </c>
      <c r="AW265" s="15" t="s">
        <v>32</v>
      </c>
      <c r="AX265" s="15" t="s">
        <v>76</v>
      </c>
      <c r="AY265" s="283" t="s">
        <v>362</v>
      </c>
    </row>
    <row r="266" s="13" customFormat="1">
      <c r="A266" s="13"/>
      <c r="B266" s="241"/>
      <c r="C266" s="242"/>
      <c r="D266" s="243" t="s">
        <v>372</v>
      </c>
      <c r="E266" s="244" t="s">
        <v>1</v>
      </c>
      <c r="F266" s="245" t="s">
        <v>363</v>
      </c>
      <c r="G266" s="242"/>
      <c r="H266" s="246">
        <v>5</v>
      </c>
      <c r="I266" s="247"/>
      <c r="J266" s="242"/>
      <c r="K266" s="242"/>
      <c r="L266" s="248"/>
      <c r="M266" s="249"/>
      <c r="N266" s="250"/>
      <c r="O266" s="250"/>
      <c r="P266" s="250"/>
      <c r="Q266" s="250"/>
      <c r="R266" s="250"/>
      <c r="S266" s="250"/>
      <c r="T266" s="25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2" t="s">
        <v>372</v>
      </c>
      <c r="AU266" s="252" t="s">
        <v>88</v>
      </c>
      <c r="AV266" s="13" t="s">
        <v>88</v>
      </c>
      <c r="AW266" s="13" t="s">
        <v>32</v>
      </c>
      <c r="AX266" s="13" t="s">
        <v>76</v>
      </c>
      <c r="AY266" s="252" t="s">
        <v>362</v>
      </c>
    </row>
    <row r="267" s="15" customFormat="1">
      <c r="A267" s="15"/>
      <c r="B267" s="274"/>
      <c r="C267" s="275"/>
      <c r="D267" s="243" t="s">
        <v>372</v>
      </c>
      <c r="E267" s="276" t="s">
        <v>1</v>
      </c>
      <c r="F267" s="277" t="s">
        <v>1867</v>
      </c>
      <c r="G267" s="275"/>
      <c r="H267" s="276" t="s">
        <v>1</v>
      </c>
      <c r="I267" s="278"/>
      <c r="J267" s="275"/>
      <c r="K267" s="275"/>
      <c r="L267" s="279"/>
      <c r="M267" s="280"/>
      <c r="N267" s="281"/>
      <c r="O267" s="281"/>
      <c r="P267" s="281"/>
      <c r="Q267" s="281"/>
      <c r="R267" s="281"/>
      <c r="S267" s="281"/>
      <c r="T267" s="282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83" t="s">
        <v>372</v>
      </c>
      <c r="AU267" s="283" t="s">
        <v>88</v>
      </c>
      <c r="AV267" s="15" t="s">
        <v>83</v>
      </c>
      <c r="AW267" s="15" t="s">
        <v>32</v>
      </c>
      <c r="AX267" s="15" t="s">
        <v>76</v>
      </c>
      <c r="AY267" s="283" t="s">
        <v>362</v>
      </c>
    </row>
    <row r="268" s="13" customFormat="1">
      <c r="A268" s="13"/>
      <c r="B268" s="241"/>
      <c r="C268" s="242"/>
      <c r="D268" s="243" t="s">
        <v>372</v>
      </c>
      <c r="E268" s="244" t="s">
        <v>1</v>
      </c>
      <c r="F268" s="245" t="s">
        <v>88</v>
      </c>
      <c r="G268" s="242"/>
      <c r="H268" s="246">
        <v>2</v>
      </c>
      <c r="I268" s="247"/>
      <c r="J268" s="242"/>
      <c r="K268" s="242"/>
      <c r="L268" s="248"/>
      <c r="M268" s="249"/>
      <c r="N268" s="250"/>
      <c r="O268" s="250"/>
      <c r="P268" s="250"/>
      <c r="Q268" s="250"/>
      <c r="R268" s="250"/>
      <c r="S268" s="250"/>
      <c r="T268" s="25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2" t="s">
        <v>372</v>
      </c>
      <c r="AU268" s="252" t="s">
        <v>88</v>
      </c>
      <c r="AV268" s="13" t="s">
        <v>88</v>
      </c>
      <c r="AW268" s="13" t="s">
        <v>32</v>
      </c>
      <c r="AX268" s="13" t="s">
        <v>76</v>
      </c>
      <c r="AY268" s="252" t="s">
        <v>362</v>
      </c>
    </row>
    <row r="269" s="15" customFormat="1">
      <c r="A269" s="15"/>
      <c r="B269" s="274"/>
      <c r="C269" s="275"/>
      <c r="D269" s="243" t="s">
        <v>372</v>
      </c>
      <c r="E269" s="276" t="s">
        <v>1</v>
      </c>
      <c r="F269" s="277" t="s">
        <v>1869</v>
      </c>
      <c r="G269" s="275"/>
      <c r="H269" s="276" t="s">
        <v>1</v>
      </c>
      <c r="I269" s="278"/>
      <c r="J269" s="275"/>
      <c r="K269" s="275"/>
      <c r="L269" s="279"/>
      <c r="M269" s="280"/>
      <c r="N269" s="281"/>
      <c r="O269" s="281"/>
      <c r="P269" s="281"/>
      <c r="Q269" s="281"/>
      <c r="R269" s="281"/>
      <c r="S269" s="281"/>
      <c r="T269" s="282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83" t="s">
        <v>372</v>
      </c>
      <c r="AU269" s="283" t="s">
        <v>88</v>
      </c>
      <c r="AV269" s="15" t="s">
        <v>83</v>
      </c>
      <c r="AW269" s="15" t="s">
        <v>32</v>
      </c>
      <c r="AX269" s="15" t="s">
        <v>76</v>
      </c>
      <c r="AY269" s="283" t="s">
        <v>362</v>
      </c>
    </row>
    <row r="270" s="13" customFormat="1">
      <c r="A270" s="13"/>
      <c r="B270" s="241"/>
      <c r="C270" s="242"/>
      <c r="D270" s="243" t="s">
        <v>372</v>
      </c>
      <c r="E270" s="244" t="s">
        <v>1</v>
      </c>
      <c r="F270" s="245" t="s">
        <v>88</v>
      </c>
      <c r="G270" s="242"/>
      <c r="H270" s="246">
        <v>2</v>
      </c>
      <c r="I270" s="247"/>
      <c r="J270" s="242"/>
      <c r="K270" s="242"/>
      <c r="L270" s="248"/>
      <c r="M270" s="249"/>
      <c r="N270" s="250"/>
      <c r="O270" s="250"/>
      <c r="P270" s="250"/>
      <c r="Q270" s="250"/>
      <c r="R270" s="250"/>
      <c r="S270" s="250"/>
      <c r="T270" s="251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2" t="s">
        <v>372</v>
      </c>
      <c r="AU270" s="252" t="s">
        <v>88</v>
      </c>
      <c r="AV270" s="13" t="s">
        <v>88</v>
      </c>
      <c r="AW270" s="13" t="s">
        <v>32</v>
      </c>
      <c r="AX270" s="13" t="s">
        <v>76</v>
      </c>
      <c r="AY270" s="252" t="s">
        <v>362</v>
      </c>
    </row>
    <row r="271" s="14" customFormat="1">
      <c r="A271" s="14"/>
      <c r="B271" s="263"/>
      <c r="C271" s="264"/>
      <c r="D271" s="243" t="s">
        <v>372</v>
      </c>
      <c r="E271" s="265" t="s">
        <v>1</v>
      </c>
      <c r="F271" s="266" t="s">
        <v>396</v>
      </c>
      <c r="G271" s="264"/>
      <c r="H271" s="267">
        <v>9</v>
      </c>
      <c r="I271" s="268"/>
      <c r="J271" s="264"/>
      <c r="K271" s="264"/>
      <c r="L271" s="269"/>
      <c r="M271" s="270"/>
      <c r="N271" s="271"/>
      <c r="O271" s="271"/>
      <c r="P271" s="271"/>
      <c r="Q271" s="271"/>
      <c r="R271" s="271"/>
      <c r="S271" s="271"/>
      <c r="T271" s="272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73" t="s">
        <v>372</v>
      </c>
      <c r="AU271" s="273" t="s">
        <v>88</v>
      </c>
      <c r="AV271" s="14" t="s">
        <v>370</v>
      </c>
      <c r="AW271" s="14" t="s">
        <v>32</v>
      </c>
      <c r="AX271" s="14" t="s">
        <v>83</v>
      </c>
      <c r="AY271" s="273" t="s">
        <v>362</v>
      </c>
    </row>
    <row r="272" s="2" customFormat="1" ht="16.5" customHeight="1">
      <c r="A272" s="39"/>
      <c r="B272" s="40"/>
      <c r="C272" s="253" t="s">
        <v>488</v>
      </c>
      <c r="D272" s="253" t="s">
        <v>380</v>
      </c>
      <c r="E272" s="254" t="s">
        <v>1881</v>
      </c>
      <c r="F272" s="255" t="s">
        <v>1882</v>
      </c>
      <c r="G272" s="256" t="s">
        <v>470</v>
      </c>
      <c r="H272" s="257">
        <v>14</v>
      </c>
      <c r="I272" s="258"/>
      <c r="J272" s="259">
        <f>ROUND(I272*H272,2)</f>
        <v>0</v>
      </c>
      <c r="K272" s="255" t="s">
        <v>471</v>
      </c>
      <c r="L272" s="260"/>
      <c r="M272" s="261" t="s">
        <v>1</v>
      </c>
      <c r="N272" s="262" t="s">
        <v>42</v>
      </c>
      <c r="O272" s="92"/>
      <c r="P272" s="237">
        <f>O272*H272</f>
        <v>0</v>
      </c>
      <c r="Q272" s="237">
        <v>0.00059999999999999995</v>
      </c>
      <c r="R272" s="237">
        <f>Q272*H272</f>
        <v>0.0083999999999999995</v>
      </c>
      <c r="S272" s="237">
        <v>0</v>
      </c>
      <c r="T272" s="238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9" t="s">
        <v>526</v>
      </c>
      <c r="AT272" s="239" t="s">
        <v>380</v>
      </c>
      <c r="AU272" s="239" t="s">
        <v>88</v>
      </c>
      <c r="AY272" s="18" t="s">
        <v>362</v>
      </c>
      <c r="BE272" s="240">
        <f>IF(N272="základní",J272,0)</f>
        <v>0</v>
      </c>
      <c r="BF272" s="240">
        <f>IF(N272="snížená",J272,0)</f>
        <v>0</v>
      </c>
      <c r="BG272" s="240">
        <f>IF(N272="zákl. přenesená",J272,0)</f>
        <v>0</v>
      </c>
      <c r="BH272" s="240">
        <f>IF(N272="sníž. přenesená",J272,0)</f>
        <v>0</v>
      </c>
      <c r="BI272" s="240">
        <f>IF(N272="nulová",J272,0)</f>
        <v>0</v>
      </c>
      <c r="BJ272" s="18" t="s">
        <v>88</v>
      </c>
      <c r="BK272" s="240">
        <f>ROUND(I272*H272,2)</f>
        <v>0</v>
      </c>
      <c r="BL272" s="18" t="s">
        <v>440</v>
      </c>
      <c r="BM272" s="239" t="s">
        <v>1883</v>
      </c>
    </row>
    <row r="273" s="15" customFormat="1">
      <c r="A273" s="15"/>
      <c r="B273" s="274"/>
      <c r="C273" s="275"/>
      <c r="D273" s="243" t="s">
        <v>372</v>
      </c>
      <c r="E273" s="276" t="s">
        <v>1</v>
      </c>
      <c r="F273" s="277" t="s">
        <v>1843</v>
      </c>
      <c r="G273" s="275"/>
      <c r="H273" s="276" t="s">
        <v>1</v>
      </c>
      <c r="I273" s="278"/>
      <c r="J273" s="275"/>
      <c r="K273" s="275"/>
      <c r="L273" s="279"/>
      <c r="M273" s="280"/>
      <c r="N273" s="281"/>
      <c r="O273" s="281"/>
      <c r="P273" s="281"/>
      <c r="Q273" s="281"/>
      <c r="R273" s="281"/>
      <c r="S273" s="281"/>
      <c r="T273" s="282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83" t="s">
        <v>372</v>
      </c>
      <c r="AU273" s="283" t="s">
        <v>88</v>
      </c>
      <c r="AV273" s="15" t="s">
        <v>83</v>
      </c>
      <c r="AW273" s="15" t="s">
        <v>32</v>
      </c>
      <c r="AX273" s="15" t="s">
        <v>76</v>
      </c>
      <c r="AY273" s="283" t="s">
        <v>362</v>
      </c>
    </row>
    <row r="274" s="13" customFormat="1">
      <c r="A274" s="13"/>
      <c r="B274" s="241"/>
      <c r="C274" s="242"/>
      <c r="D274" s="243" t="s">
        <v>372</v>
      </c>
      <c r="E274" s="244" t="s">
        <v>1</v>
      </c>
      <c r="F274" s="245" t="s">
        <v>1884</v>
      </c>
      <c r="G274" s="242"/>
      <c r="H274" s="246">
        <v>14</v>
      </c>
      <c r="I274" s="247"/>
      <c r="J274" s="242"/>
      <c r="K274" s="242"/>
      <c r="L274" s="248"/>
      <c r="M274" s="249"/>
      <c r="N274" s="250"/>
      <c r="O274" s="250"/>
      <c r="P274" s="250"/>
      <c r="Q274" s="250"/>
      <c r="R274" s="250"/>
      <c r="S274" s="250"/>
      <c r="T274" s="25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2" t="s">
        <v>372</v>
      </c>
      <c r="AU274" s="252" t="s">
        <v>88</v>
      </c>
      <c r="AV274" s="13" t="s">
        <v>88</v>
      </c>
      <c r="AW274" s="13" t="s">
        <v>32</v>
      </c>
      <c r="AX274" s="13" t="s">
        <v>76</v>
      </c>
      <c r="AY274" s="252" t="s">
        <v>362</v>
      </c>
    </row>
    <row r="275" s="14" customFormat="1">
      <c r="A275" s="14"/>
      <c r="B275" s="263"/>
      <c r="C275" s="264"/>
      <c r="D275" s="243" t="s">
        <v>372</v>
      </c>
      <c r="E275" s="265" t="s">
        <v>1</v>
      </c>
      <c r="F275" s="266" t="s">
        <v>396</v>
      </c>
      <c r="G275" s="264"/>
      <c r="H275" s="267">
        <v>14</v>
      </c>
      <c r="I275" s="268"/>
      <c r="J275" s="264"/>
      <c r="K275" s="264"/>
      <c r="L275" s="269"/>
      <c r="M275" s="270"/>
      <c r="N275" s="271"/>
      <c r="O275" s="271"/>
      <c r="P275" s="271"/>
      <c r="Q275" s="271"/>
      <c r="R275" s="271"/>
      <c r="S275" s="271"/>
      <c r="T275" s="27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73" t="s">
        <v>372</v>
      </c>
      <c r="AU275" s="273" t="s">
        <v>88</v>
      </c>
      <c r="AV275" s="14" t="s">
        <v>370</v>
      </c>
      <c r="AW275" s="14" t="s">
        <v>32</v>
      </c>
      <c r="AX275" s="14" t="s">
        <v>83</v>
      </c>
      <c r="AY275" s="273" t="s">
        <v>362</v>
      </c>
    </row>
    <row r="276" s="2" customFormat="1" ht="24.15" customHeight="1">
      <c r="A276" s="39"/>
      <c r="B276" s="40"/>
      <c r="C276" s="228" t="s">
        <v>492</v>
      </c>
      <c r="D276" s="228" t="s">
        <v>365</v>
      </c>
      <c r="E276" s="229" t="s">
        <v>1885</v>
      </c>
      <c r="F276" s="230" t="s">
        <v>1886</v>
      </c>
      <c r="G276" s="231" t="s">
        <v>482</v>
      </c>
      <c r="H276" s="232">
        <v>0.127</v>
      </c>
      <c r="I276" s="233"/>
      <c r="J276" s="234">
        <f>ROUND(I276*H276,2)</f>
        <v>0</v>
      </c>
      <c r="K276" s="230" t="s">
        <v>369</v>
      </c>
      <c r="L276" s="45"/>
      <c r="M276" s="235" t="s">
        <v>1</v>
      </c>
      <c r="N276" s="236" t="s">
        <v>42</v>
      </c>
      <c r="O276" s="92"/>
      <c r="P276" s="237">
        <f>O276*H276</f>
        <v>0</v>
      </c>
      <c r="Q276" s="237">
        <v>0</v>
      </c>
      <c r="R276" s="237">
        <f>Q276*H276</f>
        <v>0</v>
      </c>
      <c r="S276" s="237">
        <v>0</v>
      </c>
      <c r="T276" s="238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9" t="s">
        <v>440</v>
      </c>
      <c r="AT276" s="239" t="s">
        <v>365</v>
      </c>
      <c r="AU276" s="239" t="s">
        <v>88</v>
      </c>
      <c r="AY276" s="18" t="s">
        <v>362</v>
      </c>
      <c r="BE276" s="240">
        <f>IF(N276="základní",J276,0)</f>
        <v>0</v>
      </c>
      <c r="BF276" s="240">
        <f>IF(N276="snížená",J276,0)</f>
        <v>0</v>
      </c>
      <c r="BG276" s="240">
        <f>IF(N276="zákl. přenesená",J276,0)</f>
        <v>0</v>
      </c>
      <c r="BH276" s="240">
        <f>IF(N276="sníž. přenesená",J276,0)</f>
        <v>0</v>
      </c>
      <c r="BI276" s="240">
        <f>IF(N276="nulová",J276,0)</f>
        <v>0</v>
      </c>
      <c r="BJ276" s="18" t="s">
        <v>88</v>
      </c>
      <c r="BK276" s="240">
        <f>ROUND(I276*H276,2)</f>
        <v>0</v>
      </c>
      <c r="BL276" s="18" t="s">
        <v>440</v>
      </c>
      <c r="BM276" s="239" t="s">
        <v>1887</v>
      </c>
    </row>
    <row r="277" s="12" customFormat="1" ht="22.8" customHeight="1">
      <c r="A277" s="12"/>
      <c r="B277" s="212"/>
      <c r="C277" s="213"/>
      <c r="D277" s="214" t="s">
        <v>75</v>
      </c>
      <c r="E277" s="226" t="s">
        <v>1649</v>
      </c>
      <c r="F277" s="226" t="s">
        <v>1650</v>
      </c>
      <c r="G277" s="213"/>
      <c r="H277" s="213"/>
      <c r="I277" s="216"/>
      <c r="J277" s="227">
        <f>BK277</f>
        <v>0</v>
      </c>
      <c r="K277" s="213"/>
      <c r="L277" s="218"/>
      <c r="M277" s="219"/>
      <c r="N277" s="220"/>
      <c r="O277" s="220"/>
      <c r="P277" s="221">
        <f>SUM(P278:P286)</f>
        <v>0</v>
      </c>
      <c r="Q277" s="220"/>
      <c r="R277" s="221">
        <f>SUM(R278:R286)</f>
        <v>0.030476250000000003</v>
      </c>
      <c r="S277" s="220"/>
      <c r="T277" s="222">
        <f>SUM(T278:T286)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23" t="s">
        <v>88</v>
      </c>
      <c r="AT277" s="224" t="s">
        <v>75</v>
      </c>
      <c r="AU277" s="224" t="s">
        <v>83</v>
      </c>
      <c r="AY277" s="223" t="s">
        <v>362</v>
      </c>
      <c r="BK277" s="225">
        <f>SUM(BK278:BK286)</f>
        <v>0</v>
      </c>
    </row>
    <row r="278" s="2" customFormat="1" ht="24.15" customHeight="1">
      <c r="A278" s="39"/>
      <c r="B278" s="40"/>
      <c r="C278" s="228" t="s">
        <v>497</v>
      </c>
      <c r="D278" s="228" t="s">
        <v>365</v>
      </c>
      <c r="E278" s="229" t="s">
        <v>1888</v>
      </c>
      <c r="F278" s="230" t="s">
        <v>1889</v>
      </c>
      <c r="G278" s="231" t="s">
        <v>403</v>
      </c>
      <c r="H278" s="232">
        <v>6.25</v>
      </c>
      <c r="I278" s="233"/>
      <c r="J278" s="234">
        <f>ROUND(I278*H278,2)</f>
        <v>0</v>
      </c>
      <c r="K278" s="230" t="s">
        <v>369</v>
      </c>
      <c r="L278" s="45"/>
      <c r="M278" s="235" t="s">
        <v>1</v>
      </c>
      <c r="N278" s="236" t="s">
        <v>42</v>
      </c>
      <c r="O278" s="92"/>
      <c r="P278" s="237">
        <f>O278*H278</f>
        <v>0</v>
      </c>
      <c r="Q278" s="237">
        <v>0.00097999999999999997</v>
      </c>
      <c r="R278" s="237">
        <f>Q278*H278</f>
        <v>0.0061250000000000002</v>
      </c>
      <c r="S278" s="237">
        <v>0</v>
      </c>
      <c r="T278" s="238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9" t="s">
        <v>440</v>
      </c>
      <c r="AT278" s="239" t="s">
        <v>365</v>
      </c>
      <c r="AU278" s="239" t="s">
        <v>88</v>
      </c>
      <c r="AY278" s="18" t="s">
        <v>362</v>
      </c>
      <c r="BE278" s="240">
        <f>IF(N278="základní",J278,0)</f>
        <v>0</v>
      </c>
      <c r="BF278" s="240">
        <f>IF(N278="snížená",J278,0)</f>
        <v>0</v>
      </c>
      <c r="BG278" s="240">
        <f>IF(N278="zákl. přenesená",J278,0)</f>
        <v>0</v>
      </c>
      <c r="BH278" s="240">
        <f>IF(N278="sníž. přenesená",J278,0)</f>
        <v>0</v>
      </c>
      <c r="BI278" s="240">
        <f>IF(N278="nulová",J278,0)</f>
        <v>0</v>
      </c>
      <c r="BJ278" s="18" t="s">
        <v>88</v>
      </c>
      <c r="BK278" s="240">
        <f>ROUND(I278*H278,2)</f>
        <v>0</v>
      </c>
      <c r="BL278" s="18" t="s">
        <v>440</v>
      </c>
      <c r="BM278" s="239" t="s">
        <v>1890</v>
      </c>
    </row>
    <row r="279" s="15" customFormat="1">
      <c r="A279" s="15"/>
      <c r="B279" s="274"/>
      <c r="C279" s="275"/>
      <c r="D279" s="243" t="s">
        <v>372</v>
      </c>
      <c r="E279" s="276" t="s">
        <v>1</v>
      </c>
      <c r="F279" s="277" t="s">
        <v>1465</v>
      </c>
      <c r="G279" s="275"/>
      <c r="H279" s="276" t="s">
        <v>1</v>
      </c>
      <c r="I279" s="278"/>
      <c r="J279" s="275"/>
      <c r="K279" s="275"/>
      <c r="L279" s="279"/>
      <c r="M279" s="280"/>
      <c r="N279" s="281"/>
      <c r="O279" s="281"/>
      <c r="P279" s="281"/>
      <c r="Q279" s="281"/>
      <c r="R279" s="281"/>
      <c r="S279" s="281"/>
      <c r="T279" s="282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83" t="s">
        <v>372</v>
      </c>
      <c r="AU279" s="283" t="s">
        <v>88</v>
      </c>
      <c r="AV279" s="15" t="s">
        <v>83</v>
      </c>
      <c r="AW279" s="15" t="s">
        <v>32</v>
      </c>
      <c r="AX279" s="15" t="s">
        <v>76</v>
      </c>
      <c r="AY279" s="283" t="s">
        <v>362</v>
      </c>
    </row>
    <row r="280" s="15" customFormat="1">
      <c r="A280" s="15"/>
      <c r="B280" s="274"/>
      <c r="C280" s="275"/>
      <c r="D280" s="243" t="s">
        <v>372</v>
      </c>
      <c r="E280" s="276" t="s">
        <v>1</v>
      </c>
      <c r="F280" s="277" t="s">
        <v>1891</v>
      </c>
      <c r="G280" s="275"/>
      <c r="H280" s="276" t="s">
        <v>1</v>
      </c>
      <c r="I280" s="278"/>
      <c r="J280" s="275"/>
      <c r="K280" s="275"/>
      <c r="L280" s="279"/>
      <c r="M280" s="280"/>
      <c r="N280" s="281"/>
      <c r="O280" s="281"/>
      <c r="P280" s="281"/>
      <c r="Q280" s="281"/>
      <c r="R280" s="281"/>
      <c r="S280" s="281"/>
      <c r="T280" s="282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83" t="s">
        <v>372</v>
      </c>
      <c r="AU280" s="283" t="s">
        <v>88</v>
      </c>
      <c r="AV280" s="15" t="s">
        <v>83</v>
      </c>
      <c r="AW280" s="15" t="s">
        <v>32</v>
      </c>
      <c r="AX280" s="15" t="s">
        <v>76</v>
      </c>
      <c r="AY280" s="283" t="s">
        <v>362</v>
      </c>
    </row>
    <row r="281" s="13" customFormat="1">
      <c r="A281" s="13"/>
      <c r="B281" s="241"/>
      <c r="C281" s="242"/>
      <c r="D281" s="243" t="s">
        <v>372</v>
      </c>
      <c r="E281" s="244" t="s">
        <v>1</v>
      </c>
      <c r="F281" s="245" t="s">
        <v>1892</v>
      </c>
      <c r="G281" s="242"/>
      <c r="H281" s="246">
        <v>6.25</v>
      </c>
      <c r="I281" s="247"/>
      <c r="J281" s="242"/>
      <c r="K281" s="242"/>
      <c r="L281" s="248"/>
      <c r="M281" s="249"/>
      <c r="N281" s="250"/>
      <c r="O281" s="250"/>
      <c r="P281" s="250"/>
      <c r="Q281" s="250"/>
      <c r="R281" s="250"/>
      <c r="S281" s="250"/>
      <c r="T281" s="251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2" t="s">
        <v>372</v>
      </c>
      <c r="AU281" s="252" t="s">
        <v>88</v>
      </c>
      <c r="AV281" s="13" t="s">
        <v>88</v>
      </c>
      <c r="AW281" s="13" t="s">
        <v>32</v>
      </c>
      <c r="AX281" s="13" t="s">
        <v>76</v>
      </c>
      <c r="AY281" s="252" t="s">
        <v>362</v>
      </c>
    </row>
    <row r="282" s="14" customFormat="1">
      <c r="A282" s="14"/>
      <c r="B282" s="263"/>
      <c r="C282" s="264"/>
      <c r="D282" s="243" t="s">
        <v>372</v>
      </c>
      <c r="E282" s="265" t="s">
        <v>1</v>
      </c>
      <c r="F282" s="266" t="s">
        <v>396</v>
      </c>
      <c r="G282" s="264"/>
      <c r="H282" s="267">
        <v>6.25</v>
      </c>
      <c r="I282" s="268"/>
      <c r="J282" s="264"/>
      <c r="K282" s="264"/>
      <c r="L282" s="269"/>
      <c r="M282" s="270"/>
      <c r="N282" s="271"/>
      <c r="O282" s="271"/>
      <c r="P282" s="271"/>
      <c r="Q282" s="271"/>
      <c r="R282" s="271"/>
      <c r="S282" s="271"/>
      <c r="T282" s="272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73" t="s">
        <v>372</v>
      </c>
      <c r="AU282" s="273" t="s">
        <v>88</v>
      </c>
      <c r="AV282" s="14" t="s">
        <v>370</v>
      </c>
      <c r="AW282" s="14" t="s">
        <v>32</v>
      </c>
      <c r="AX282" s="14" t="s">
        <v>83</v>
      </c>
      <c r="AY282" s="273" t="s">
        <v>362</v>
      </c>
    </row>
    <row r="283" s="2" customFormat="1" ht="24.15" customHeight="1">
      <c r="A283" s="39"/>
      <c r="B283" s="40"/>
      <c r="C283" s="253" t="s">
        <v>502</v>
      </c>
      <c r="D283" s="253" t="s">
        <v>380</v>
      </c>
      <c r="E283" s="254" t="s">
        <v>1671</v>
      </c>
      <c r="F283" s="255" t="s">
        <v>1672</v>
      </c>
      <c r="G283" s="256" t="s">
        <v>368</v>
      </c>
      <c r="H283" s="257">
        <v>1.375</v>
      </c>
      <c r="I283" s="258"/>
      <c r="J283" s="259">
        <f>ROUND(I283*H283,2)</f>
        <v>0</v>
      </c>
      <c r="K283" s="255" t="s">
        <v>369</v>
      </c>
      <c r="L283" s="260"/>
      <c r="M283" s="261" t="s">
        <v>1</v>
      </c>
      <c r="N283" s="262" t="s">
        <v>42</v>
      </c>
      <c r="O283" s="92"/>
      <c r="P283" s="237">
        <f>O283*H283</f>
        <v>0</v>
      </c>
      <c r="Q283" s="237">
        <v>0.01771</v>
      </c>
      <c r="R283" s="237">
        <f>Q283*H283</f>
        <v>0.024351250000000001</v>
      </c>
      <c r="S283" s="237">
        <v>0</v>
      </c>
      <c r="T283" s="238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9" t="s">
        <v>526</v>
      </c>
      <c r="AT283" s="239" t="s">
        <v>380</v>
      </c>
      <c r="AU283" s="239" t="s">
        <v>88</v>
      </c>
      <c r="AY283" s="18" t="s">
        <v>362</v>
      </c>
      <c r="BE283" s="240">
        <f>IF(N283="základní",J283,0)</f>
        <v>0</v>
      </c>
      <c r="BF283" s="240">
        <f>IF(N283="snížená",J283,0)</f>
        <v>0</v>
      </c>
      <c r="BG283" s="240">
        <f>IF(N283="zákl. přenesená",J283,0)</f>
        <v>0</v>
      </c>
      <c r="BH283" s="240">
        <f>IF(N283="sníž. přenesená",J283,0)</f>
        <v>0</v>
      </c>
      <c r="BI283" s="240">
        <f>IF(N283="nulová",J283,0)</f>
        <v>0</v>
      </c>
      <c r="BJ283" s="18" t="s">
        <v>88</v>
      </c>
      <c r="BK283" s="240">
        <f>ROUND(I283*H283,2)</f>
        <v>0</v>
      </c>
      <c r="BL283" s="18" t="s">
        <v>440</v>
      </c>
      <c r="BM283" s="239" t="s">
        <v>1893</v>
      </c>
    </row>
    <row r="284" s="13" customFormat="1">
      <c r="A284" s="13"/>
      <c r="B284" s="241"/>
      <c r="C284" s="242"/>
      <c r="D284" s="243" t="s">
        <v>372</v>
      </c>
      <c r="E284" s="244" t="s">
        <v>1</v>
      </c>
      <c r="F284" s="245" t="s">
        <v>1894</v>
      </c>
      <c r="G284" s="242"/>
      <c r="H284" s="246">
        <v>1.25</v>
      </c>
      <c r="I284" s="247"/>
      <c r="J284" s="242"/>
      <c r="K284" s="242"/>
      <c r="L284" s="248"/>
      <c r="M284" s="249"/>
      <c r="N284" s="250"/>
      <c r="O284" s="250"/>
      <c r="P284" s="250"/>
      <c r="Q284" s="250"/>
      <c r="R284" s="250"/>
      <c r="S284" s="250"/>
      <c r="T284" s="25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2" t="s">
        <v>372</v>
      </c>
      <c r="AU284" s="252" t="s">
        <v>88</v>
      </c>
      <c r="AV284" s="13" t="s">
        <v>88</v>
      </c>
      <c r="AW284" s="13" t="s">
        <v>32</v>
      </c>
      <c r="AX284" s="13" t="s">
        <v>83</v>
      </c>
      <c r="AY284" s="252" t="s">
        <v>362</v>
      </c>
    </row>
    <row r="285" s="13" customFormat="1">
      <c r="A285" s="13"/>
      <c r="B285" s="241"/>
      <c r="C285" s="242"/>
      <c r="D285" s="243" t="s">
        <v>372</v>
      </c>
      <c r="E285" s="242"/>
      <c r="F285" s="245" t="s">
        <v>1895</v>
      </c>
      <c r="G285" s="242"/>
      <c r="H285" s="246">
        <v>1.375</v>
      </c>
      <c r="I285" s="247"/>
      <c r="J285" s="242"/>
      <c r="K285" s="242"/>
      <c r="L285" s="248"/>
      <c r="M285" s="249"/>
      <c r="N285" s="250"/>
      <c r="O285" s="250"/>
      <c r="P285" s="250"/>
      <c r="Q285" s="250"/>
      <c r="R285" s="250"/>
      <c r="S285" s="250"/>
      <c r="T285" s="251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2" t="s">
        <v>372</v>
      </c>
      <c r="AU285" s="252" t="s">
        <v>88</v>
      </c>
      <c r="AV285" s="13" t="s">
        <v>88</v>
      </c>
      <c r="AW285" s="13" t="s">
        <v>4</v>
      </c>
      <c r="AX285" s="13" t="s">
        <v>83</v>
      </c>
      <c r="AY285" s="252" t="s">
        <v>362</v>
      </c>
    </row>
    <row r="286" s="2" customFormat="1" ht="24.15" customHeight="1">
      <c r="A286" s="39"/>
      <c r="B286" s="40"/>
      <c r="C286" s="228" t="s">
        <v>509</v>
      </c>
      <c r="D286" s="228" t="s">
        <v>365</v>
      </c>
      <c r="E286" s="229" t="s">
        <v>1709</v>
      </c>
      <c r="F286" s="230" t="s">
        <v>1710</v>
      </c>
      <c r="G286" s="231" t="s">
        <v>482</v>
      </c>
      <c r="H286" s="232">
        <v>0.029999999999999999</v>
      </c>
      <c r="I286" s="233"/>
      <c r="J286" s="234">
        <f>ROUND(I286*H286,2)</f>
        <v>0</v>
      </c>
      <c r="K286" s="230" t="s">
        <v>369</v>
      </c>
      <c r="L286" s="45"/>
      <c r="M286" s="288" t="s">
        <v>1</v>
      </c>
      <c r="N286" s="289" t="s">
        <v>42</v>
      </c>
      <c r="O286" s="290"/>
      <c r="P286" s="291">
        <f>O286*H286</f>
        <v>0</v>
      </c>
      <c r="Q286" s="291">
        <v>0</v>
      </c>
      <c r="R286" s="291">
        <f>Q286*H286</f>
        <v>0</v>
      </c>
      <c r="S286" s="291">
        <v>0</v>
      </c>
      <c r="T286" s="292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9" t="s">
        <v>440</v>
      </c>
      <c r="AT286" s="239" t="s">
        <v>365</v>
      </c>
      <c r="AU286" s="239" t="s">
        <v>88</v>
      </c>
      <c r="AY286" s="18" t="s">
        <v>362</v>
      </c>
      <c r="BE286" s="240">
        <f>IF(N286="základní",J286,0)</f>
        <v>0</v>
      </c>
      <c r="BF286" s="240">
        <f>IF(N286="snížená",J286,0)</f>
        <v>0</v>
      </c>
      <c r="BG286" s="240">
        <f>IF(N286="zákl. přenesená",J286,0)</f>
        <v>0</v>
      </c>
      <c r="BH286" s="240">
        <f>IF(N286="sníž. přenesená",J286,0)</f>
        <v>0</v>
      </c>
      <c r="BI286" s="240">
        <f>IF(N286="nulová",J286,0)</f>
        <v>0</v>
      </c>
      <c r="BJ286" s="18" t="s">
        <v>88</v>
      </c>
      <c r="BK286" s="240">
        <f>ROUND(I286*H286,2)</f>
        <v>0</v>
      </c>
      <c r="BL286" s="18" t="s">
        <v>440</v>
      </c>
      <c r="BM286" s="239" t="s">
        <v>1896</v>
      </c>
    </row>
    <row r="287" s="2" customFormat="1" ht="6.96" customHeight="1">
      <c r="A287" s="39"/>
      <c r="B287" s="67"/>
      <c r="C287" s="68"/>
      <c r="D287" s="68"/>
      <c r="E287" s="68"/>
      <c r="F287" s="68"/>
      <c r="G287" s="68"/>
      <c r="H287" s="68"/>
      <c r="I287" s="68"/>
      <c r="J287" s="68"/>
      <c r="K287" s="68"/>
      <c r="L287" s="45"/>
      <c r="M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</row>
  </sheetData>
  <sheetProtection sheet="1" autoFilter="0" formatColumns="0" formatRows="0" objects="1" scenarios="1" spinCount="100000" saltValue="7etXGh6LpMfymBPzD5HR2Q9Wl/hp4uY7Q7pkW3vwep8QIeGmiA5HMQwUcz4warpOXQGIP87Au6mvx6XEkBM+6Q==" hashValue="dwhMUfihCGAWeAUnTkLNNKeYp+SZboFX8l99WDVeSoCZUZw3FmXdp/+PfoO/x5I2f3OcSYamxc5F7R1MG5wDAg==" algorithmName="SHA-512" password="CC35"/>
  <autoFilter ref="C128:K28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5:H115"/>
    <mergeCell ref="E119:H119"/>
    <mergeCell ref="E117:H117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632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633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1897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ROUND(J134,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ROUND((SUM(BE134:BE248)),  2)</f>
        <v>0</v>
      </c>
      <c r="G37" s="39"/>
      <c r="H37" s="39"/>
      <c r="I37" s="166">
        <v>0.20999999999999999</v>
      </c>
      <c r="J37" s="165">
        <f>ROUND(((SUM(BE134:BE248))*I37),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ROUND((SUM(BF134:BF248)),  2)</f>
        <v>0</v>
      </c>
      <c r="G38" s="39"/>
      <c r="H38" s="39"/>
      <c r="I38" s="166">
        <v>0.12</v>
      </c>
      <c r="J38" s="165">
        <f>ROUND(((SUM(BF134:BF248))*I38),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ROUND((SUM(BG134:BG248)),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ROUND((SUM(BH134:BH248)),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ROUND((SUM(BI134:BI248)),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632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633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04.A - Oprava teras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J134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334</v>
      </c>
      <c r="E101" s="193"/>
      <c r="F101" s="193"/>
      <c r="G101" s="193"/>
      <c r="H101" s="193"/>
      <c r="I101" s="193"/>
      <c r="J101" s="194">
        <f>J135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1898</v>
      </c>
      <c r="E102" s="198"/>
      <c r="F102" s="198"/>
      <c r="G102" s="198"/>
      <c r="H102" s="198"/>
      <c r="I102" s="198"/>
      <c r="J102" s="199">
        <f>J136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337</v>
      </c>
      <c r="E103" s="198"/>
      <c r="F103" s="198"/>
      <c r="G103" s="198"/>
      <c r="H103" s="198"/>
      <c r="I103" s="198"/>
      <c r="J103" s="199">
        <f>J142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338</v>
      </c>
      <c r="E104" s="198"/>
      <c r="F104" s="198"/>
      <c r="G104" s="198"/>
      <c r="H104" s="198"/>
      <c r="I104" s="198"/>
      <c r="J104" s="199">
        <f>J151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339</v>
      </c>
      <c r="E105" s="198"/>
      <c r="F105" s="198"/>
      <c r="G105" s="198"/>
      <c r="H105" s="198"/>
      <c r="I105" s="198"/>
      <c r="J105" s="199">
        <f>J161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0"/>
      <c r="C106" s="191"/>
      <c r="D106" s="192" t="s">
        <v>340</v>
      </c>
      <c r="E106" s="193"/>
      <c r="F106" s="193"/>
      <c r="G106" s="193"/>
      <c r="H106" s="193"/>
      <c r="I106" s="193"/>
      <c r="J106" s="194">
        <f>J163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6"/>
      <c r="C107" s="134"/>
      <c r="D107" s="197" t="s">
        <v>1899</v>
      </c>
      <c r="E107" s="198"/>
      <c r="F107" s="198"/>
      <c r="G107" s="198"/>
      <c r="H107" s="198"/>
      <c r="I107" s="198"/>
      <c r="J107" s="199">
        <f>J164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1900</v>
      </c>
      <c r="E108" s="198"/>
      <c r="F108" s="198"/>
      <c r="G108" s="198"/>
      <c r="H108" s="198"/>
      <c r="I108" s="198"/>
      <c r="J108" s="199">
        <f>J218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1901</v>
      </c>
      <c r="E109" s="198"/>
      <c r="F109" s="198"/>
      <c r="G109" s="198"/>
      <c r="H109" s="198"/>
      <c r="I109" s="198"/>
      <c r="J109" s="199">
        <f>J242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785</v>
      </c>
      <c r="E110" s="198"/>
      <c r="F110" s="198"/>
      <c r="G110" s="198"/>
      <c r="H110" s="198"/>
      <c r="I110" s="198"/>
      <c r="J110" s="199">
        <f>J246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6" s="2" customFormat="1" ht="6.96" customHeight="1">
      <c r="A116" s="39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4" t="s">
        <v>347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185" t="str">
        <f>E7</f>
        <v>Stavební úpravy Ústecká 2855, Česká Lípa</v>
      </c>
      <c r="F120" s="33"/>
      <c r="G120" s="33"/>
      <c r="H120" s="33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" customFormat="1" ht="12" customHeight="1">
      <c r="B121" s="22"/>
      <c r="C121" s="33" t="s">
        <v>325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1" customFormat="1" ht="16.5" customHeight="1">
      <c r="B122" s="22"/>
      <c r="C122" s="23"/>
      <c r="D122" s="23"/>
      <c r="E122" s="185" t="s">
        <v>632</v>
      </c>
      <c r="F122" s="23"/>
      <c r="G122" s="23"/>
      <c r="H122" s="23"/>
      <c r="I122" s="23"/>
      <c r="J122" s="23"/>
      <c r="K122" s="23"/>
      <c r="L122" s="21"/>
    </row>
    <row r="123" s="1" customFormat="1" ht="12" customHeight="1">
      <c r="B123" s="22"/>
      <c r="C123" s="33" t="s">
        <v>327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="2" customFormat="1" ht="16.5" customHeight="1">
      <c r="A124" s="39"/>
      <c r="B124" s="40"/>
      <c r="C124" s="41"/>
      <c r="D124" s="41"/>
      <c r="E124" s="296" t="s">
        <v>633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634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6.5" customHeight="1">
      <c r="A126" s="39"/>
      <c r="B126" s="40"/>
      <c r="C126" s="41"/>
      <c r="D126" s="41"/>
      <c r="E126" s="77" t="str">
        <f>E13</f>
        <v>04.A - Oprava teras</v>
      </c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20</v>
      </c>
      <c r="D128" s="41"/>
      <c r="E128" s="41"/>
      <c r="F128" s="28" t="str">
        <f>F16</f>
        <v xml:space="preserve">Ústecká 2855, Česká Lípa </v>
      </c>
      <c r="G128" s="41"/>
      <c r="H128" s="41"/>
      <c r="I128" s="33" t="s">
        <v>22</v>
      </c>
      <c r="J128" s="80" t="str">
        <f>IF(J16="","",J16)</f>
        <v>6. 8. 2025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3" t="s">
        <v>24</v>
      </c>
      <c r="D130" s="41"/>
      <c r="E130" s="41"/>
      <c r="F130" s="28" t="str">
        <f>E19</f>
        <v>Město Č. Lípa, n. T.G.M. 1/1, 47 001 Česká Lípa</v>
      </c>
      <c r="G130" s="41"/>
      <c r="H130" s="41"/>
      <c r="I130" s="33" t="s">
        <v>30</v>
      </c>
      <c r="J130" s="37" t="str">
        <f>E25</f>
        <v xml:space="preserve"> 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5.15" customHeight="1">
      <c r="A131" s="39"/>
      <c r="B131" s="40"/>
      <c r="C131" s="33" t="s">
        <v>28</v>
      </c>
      <c r="D131" s="41"/>
      <c r="E131" s="41"/>
      <c r="F131" s="28" t="str">
        <f>IF(E22="","",E22)</f>
        <v>Vyplň údaj</v>
      </c>
      <c r="G131" s="41"/>
      <c r="H131" s="41"/>
      <c r="I131" s="33" t="s">
        <v>33</v>
      </c>
      <c r="J131" s="37" t="str">
        <f>E28</f>
        <v xml:space="preserve"> 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0.32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11" customFormat="1" ht="29.28" customHeight="1">
      <c r="A133" s="201"/>
      <c r="B133" s="202"/>
      <c r="C133" s="203" t="s">
        <v>348</v>
      </c>
      <c r="D133" s="204" t="s">
        <v>61</v>
      </c>
      <c r="E133" s="204" t="s">
        <v>57</v>
      </c>
      <c r="F133" s="204" t="s">
        <v>58</v>
      </c>
      <c r="G133" s="204" t="s">
        <v>349</v>
      </c>
      <c r="H133" s="204" t="s">
        <v>350</v>
      </c>
      <c r="I133" s="204" t="s">
        <v>351</v>
      </c>
      <c r="J133" s="204" t="s">
        <v>331</v>
      </c>
      <c r="K133" s="205" t="s">
        <v>352</v>
      </c>
      <c r="L133" s="206"/>
      <c r="M133" s="101" t="s">
        <v>1</v>
      </c>
      <c r="N133" s="102" t="s">
        <v>40</v>
      </c>
      <c r="O133" s="102" t="s">
        <v>353</v>
      </c>
      <c r="P133" s="102" t="s">
        <v>354</v>
      </c>
      <c r="Q133" s="102" t="s">
        <v>355</v>
      </c>
      <c r="R133" s="102" t="s">
        <v>356</v>
      </c>
      <c r="S133" s="102" t="s">
        <v>357</v>
      </c>
      <c r="T133" s="103" t="s">
        <v>358</v>
      </c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</row>
    <row r="134" s="2" customFormat="1" ht="22.8" customHeight="1">
      <c r="A134" s="39"/>
      <c r="B134" s="40"/>
      <c r="C134" s="108" t="s">
        <v>359</v>
      </c>
      <c r="D134" s="41"/>
      <c r="E134" s="41"/>
      <c r="F134" s="41"/>
      <c r="G134" s="41"/>
      <c r="H134" s="41"/>
      <c r="I134" s="41"/>
      <c r="J134" s="207">
        <f>BK134</f>
        <v>0</v>
      </c>
      <c r="K134" s="41"/>
      <c r="L134" s="45"/>
      <c r="M134" s="104"/>
      <c r="N134" s="208"/>
      <c r="O134" s="105"/>
      <c r="P134" s="209">
        <f>P135+P163</f>
        <v>0</v>
      </c>
      <c r="Q134" s="105"/>
      <c r="R134" s="209">
        <f>R135+R163</f>
        <v>12.27965549</v>
      </c>
      <c r="S134" s="105"/>
      <c r="T134" s="210">
        <f>T135+T163</f>
        <v>35.838059999999999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75</v>
      </c>
      <c r="AU134" s="18" t="s">
        <v>333</v>
      </c>
      <c r="BK134" s="211">
        <f>BK135+BK163</f>
        <v>0</v>
      </c>
    </row>
    <row r="135" s="12" customFormat="1" ht="25.92" customHeight="1">
      <c r="A135" s="12"/>
      <c r="B135" s="212"/>
      <c r="C135" s="213"/>
      <c r="D135" s="214" t="s">
        <v>75</v>
      </c>
      <c r="E135" s="215" t="s">
        <v>360</v>
      </c>
      <c r="F135" s="215" t="s">
        <v>361</v>
      </c>
      <c r="G135" s="213"/>
      <c r="H135" s="213"/>
      <c r="I135" s="216"/>
      <c r="J135" s="217">
        <f>BK135</f>
        <v>0</v>
      </c>
      <c r="K135" s="213"/>
      <c r="L135" s="218"/>
      <c r="M135" s="219"/>
      <c r="N135" s="220"/>
      <c r="O135" s="220"/>
      <c r="P135" s="221">
        <f>P136+P142+P151+P161</f>
        <v>0</v>
      </c>
      <c r="Q135" s="220"/>
      <c r="R135" s="221">
        <f>R136+R142+R151+R161</f>
        <v>9.7350730199999997</v>
      </c>
      <c r="S135" s="220"/>
      <c r="T135" s="222">
        <f>T136+T142+T151+T161</f>
        <v>34.982219999999998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3" t="s">
        <v>83</v>
      </c>
      <c r="AT135" s="224" t="s">
        <v>75</v>
      </c>
      <c r="AU135" s="224" t="s">
        <v>76</v>
      </c>
      <c r="AY135" s="223" t="s">
        <v>362</v>
      </c>
      <c r="BK135" s="225">
        <f>BK136+BK142+BK151+BK161</f>
        <v>0</v>
      </c>
    </row>
    <row r="136" s="12" customFormat="1" ht="22.8" customHeight="1">
      <c r="A136" s="12"/>
      <c r="B136" s="212"/>
      <c r="C136" s="213"/>
      <c r="D136" s="214" t="s">
        <v>75</v>
      </c>
      <c r="E136" s="226" t="s">
        <v>1237</v>
      </c>
      <c r="F136" s="226" t="s">
        <v>1902</v>
      </c>
      <c r="G136" s="213"/>
      <c r="H136" s="213"/>
      <c r="I136" s="216"/>
      <c r="J136" s="227">
        <f>BK136</f>
        <v>0</v>
      </c>
      <c r="K136" s="213"/>
      <c r="L136" s="218"/>
      <c r="M136" s="219"/>
      <c r="N136" s="220"/>
      <c r="O136" s="220"/>
      <c r="P136" s="221">
        <f>SUM(P137:P141)</f>
        <v>0</v>
      </c>
      <c r="Q136" s="220"/>
      <c r="R136" s="221">
        <f>SUM(R137:R141)</f>
        <v>9.7350730199999997</v>
      </c>
      <c r="S136" s="220"/>
      <c r="T136" s="222">
        <f>SUM(T137:T141)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3" t="s">
        <v>83</v>
      </c>
      <c r="AT136" s="224" t="s">
        <v>75</v>
      </c>
      <c r="AU136" s="224" t="s">
        <v>83</v>
      </c>
      <c r="AY136" s="223" t="s">
        <v>362</v>
      </c>
      <c r="BK136" s="225">
        <f>SUM(BK137:BK141)</f>
        <v>0</v>
      </c>
    </row>
    <row r="137" s="2" customFormat="1" ht="33" customHeight="1">
      <c r="A137" s="39"/>
      <c r="B137" s="40"/>
      <c r="C137" s="228" t="s">
        <v>83</v>
      </c>
      <c r="D137" s="228" t="s">
        <v>365</v>
      </c>
      <c r="E137" s="229" t="s">
        <v>1903</v>
      </c>
      <c r="F137" s="230" t="s">
        <v>1904</v>
      </c>
      <c r="G137" s="231" t="s">
        <v>368</v>
      </c>
      <c r="H137" s="232">
        <v>106.98</v>
      </c>
      <c r="I137" s="233"/>
      <c r="J137" s="234">
        <f>ROUND(I137*H137,2)</f>
        <v>0</v>
      </c>
      <c r="K137" s="230" t="s">
        <v>369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0.0023999999999999998</v>
      </c>
      <c r="R137" s="237">
        <f>Q137*H137</f>
        <v>0.25675199999999998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370</v>
      </c>
      <c r="AT137" s="239" t="s">
        <v>365</v>
      </c>
      <c r="AU137" s="239" t="s">
        <v>88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370</v>
      </c>
      <c r="BM137" s="239" t="s">
        <v>1905</v>
      </c>
    </row>
    <row r="138" s="13" customFormat="1">
      <c r="A138" s="13"/>
      <c r="B138" s="241"/>
      <c r="C138" s="242"/>
      <c r="D138" s="243" t="s">
        <v>372</v>
      </c>
      <c r="E138" s="244" t="s">
        <v>1</v>
      </c>
      <c r="F138" s="245" t="s">
        <v>1906</v>
      </c>
      <c r="G138" s="242"/>
      <c r="H138" s="246">
        <v>106.98</v>
      </c>
      <c r="I138" s="247"/>
      <c r="J138" s="242"/>
      <c r="K138" s="242"/>
      <c r="L138" s="248"/>
      <c r="M138" s="249"/>
      <c r="N138" s="250"/>
      <c r="O138" s="250"/>
      <c r="P138" s="250"/>
      <c r="Q138" s="250"/>
      <c r="R138" s="250"/>
      <c r="S138" s="250"/>
      <c r="T138" s="25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2" t="s">
        <v>372</v>
      </c>
      <c r="AU138" s="252" t="s">
        <v>88</v>
      </c>
      <c r="AV138" s="13" t="s">
        <v>88</v>
      </c>
      <c r="AW138" s="13" t="s">
        <v>32</v>
      </c>
      <c r="AX138" s="13" t="s">
        <v>83</v>
      </c>
      <c r="AY138" s="252" t="s">
        <v>362</v>
      </c>
    </row>
    <row r="139" s="2" customFormat="1" ht="21.75" customHeight="1">
      <c r="A139" s="39"/>
      <c r="B139" s="40"/>
      <c r="C139" s="253" t="s">
        <v>88</v>
      </c>
      <c r="D139" s="253" t="s">
        <v>380</v>
      </c>
      <c r="E139" s="254" t="s">
        <v>1907</v>
      </c>
      <c r="F139" s="255" t="s">
        <v>1908</v>
      </c>
      <c r="G139" s="256" t="s">
        <v>368</v>
      </c>
      <c r="H139" s="257">
        <v>112.32899999999999</v>
      </c>
      <c r="I139" s="258"/>
      <c r="J139" s="259">
        <f>ROUND(I139*H139,2)</f>
        <v>0</v>
      </c>
      <c r="K139" s="255" t="s">
        <v>369</v>
      </c>
      <c r="L139" s="260"/>
      <c r="M139" s="261" t="s">
        <v>1</v>
      </c>
      <c r="N139" s="262" t="s">
        <v>42</v>
      </c>
      <c r="O139" s="92"/>
      <c r="P139" s="237">
        <f>O139*H139</f>
        <v>0</v>
      </c>
      <c r="Q139" s="237">
        <v>0.084379999999999997</v>
      </c>
      <c r="R139" s="237">
        <f>Q139*H139</f>
        <v>9.4783210199999992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383</v>
      </c>
      <c r="AT139" s="239" t="s">
        <v>380</v>
      </c>
      <c r="AU139" s="239" t="s">
        <v>88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1909</v>
      </c>
    </row>
    <row r="140" s="15" customFormat="1">
      <c r="A140" s="15"/>
      <c r="B140" s="274"/>
      <c r="C140" s="275"/>
      <c r="D140" s="243" t="s">
        <v>372</v>
      </c>
      <c r="E140" s="276" t="s">
        <v>1</v>
      </c>
      <c r="F140" s="277" t="s">
        <v>1910</v>
      </c>
      <c r="G140" s="275"/>
      <c r="H140" s="276" t="s">
        <v>1</v>
      </c>
      <c r="I140" s="278"/>
      <c r="J140" s="275"/>
      <c r="K140" s="275"/>
      <c r="L140" s="279"/>
      <c r="M140" s="280"/>
      <c r="N140" s="281"/>
      <c r="O140" s="281"/>
      <c r="P140" s="281"/>
      <c r="Q140" s="281"/>
      <c r="R140" s="281"/>
      <c r="S140" s="281"/>
      <c r="T140" s="282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83" t="s">
        <v>372</v>
      </c>
      <c r="AU140" s="283" t="s">
        <v>88</v>
      </c>
      <c r="AV140" s="15" t="s">
        <v>83</v>
      </c>
      <c r="AW140" s="15" t="s">
        <v>32</v>
      </c>
      <c r="AX140" s="15" t="s">
        <v>76</v>
      </c>
      <c r="AY140" s="283" t="s">
        <v>362</v>
      </c>
    </row>
    <row r="141" s="13" customFormat="1">
      <c r="A141" s="13"/>
      <c r="B141" s="241"/>
      <c r="C141" s="242"/>
      <c r="D141" s="243" t="s">
        <v>372</v>
      </c>
      <c r="E141" s="244" t="s">
        <v>1</v>
      </c>
      <c r="F141" s="245" t="s">
        <v>1911</v>
      </c>
      <c r="G141" s="242"/>
      <c r="H141" s="246">
        <v>112.32899999999999</v>
      </c>
      <c r="I141" s="247"/>
      <c r="J141" s="242"/>
      <c r="K141" s="242"/>
      <c r="L141" s="248"/>
      <c r="M141" s="249"/>
      <c r="N141" s="250"/>
      <c r="O141" s="250"/>
      <c r="P141" s="250"/>
      <c r="Q141" s="250"/>
      <c r="R141" s="250"/>
      <c r="S141" s="250"/>
      <c r="T141" s="25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2" t="s">
        <v>372</v>
      </c>
      <c r="AU141" s="252" t="s">
        <v>88</v>
      </c>
      <c r="AV141" s="13" t="s">
        <v>88</v>
      </c>
      <c r="AW141" s="13" t="s">
        <v>32</v>
      </c>
      <c r="AX141" s="13" t="s">
        <v>83</v>
      </c>
      <c r="AY141" s="252" t="s">
        <v>362</v>
      </c>
    </row>
    <row r="142" s="12" customFormat="1" ht="22.8" customHeight="1">
      <c r="A142" s="12"/>
      <c r="B142" s="212"/>
      <c r="C142" s="213"/>
      <c r="D142" s="214" t="s">
        <v>75</v>
      </c>
      <c r="E142" s="226" t="s">
        <v>406</v>
      </c>
      <c r="F142" s="226" t="s">
        <v>439</v>
      </c>
      <c r="G142" s="213"/>
      <c r="H142" s="213"/>
      <c r="I142" s="216"/>
      <c r="J142" s="227">
        <f>BK142</f>
        <v>0</v>
      </c>
      <c r="K142" s="213"/>
      <c r="L142" s="218"/>
      <c r="M142" s="219"/>
      <c r="N142" s="220"/>
      <c r="O142" s="220"/>
      <c r="P142" s="221">
        <f>SUM(P143:P150)</f>
        <v>0</v>
      </c>
      <c r="Q142" s="220"/>
      <c r="R142" s="221">
        <f>SUM(R143:R150)</f>
        <v>0</v>
      </c>
      <c r="S142" s="220"/>
      <c r="T142" s="222">
        <f>SUM(T143:T150)</f>
        <v>34.982219999999998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3" t="s">
        <v>83</v>
      </c>
      <c r="AT142" s="224" t="s">
        <v>75</v>
      </c>
      <c r="AU142" s="224" t="s">
        <v>83</v>
      </c>
      <c r="AY142" s="223" t="s">
        <v>362</v>
      </c>
      <c r="BK142" s="225">
        <f>SUM(BK143:BK150)</f>
        <v>0</v>
      </c>
    </row>
    <row r="143" s="2" customFormat="1" ht="24.15" customHeight="1">
      <c r="A143" s="39"/>
      <c r="B143" s="40"/>
      <c r="C143" s="228" t="s">
        <v>104</v>
      </c>
      <c r="D143" s="228" t="s">
        <v>365</v>
      </c>
      <c r="E143" s="229" t="s">
        <v>1912</v>
      </c>
      <c r="F143" s="230" t="s">
        <v>1913</v>
      </c>
      <c r="G143" s="231" t="s">
        <v>464</v>
      </c>
      <c r="H143" s="232">
        <v>8.5579999999999998</v>
      </c>
      <c r="I143" s="233"/>
      <c r="J143" s="234">
        <f>ROUND(I143*H143,2)</f>
        <v>0</v>
      </c>
      <c r="K143" s="230" t="s">
        <v>471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1.7</v>
      </c>
      <c r="T143" s="238">
        <f>S143*H143</f>
        <v>14.548599999999999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370</v>
      </c>
      <c r="AT143" s="239" t="s">
        <v>365</v>
      </c>
      <c r="AU143" s="239" t="s">
        <v>88</v>
      </c>
      <c r="AY143" s="18" t="s">
        <v>362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370</v>
      </c>
      <c r="BM143" s="239" t="s">
        <v>1914</v>
      </c>
    </row>
    <row r="144" s="15" customFormat="1">
      <c r="A144" s="15"/>
      <c r="B144" s="274"/>
      <c r="C144" s="275"/>
      <c r="D144" s="243" t="s">
        <v>372</v>
      </c>
      <c r="E144" s="276" t="s">
        <v>1</v>
      </c>
      <c r="F144" s="277" t="s">
        <v>1915</v>
      </c>
      <c r="G144" s="275"/>
      <c r="H144" s="276" t="s">
        <v>1</v>
      </c>
      <c r="I144" s="278"/>
      <c r="J144" s="275"/>
      <c r="K144" s="275"/>
      <c r="L144" s="279"/>
      <c r="M144" s="280"/>
      <c r="N144" s="281"/>
      <c r="O144" s="281"/>
      <c r="P144" s="281"/>
      <c r="Q144" s="281"/>
      <c r="R144" s="281"/>
      <c r="S144" s="281"/>
      <c r="T144" s="282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83" t="s">
        <v>372</v>
      </c>
      <c r="AU144" s="283" t="s">
        <v>88</v>
      </c>
      <c r="AV144" s="15" t="s">
        <v>83</v>
      </c>
      <c r="AW144" s="15" t="s">
        <v>32</v>
      </c>
      <c r="AX144" s="15" t="s">
        <v>76</v>
      </c>
      <c r="AY144" s="283" t="s">
        <v>362</v>
      </c>
    </row>
    <row r="145" s="13" customFormat="1">
      <c r="A145" s="13"/>
      <c r="B145" s="241"/>
      <c r="C145" s="242"/>
      <c r="D145" s="243" t="s">
        <v>372</v>
      </c>
      <c r="E145" s="244" t="s">
        <v>1</v>
      </c>
      <c r="F145" s="245" t="s">
        <v>1916</v>
      </c>
      <c r="G145" s="242"/>
      <c r="H145" s="246">
        <v>8.5579999999999998</v>
      </c>
      <c r="I145" s="247"/>
      <c r="J145" s="242"/>
      <c r="K145" s="242"/>
      <c r="L145" s="248"/>
      <c r="M145" s="249"/>
      <c r="N145" s="250"/>
      <c r="O145" s="250"/>
      <c r="P145" s="250"/>
      <c r="Q145" s="250"/>
      <c r="R145" s="250"/>
      <c r="S145" s="250"/>
      <c r="T145" s="25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2" t="s">
        <v>372</v>
      </c>
      <c r="AU145" s="252" t="s">
        <v>88</v>
      </c>
      <c r="AV145" s="13" t="s">
        <v>88</v>
      </c>
      <c r="AW145" s="13" t="s">
        <v>32</v>
      </c>
      <c r="AX145" s="13" t="s">
        <v>83</v>
      </c>
      <c r="AY145" s="252" t="s">
        <v>362</v>
      </c>
    </row>
    <row r="146" s="2" customFormat="1" ht="33" customHeight="1">
      <c r="A146" s="39"/>
      <c r="B146" s="40"/>
      <c r="C146" s="228" t="s">
        <v>370</v>
      </c>
      <c r="D146" s="228" t="s">
        <v>365</v>
      </c>
      <c r="E146" s="229" t="s">
        <v>1917</v>
      </c>
      <c r="F146" s="230" t="s">
        <v>1918</v>
      </c>
      <c r="G146" s="231" t="s">
        <v>464</v>
      </c>
      <c r="H146" s="232">
        <v>6.4189999999999996</v>
      </c>
      <c r="I146" s="233"/>
      <c r="J146" s="234">
        <f>ROUND(I146*H146,2)</f>
        <v>0</v>
      </c>
      <c r="K146" s="230" t="s">
        <v>369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2.2000000000000002</v>
      </c>
      <c r="T146" s="238">
        <f>S146*H146</f>
        <v>14.1218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370</v>
      </c>
      <c r="AT146" s="239" t="s">
        <v>365</v>
      </c>
      <c r="AU146" s="239" t="s">
        <v>88</v>
      </c>
      <c r="AY146" s="18" t="s">
        <v>362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370</v>
      </c>
      <c r="BM146" s="239" t="s">
        <v>1919</v>
      </c>
    </row>
    <row r="147" s="15" customFormat="1">
      <c r="A147" s="15"/>
      <c r="B147" s="274"/>
      <c r="C147" s="275"/>
      <c r="D147" s="243" t="s">
        <v>372</v>
      </c>
      <c r="E147" s="276" t="s">
        <v>1</v>
      </c>
      <c r="F147" s="277" t="s">
        <v>1448</v>
      </c>
      <c r="G147" s="275"/>
      <c r="H147" s="276" t="s">
        <v>1</v>
      </c>
      <c r="I147" s="278"/>
      <c r="J147" s="275"/>
      <c r="K147" s="275"/>
      <c r="L147" s="279"/>
      <c r="M147" s="280"/>
      <c r="N147" s="281"/>
      <c r="O147" s="281"/>
      <c r="P147" s="281"/>
      <c r="Q147" s="281"/>
      <c r="R147" s="281"/>
      <c r="S147" s="281"/>
      <c r="T147" s="282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83" t="s">
        <v>372</v>
      </c>
      <c r="AU147" s="283" t="s">
        <v>88</v>
      </c>
      <c r="AV147" s="15" t="s">
        <v>83</v>
      </c>
      <c r="AW147" s="15" t="s">
        <v>32</v>
      </c>
      <c r="AX147" s="15" t="s">
        <v>76</v>
      </c>
      <c r="AY147" s="283" t="s">
        <v>362</v>
      </c>
    </row>
    <row r="148" s="13" customFormat="1">
      <c r="A148" s="13"/>
      <c r="B148" s="241"/>
      <c r="C148" s="242"/>
      <c r="D148" s="243" t="s">
        <v>372</v>
      </c>
      <c r="E148" s="244" t="s">
        <v>1</v>
      </c>
      <c r="F148" s="245" t="s">
        <v>1920</v>
      </c>
      <c r="G148" s="242"/>
      <c r="H148" s="246">
        <v>6.4189999999999996</v>
      </c>
      <c r="I148" s="247"/>
      <c r="J148" s="242"/>
      <c r="K148" s="242"/>
      <c r="L148" s="248"/>
      <c r="M148" s="249"/>
      <c r="N148" s="250"/>
      <c r="O148" s="250"/>
      <c r="P148" s="250"/>
      <c r="Q148" s="250"/>
      <c r="R148" s="250"/>
      <c r="S148" s="250"/>
      <c r="T148" s="25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2" t="s">
        <v>372</v>
      </c>
      <c r="AU148" s="252" t="s">
        <v>88</v>
      </c>
      <c r="AV148" s="13" t="s">
        <v>88</v>
      </c>
      <c r="AW148" s="13" t="s">
        <v>32</v>
      </c>
      <c r="AX148" s="13" t="s">
        <v>83</v>
      </c>
      <c r="AY148" s="252" t="s">
        <v>362</v>
      </c>
    </row>
    <row r="149" s="2" customFormat="1" ht="24.15" customHeight="1">
      <c r="A149" s="39"/>
      <c r="B149" s="40"/>
      <c r="C149" s="228" t="s">
        <v>363</v>
      </c>
      <c r="D149" s="228" t="s">
        <v>365</v>
      </c>
      <c r="E149" s="229" t="s">
        <v>1921</v>
      </c>
      <c r="F149" s="230" t="s">
        <v>1922</v>
      </c>
      <c r="G149" s="231" t="s">
        <v>368</v>
      </c>
      <c r="H149" s="232">
        <v>106.98</v>
      </c>
      <c r="I149" s="233"/>
      <c r="J149" s="234">
        <f>ROUND(I149*H149,2)</f>
        <v>0</v>
      </c>
      <c r="K149" s="230" t="s">
        <v>369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0.058999999999999997</v>
      </c>
      <c r="T149" s="238">
        <f>S149*H149</f>
        <v>6.31182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370</v>
      </c>
      <c r="AT149" s="239" t="s">
        <v>365</v>
      </c>
      <c r="AU149" s="239" t="s">
        <v>88</v>
      </c>
      <c r="AY149" s="18" t="s">
        <v>362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370</v>
      </c>
      <c r="BM149" s="239" t="s">
        <v>1923</v>
      </c>
    </row>
    <row r="150" s="13" customFormat="1">
      <c r="A150" s="13"/>
      <c r="B150" s="241"/>
      <c r="C150" s="242"/>
      <c r="D150" s="243" t="s">
        <v>372</v>
      </c>
      <c r="E150" s="244" t="s">
        <v>1</v>
      </c>
      <c r="F150" s="245" t="s">
        <v>1924</v>
      </c>
      <c r="G150" s="242"/>
      <c r="H150" s="246">
        <v>106.98</v>
      </c>
      <c r="I150" s="247"/>
      <c r="J150" s="242"/>
      <c r="K150" s="242"/>
      <c r="L150" s="248"/>
      <c r="M150" s="249"/>
      <c r="N150" s="250"/>
      <c r="O150" s="250"/>
      <c r="P150" s="250"/>
      <c r="Q150" s="250"/>
      <c r="R150" s="250"/>
      <c r="S150" s="250"/>
      <c r="T150" s="25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2" t="s">
        <v>372</v>
      </c>
      <c r="AU150" s="252" t="s">
        <v>88</v>
      </c>
      <c r="AV150" s="13" t="s">
        <v>88</v>
      </c>
      <c r="AW150" s="13" t="s">
        <v>32</v>
      </c>
      <c r="AX150" s="13" t="s">
        <v>83</v>
      </c>
      <c r="AY150" s="252" t="s">
        <v>362</v>
      </c>
    </row>
    <row r="151" s="12" customFormat="1" ht="22.8" customHeight="1">
      <c r="A151" s="12"/>
      <c r="B151" s="212"/>
      <c r="C151" s="213"/>
      <c r="D151" s="214" t="s">
        <v>75</v>
      </c>
      <c r="E151" s="226" t="s">
        <v>477</v>
      </c>
      <c r="F151" s="226" t="s">
        <v>478</v>
      </c>
      <c r="G151" s="213"/>
      <c r="H151" s="213"/>
      <c r="I151" s="216"/>
      <c r="J151" s="227">
        <f>BK151</f>
        <v>0</v>
      </c>
      <c r="K151" s="213"/>
      <c r="L151" s="218"/>
      <c r="M151" s="219"/>
      <c r="N151" s="220"/>
      <c r="O151" s="220"/>
      <c r="P151" s="221">
        <f>SUM(P152:P160)</f>
        <v>0</v>
      </c>
      <c r="Q151" s="220"/>
      <c r="R151" s="221">
        <f>SUM(R152:R160)</f>
        <v>0</v>
      </c>
      <c r="S151" s="220"/>
      <c r="T151" s="222">
        <f>SUM(T152:T160)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3" t="s">
        <v>83</v>
      </c>
      <c r="AT151" s="224" t="s">
        <v>75</v>
      </c>
      <c r="AU151" s="224" t="s">
        <v>83</v>
      </c>
      <c r="AY151" s="223" t="s">
        <v>362</v>
      </c>
      <c r="BK151" s="225">
        <f>SUM(BK152:BK160)</f>
        <v>0</v>
      </c>
    </row>
    <row r="152" s="2" customFormat="1" ht="16.5" customHeight="1">
      <c r="A152" s="39"/>
      <c r="B152" s="40"/>
      <c r="C152" s="228" t="s">
        <v>386</v>
      </c>
      <c r="D152" s="228" t="s">
        <v>365</v>
      </c>
      <c r="E152" s="229" t="s">
        <v>480</v>
      </c>
      <c r="F152" s="230" t="s">
        <v>481</v>
      </c>
      <c r="G152" s="231" t="s">
        <v>482</v>
      </c>
      <c r="H152" s="232">
        <v>35.838000000000001</v>
      </c>
      <c r="I152" s="233"/>
      <c r="J152" s="234">
        <f>ROUND(I152*H152,2)</f>
        <v>0</v>
      </c>
      <c r="K152" s="230" t="s">
        <v>369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370</v>
      </c>
      <c r="AT152" s="239" t="s">
        <v>365</v>
      </c>
      <c r="AU152" s="239" t="s">
        <v>88</v>
      </c>
      <c r="AY152" s="18" t="s">
        <v>362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370</v>
      </c>
      <c r="BM152" s="239" t="s">
        <v>1925</v>
      </c>
    </row>
    <row r="153" s="2" customFormat="1" ht="24.15" customHeight="1">
      <c r="A153" s="39"/>
      <c r="B153" s="40"/>
      <c r="C153" s="228" t="s">
        <v>397</v>
      </c>
      <c r="D153" s="228" t="s">
        <v>365</v>
      </c>
      <c r="E153" s="229" t="s">
        <v>737</v>
      </c>
      <c r="F153" s="230" t="s">
        <v>738</v>
      </c>
      <c r="G153" s="231" t="s">
        <v>482</v>
      </c>
      <c r="H153" s="232">
        <v>35.838000000000001</v>
      </c>
      <c r="I153" s="233"/>
      <c r="J153" s="234">
        <f>ROUND(I153*H153,2)</f>
        <v>0</v>
      </c>
      <c r="K153" s="230" t="s">
        <v>369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370</v>
      </c>
      <c r="AT153" s="239" t="s">
        <v>365</v>
      </c>
      <c r="AU153" s="239" t="s">
        <v>88</v>
      </c>
      <c r="AY153" s="18" t="s">
        <v>362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370</v>
      </c>
      <c r="BM153" s="239" t="s">
        <v>1926</v>
      </c>
    </row>
    <row r="154" s="2" customFormat="1" ht="24.15" customHeight="1">
      <c r="A154" s="39"/>
      <c r="B154" s="40"/>
      <c r="C154" s="228" t="s">
        <v>383</v>
      </c>
      <c r="D154" s="228" t="s">
        <v>365</v>
      </c>
      <c r="E154" s="229" t="s">
        <v>489</v>
      </c>
      <c r="F154" s="230" t="s">
        <v>490</v>
      </c>
      <c r="G154" s="231" t="s">
        <v>482</v>
      </c>
      <c r="H154" s="232">
        <v>35.838000000000001</v>
      </c>
      <c r="I154" s="233"/>
      <c r="J154" s="234">
        <f>ROUND(I154*H154,2)</f>
        <v>0</v>
      </c>
      <c r="K154" s="230" t="s">
        <v>369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370</v>
      </c>
      <c r="AT154" s="239" t="s">
        <v>365</v>
      </c>
      <c r="AU154" s="239" t="s">
        <v>88</v>
      </c>
      <c r="AY154" s="18" t="s">
        <v>362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370</v>
      </c>
      <c r="BM154" s="239" t="s">
        <v>1927</v>
      </c>
    </row>
    <row r="155" s="2" customFormat="1" ht="24.15" customHeight="1">
      <c r="A155" s="39"/>
      <c r="B155" s="40"/>
      <c r="C155" s="228" t="s">
        <v>406</v>
      </c>
      <c r="D155" s="228" t="s">
        <v>365</v>
      </c>
      <c r="E155" s="229" t="s">
        <v>493</v>
      </c>
      <c r="F155" s="230" t="s">
        <v>494</v>
      </c>
      <c r="G155" s="231" t="s">
        <v>482</v>
      </c>
      <c r="H155" s="232">
        <v>358.38</v>
      </c>
      <c r="I155" s="233"/>
      <c r="J155" s="234">
        <f>ROUND(I155*H155,2)</f>
        <v>0</v>
      </c>
      <c r="K155" s="230" t="s">
        <v>369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370</v>
      </c>
      <c r="AT155" s="239" t="s">
        <v>365</v>
      </c>
      <c r="AU155" s="239" t="s">
        <v>88</v>
      </c>
      <c r="AY155" s="18" t="s">
        <v>362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370</v>
      </c>
      <c r="BM155" s="239" t="s">
        <v>1928</v>
      </c>
    </row>
    <row r="156" s="13" customFormat="1">
      <c r="A156" s="13"/>
      <c r="B156" s="241"/>
      <c r="C156" s="242"/>
      <c r="D156" s="243" t="s">
        <v>372</v>
      </c>
      <c r="E156" s="242"/>
      <c r="F156" s="245" t="s">
        <v>1929</v>
      </c>
      <c r="G156" s="242"/>
      <c r="H156" s="246">
        <v>358.38</v>
      </c>
      <c r="I156" s="247"/>
      <c r="J156" s="242"/>
      <c r="K156" s="242"/>
      <c r="L156" s="248"/>
      <c r="M156" s="249"/>
      <c r="N156" s="250"/>
      <c r="O156" s="250"/>
      <c r="P156" s="250"/>
      <c r="Q156" s="250"/>
      <c r="R156" s="250"/>
      <c r="S156" s="250"/>
      <c r="T156" s="25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2" t="s">
        <v>372</v>
      </c>
      <c r="AU156" s="252" t="s">
        <v>88</v>
      </c>
      <c r="AV156" s="13" t="s">
        <v>88</v>
      </c>
      <c r="AW156" s="13" t="s">
        <v>4</v>
      </c>
      <c r="AX156" s="13" t="s">
        <v>83</v>
      </c>
      <c r="AY156" s="252" t="s">
        <v>362</v>
      </c>
    </row>
    <row r="157" s="2" customFormat="1" ht="33" customHeight="1">
      <c r="A157" s="39"/>
      <c r="B157" s="40"/>
      <c r="C157" s="228" t="s">
        <v>411</v>
      </c>
      <c r="D157" s="228" t="s">
        <v>365</v>
      </c>
      <c r="E157" s="229" t="s">
        <v>498</v>
      </c>
      <c r="F157" s="230" t="s">
        <v>499</v>
      </c>
      <c r="G157" s="231" t="s">
        <v>482</v>
      </c>
      <c r="H157" s="232">
        <v>10.750999999999999</v>
      </c>
      <c r="I157" s="233"/>
      <c r="J157" s="234">
        <f>ROUND(I157*H157,2)</f>
        <v>0</v>
      </c>
      <c r="K157" s="230" t="s">
        <v>369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370</v>
      </c>
      <c r="AT157" s="239" t="s">
        <v>365</v>
      </c>
      <c r="AU157" s="239" t="s">
        <v>88</v>
      </c>
      <c r="AY157" s="18" t="s">
        <v>362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88</v>
      </c>
      <c r="BK157" s="240">
        <f>ROUND(I157*H157,2)</f>
        <v>0</v>
      </c>
      <c r="BL157" s="18" t="s">
        <v>370</v>
      </c>
      <c r="BM157" s="239" t="s">
        <v>1930</v>
      </c>
    </row>
    <row r="158" s="13" customFormat="1">
      <c r="A158" s="13"/>
      <c r="B158" s="241"/>
      <c r="C158" s="242"/>
      <c r="D158" s="243" t="s">
        <v>372</v>
      </c>
      <c r="E158" s="242"/>
      <c r="F158" s="245" t="s">
        <v>1931</v>
      </c>
      <c r="G158" s="242"/>
      <c r="H158" s="246">
        <v>10.750999999999999</v>
      </c>
      <c r="I158" s="247"/>
      <c r="J158" s="242"/>
      <c r="K158" s="242"/>
      <c r="L158" s="248"/>
      <c r="M158" s="249"/>
      <c r="N158" s="250"/>
      <c r="O158" s="250"/>
      <c r="P158" s="250"/>
      <c r="Q158" s="250"/>
      <c r="R158" s="250"/>
      <c r="S158" s="250"/>
      <c r="T158" s="25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2" t="s">
        <v>372</v>
      </c>
      <c r="AU158" s="252" t="s">
        <v>88</v>
      </c>
      <c r="AV158" s="13" t="s">
        <v>88</v>
      </c>
      <c r="AW158" s="13" t="s">
        <v>4</v>
      </c>
      <c r="AX158" s="13" t="s">
        <v>83</v>
      </c>
      <c r="AY158" s="252" t="s">
        <v>362</v>
      </c>
    </row>
    <row r="159" s="2" customFormat="1" ht="44.25" customHeight="1">
      <c r="A159" s="39"/>
      <c r="B159" s="40"/>
      <c r="C159" s="228" t="s">
        <v>416</v>
      </c>
      <c r="D159" s="228" t="s">
        <v>365</v>
      </c>
      <c r="E159" s="229" t="s">
        <v>503</v>
      </c>
      <c r="F159" s="230" t="s">
        <v>504</v>
      </c>
      <c r="G159" s="231" t="s">
        <v>482</v>
      </c>
      <c r="H159" s="232">
        <v>25.087</v>
      </c>
      <c r="I159" s="233"/>
      <c r="J159" s="234">
        <f>ROUND(I159*H159,2)</f>
        <v>0</v>
      </c>
      <c r="K159" s="230" t="s">
        <v>369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370</v>
      </c>
      <c r="AT159" s="239" t="s">
        <v>365</v>
      </c>
      <c r="AU159" s="239" t="s">
        <v>88</v>
      </c>
      <c r="AY159" s="18" t="s">
        <v>362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370</v>
      </c>
      <c r="BM159" s="239" t="s">
        <v>1932</v>
      </c>
    </row>
    <row r="160" s="13" customFormat="1">
      <c r="A160" s="13"/>
      <c r="B160" s="241"/>
      <c r="C160" s="242"/>
      <c r="D160" s="243" t="s">
        <v>372</v>
      </c>
      <c r="E160" s="242"/>
      <c r="F160" s="245" t="s">
        <v>1933</v>
      </c>
      <c r="G160" s="242"/>
      <c r="H160" s="246">
        <v>25.087</v>
      </c>
      <c r="I160" s="247"/>
      <c r="J160" s="242"/>
      <c r="K160" s="242"/>
      <c r="L160" s="248"/>
      <c r="M160" s="249"/>
      <c r="N160" s="250"/>
      <c r="O160" s="250"/>
      <c r="P160" s="250"/>
      <c r="Q160" s="250"/>
      <c r="R160" s="250"/>
      <c r="S160" s="250"/>
      <c r="T160" s="25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2" t="s">
        <v>372</v>
      </c>
      <c r="AU160" s="252" t="s">
        <v>88</v>
      </c>
      <c r="AV160" s="13" t="s">
        <v>88</v>
      </c>
      <c r="AW160" s="13" t="s">
        <v>4</v>
      </c>
      <c r="AX160" s="13" t="s">
        <v>83</v>
      </c>
      <c r="AY160" s="252" t="s">
        <v>362</v>
      </c>
    </row>
    <row r="161" s="12" customFormat="1" ht="22.8" customHeight="1">
      <c r="A161" s="12"/>
      <c r="B161" s="212"/>
      <c r="C161" s="213"/>
      <c r="D161" s="214" t="s">
        <v>75</v>
      </c>
      <c r="E161" s="226" t="s">
        <v>507</v>
      </c>
      <c r="F161" s="226" t="s">
        <v>508</v>
      </c>
      <c r="G161" s="213"/>
      <c r="H161" s="213"/>
      <c r="I161" s="216"/>
      <c r="J161" s="227">
        <f>BK161</f>
        <v>0</v>
      </c>
      <c r="K161" s="213"/>
      <c r="L161" s="218"/>
      <c r="M161" s="219"/>
      <c r="N161" s="220"/>
      <c r="O161" s="220"/>
      <c r="P161" s="221">
        <f>P162</f>
        <v>0</v>
      </c>
      <c r="Q161" s="220"/>
      <c r="R161" s="221">
        <f>R162</f>
        <v>0</v>
      </c>
      <c r="S161" s="220"/>
      <c r="T161" s="222">
        <f>T162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3" t="s">
        <v>83</v>
      </c>
      <c r="AT161" s="224" t="s">
        <v>75</v>
      </c>
      <c r="AU161" s="224" t="s">
        <v>83</v>
      </c>
      <c r="AY161" s="223" t="s">
        <v>362</v>
      </c>
      <c r="BK161" s="225">
        <f>BK162</f>
        <v>0</v>
      </c>
    </row>
    <row r="162" s="2" customFormat="1" ht="21.75" customHeight="1">
      <c r="A162" s="39"/>
      <c r="B162" s="40"/>
      <c r="C162" s="228" t="s">
        <v>8</v>
      </c>
      <c r="D162" s="228" t="s">
        <v>365</v>
      </c>
      <c r="E162" s="229" t="s">
        <v>1253</v>
      </c>
      <c r="F162" s="230" t="s">
        <v>1254</v>
      </c>
      <c r="G162" s="231" t="s">
        <v>482</v>
      </c>
      <c r="H162" s="232">
        <v>9.7349999999999994</v>
      </c>
      <c r="I162" s="233"/>
      <c r="J162" s="234">
        <f>ROUND(I162*H162,2)</f>
        <v>0</v>
      </c>
      <c r="K162" s="230" t="s">
        <v>369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370</v>
      </c>
      <c r="AT162" s="239" t="s">
        <v>365</v>
      </c>
      <c r="AU162" s="239" t="s">
        <v>88</v>
      </c>
      <c r="AY162" s="18" t="s">
        <v>362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88</v>
      </c>
      <c r="BK162" s="240">
        <f>ROUND(I162*H162,2)</f>
        <v>0</v>
      </c>
      <c r="BL162" s="18" t="s">
        <v>370</v>
      </c>
      <c r="BM162" s="239" t="s">
        <v>1934</v>
      </c>
    </row>
    <row r="163" s="12" customFormat="1" ht="25.92" customHeight="1">
      <c r="A163" s="12"/>
      <c r="B163" s="212"/>
      <c r="C163" s="213"/>
      <c r="D163" s="214" t="s">
        <v>75</v>
      </c>
      <c r="E163" s="215" t="s">
        <v>513</v>
      </c>
      <c r="F163" s="215" t="s">
        <v>514</v>
      </c>
      <c r="G163" s="213"/>
      <c r="H163" s="213"/>
      <c r="I163" s="216"/>
      <c r="J163" s="217">
        <f>BK163</f>
        <v>0</v>
      </c>
      <c r="K163" s="213"/>
      <c r="L163" s="218"/>
      <c r="M163" s="219"/>
      <c r="N163" s="220"/>
      <c r="O163" s="220"/>
      <c r="P163" s="221">
        <f>P164+P218+P242+P246</f>
        <v>0</v>
      </c>
      <c r="Q163" s="220"/>
      <c r="R163" s="221">
        <f>R164+R218+R242+R246</f>
        <v>2.5445824700000004</v>
      </c>
      <c r="S163" s="220"/>
      <c r="T163" s="222">
        <f>T164+T218+T242+T246</f>
        <v>0.85583999999999993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3" t="s">
        <v>88</v>
      </c>
      <c r="AT163" s="224" t="s">
        <v>75</v>
      </c>
      <c r="AU163" s="224" t="s">
        <v>76</v>
      </c>
      <c r="AY163" s="223" t="s">
        <v>362</v>
      </c>
      <c r="BK163" s="225">
        <f>BK164+BK218+BK242+BK246</f>
        <v>0</v>
      </c>
    </row>
    <row r="164" s="12" customFormat="1" ht="22.8" customHeight="1">
      <c r="A164" s="12"/>
      <c r="B164" s="212"/>
      <c r="C164" s="213"/>
      <c r="D164" s="214" t="s">
        <v>75</v>
      </c>
      <c r="E164" s="226" t="s">
        <v>1935</v>
      </c>
      <c r="F164" s="226" t="s">
        <v>1936</v>
      </c>
      <c r="G164" s="213"/>
      <c r="H164" s="213"/>
      <c r="I164" s="216"/>
      <c r="J164" s="227">
        <f>BK164</f>
        <v>0</v>
      </c>
      <c r="K164" s="213"/>
      <c r="L164" s="218"/>
      <c r="M164" s="219"/>
      <c r="N164" s="220"/>
      <c r="O164" s="220"/>
      <c r="P164" s="221">
        <f>SUM(P165:P217)</f>
        <v>0</v>
      </c>
      <c r="Q164" s="220"/>
      <c r="R164" s="221">
        <f>SUM(R165:R217)</f>
        <v>1.8261198700000003</v>
      </c>
      <c r="S164" s="220"/>
      <c r="T164" s="222">
        <f>SUM(T165:T217)</f>
        <v>0.58838999999999997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3" t="s">
        <v>88</v>
      </c>
      <c r="AT164" s="224" t="s">
        <v>75</v>
      </c>
      <c r="AU164" s="224" t="s">
        <v>83</v>
      </c>
      <c r="AY164" s="223" t="s">
        <v>362</v>
      </c>
      <c r="BK164" s="225">
        <f>SUM(BK165:BK217)</f>
        <v>0</v>
      </c>
    </row>
    <row r="165" s="2" customFormat="1" ht="24.15" customHeight="1">
      <c r="A165" s="39"/>
      <c r="B165" s="40"/>
      <c r="C165" s="228" t="s">
        <v>427</v>
      </c>
      <c r="D165" s="228" t="s">
        <v>365</v>
      </c>
      <c r="E165" s="229" t="s">
        <v>1937</v>
      </c>
      <c r="F165" s="230" t="s">
        <v>1938</v>
      </c>
      <c r="G165" s="231" t="s">
        <v>368</v>
      </c>
      <c r="H165" s="232">
        <v>176.28</v>
      </c>
      <c r="I165" s="233"/>
      <c r="J165" s="234">
        <f>ROUND(I165*H165,2)</f>
        <v>0</v>
      </c>
      <c r="K165" s="230" t="s">
        <v>369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440</v>
      </c>
      <c r="AT165" s="239" t="s">
        <v>365</v>
      </c>
      <c r="AU165" s="239" t="s">
        <v>88</v>
      </c>
      <c r="AY165" s="18" t="s">
        <v>362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88</v>
      </c>
      <c r="BK165" s="240">
        <f>ROUND(I165*H165,2)</f>
        <v>0</v>
      </c>
      <c r="BL165" s="18" t="s">
        <v>440</v>
      </c>
      <c r="BM165" s="239" t="s">
        <v>1939</v>
      </c>
    </row>
    <row r="166" s="15" customFormat="1">
      <c r="A166" s="15"/>
      <c r="B166" s="274"/>
      <c r="C166" s="275"/>
      <c r="D166" s="243" t="s">
        <v>372</v>
      </c>
      <c r="E166" s="276" t="s">
        <v>1</v>
      </c>
      <c r="F166" s="277" t="s">
        <v>1940</v>
      </c>
      <c r="G166" s="275"/>
      <c r="H166" s="276" t="s">
        <v>1</v>
      </c>
      <c r="I166" s="278"/>
      <c r="J166" s="275"/>
      <c r="K166" s="275"/>
      <c r="L166" s="279"/>
      <c r="M166" s="280"/>
      <c r="N166" s="281"/>
      <c r="O166" s="281"/>
      <c r="P166" s="281"/>
      <c r="Q166" s="281"/>
      <c r="R166" s="281"/>
      <c r="S166" s="281"/>
      <c r="T166" s="282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83" t="s">
        <v>372</v>
      </c>
      <c r="AU166" s="283" t="s">
        <v>88</v>
      </c>
      <c r="AV166" s="15" t="s">
        <v>83</v>
      </c>
      <c r="AW166" s="15" t="s">
        <v>32</v>
      </c>
      <c r="AX166" s="15" t="s">
        <v>76</v>
      </c>
      <c r="AY166" s="283" t="s">
        <v>362</v>
      </c>
    </row>
    <row r="167" s="15" customFormat="1">
      <c r="A167" s="15"/>
      <c r="B167" s="274"/>
      <c r="C167" s="275"/>
      <c r="D167" s="243" t="s">
        <v>372</v>
      </c>
      <c r="E167" s="276" t="s">
        <v>1</v>
      </c>
      <c r="F167" s="277" t="s">
        <v>658</v>
      </c>
      <c r="G167" s="275"/>
      <c r="H167" s="276" t="s">
        <v>1</v>
      </c>
      <c r="I167" s="278"/>
      <c r="J167" s="275"/>
      <c r="K167" s="275"/>
      <c r="L167" s="279"/>
      <c r="M167" s="280"/>
      <c r="N167" s="281"/>
      <c r="O167" s="281"/>
      <c r="P167" s="281"/>
      <c r="Q167" s="281"/>
      <c r="R167" s="281"/>
      <c r="S167" s="281"/>
      <c r="T167" s="282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83" t="s">
        <v>372</v>
      </c>
      <c r="AU167" s="283" t="s">
        <v>88</v>
      </c>
      <c r="AV167" s="15" t="s">
        <v>83</v>
      </c>
      <c r="AW167" s="15" t="s">
        <v>32</v>
      </c>
      <c r="AX167" s="15" t="s">
        <v>76</v>
      </c>
      <c r="AY167" s="283" t="s">
        <v>362</v>
      </c>
    </row>
    <row r="168" s="13" customFormat="1">
      <c r="A168" s="13"/>
      <c r="B168" s="241"/>
      <c r="C168" s="242"/>
      <c r="D168" s="243" t="s">
        <v>372</v>
      </c>
      <c r="E168" s="244" t="s">
        <v>1</v>
      </c>
      <c r="F168" s="245" t="s">
        <v>1941</v>
      </c>
      <c r="G168" s="242"/>
      <c r="H168" s="246">
        <v>35.659999999999997</v>
      </c>
      <c r="I168" s="247"/>
      <c r="J168" s="242"/>
      <c r="K168" s="242"/>
      <c r="L168" s="248"/>
      <c r="M168" s="249"/>
      <c r="N168" s="250"/>
      <c r="O168" s="250"/>
      <c r="P168" s="250"/>
      <c r="Q168" s="250"/>
      <c r="R168" s="250"/>
      <c r="S168" s="250"/>
      <c r="T168" s="25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2" t="s">
        <v>372</v>
      </c>
      <c r="AU168" s="252" t="s">
        <v>88</v>
      </c>
      <c r="AV168" s="13" t="s">
        <v>88</v>
      </c>
      <c r="AW168" s="13" t="s">
        <v>32</v>
      </c>
      <c r="AX168" s="13" t="s">
        <v>76</v>
      </c>
      <c r="AY168" s="252" t="s">
        <v>362</v>
      </c>
    </row>
    <row r="169" s="15" customFormat="1">
      <c r="A169" s="15"/>
      <c r="B169" s="274"/>
      <c r="C169" s="275"/>
      <c r="D169" s="243" t="s">
        <v>372</v>
      </c>
      <c r="E169" s="276" t="s">
        <v>1</v>
      </c>
      <c r="F169" s="277" t="s">
        <v>684</v>
      </c>
      <c r="G169" s="275"/>
      <c r="H169" s="276" t="s">
        <v>1</v>
      </c>
      <c r="I169" s="278"/>
      <c r="J169" s="275"/>
      <c r="K169" s="275"/>
      <c r="L169" s="279"/>
      <c r="M169" s="280"/>
      <c r="N169" s="281"/>
      <c r="O169" s="281"/>
      <c r="P169" s="281"/>
      <c r="Q169" s="281"/>
      <c r="R169" s="281"/>
      <c r="S169" s="281"/>
      <c r="T169" s="282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83" t="s">
        <v>372</v>
      </c>
      <c r="AU169" s="283" t="s">
        <v>88</v>
      </c>
      <c r="AV169" s="15" t="s">
        <v>83</v>
      </c>
      <c r="AW169" s="15" t="s">
        <v>32</v>
      </c>
      <c r="AX169" s="15" t="s">
        <v>76</v>
      </c>
      <c r="AY169" s="283" t="s">
        <v>362</v>
      </c>
    </row>
    <row r="170" s="13" customFormat="1">
      <c r="A170" s="13"/>
      <c r="B170" s="241"/>
      <c r="C170" s="242"/>
      <c r="D170" s="243" t="s">
        <v>372</v>
      </c>
      <c r="E170" s="244" t="s">
        <v>1</v>
      </c>
      <c r="F170" s="245" t="s">
        <v>1941</v>
      </c>
      <c r="G170" s="242"/>
      <c r="H170" s="246">
        <v>35.659999999999997</v>
      </c>
      <c r="I170" s="247"/>
      <c r="J170" s="242"/>
      <c r="K170" s="242"/>
      <c r="L170" s="248"/>
      <c r="M170" s="249"/>
      <c r="N170" s="250"/>
      <c r="O170" s="250"/>
      <c r="P170" s="250"/>
      <c r="Q170" s="250"/>
      <c r="R170" s="250"/>
      <c r="S170" s="250"/>
      <c r="T170" s="25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2" t="s">
        <v>372</v>
      </c>
      <c r="AU170" s="252" t="s">
        <v>88</v>
      </c>
      <c r="AV170" s="13" t="s">
        <v>88</v>
      </c>
      <c r="AW170" s="13" t="s">
        <v>32</v>
      </c>
      <c r="AX170" s="13" t="s">
        <v>76</v>
      </c>
      <c r="AY170" s="252" t="s">
        <v>362</v>
      </c>
    </row>
    <row r="171" s="15" customFormat="1">
      <c r="A171" s="15"/>
      <c r="B171" s="274"/>
      <c r="C171" s="275"/>
      <c r="D171" s="243" t="s">
        <v>372</v>
      </c>
      <c r="E171" s="276" t="s">
        <v>1</v>
      </c>
      <c r="F171" s="277" t="s">
        <v>688</v>
      </c>
      <c r="G171" s="275"/>
      <c r="H171" s="276" t="s">
        <v>1</v>
      </c>
      <c r="I171" s="278"/>
      <c r="J171" s="275"/>
      <c r="K171" s="275"/>
      <c r="L171" s="279"/>
      <c r="M171" s="280"/>
      <c r="N171" s="281"/>
      <c r="O171" s="281"/>
      <c r="P171" s="281"/>
      <c r="Q171" s="281"/>
      <c r="R171" s="281"/>
      <c r="S171" s="281"/>
      <c r="T171" s="282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83" t="s">
        <v>372</v>
      </c>
      <c r="AU171" s="283" t="s">
        <v>88</v>
      </c>
      <c r="AV171" s="15" t="s">
        <v>83</v>
      </c>
      <c r="AW171" s="15" t="s">
        <v>32</v>
      </c>
      <c r="AX171" s="15" t="s">
        <v>76</v>
      </c>
      <c r="AY171" s="283" t="s">
        <v>362</v>
      </c>
    </row>
    <row r="172" s="13" customFormat="1">
      <c r="A172" s="13"/>
      <c r="B172" s="241"/>
      <c r="C172" s="242"/>
      <c r="D172" s="243" t="s">
        <v>372</v>
      </c>
      <c r="E172" s="244" t="s">
        <v>1</v>
      </c>
      <c r="F172" s="245" t="s">
        <v>1941</v>
      </c>
      <c r="G172" s="242"/>
      <c r="H172" s="246">
        <v>35.659999999999997</v>
      </c>
      <c r="I172" s="247"/>
      <c r="J172" s="242"/>
      <c r="K172" s="242"/>
      <c r="L172" s="248"/>
      <c r="M172" s="249"/>
      <c r="N172" s="250"/>
      <c r="O172" s="250"/>
      <c r="P172" s="250"/>
      <c r="Q172" s="250"/>
      <c r="R172" s="250"/>
      <c r="S172" s="250"/>
      <c r="T172" s="25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2" t="s">
        <v>372</v>
      </c>
      <c r="AU172" s="252" t="s">
        <v>88</v>
      </c>
      <c r="AV172" s="13" t="s">
        <v>88</v>
      </c>
      <c r="AW172" s="13" t="s">
        <v>32</v>
      </c>
      <c r="AX172" s="13" t="s">
        <v>76</v>
      </c>
      <c r="AY172" s="252" t="s">
        <v>362</v>
      </c>
    </row>
    <row r="173" s="15" customFormat="1">
      <c r="A173" s="15"/>
      <c r="B173" s="274"/>
      <c r="C173" s="275"/>
      <c r="D173" s="243" t="s">
        <v>372</v>
      </c>
      <c r="E173" s="276" t="s">
        <v>1</v>
      </c>
      <c r="F173" s="277" t="s">
        <v>1942</v>
      </c>
      <c r="G173" s="275"/>
      <c r="H173" s="276" t="s">
        <v>1</v>
      </c>
      <c r="I173" s="278"/>
      <c r="J173" s="275"/>
      <c r="K173" s="275"/>
      <c r="L173" s="279"/>
      <c r="M173" s="280"/>
      <c r="N173" s="281"/>
      <c r="O173" s="281"/>
      <c r="P173" s="281"/>
      <c r="Q173" s="281"/>
      <c r="R173" s="281"/>
      <c r="S173" s="281"/>
      <c r="T173" s="282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83" t="s">
        <v>372</v>
      </c>
      <c r="AU173" s="283" t="s">
        <v>88</v>
      </c>
      <c r="AV173" s="15" t="s">
        <v>83</v>
      </c>
      <c r="AW173" s="15" t="s">
        <v>32</v>
      </c>
      <c r="AX173" s="15" t="s">
        <v>76</v>
      </c>
      <c r="AY173" s="283" t="s">
        <v>362</v>
      </c>
    </row>
    <row r="174" s="13" customFormat="1">
      <c r="A174" s="13"/>
      <c r="B174" s="241"/>
      <c r="C174" s="242"/>
      <c r="D174" s="243" t="s">
        <v>372</v>
      </c>
      <c r="E174" s="244" t="s">
        <v>1</v>
      </c>
      <c r="F174" s="245" t="s">
        <v>1943</v>
      </c>
      <c r="G174" s="242"/>
      <c r="H174" s="246">
        <v>69.299999999999997</v>
      </c>
      <c r="I174" s="247"/>
      <c r="J174" s="242"/>
      <c r="K174" s="242"/>
      <c r="L174" s="248"/>
      <c r="M174" s="249"/>
      <c r="N174" s="250"/>
      <c r="O174" s="250"/>
      <c r="P174" s="250"/>
      <c r="Q174" s="250"/>
      <c r="R174" s="250"/>
      <c r="S174" s="250"/>
      <c r="T174" s="25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2" t="s">
        <v>372</v>
      </c>
      <c r="AU174" s="252" t="s">
        <v>88</v>
      </c>
      <c r="AV174" s="13" t="s">
        <v>88</v>
      </c>
      <c r="AW174" s="13" t="s">
        <v>32</v>
      </c>
      <c r="AX174" s="13" t="s">
        <v>76</v>
      </c>
      <c r="AY174" s="252" t="s">
        <v>362</v>
      </c>
    </row>
    <row r="175" s="14" customFormat="1">
      <c r="A175" s="14"/>
      <c r="B175" s="263"/>
      <c r="C175" s="264"/>
      <c r="D175" s="243" t="s">
        <v>372</v>
      </c>
      <c r="E175" s="265" t="s">
        <v>1</v>
      </c>
      <c r="F175" s="266" t="s">
        <v>396</v>
      </c>
      <c r="G175" s="264"/>
      <c r="H175" s="267">
        <v>176.28</v>
      </c>
      <c r="I175" s="268"/>
      <c r="J175" s="264"/>
      <c r="K175" s="264"/>
      <c r="L175" s="269"/>
      <c r="M175" s="270"/>
      <c r="N175" s="271"/>
      <c r="O175" s="271"/>
      <c r="P175" s="271"/>
      <c r="Q175" s="271"/>
      <c r="R175" s="271"/>
      <c r="S175" s="271"/>
      <c r="T175" s="27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3" t="s">
        <v>372</v>
      </c>
      <c r="AU175" s="273" t="s">
        <v>88</v>
      </c>
      <c r="AV175" s="14" t="s">
        <v>370</v>
      </c>
      <c r="AW175" s="14" t="s">
        <v>32</v>
      </c>
      <c r="AX175" s="14" t="s">
        <v>83</v>
      </c>
      <c r="AY175" s="273" t="s">
        <v>362</v>
      </c>
    </row>
    <row r="176" s="2" customFormat="1" ht="16.5" customHeight="1">
      <c r="A176" s="39"/>
      <c r="B176" s="40"/>
      <c r="C176" s="253" t="s">
        <v>431</v>
      </c>
      <c r="D176" s="253" t="s">
        <v>380</v>
      </c>
      <c r="E176" s="254" t="s">
        <v>1944</v>
      </c>
      <c r="F176" s="255" t="s">
        <v>1945</v>
      </c>
      <c r="G176" s="256" t="s">
        <v>1946</v>
      </c>
      <c r="H176" s="257">
        <v>52.884</v>
      </c>
      <c r="I176" s="258"/>
      <c r="J176" s="259">
        <f>ROUND(I176*H176,2)</f>
        <v>0</v>
      </c>
      <c r="K176" s="255" t="s">
        <v>369</v>
      </c>
      <c r="L176" s="260"/>
      <c r="M176" s="261" t="s">
        <v>1</v>
      </c>
      <c r="N176" s="262" t="s">
        <v>42</v>
      </c>
      <c r="O176" s="92"/>
      <c r="P176" s="237">
        <f>O176*H176</f>
        <v>0</v>
      </c>
      <c r="Q176" s="237">
        <v>0.001</v>
      </c>
      <c r="R176" s="237">
        <f>Q176*H176</f>
        <v>0.052884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526</v>
      </c>
      <c r="AT176" s="239" t="s">
        <v>380</v>
      </c>
      <c r="AU176" s="239" t="s">
        <v>88</v>
      </c>
      <c r="AY176" s="18" t="s">
        <v>362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88</v>
      </c>
      <c r="BK176" s="240">
        <f>ROUND(I176*H176,2)</f>
        <v>0</v>
      </c>
      <c r="BL176" s="18" t="s">
        <v>440</v>
      </c>
      <c r="BM176" s="239" t="s">
        <v>1947</v>
      </c>
    </row>
    <row r="177" s="15" customFormat="1">
      <c r="A177" s="15"/>
      <c r="B177" s="274"/>
      <c r="C177" s="275"/>
      <c r="D177" s="243" t="s">
        <v>372</v>
      </c>
      <c r="E177" s="276" t="s">
        <v>1</v>
      </c>
      <c r="F177" s="277" t="s">
        <v>1910</v>
      </c>
      <c r="G177" s="275"/>
      <c r="H177" s="276" t="s">
        <v>1</v>
      </c>
      <c r="I177" s="278"/>
      <c r="J177" s="275"/>
      <c r="K177" s="275"/>
      <c r="L177" s="279"/>
      <c r="M177" s="280"/>
      <c r="N177" s="281"/>
      <c r="O177" s="281"/>
      <c r="P177" s="281"/>
      <c r="Q177" s="281"/>
      <c r="R177" s="281"/>
      <c r="S177" s="281"/>
      <c r="T177" s="282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83" t="s">
        <v>372</v>
      </c>
      <c r="AU177" s="283" t="s">
        <v>88</v>
      </c>
      <c r="AV177" s="15" t="s">
        <v>83</v>
      </c>
      <c r="AW177" s="15" t="s">
        <v>32</v>
      </c>
      <c r="AX177" s="15" t="s">
        <v>76</v>
      </c>
      <c r="AY177" s="283" t="s">
        <v>362</v>
      </c>
    </row>
    <row r="178" s="13" customFormat="1">
      <c r="A178" s="13"/>
      <c r="B178" s="241"/>
      <c r="C178" s="242"/>
      <c r="D178" s="243" t="s">
        <v>372</v>
      </c>
      <c r="E178" s="244" t="s">
        <v>1</v>
      </c>
      <c r="F178" s="245" t="s">
        <v>1948</v>
      </c>
      <c r="G178" s="242"/>
      <c r="H178" s="246">
        <v>52.884</v>
      </c>
      <c r="I178" s="247"/>
      <c r="J178" s="242"/>
      <c r="K178" s="242"/>
      <c r="L178" s="248"/>
      <c r="M178" s="249"/>
      <c r="N178" s="250"/>
      <c r="O178" s="250"/>
      <c r="P178" s="250"/>
      <c r="Q178" s="250"/>
      <c r="R178" s="250"/>
      <c r="S178" s="250"/>
      <c r="T178" s="25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2" t="s">
        <v>372</v>
      </c>
      <c r="AU178" s="252" t="s">
        <v>88</v>
      </c>
      <c r="AV178" s="13" t="s">
        <v>88</v>
      </c>
      <c r="AW178" s="13" t="s">
        <v>32</v>
      </c>
      <c r="AX178" s="13" t="s">
        <v>83</v>
      </c>
      <c r="AY178" s="252" t="s">
        <v>362</v>
      </c>
    </row>
    <row r="179" s="2" customFormat="1" ht="24.15" customHeight="1">
      <c r="A179" s="39"/>
      <c r="B179" s="40"/>
      <c r="C179" s="228" t="s">
        <v>435</v>
      </c>
      <c r="D179" s="228" t="s">
        <v>365</v>
      </c>
      <c r="E179" s="229" t="s">
        <v>1949</v>
      </c>
      <c r="F179" s="230" t="s">
        <v>1950</v>
      </c>
      <c r="G179" s="231" t="s">
        <v>368</v>
      </c>
      <c r="H179" s="232">
        <v>106.98</v>
      </c>
      <c r="I179" s="233"/>
      <c r="J179" s="234">
        <f>ROUND(I179*H179,2)</f>
        <v>0</v>
      </c>
      <c r="K179" s="230" t="s">
        <v>369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0.0054999999999999997</v>
      </c>
      <c r="T179" s="238">
        <f>S179*H179</f>
        <v>0.58838999999999997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440</v>
      </c>
      <c r="AT179" s="239" t="s">
        <v>365</v>
      </c>
      <c r="AU179" s="239" t="s">
        <v>88</v>
      </c>
      <c r="AY179" s="18" t="s">
        <v>362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88</v>
      </c>
      <c r="BK179" s="240">
        <f>ROUND(I179*H179,2)</f>
        <v>0</v>
      </c>
      <c r="BL179" s="18" t="s">
        <v>440</v>
      </c>
      <c r="BM179" s="239" t="s">
        <v>1951</v>
      </c>
    </row>
    <row r="180" s="2" customFormat="1" ht="24.15" customHeight="1">
      <c r="A180" s="39"/>
      <c r="B180" s="40"/>
      <c r="C180" s="228" t="s">
        <v>440</v>
      </c>
      <c r="D180" s="228" t="s">
        <v>365</v>
      </c>
      <c r="E180" s="229" t="s">
        <v>1952</v>
      </c>
      <c r="F180" s="230" t="s">
        <v>1953</v>
      </c>
      <c r="G180" s="231" t="s">
        <v>368</v>
      </c>
      <c r="H180" s="232">
        <v>176.28</v>
      </c>
      <c r="I180" s="233"/>
      <c r="J180" s="234">
        <f>ROUND(I180*H180,2)</f>
        <v>0</v>
      </c>
      <c r="K180" s="230" t="s">
        <v>369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0.00036000000000000002</v>
      </c>
      <c r="R180" s="237">
        <f>Q180*H180</f>
        <v>0.063460799999999998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440</v>
      </c>
      <c r="AT180" s="239" t="s">
        <v>365</v>
      </c>
      <c r="AU180" s="239" t="s">
        <v>88</v>
      </c>
      <c r="AY180" s="18" t="s">
        <v>362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88</v>
      </c>
      <c r="BK180" s="240">
        <f>ROUND(I180*H180,2)</f>
        <v>0</v>
      </c>
      <c r="BL180" s="18" t="s">
        <v>440</v>
      </c>
      <c r="BM180" s="239" t="s">
        <v>1954</v>
      </c>
    </row>
    <row r="181" s="15" customFormat="1">
      <c r="A181" s="15"/>
      <c r="B181" s="274"/>
      <c r="C181" s="275"/>
      <c r="D181" s="243" t="s">
        <v>372</v>
      </c>
      <c r="E181" s="276" t="s">
        <v>1</v>
      </c>
      <c r="F181" s="277" t="s">
        <v>1940</v>
      </c>
      <c r="G181" s="275"/>
      <c r="H181" s="276" t="s">
        <v>1</v>
      </c>
      <c r="I181" s="278"/>
      <c r="J181" s="275"/>
      <c r="K181" s="275"/>
      <c r="L181" s="279"/>
      <c r="M181" s="280"/>
      <c r="N181" s="281"/>
      <c r="O181" s="281"/>
      <c r="P181" s="281"/>
      <c r="Q181" s="281"/>
      <c r="R181" s="281"/>
      <c r="S181" s="281"/>
      <c r="T181" s="282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83" t="s">
        <v>372</v>
      </c>
      <c r="AU181" s="283" t="s">
        <v>88</v>
      </c>
      <c r="AV181" s="15" t="s">
        <v>83</v>
      </c>
      <c r="AW181" s="15" t="s">
        <v>32</v>
      </c>
      <c r="AX181" s="15" t="s">
        <v>76</v>
      </c>
      <c r="AY181" s="283" t="s">
        <v>362</v>
      </c>
    </row>
    <row r="182" s="15" customFormat="1">
      <c r="A182" s="15"/>
      <c r="B182" s="274"/>
      <c r="C182" s="275"/>
      <c r="D182" s="243" t="s">
        <v>372</v>
      </c>
      <c r="E182" s="276" t="s">
        <v>1</v>
      </c>
      <c r="F182" s="277" t="s">
        <v>658</v>
      </c>
      <c r="G182" s="275"/>
      <c r="H182" s="276" t="s">
        <v>1</v>
      </c>
      <c r="I182" s="278"/>
      <c r="J182" s="275"/>
      <c r="K182" s="275"/>
      <c r="L182" s="279"/>
      <c r="M182" s="280"/>
      <c r="N182" s="281"/>
      <c r="O182" s="281"/>
      <c r="P182" s="281"/>
      <c r="Q182" s="281"/>
      <c r="R182" s="281"/>
      <c r="S182" s="281"/>
      <c r="T182" s="282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83" t="s">
        <v>372</v>
      </c>
      <c r="AU182" s="283" t="s">
        <v>88</v>
      </c>
      <c r="AV182" s="15" t="s">
        <v>83</v>
      </c>
      <c r="AW182" s="15" t="s">
        <v>32</v>
      </c>
      <c r="AX182" s="15" t="s">
        <v>76</v>
      </c>
      <c r="AY182" s="283" t="s">
        <v>362</v>
      </c>
    </row>
    <row r="183" s="13" customFormat="1">
      <c r="A183" s="13"/>
      <c r="B183" s="241"/>
      <c r="C183" s="242"/>
      <c r="D183" s="243" t="s">
        <v>372</v>
      </c>
      <c r="E183" s="244" t="s">
        <v>1</v>
      </c>
      <c r="F183" s="245" t="s">
        <v>1941</v>
      </c>
      <c r="G183" s="242"/>
      <c r="H183" s="246">
        <v>35.659999999999997</v>
      </c>
      <c r="I183" s="247"/>
      <c r="J183" s="242"/>
      <c r="K183" s="242"/>
      <c r="L183" s="248"/>
      <c r="M183" s="249"/>
      <c r="N183" s="250"/>
      <c r="O183" s="250"/>
      <c r="P183" s="250"/>
      <c r="Q183" s="250"/>
      <c r="R183" s="250"/>
      <c r="S183" s="250"/>
      <c r="T183" s="25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2" t="s">
        <v>372</v>
      </c>
      <c r="AU183" s="252" t="s">
        <v>88</v>
      </c>
      <c r="AV183" s="13" t="s">
        <v>88</v>
      </c>
      <c r="AW183" s="13" t="s">
        <v>32</v>
      </c>
      <c r="AX183" s="13" t="s">
        <v>76</v>
      </c>
      <c r="AY183" s="252" t="s">
        <v>362</v>
      </c>
    </row>
    <row r="184" s="15" customFormat="1">
      <c r="A184" s="15"/>
      <c r="B184" s="274"/>
      <c r="C184" s="275"/>
      <c r="D184" s="243" t="s">
        <v>372</v>
      </c>
      <c r="E184" s="276" t="s">
        <v>1</v>
      </c>
      <c r="F184" s="277" t="s">
        <v>684</v>
      </c>
      <c r="G184" s="275"/>
      <c r="H184" s="276" t="s">
        <v>1</v>
      </c>
      <c r="I184" s="278"/>
      <c r="J184" s="275"/>
      <c r="K184" s="275"/>
      <c r="L184" s="279"/>
      <c r="M184" s="280"/>
      <c r="N184" s="281"/>
      <c r="O184" s="281"/>
      <c r="P184" s="281"/>
      <c r="Q184" s="281"/>
      <c r="R184" s="281"/>
      <c r="S184" s="281"/>
      <c r="T184" s="282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83" t="s">
        <v>372</v>
      </c>
      <c r="AU184" s="283" t="s">
        <v>88</v>
      </c>
      <c r="AV184" s="15" t="s">
        <v>83</v>
      </c>
      <c r="AW184" s="15" t="s">
        <v>32</v>
      </c>
      <c r="AX184" s="15" t="s">
        <v>76</v>
      </c>
      <c r="AY184" s="283" t="s">
        <v>362</v>
      </c>
    </row>
    <row r="185" s="13" customFormat="1">
      <c r="A185" s="13"/>
      <c r="B185" s="241"/>
      <c r="C185" s="242"/>
      <c r="D185" s="243" t="s">
        <v>372</v>
      </c>
      <c r="E185" s="244" t="s">
        <v>1</v>
      </c>
      <c r="F185" s="245" t="s">
        <v>1941</v>
      </c>
      <c r="G185" s="242"/>
      <c r="H185" s="246">
        <v>35.659999999999997</v>
      </c>
      <c r="I185" s="247"/>
      <c r="J185" s="242"/>
      <c r="K185" s="242"/>
      <c r="L185" s="248"/>
      <c r="M185" s="249"/>
      <c r="N185" s="250"/>
      <c r="O185" s="250"/>
      <c r="P185" s="250"/>
      <c r="Q185" s="250"/>
      <c r="R185" s="250"/>
      <c r="S185" s="250"/>
      <c r="T185" s="25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2" t="s">
        <v>372</v>
      </c>
      <c r="AU185" s="252" t="s">
        <v>88</v>
      </c>
      <c r="AV185" s="13" t="s">
        <v>88</v>
      </c>
      <c r="AW185" s="13" t="s">
        <v>32</v>
      </c>
      <c r="AX185" s="13" t="s">
        <v>76</v>
      </c>
      <c r="AY185" s="252" t="s">
        <v>362</v>
      </c>
    </row>
    <row r="186" s="15" customFormat="1">
      <c r="A186" s="15"/>
      <c r="B186" s="274"/>
      <c r="C186" s="275"/>
      <c r="D186" s="243" t="s">
        <v>372</v>
      </c>
      <c r="E186" s="276" t="s">
        <v>1</v>
      </c>
      <c r="F186" s="277" t="s">
        <v>688</v>
      </c>
      <c r="G186" s="275"/>
      <c r="H186" s="276" t="s">
        <v>1</v>
      </c>
      <c r="I186" s="278"/>
      <c r="J186" s="275"/>
      <c r="K186" s="275"/>
      <c r="L186" s="279"/>
      <c r="M186" s="280"/>
      <c r="N186" s="281"/>
      <c r="O186" s="281"/>
      <c r="P186" s="281"/>
      <c r="Q186" s="281"/>
      <c r="R186" s="281"/>
      <c r="S186" s="281"/>
      <c r="T186" s="282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83" t="s">
        <v>372</v>
      </c>
      <c r="AU186" s="283" t="s">
        <v>88</v>
      </c>
      <c r="AV186" s="15" t="s">
        <v>83</v>
      </c>
      <c r="AW186" s="15" t="s">
        <v>32</v>
      </c>
      <c r="AX186" s="15" t="s">
        <v>76</v>
      </c>
      <c r="AY186" s="283" t="s">
        <v>362</v>
      </c>
    </row>
    <row r="187" s="13" customFormat="1">
      <c r="A187" s="13"/>
      <c r="B187" s="241"/>
      <c r="C187" s="242"/>
      <c r="D187" s="243" t="s">
        <v>372</v>
      </c>
      <c r="E187" s="244" t="s">
        <v>1</v>
      </c>
      <c r="F187" s="245" t="s">
        <v>1941</v>
      </c>
      <c r="G187" s="242"/>
      <c r="H187" s="246">
        <v>35.659999999999997</v>
      </c>
      <c r="I187" s="247"/>
      <c r="J187" s="242"/>
      <c r="K187" s="242"/>
      <c r="L187" s="248"/>
      <c r="M187" s="249"/>
      <c r="N187" s="250"/>
      <c r="O187" s="250"/>
      <c r="P187" s="250"/>
      <c r="Q187" s="250"/>
      <c r="R187" s="250"/>
      <c r="S187" s="250"/>
      <c r="T187" s="25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2" t="s">
        <v>372</v>
      </c>
      <c r="AU187" s="252" t="s">
        <v>88</v>
      </c>
      <c r="AV187" s="13" t="s">
        <v>88</v>
      </c>
      <c r="AW187" s="13" t="s">
        <v>32</v>
      </c>
      <c r="AX187" s="13" t="s">
        <v>76</v>
      </c>
      <c r="AY187" s="252" t="s">
        <v>362</v>
      </c>
    </row>
    <row r="188" s="15" customFormat="1">
      <c r="A188" s="15"/>
      <c r="B188" s="274"/>
      <c r="C188" s="275"/>
      <c r="D188" s="243" t="s">
        <v>372</v>
      </c>
      <c r="E188" s="276" t="s">
        <v>1</v>
      </c>
      <c r="F188" s="277" t="s">
        <v>1942</v>
      </c>
      <c r="G188" s="275"/>
      <c r="H188" s="276" t="s">
        <v>1</v>
      </c>
      <c r="I188" s="278"/>
      <c r="J188" s="275"/>
      <c r="K188" s="275"/>
      <c r="L188" s="279"/>
      <c r="M188" s="280"/>
      <c r="N188" s="281"/>
      <c r="O188" s="281"/>
      <c r="P188" s="281"/>
      <c r="Q188" s="281"/>
      <c r="R188" s="281"/>
      <c r="S188" s="281"/>
      <c r="T188" s="282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83" t="s">
        <v>372</v>
      </c>
      <c r="AU188" s="283" t="s">
        <v>88</v>
      </c>
      <c r="AV188" s="15" t="s">
        <v>83</v>
      </c>
      <c r="AW188" s="15" t="s">
        <v>32</v>
      </c>
      <c r="AX188" s="15" t="s">
        <v>76</v>
      </c>
      <c r="AY188" s="283" t="s">
        <v>362</v>
      </c>
    </row>
    <row r="189" s="13" customFormat="1">
      <c r="A189" s="13"/>
      <c r="B189" s="241"/>
      <c r="C189" s="242"/>
      <c r="D189" s="243" t="s">
        <v>372</v>
      </c>
      <c r="E189" s="244" t="s">
        <v>1</v>
      </c>
      <c r="F189" s="245" t="s">
        <v>1943</v>
      </c>
      <c r="G189" s="242"/>
      <c r="H189" s="246">
        <v>69.299999999999997</v>
      </c>
      <c r="I189" s="247"/>
      <c r="J189" s="242"/>
      <c r="K189" s="242"/>
      <c r="L189" s="248"/>
      <c r="M189" s="249"/>
      <c r="N189" s="250"/>
      <c r="O189" s="250"/>
      <c r="P189" s="250"/>
      <c r="Q189" s="250"/>
      <c r="R189" s="250"/>
      <c r="S189" s="250"/>
      <c r="T189" s="25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2" t="s">
        <v>372</v>
      </c>
      <c r="AU189" s="252" t="s">
        <v>88</v>
      </c>
      <c r="AV189" s="13" t="s">
        <v>88</v>
      </c>
      <c r="AW189" s="13" t="s">
        <v>32</v>
      </c>
      <c r="AX189" s="13" t="s">
        <v>76</v>
      </c>
      <c r="AY189" s="252" t="s">
        <v>362</v>
      </c>
    </row>
    <row r="190" s="14" customFormat="1">
      <c r="A190" s="14"/>
      <c r="B190" s="263"/>
      <c r="C190" s="264"/>
      <c r="D190" s="243" t="s">
        <v>372</v>
      </c>
      <c r="E190" s="265" t="s">
        <v>1</v>
      </c>
      <c r="F190" s="266" t="s">
        <v>396</v>
      </c>
      <c r="G190" s="264"/>
      <c r="H190" s="267">
        <v>176.28</v>
      </c>
      <c r="I190" s="268"/>
      <c r="J190" s="264"/>
      <c r="K190" s="264"/>
      <c r="L190" s="269"/>
      <c r="M190" s="270"/>
      <c r="N190" s="271"/>
      <c r="O190" s="271"/>
      <c r="P190" s="271"/>
      <c r="Q190" s="271"/>
      <c r="R190" s="271"/>
      <c r="S190" s="271"/>
      <c r="T190" s="27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73" t="s">
        <v>372</v>
      </c>
      <c r="AU190" s="273" t="s">
        <v>88</v>
      </c>
      <c r="AV190" s="14" t="s">
        <v>370</v>
      </c>
      <c r="AW190" s="14" t="s">
        <v>32</v>
      </c>
      <c r="AX190" s="14" t="s">
        <v>83</v>
      </c>
      <c r="AY190" s="273" t="s">
        <v>362</v>
      </c>
    </row>
    <row r="191" s="2" customFormat="1" ht="49.05" customHeight="1">
      <c r="A191" s="39"/>
      <c r="B191" s="40"/>
      <c r="C191" s="253" t="s">
        <v>445</v>
      </c>
      <c r="D191" s="253" t="s">
        <v>380</v>
      </c>
      <c r="E191" s="254" t="s">
        <v>1955</v>
      </c>
      <c r="F191" s="255" t="s">
        <v>1956</v>
      </c>
      <c r="G191" s="256" t="s">
        <v>368</v>
      </c>
      <c r="H191" s="257">
        <v>202.72200000000001</v>
      </c>
      <c r="I191" s="258"/>
      <c r="J191" s="259">
        <f>ROUND(I191*H191,2)</f>
        <v>0</v>
      </c>
      <c r="K191" s="255" t="s">
        <v>369</v>
      </c>
      <c r="L191" s="260"/>
      <c r="M191" s="261" t="s">
        <v>1</v>
      </c>
      <c r="N191" s="262" t="s">
        <v>42</v>
      </c>
      <c r="O191" s="92"/>
      <c r="P191" s="237">
        <f>O191*H191</f>
        <v>0</v>
      </c>
      <c r="Q191" s="237">
        <v>0.0054000000000000003</v>
      </c>
      <c r="R191" s="237">
        <f>Q191*H191</f>
        <v>1.0946988000000002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526</v>
      </c>
      <c r="AT191" s="239" t="s">
        <v>380</v>
      </c>
      <c r="AU191" s="239" t="s">
        <v>88</v>
      </c>
      <c r="AY191" s="18" t="s">
        <v>362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88</v>
      </c>
      <c r="BK191" s="240">
        <f>ROUND(I191*H191,2)</f>
        <v>0</v>
      </c>
      <c r="BL191" s="18" t="s">
        <v>440</v>
      </c>
      <c r="BM191" s="239" t="s">
        <v>1957</v>
      </c>
    </row>
    <row r="192" s="15" customFormat="1">
      <c r="A192" s="15"/>
      <c r="B192" s="274"/>
      <c r="C192" s="275"/>
      <c r="D192" s="243" t="s">
        <v>372</v>
      </c>
      <c r="E192" s="276" t="s">
        <v>1</v>
      </c>
      <c r="F192" s="277" t="s">
        <v>1910</v>
      </c>
      <c r="G192" s="275"/>
      <c r="H192" s="276" t="s">
        <v>1</v>
      </c>
      <c r="I192" s="278"/>
      <c r="J192" s="275"/>
      <c r="K192" s="275"/>
      <c r="L192" s="279"/>
      <c r="M192" s="280"/>
      <c r="N192" s="281"/>
      <c r="O192" s="281"/>
      <c r="P192" s="281"/>
      <c r="Q192" s="281"/>
      <c r="R192" s="281"/>
      <c r="S192" s="281"/>
      <c r="T192" s="282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83" t="s">
        <v>372</v>
      </c>
      <c r="AU192" s="283" t="s">
        <v>88</v>
      </c>
      <c r="AV192" s="15" t="s">
        <v>83</v>
      </c>
      <c r="AW192" s="15" t="s">
        <v>32</v>
      </c>
      <c r="AX192" s="15" t="s">
        <v>76</v>
      </c>
      <c r="AY192" s="283" t="s">
        <v>362</v>
      </c>
    </row>
    <row r="193" s="13" customFormat="1">
      <c r="A193" s="13"/>
      <c r="B193" s="241"/>
      <c r="C193" s="242"/>
      <c r="D193" s="243" t="s">
        <v>372</v>
      </c>
      <c r="E193" s="244" t="s">
        <v>1</v>
      </c>
      <c r="F193" s="245" t="s">
        <v>1958</v>
      </c>
      <c r="G193" s="242"/>
      <c r="H193" s="246">
        <v>202.72200000000001</v>
      </c>
      <c r="I193" s="247"/>
      <c r="J193" s="242"/>
      <c r="K193" s="242"/>
      <c r="L193" s="248"/>
      <c r="M193" s="249"/>
      <c r="N193" s="250"/>
      <c r="O193" s="250"/>
      <c r="P193" s="250"/>
      <c r="Q193" s="250"/>
      <c r="R193" s="250"/>
      <c r="S193" s="250"/>
      <c r="T193" s="25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2" t="s">
        <v>372</v>
      </c>
      <c r="AU193" s="252" t="s">
        <v>88</v>
      </c>
      <c r="AV193" s="13" t="s">
        <v>88</v>
      </c>
      <c r="AW193" s="13" t="s">
        <v>32</v>
      </c>
      <c r="AX193" s="13" t="s">
        <v>83</v>
      </c>
      <c r="AY193" s="252" t="s">
        <v>362</v>
      </c>
    </row>
    <row r="194" s="2" customFormat="1" ht="24.15" customHeight="1">
      <c r="A194" s="39"/>
      <c r="B194" s="40"/>
      <c r="C194" s="228" t="s">
        <v>450</v>
      </c>
      <c r="D194" s="228" t="s">
        <v>365</v>
      </c>
      <c r="E194" s="229" t="s">
        <v>1959</v>
      </c>
      <c r="F194" s="230" t="s">
        <v>1960</v>
      </c>
      <c r="G194" s="231" t="s">
        <v>368</v>
      </c>
      <c r="H194" s="232">
        <v>53.490000000000002</v>
      </c>
      <c r="I194" s="233"/>
      <c r="J194" s="234">
        <f>ROUND(I194*H194,2)</f>
        <v>0</v>
      </c>
      <c r="K194" s="230" t="s">
        <v>369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0.00019000000000000001</v>
      </c>
      <c r="R194" s="237">
        <f>Q194*H194</f>
        <v>0.010163100000000001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440</v>
      </c>
      <c r="AT194" s="239" t="s">
        <v>365</v>
      </c>
      <c r="AU194" s="239" t="s">
        <v>88</v>
      </c>
      <c r="AY194" s="18" t="s">
        <v>362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88</v>
      </c>
      <c r="BK194" s="240">
        <f>ROUND(I194*H194,2)</f>
        <v>0</v>
      </c>
      <c r="BL194" s="18" t="s">
        <v>440</v>
      </c>
      <c r="BM194" s="239" t="s">
        <v>1961</v>
      </c>
    </row>
    <row r="195" s="15" customFormat="1">
      <c r="A195" s="15"/>
      <c r="B195" s="274"/>
      <c r="C195" s="275"/>
      <c r="D195" s="243" t="s">
        <v>372</v>
      </c>
      <c r="E195" s="276" t="s">
        <v>1</v>
      </c>
      <c r="F195" s="277" t="s">
        <v>1962</v>
      </c>
      <c r="G195" s="275"/>
      <c r="H195" s="276" t="s">
        <v>1</v>
      </c>
      <c r="I195" s="278"/>
      <c r="J195" s="275"/>
      <c r="K195" s="275"/>
      <c r="L195" s="279"/>
      <c r="M195" s="280"/>
      <c r="N195" s="281"/>
      <c r="O195" s="281"/>
      <c r="P195" s="281"/>
      <c r="Q195" s="281"/>
      <c r="R195" s="281"/>
      <c r="S195" s="281"/>
      <c r="T195" s="282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83" t="s">
        <v>372</v>
      </c>
      <c r="AU195" s="283" t="s">
        <v>88</v>
      </c>
      <c r="AV195" s="15" t="s">
        <v>83</v>
      </c>
      <c r="AW195" s="15" t="s">
        <v>32</v>
      </c>
      <c r="AX195" s="15" t="s">
        <v>76</v>
      </c>
      <c r="AY195" s="283" t="s">
        <v>362</v>
      </c>
    </row>
    <row r="196" s="13" customFormat="1">
      <c r="A196" s="13"/>
      <c r="B196" s="241"/>
      <c r="C196" s="242"/>
      <c r="D196" s="243" t="s">
        <v>372</v>
      </c>
      <c r="E196" s="244" t="s">
        <v>1</v>
      </c>
      <c r="F196" s="245" t="s">
        <v>1963</v>
      </c>
      <c r="G196" s="242"/>
      <c r="H196" s="246">
        <v>53.490000000000002</v>
      </c>
      <c r="I196" s="247"/>
      <c r="J196" s="242"/>
      <c r="K196" s="242"/>
      <c r="L196" s="248"/>
      <c r="M196" s="249"/>
      <c r="N196" s="250"/>
      <c r="O196" s="250"/>
      <c r="P196" s="250"/>
      <c r="Q196" s="250"/>
      <c r="R196" s="250"/>
      <c r="S196" s="250"/>
      <c r="T196" s="25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2" t="s">
        <v>372</v>
      </c>
      <c r="AU196" s="252" t="s">
        <v>88</v>
      </c>
      <c r="AV196" s="13" t="s">
        <v>88</v>
      </c>
      <c r="AW196" s="13" t="s">
        <v>32</v>
      </c>
      <c r="AX196" s="13" t="s">
        <v>83</v>
      </c>
      <c r="AY196" s="252" t="s">
        <v>362</v>
      </c>
    </row>
    <row r="197" s="2" customFormat="1" ht="33" customHeight="1">
      <c r="A197" s="39"/>
      <c r="B197" s="40"/>
      <c r="C197" s="253" t="s">
        <v>456</v>
      </c>
      <c r="D197" s="253" t="s">
        <v>380</v>
      </c>
      <c r="E197" s="254" t="s">
        <v>1964</v>
      </c>
      <c r="F197" s="255" t="s">
        <v>1965</v>
      </c>
      <c r="G197" s="256" t="s">
        <v>368</v>
      </c>
      <c r="H197" s="257">
        <v>61.514000000000003</v>
      </c>
      <c r="I197" s="258"/>
      <c r="J197" s="259">
        <f>ROUND(I197*H197,2)</f>
        <v>0</v>
      </c>
      <c r="K197" s="255" t="s">
        <v>369</v>
      </c>
      <c r="L197" s="260"/>
      <c r="M197" s="261" t="s">
        <v>1</v>
      </c>
      <c r="N197" s="262" t="s">
        <v>42</v>
      </c>
      <c r="O197" s="92"/>
      <c r="P197" s="237">
        <f>O197*H197</f>
        <v>0</v>
      </c>
      <c r="Q197" s="237">
        <v>0.0022300000000000002</v>
      </c>
      <c r="R197" s="237">
        <f>Q197*H197</f>
        <v>0.13717622000000002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526</v>
      </c>
      <c r="AT197" s="239" t="s">
        <v>380</v>
      </c>
      <c r="AU197" s="239" t="s">
        <v>88</v>
      </c>
      <c r="AY197" s="18" t="s">
        <v>362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88</v>
      </c>
      <c r="BK197" s="240">
        <f>ROUND(I197*H197,2)</f>
        <v>0</v>
      </c>
      <c r="BL197" s="18" t="s">
        <v>440</v>
      </c>
      <c r="BM197" s="239" t="s">
        <v>1966</v>
      </c>
    </row>
    <row r="198" s="15" customFormat="1">
      <c r="A198" s="15"/>
      <c r="B198" s="274"/>
      <c r="C198" s="275"/>
      <c r="D198" s="243" t="s">
        <v>372</v>
      </c>
      <c r="E198" s="276" t="s">
        <v>1</v>
      </c>
      <c r="F198" s="277" t="s">
        <v>1910</v>
      </c>
      <c r="G198" s="275"/>
      <c r="H198" s="276" t="s">
        <v>1</v>
      </c>
      <c r="I198" s="278"/>
      <c r="J198" s="275"/>
      <c r="K198" s="275"/>
      <c r="L198" s="279"/>
      <c r="M198" s="280"/>
      <c r="N198" s="281"/>
      <c r="O198" s="281"/>
      <c r="P198" s="281"/>
      <c r="Q198" s="281"/>
      <c r="R198" s="281"/>
      <c r="S198" s="281"/>
      <c r="T198" s="282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83" t="s">
        <v>372</v>
      </c>
      <c r="AU198" s="283" t="s">
        <v>88</v>
      </c>
      <c r="AV198" s="15" t="s">
        <v>83</v>
      </c>
      <c r="AW198" s="15" t="s">
        <v>32</v>
      </c>
      <c r="AX198" s="15" t="s">
        <v>76</v>
      </c>
      <c r="AY198" s="283" t="s">
        <v>362</v>
      </c>
    </row>
    <row r="199" s="13" customFormat="1">
      <c r="A199" s="13"/>
      <c r="B199" s="241"/>
      <c r="C199" s="242"/>
      <c r="D199" s="243" t="s">
        <v>372</v>
      </c>
      <c r="E199" s="244" t="s">
        <v>1</v>
      </c>
      <c r="F199" s="245" t="s">
        <v>1967</v>
      </c>
      <c r="G199" s="242"/>
      <c r="H199" s="246">
        <v>61.514000000000003</v>
      </c>
      <c r="I199" s="247"/>
      <c r="J199" s="242"/>
      <c r="K199" s="242"/>
      <c r="L199" s="248"/>
      <c r="M199" s="249"/>
      <c r="N199" s="250"/>
      <c r="O199" s="250"/>
      <c r="P199" s="250"/>
      <c r="Q199" s="250"/>
      <c r="R199" s="250"/>
      <c r="S199" s="250"/>
      <c r="T199" s="25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2" t="s">
        <v>372</v>
      </c>
      <c r="AU199" s="252" t="s">
        <v>88</v>
      </c>
      <c r="AV199" s="13" t="s">
        <v>88</v>
      </c>
      <c r="AW199" s="13" t="s">
        <v>32</v>
      </c>
      <c r="AX199" s="13" t="s">
        <v>83</v>
      </c>
      <c r="AY199" s="252" t="s">
        <v>362</v>
      </c>
    </row>
    <row r="200" s="2" customFormat="1" ht="24.15" customHeight="1">
      <c r="A200" s="39"/>
      <c r="B200" s="40"/>
      <c r="C200" s="228" t="s">
        <v>461</v>
      </c>
      <c r="D200" s="228" t="s">
        <v>365</v>
      </c>
      <c r="E200" s="229" t="s">
        <v>1959</v>
      </c>
      <c r="F200" s="230" t="s">
        <v>1960</v>
      </c>
      <c r="G200" s="231" t="s">
        <v>368</v>
      </c>
      <c r="H200" s="232">
        <v>141.63</v>
      </c>
      <c r="I200" s="233"/>
      <c r="J200" s="234">
        <f>ROUND(I200*H200,2)</f>
        <v>0</v>
      </c>
      <c r="K200" s="230" t="s">
        <v>369</v>
      </c>
      <c r="L200" s="45"/>
      <c r="M200" s="235" t="s">
        <v>1</v>
      </c>
      <c r="N200" s="236" t="s">
        <v>42</v>
      </c>
      <c r="O200" s="92"/>
      <c r="P200" s="237">
        <f>O200*H200</f>
        <v>0</v>
      </c>
      <c r="Q200" s="237">
        <v>0.00019000000000000001</v>
      </c>
      <c r="R200" s="237">
        <f>Q200*H200</f>
        <v>0.026909700000000002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440</v>
      </c>
      <c r="AT200" s="239" t="s">
        <v>365</v>
      </c>
      <c r="AU200" s="239" t="s">
        <v>88</v>
      </c>
      <c r="AY200" s="18" t="s">
        <v>362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88</v>
      </c>
      <c r="BK200" s="240">
        <f>ROUND(I200*H200,2)</f>
        <v>0</v>
      </c>
      <c r="BL200" s="18" t="s">
        <v>440</v>
      </c>
      <c r="BM200" s="239" t="s">
        <v>1968</v>
      </c>
    </row>
    <row r="201" s="15" customFormat="1">
      <c r="A201" s="15"/>
      <c r="B201" s="274"/>
      <c r="C201" s="275"/>
      <c r="D201" s="243" t="s">
        <v>372</v>
      </c>
      <c r="E201" s="276" t="s">
        <v>1</v>
      </c>
      <c r="F201" s="277" t="s">
        <v>1940</v>
      </c>
      <c r="G201" s="275"/>
      <c r="H201" s="276" t="s">
        <v>1</v>
      </c>
      <c r="I201" s="278"/>
      <c r="J201" s="275"/>
      <c r="K201" s="275"/>
      <c r="L201" s="279"/>
      <c r="M201" s="280"/>
      <c r="N201" s="281"/>
      <c r="O201" s="281"/>
      <c r="P201" s="281"/>
      <c r="Q201" s="281"/>
      <c r="R201" s="281"/>
      <c r="S201" s="281"/>
      <c r="T201" s="282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83" t="s">
        <v>372</v>
      </c>
      <c r="AU201" s="283" t="s">
        <v>88</v>
      </c>
      <c r="AV201" s="15" t="s">
        <v>83</v>
      </c>
      <c r="AW201" s="15" t="s">
        <v>32</v>
      </c>
      <c r="AX201" s="15" t="s">
        <v>76</v>
      </c>
      <c r="AY201" s="283" t="s">
        <v>362</v>
      </c>
    </row>
    <row r="202" s="15" customFormat="1">
      <c r="A202" s="15"/>
      <c r="B202" s="274"/>
      <c r="C202" s="275"/>
      <c r="D202" s="243" t="s">
        <v>372</v>
      </c>
      <c r="E202" s="276" t="s">
        <v>1</v>
      </c>
      <c r="F202" s="277" t="s">
        <v>658</v>
      </c>
      <c r="G202" s="275"/>
      <c r="H202" s="276" t="s">
        <v>1</v>
      </c>
      <c r="I202" s="278"/>
      <c r="J202" s="275"/>
      <c r="K202" s="275"/>
      <c r="L202" s="279"/>
      <c r="M202" s="280"/>
      <c r="N202" s="281"/>
      <c r="O202" s="281"/>
      <c r="P202" s="281"/>
      <c r="Q202" s="281"/>
      <c r="R202" s="281"/>
      <c r="S202" s="281"/>
      <c r="T202" s="282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83" t="s">
        <v>372</v>
      </c>
      <c r="AU202" s="283" t="s">
        <v>88</v>
      </c>
      <c r="AV202" s="15" t="s">
        <v>83</v>
      </c>
      <c r="AW202" s="15" t="s">
        <v>32</v>
      </c>
      <c r="AX202" s="15" t="s">
        <v>76</v>
      </c>
      <c r="AY202" s="283" t="s">
        <v>362</v>
      </c>
    </row>
    <row r="203" s="13" customFormat="1">
      <c r="A203" s="13"/>
      <c r="B203" s="241"/>
      <c r="C203" s="242"/>
      <c r="D203" s="243" t="s">
        <v>372</v>
      </c>
      <c r="E203" s="244" t="s">
        <v>1</v>
      </c>
      <c r="F203" s="245" t="s">
        <v>1941</v>
      </c>
      <c r="G203" s="242"/>
      <c r="H203" s="246">
        <v>35.659999999999997</v>
      </c>
      <c r="I203" s="247"/>
      <c r="J203" s="242"/>
      <c r="K203" s="242"/>
      <c r="L203" s="248"/>
      <c r="M203" s="249"/>
      <c r="N203" s="250"/>
      <c r="O203" s="250"/>
      <c r="P203" s="250"/>
      <c r="Q203" s="250"/>
      <c r="R203" s="250"/>
      <c r="S203" s="250"/>
      <c r="T203" s="25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2" t="s">
        <v>372</v>
      </c>
      <c r="AU203" s="252" t="s">
        <v>88</v>
      </c>
      <c r="AV203" s="13" t="s">
        <v>88</v>
      </c>
      <c r="AW203" s="13" t="s">
        <v>32</v>
      </c>
      <c r="AX203" s="13" t="s">
        <v>76</v>
      </c>
      <c r="AY203" s="252" t="s">
        <v>362</v>
      </c>
    </row>
    <row r="204" s="15" customFormat="1">
      <c r="A204" s="15"/>
      <c r="B204" s="274"/>
      <c r="C204" s="275"/>
      <c r="D204" s="243" t="s">
        <v>372</v>
      </c>
      <c r="E204" s="276" t="s">
        <v>1</v>
      </c>
      <c r="F204" s="277" t="s">
        <v>684</v>
      </c>
      <c r="G204" s="275"/>
      <c r="H204" s="276" t="s">
        <v>1</v>
      </c>
      <c r="I204" s="278"/>
      <c r="J204" s="275"/>
      <c r="K204" s="275"/>
      <c r="L204" s="279"/>
      <c r="M204" s="280"/>
      <c r="N204" s="281"/>
      <c r="O204" s="281"/>
      <c r="P204" s="281"/>
      <c r="Q204" s="281"/>
      <c r="R204" s="281"/>
      <c r="S204" s="281"/>
      <c r="T204" s="282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83" t="s">
        <v>372</v>
      </c>
      <c r="AU204" s="283" t="s">
        <v>88</v>
      </c>
      <c r="AV204" s="15" t="s">
        <v>83</v>
      </c>
      <c r="AW204" s="15" t="s">
        <v>32</v>
      </c>
      <c r="AX204" s="15" t="s">
        <v>76</v>
      </c>
      <c r="AY204" s="283" t="s">
        <v>362</v>
      </c>
    </row>
    <row r="205" s="13" customFormat="1">
      <c r="A205" s="13"/>
      <c r="B205" s="241"/>
      <c r="C205" s="242"/>
      <c r="D205" s="243" t="s">
        <v>372</v>
      </c>
      <c r="E205" s="244" t="s">
        <v>1</v>
      </c>
      <c r="F205" s="245" t="s">
        <v>1941</v>
      </c>
      <c r="G205" s="242"/>
      <c r="H205" s="246">
        <v>35.659999999999997</v>
      </c>
      <c r="I205" s="247"/>
      <c r="J205" s="242"/>
      <c r="K205" s="242"/>
      <c r="L205" s="248"/>
      <c r="M205" s="249"/>
      <c r="N205" s="250"/>
      <c r="O205" s="250"/>
      <c r="P205" s="250"/>
      <c r="Q205" s="250"/>
      <c r="R205" s="250"/>
      <c r="S205" s="250"/>
      <c r="T205" s="25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2" t="s">
        <v>372</v>
      </c>
      <c r="AU205" s="252" t="s">
        <v>88</v>
      </c>
      <c r="AV205" s="13" t="s">
        <v>88</v>
      </c>
      <c r="AW205" s="13" t="s">
        <v>32</v>
      </c>
      <c r="AX205" s="13" t="s">
        <v>76</v>
      </c>
      <c r="AY205" s="252" t="s">
        <v>362</v>
      </c>
    </row>
    <row r="206" s="15" customFormat="1">
      <c r="A206" s="15"/>
      <c r="B206" s="274"/>
      <c r="C206" s="275"/>
      <c r="D206" s="243" t="s">
        <v>372</v>
      </c>
      <c r="E206" s="276" t="s">
        <v>1</v>
      </c>
      <c r="F206" s="277" t="s">
        <v>688</v>
      </c>
      <c r="G206" s="275"/>
      <c r="H206" s="276" t="s">
        <v>1</v>
      </c>
      <c r="I206" s="278"/>
      <c r="J206" s="275"/>
      <c r="K206" s="275"/>
      <c r="L206" s="279"/>
      <c r="M206" s="280"/>
      <c r="N206" s="281"/>
      <c r="O206" s="281"/>
      <c r="P206" s="281"/>
      <c r="Q206" s="281"/>
      <c r="R206" s="281"/>
      <c r="S206" s="281"/>
      <c r="T206" s="282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83" t="s">
        <v>372</v>
      </c>
      <c r="AU206" s="283" t="s">
        <v>88</v>
      </c>
      <c r="AV206" s="15" t="s">
        <v>83</v>
      </c>
      <c r="AW206" s="15" t="s">
        <v>32</v>
      </c>
      <c r="AX206" s="15" t="s">
        <v>76</v>
      </c>
      <c r="AY206" s="283" t="s">
        <v>362</v>
      </c>
    </row>
    <row r="207" s="13" customFormat="1">
      <c r="A207" s="13"/>
      <c r="B207" s="241"/>
      <c r="C207" s="242"/>
      <c r="D207" s="243" t="s">
        <v>372</v>
      </c>
      <c r="E207" s="244" t="s">
        <v>1</v>
      </c>
      <c r="F207" s="245" t="s">
        <v>1941</v>
      </c>
      <c r="G207" s="242"/>
      <c r="H207" s="246">
        <v>35.659999999999997</v>
      </c>
      <c r="I207" s="247"/>
      <c r="J207" s="242"/>
      <c r="K207" s="242"/>
      <c r="L207" s="248"/>
      <c r="M207" s="249"/>
      <c r="N207" s="250"/>
      <c r="O207" s="250"/>
      <c r="P207" s="250"/>
      <c r="Q207" s="250"/>
      <c r="R207" s="250"/>
      <c r="S207" s="250"/>
      <c r="T207" s="25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2" t="s">
        <v>372</v>
      </c>
      <c r="AU207" s="252" t="s">
        <v>88</v>
      </c>
      <c r="AV207" s="13" t="s">
        <v>88</v>
      </c>
      <c r="AW207" s="13" t="s">
        <v>32</v>
      </c>
      <c r="AX207" s="13" t="s">
        <v>76</v>
      </c>
      <c r="AY207" s="252" t="s">
        <v>362</v>
      </c>
    </row>
    <row r="208" s="15" customFormat="1">
      <c r="A208" s="15"/>
      <c r="B208" s="274"/>
      <c r="C208" s="275"/>
      <c r="D208" s="243" t="s">
        <v>372</v>
      </c>
      <c r="E208" s="276" t="s">
        <v>1</v>
      </c>
      <c r="F208" s="277" t="s">
        <v>1942</v>
      </c>
      <c r="G208" s="275"/>
      <c r="H208" s="276" t="s">
        <v>1</v>
      </c>
      <c r="I208" s="278"/>
      <c r="J208" s="275"/>
      <c r="K208" s="275"/>
      <c r="L208" s="279"/>
      <c r="M208" s="280"/>
      <c r="N208" s="281"/>
      <c r="O208" s="281"/>
      <c r="P208" s="281"/>
      <c r="Q208" s="281"/>
      <c r="R208" s="281"/>
      <c r="S208" s="281"/>
      <c r="T208" s="282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83" t="s">
        <v>372</v>
      </c>
      <c r="AU208" s="283" t="s">
        <v>88</v>
      </c>
      <c r="AV208" s="15" t="s">
        <v>83</v>
      </c>
      <c r="AW208" s="15" t="s">
        <v>32</v>
      </c>
      <c r="AX208" s="15" t="s">
        <v>76</v>
      </c>
      <c r="AY208" s="283" t="s">
        <v>362</v>
      </c>
    </row>
    <row r="209" s="13" customFormat="1">
      <c r="A209" s="13"/>
      <c r="B209" s="241"/>
      <c r="C209" s="242"/>
      <c r="D209" s="243" t="s">
        <v>372</v>
      </c>
      <c r="E209" s="244" t="s">
        <v>1</v>
      </c>
      <c r="F209" s="245" t="s">
        <v>1969</v>
      </c>
      <c r="G209" s="242"/>
      <c r="H209" s="246">
        <v>34.649999999999999</v>
      </c>
      <c r="I209" s="247"/>
      <c r="J209" s="242"/>
      <c r="K209" s="242"/>
      <c r="L209" s="248"/>
      <c r="M209" s="249"/>
      <c r="N209" s="250"/>
      <c r="O209" s="250"/>
      <c r="P209" s="250"/>
      <c r="Q209" s="250"/>
      <c r="R209" s="250"/>
      <c r="S209" s="250"/>
      <c r="T209" s="25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2" t="s">
        <v>372</v>
      </c>
      <c r="AU209" s="252" t="s">
        <v>88</v>
      </c>
      <c r="AV209" s="13" t="s">
        <v>88</v>
      </c>
      <c r="AW209" s="13" t="s">
        <v>32</v>
      </c>
      <c r="AX209" s="13" t="s">
        <v>76</v>
      </c>
      <c r="AY209" s="252" t="s">
        <v>362</v>
      </c>
    </row>
    <row r="210" s="14" customFormat="1">
      <c r="A210" s="14"/>
      <c r="B210" s="263"/>
      <c r="C210" s="264"/>
      <c r="D210" s="243" t="s">
        <v>372</v>
      </c>
      <c r="E210" s="265" t="s">
        <v>1</v>
      </c>
      <c r="F210" s="266" t="s">
        <v>396</v>
      </c>
      <c r="G210" s="264"/>
      <c r="H210" s="267">
        <v>141.63</v>
      </c>
      <c r="I210" s="268"/>
      <c r="J210" s="264"/>
      <c r="K210" s="264"/>
      <c r="L210" s="269"/>
      <c r="M210" s="270"/>
      <c r="N210" s="271"/>
      <c r="O210" s="271"/>
      <c r="P210" s="271"/>
      <c r="Q210" s="271"/>
      <c r="R210" s="271"/>
      <c r="S210" s="271"/>
      <c r="T210" s="27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73" t="s">
        <v>372</v>
      </c>
      <c r="AU210" s="273" t="s">
        <v>88</v>
      </c>
      <c r="AV210" s="14" t="s">
        <v>370</v>
      </c>
      <c r="AW210" s="14" t="s">
        <v>32</v>
      </c>
      <c r="AX210" s="14" t="s">
        <v>83</v>
      </c>
      <c r="AY210" s="273" t="s">
        <v>362</v>
      </c>
    </row>
    <row r="211" s="2" customFormat="1" ht="33" customHeight="1">
      <c r="A211" s="39"/>
      <c r="B211" s="40"/>
      <c r="C211" s="253" t="s">
        <v>7</v>
      </c>
      <c r="D211" s="253" t="s">
        <v>380</v>
      </c>
      <c r="E211" s="254" t="s">
        <v>1964</v>
      </c>
      <c r="F211" s="255" t="s">
        <v>1965</v>
      </c>
      <c r="G211" s="256" t="s">
        <v>368</v>
      </c>
      <c r="H211" s="257">
        <v>162.875</v>
      </c>
      <c r="I211" s="258"/>
      <c r="J211" s="259">
        <f>ROUND(I211*H211,2)</f>
        <v>0</v>
      </c>
      <c r="K211" s="255" t="s">
        <v>369</v>
      </c>
      <c r="L211" s="260"/>
      <c r="M211" s="261" t="s">
        <v>1</v>
      </c>
      <c r="N211" s="262" t="s">
        <v>42</v>
      </c>
      <c r="O211" s="92"/>
      <c r="P211" s="237">
        <f>O211*H211</f>
        <v>0</v>
      </c>
      <c r="Q211" s="237">
        <v>0.0022300000000000002</v>
      </c>
      <c r="R211" s="237">
        <f>Q211*H211</f>
        <v>0.36321125000000004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526</v>
      </c>
      <c r="AT211" s="239" t="s">
        <v>380</v>
      </c>
      <c r="AU211" s="239" t="s">
        <v>88</v>
      </c>
      <c r="AY211" s="18" t="s">
        <v>362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88</v>
      </c>
      <c r="BK211" s="240">
        <f>ROUND(I211*H211,2)</f>
        <v>0</v>
      </c>
      <c r="BL211" s="18" t="s">
        <v>440</v>
      </c>
      <c r="BM211" s="239" t="s">
        <v>1970</v>
      </c>
    </row>
    <row r="212" s="15" customFormat="1">
      <c r="A212" s="15"/>
      <c r="B212" s="274"/>
      <c r="C212" s="275"/>
      <c r="D212" s="243" t="s">
        <v>372</v>
      </c>
      <c r="E212" s="276" t="s">
        <v>1</v>
      </c>
      <c r="F212" s="277" t="s">
        <v>1910</v>
      </c>
      <c r="G212" s="275"/>
      <c r="H212" s="276" t="s">
        <v>1</v>
      </c>
      <c r="I212" s="278"/>
      <c r="J212" s="275"/>
      <c r="K212" s="275"/>
      <c r="L212" s="279"/>
      <c r="M212" s="280"/>
      <c r="N212" s="281"/>
      <c r="O212" s="281"/>
      <c r="P212" s="281"/>
      <c r="Q212" s="281"/>
      <c r="R212" s="281"/>
      <c r="S212" s="281"/>
      <c r="T212" s="282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83" t="s">
        <v>372</v>
      </c>
      <c r="AU212" s="283" t="s">
        <v>88</v>
      </c>
      <c r="AV212" s="15" t="s">
        <v>83</v>
      </c>
      <c r="AW212" s="15" t="s">
        <v>32</v>
      </c>
      <c r="AX212" s="15" t="s">
        <v>76</v>
      </c>
      <c r="AY212" s="283" t="s">
        <v>362</v>
      </c>
    </row>
    <row r="213" s="13" customFormat="1">
      <c r="A213" s="13"/>
      <c r="B213" s="241"/>
      <c r="C213" s="242"/>
      <c r="D213" s="243" t="s">
        <v>372</v>
      </c>
      <c r="E213" s="244" t="s">
        <v>1</v>
      </c>
      <c r="F213" s="245" t="s">
        <v>1971</v>
      </c>
      <c r="G213" s="242"/>
      <c r="H213" s="246">
        <v>162.875</v>
      </c>
      <c r="I213" s="247"/>
      <c r="J213" s="242"/>
      <c r="K213" s="242"/>
      <c r="L213" s="248"/>
      <c r="M213" s="249"/>
      <c r="N213" s="250"/>
      <c r="O213" s="250"/>
      <c r="P213" s="250"/>
      <c r="Q213" s="250"/>
      <c r="R213" s="250"/>
      <c r="S213" s="250"/>
      <c r="T213" s="25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2" t="s">
        <v>372</v>
      </c>
      <c r="AU213" s="252" t="s">
        <v>88</v>
      </c>
      <c r="AV213" s="13" t="s">
        <v>88</v>
      </c>
      <c r="AW213" s="13" t="s">
        <v>32</v>
      </c>
      <c r="AX213" s="13" t="s">
        <v>83</v>
      </c>
      <c r="AY213" s="252" t="s">
        <v>362</v>
      </c>
    </row>
    <row r="214" s="2" customFormat="1" ht="33" customHeight="1">
      <c r="A214" s="39"/>
      <c r="B214" s="40"/>
      <c r="C214" s="228" t="s">
        <v>473</v>
      </c>
      <c r="D214" s="228" t="s">
        <v>365</v>
      </c>
      <c r="E214" s="229" t="s">
        <v>1972</v>
      </c>
      <c r="F214" s="230" t="s">
        <v>1973</v>
      </c>
      <c r="G214" s="231" t="s">
        <v>403</v>
      </c>
      <c r="H214" s="232">
        <v>138.59999999999999</v>
      </c>
      <c r="I214" s="233"/>
      <c r="J214" s="234">
        <f>ROUND(I214*H214,2)</f>
        <v>0</v>
      </c>
      <c r="K214" s="230" t="s">
        <v>369</v>
      </c>
      <c r="L214" s="45"/>
      <c r="M214" s="235" t="s">
        <v>1</v>
      </c>
      <c r="N214" s="236" t="s">
        <v>42</v>
      </c>
      <c r="O214" s="92"/>
      <c r="P214" s="237">
        <f>O214*H214</f>
        <v>0</v>
      </c>
      <c r="Q214" s="237">
        <v>0.00055999999999999995</v>
      </c>
      <c r="R214" s="237">
        <f>Q214*H214</f>
        <v>0.077615999999999991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440</v>
      </c>
      <c r="AT214" s="239" t="s">
        <v>365</v>
      </c>
      <c r="AU214" s="239" t="s">
        <v>88</v>
      </c>
      <c r="AY214" s="18" t="s">
        <v>362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88</v>
      </c>
      <c r="BK214" s="240">
        <f>ROUND(I214*H214,2)</f>
        <v>0</v>
      </c>
      <c r="BL214" s="18" t="s">
        <v>440</v>
      </c>
      <c r="BM214" s="239" t="s">
        <v>1974</v>
      </c>
    </row>
    <row r="215" s="15" customFormat="1">
      <c r="A215" s="15"/>
      <c r="B215" s="274"/>
      <c r="C215" s="275"/>
      <c r="D215" s="243" t="s">
        <v>372</v>
      </c>
      <c r="E215" s="276" t="s">
        <v>1</v>
      </c>
      <c r="F215" s="277" t="s">
        <v>1448</v>
      </c>
      <c r="G215" s="275"/>
      <c r="H215" s="276" t="s">
        <v>1</v>
      </c>
      <c r="I215" s="278"/>
      <c r="J215" s="275"/>
      <c r="K215" s="275"/>
      <c r="L215" s="279"/>
      <c r="M215" s="280"/>
      <c r="N215" s="281"/>
      <c r="O215" s="281"/>
      <c r="P215" s="281"/>
      <c r="Q215" s="281"/>
      <c r="R215" s="281"/>
      <c r="S215" s="281"/>
      <c r="T215" s="282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83" t="s">
        <v>372</v>
      </c>
      <c r="AU215" s="283" t="s">
        <v>88</v>
      </c>
      <c r="AV215" s="15" t="s">
        <v>83</v>
      </c>
      <c r="AW215" s="15" t="s">
        <v>32</v>
      </c>
      <c r="AX215" s="15" t="s">
        <v>76</v>
      </c>
      <c r="AY215" s="283" t="s">
        <v>362</v>
      </c>
    </row>
    <row r="216" s="13" customFormat="1">
      <c r="A216" s="13"/>
      <c r="B216" s="241"/>
      <c r="C216" s="242"/>
      <c r="D216" s="243" t="s">
        <v>372</v>
      </c>
      <c r="E216" s="244" t="s">
        <v>1</v>
      </c>
      <c r="F216" s="245" t="s">
        <v>1975</v>
      </c>
      <c r="G216" s="242"/>
      <c r="H216" s="246">
        <v>138.59999999999999</v>
      </c>
      <c r="I216" s="247"/>
      <c r="J216" s="242"/>
      <c r="K216" s="242"/>
      <c r="L216" s="248"/>
      <c r="M216" s="249"/>
      <c r="N216" s="250"/>
      <c r="O216" s="250"/>
      <c r="P216" s="250"/>
      <c r="Q216" s="250"/>
      <c r="R216" s="250"/>
      <c r="S216" s="250"/>
      <c r="T216" s="25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2" t="s">
        <v>372</v>
      </c>
      <c r="AU216" s="252" t="s">
        <v>88</v>
      </c>
      <c r="AV216" s="13" t="s">
        <v>88</v>
      </c>
      <c r="AW216" s="13" t="s">
        <v>32</v>
      </c>
      <c r="AX216" s="13" t="s">
        <v>83</v>
      </c>
      <c r="AY216" s="252" t="s">
        <v>362</v>
      </c>
    </row>
    <row r="217" s="2" customFormat="1" ht="24.15" customHeight="1">
      <c r="A217" s="39"/>
      <c r="B217" s="40"/>
      <c r="C217" s="228" t="s">
        <v>479</v>
      </c>
      <c r="D217" s="228" t="s">
        <v>365</v>
      </c>
      <c r="E217" s="229" t="s">
        <v>1976</v>
      </c>
      <c r="F217" s="230" t="s">
        <v>1977</v>
      </c>
      <c r="G217" s="231" t="s">
        <v>482</v>
      </c>
      <c r="H217" s="232">
        <v>1.8260000000000001</v>
      </c>
      <c r="I217" s="233"/>
      <c r="J217" s="234">
        <f>ROUND(I217*H217,2)</f>
        <v>0</v>
      </c>
      <c r="K217" s="230" t="s">
        <v>369</v>
      </c>
      <c r="L217" s="45"/>
      <c r="M217" s="235" t="s">
        <v>1</v>
      </c>
      <c r="N217" s="236" t="s">
        <v>42</v>
      </c>
      <c r="O217" s="92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440</v>
      </c>
      <c r="AT217" s="239" t="s">
        <v>365</v>
      </c>
      <c r="AU217" s="239" t="s">
        <v>88</v>
      </c>
      <c r="AY217" s="18" t="s">
        <v>362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88</v>
      </c>
      <c r="BK217" s="240">
        <f>ROUND(I217*H217,2)</f>
        <v>0</v>
      </c>
      <c r="BL217" s="18" t="s">
        <v>440</v>
      </c>
      <c r="BM217" s="239" t="s">
        <v>1978</v>
      </c>
    </row>
    <row r="218" s="12" customFormat="1" ht="22.8" customHeight="1">
      <c r="A218" s="12"/>
      <c r="B218" s="212"/>
      <c r="C218" s="213"/>
      <c r="D218" s="214" t="s">
        <v>75</v>
      </c>
      <c r="E218" s="226" t="s">
        <v>1979</v>
      </c>
      <c r="F218" s="226" t="s">
        <v>1980</v>
      </c>
      <c r="G218" s="213"/>
      <c r="H218" s="213"/>
      <c r="I218" s="216"/>
      <c r="J218" s="227">
        <f>BK218</f>
        <v>0</v>
      </c>
      <c r="K218" s="213"/>
      <c r="L218" s="218"/>
      <c r="M218" s="219"/>
      <c r="N218" s="220"/>
      <c r="O218" s="220"/>
      <c r="P218" s="221">
        <f>SUM(P219:P241)</f>
        <v>0</v>
      </c>
      <c r="Q218" s="220"/>
      <c r="R218" s="221">
        <f>SUM(R219:R241)</f>
        <v>0.71141259999999995</v>
      </c>
      <c r="S218" s="220"/>
      <c r="T218" s="222">
        <f>SUM(T219:T241)</f>
        <v>0.26745000000000002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23" t="s">
        <v>88</v>
      </c>
      <c r="AT218" s="224" t="s">
        <v>75</v>
      </c>
      <c r="AU218" s="224" t="s">
        <v>83</v>
      </c>
      <c r="AY218" s="223" t="s">
        <v>362</v>
      </c>
      <c r="BK218" s="225">
        <f>SUM(BK219:BK241)</f>
        <v>0</v>
      </c>
    </row>
    <row r="219" s="2" customFormat="1" ht="33" customHeight="1">
      <c r="A219" s="39"/>
      <c r="B219" s="40"/>
      <c r="C219" s="228" t="s">
        <v>484</v>
      </c>
      <c r="D219" s="228" t="s">
        <v>365</v>
      </c>
      <c r="E219" s="229" t="s">
        <v>1981</v>
      </c>
      <c r="F219" s="230" t="s">
        <v>1982</v>
      </c>
      <c r="G219" s="231" t="s">
        <v>368</v>
      </c>
      <c r="H219" s="232">
        <v>106.98</v>
      </c>
      <c r="I219" s="233"/>
      <c r="J219" s="234">
        <f>ROUND(I219*H219,2)</f>
        <v>0</v>
      </c>
      <c r="K219" s="230" t="s">
        <v>369</v>
      </c>
      <c r="L219" s="45"/>
      <c r="M219" s="235" t="s">
        <v>1</v>
      </c>
      <c r="N219" s="236" t="s">
        <v>42</v>
      </c>
      <c r="O219" s="92"/>
      <c r="P219" s="237">
        <f>O219*H219</f>
        <v>0</v>
      </c>
      <c r="Q219" s="237">
        <v>0</v>
      </c>
      <c r="R219" s="237">
        <f>Q219*H219</f>
        <v>0</v>
      </c>
      <c r="S219" s="237">
        <v>0.0025000000000000001</v>
      </c>
      <c r="T219" s="238">
        <f>S219*H219</f>
        <v>0.26745000000000002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440</v>
      </c>
      <c r="AT219" s="239" t="s">
        <v>365</v>
      </c>
      <c r="AU219" s="239" t="s">
        <v>88</v>
      </c>
      <c r="AY219" s="18" t="s">
        <v>362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88</v>
      </c>
      <c r="BK219" s="240">
        <f>ROUND(I219*H219,2)</f>
        <v>0</v>
      </c>
      <c r="BL219" s="18" t="s">
        <v>440</v>
      </c>
      <c r="BM219" s="239" t="s">
        <v>1983</v>
      </c>
    </row>
    <row r="220" s="15" customFormat="1">
      <c r="A220" s="15"/>
      <c r="B220" s="274"/>
      <c r="C220" s="275"/>
      <c r="D220" s="243" t="s">
        <v>372</v>
      </c>
      <c r="E220" s="276" t="s">
        <v>1</v>
      </c>
      <c r="F220" s="277" t="s">
        <v>1448</v>
      </c>
      <c r="G220" s="275"/>
      <c r="H220" s="276" t="s">
        <v>1</v>
      </c>
      <c r="I220" s="278"/>
      <c r="J220" s="275"/>
      <c r="K220" s="275"/>
      <c r="L220" s="279"/>
      <c r="M220" s="280"/>
      <c r="N220" s="281"/>
      <c r="O220" s="281"/>
      <c r="P220" s="281"/>
      <c r="Q220" s="281"/>
      <c r="R220" s="281"/>
      <c r="S220" s="281"/>
      <c r="T220" s="282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83" t="s">
        <v>372</v>
      </c>
      <c r="AU220" s="283" t="s">
        <v>88</v>
      </c>
      <c r="AV220" s="15" t="s">
        <v>83</v>
      </c>
      <c r="AW220" s="15" t="s">
        <v>32</v>
      </c>
      <c r="AX220" s="15" t="s">
        <v>76</v>
      </c>
      <c r="AY220" s="283" t="s">
        <v>362</v>
      </c>
    </row>
    <row r="221" s="13" customFormat="1">
      <c r="A221" s="13"/>
      <c r="B221" s="241"/>
      <c r="C221" s="242"/>
      <c r="D221" s="243" t="s">
        <v>372</v>
      </c>
      <c r="E221" s="244" t="s">
        <v>1</v>
      </c>
      <c r="F221" s="245" t="s">
        <v>1924</v>
      </c>
      <c r="G221" s="242"/>
      <c r="H221" s="246">
        <v>106.98</v>
      </c>
      <c r="I221" s="247"/>
      <c r="J221" s="242"/>
      <c r="K221" s="242"/>
      <c r="L221" s="248"/>
      <c r="M221" s="249"/>
      <c r="N221" s="250"/>
      <c r="O221" s="250"/>
      <c r="P221" s="250"/>
      <c r="Q221" s="250"/>
      <c r="R221" s="250"/>
      <c r="S221" s="250"/>
      <c r="T221" s="25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2" t="s">
        <v>372</v>
      </c>
      <c r="AU221" s="252" t="s">
        <v>88</v>
      </c>
      <c r="AV221" s="13" t="s">
        <v>88</v>
      </c>
      <c r="AW221" s="13" t="s">
        <v>32</v>
      </c>
      <c r="AX221" s="13" t="s">
        <v>83</v>
      </c>
      <c r="AY221" s="252" t="s">
        <v>362</v>
      </c>
    </row>
    <row r="222" s="2" customFormat="1" ht="24.15" customHeight="1">
      <c r="A222" s="39"/>
      <c r="B222" s="40"/>
      <c r="C222" s="228" t="s">
        <v>488</v>
      </c>
      <c r="D222" s="228" t="s">
        <v>365</v>
      </c>
      <c r="E222" s="229" t="s">
        <v>1984</v>
      </c>
      <c r="F222" s="230" t="s">
        <v>1985</v>
      </c>
      <c r="G222" s="231" t="s">
        <v>368</v>
      </c>
      <c r="H222" s="232">
        <v>106.98</v>
      </c>
      <c r="I222" s="233"/>
      <c r="J222" s="234">
        <f>ROUND(I222*H222,2)</f>
        <v>0</v>
      </c>
      <c r="K222" s="230" t="s">
        <v>369</v>
      </c>
      <c r="L222" s="45"/>
      <c r="M222" s="235" t="s">
        <v>1</v>
      </c>
      <c r="N222" s="236" t="s">
        <v>42</v>
      </c>
      <c r="O222" s="92"/>
      <c r="P222" s="237">
        <f>O222*H222</f>
        <v>0</v>
      </c>
      <c r="Q222" s="237">
        <v>0</v>
      </c>
      <c r="R222" s="237">
        <f>Q222*H222</f>
        <v>0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440</v>
      </c>
      <c r="AT222" s="239" t="s">
        <v>365</v>
      </c>
      <c r="AU222" s="239" t="s">
        <v>88</v>
      </c>
      <c r="AY222" s="18" t="s">
        <v>362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88</v>
      </c>
      <c r="BK222" s="240">
        <f>ROUND(I222*H222,2)</f>
        <v>0</v>
      </c>
      <c r="BL222" s="18" t="s">
        <v>440</v>
      </c>
      <c r="BM222" s="239" t="s">
        <v>1986</v>
      </c>
    </row>
    <row r="223" s="15" customFormat="1">
      <c r="A223" s="15"/>
      <c r="B223" s="274"/>
      <c r="C223" s="275"/>
      <c r="D223" s="243" t="s">
        <v>372</v>
      </c>
      <c r="E223" s="276" t="s">
        <v>1</v>
      </c>
      <c r="F223" s="277" t="s">
        <v>1940</v>
      </c>
      <c r="G223" s="275"/>
      <c r="H223" s="276" t="s">
        <v>1</v>
      </c>
      <c r="I223" s="278"/>
      <c r="J223" s="275"/>
      <c r="K223" s="275"/>
      <c r="L223" s="279"/>
      <c r="M223" s="280"/>
      <c r="N223" s="281"/>
      <c r="O223" s="281"/>
      <c r="P223" s="281"/>
      <c r="Q223" s="281"/>
      <c r="R223" s="281"/>
      <c r="S223" s="281"/>
      <c r="T223" s="282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83" t="s">
        <v>372</v>
      </c>
      <c r="AU223" s="283" t="s">
        <v>88</v>
      </c>
      <c r="AV223" s="15" t="s">
        <v>83</v>
      </c>
      <c r="AW223" s="15" t="s">
        <v>32</v>
      </c>
      <c r="AX223" s="15" t="s">
        <v>76</v>
      </c>
      <c r="AY223" s="283" t="s">
        <v>362</v>
      </c>
    </row>
    <row r="224" s="15" customFormat="1">
      <c r="A224" s="15"/>
      <c r="B224" s="274"/>
      <c r="C224" s="275"/>
      <c r="D224" s="243" t="s">
        <v>372</v>
      </c>
      <c r="E224" s="276" t="s">
        <v>1</v>
      </c>
      <c r="F224" s="277" t="s">
        <v>658</v>
      </c>
      <c r="G224" s="275"/>
      <c r="H224" s="276" t="s">
        <v>1</v>
      </c>
      <c r="I224" s="278"/>
      <c r="J224" s="275"/>
      <c r="K224" s="275"/>
      <c r="L224" s="279"/>
      <c r="M224" s="280"/>
      <c r="N224" s="281"/>
      <c r="O224" s="281"/>
      <c r="P224" s="281"/>
      <c r="Q224" s="281"/>
      <c r="R224" s="281"/>
      <c r="S224" s="281"/>
      <c r="T224" s="282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83" t="s">
        <v>372</v>
      </c>
      <c r="AU224" s="283" t="s">
        <v>88</v>
      </c>
      <c r="AV224" s="15" t="s">
        <v>83</v>
      </c>
      <c r="AW224" s="15" t="s">
        <v>32</v>
      </c>
      <c r="AX224" s="15" t="s">
        <v>76</v>
      </c>
      <c r="AY224" s="283" t="s">
        <v>362</v>
      </c>
    </row>
    <row r="225" s="13" customFormat="1">
      <c r="A225" s="13"/>
      <c r="B225" s="241"/>
      <c r="C225" s="242"/>
      <c r="D225" s="243" t="s">
        <v>372</v>
      </c>
      <c r="E225" s="244" t="s">
        <v>1</v>
      </c>
      <c r="F225" s="245" t="s">
        <v>1941</v>
      </c>
      <c r="G225" s="242"/>
      <c r="H225" s="246">
        <v>35.659999999999997</v>
      </c>
      <c r="I225" s="247"/>
      <c r="J225" s="242"/>
      <c r="K225" s="242"/>
      <c r="L225" s="248"/>
      <c r="M225" s="249"/>
      <c r="N225" s="250"/>
      <c r="O225" s="250"/>
      <c r="P225" s="250"/>
      <c r="Q225" s="250"/>
      <c r="R225" s="250"/>
      <c r="S225" s="250"/>
      <c r="T225" s="25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2" t="s">
        <v>372</v>
      </c>
      <c r="AU225" s="252" t="s">
        <v>88</v>
      </c>
      <c r="AV225" s="13" t="s">
        <v>88</v>
      </c>
      <c r="AW225" s="13" t="s">
        <v>32</v>
      </c>
      <c r="AX225" s="13" t="s">
        <v>76</v>
      </c>
      <c r="AY225" s="252" t="s">
        <v>362</v>
      </c>
    </row>
    <row r="226" s="15" customFormat="1">
      <c r="A226" s="15"/>
      <c r="B226" s="274"/>
      <c r="C226" s="275"/>
      <c r="D226" s="243" t="s">
        <v>372</v>
      </c>
      <c r="E226" s="276" t="s">
        <v>1</v>
      </c>
      <c r="F226" s="277" t="s">
        <v>684</v>
      </c>
      <c r="G226" s="275"/>
      <c r="H226" s="276" t="s">
        <v>1</v>
      </c>
      <c r="I226" s="278"/>
      <c r="J226" s="275"/>
      <c r="K226" s="275"/>
      <c r="L226" s="279"/>
      <c r="M226" s="280"/>
      <c r="N226" s="281"/>
      <c r="O226" s="281"/>
      <c r="P226" s="281"/>
      <c r="Q226" s="281"/>
      <c r="R226" s="281"/>
      <c r="S226" s="281"/>
      <c r="T226" s="282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83" t="s">
        <v>372</v>
      </c>
      <c r="AU226" s="283" t="s">
        <v>88</v>
      </c>
      <c r="AV226" s="15" t="s">
        <v>83</v>
      </c>
      <c r="AW226" s="15" t="s">
        <v>32</v>
      </c>
      <c r="AX226" s="15" t="s">
        <v>76</v>
      </c>
      <c r="AY226" s="283" t="s">
        <v>362</v>
      </c>
    </row>
    <row r="227" s="13" customFormat="1">
      <c r="A227" s="13"/>
      <c r="B227" s="241"/>
      <c r="C227" s="242"/>
      <c r="D227" s="243" t="s">
        <v>372</v>
      </c>
      <c r="E227" s="244" t="s">
        <v>1</v>
      </c>
      <c r="F227" s="245" t="s">
        <v>1941</v>
      </c>
      <c r="G227" s="242"/>
      <c r="H227" s="246">
        <v>35.659999999999997</v>
      </c>
      <c r="I227" s="247"/>
      <c r="J227" s="242"/>
      <c r="K227" s="242"/>
      <c r="L227" s="248"/>
      <c r="M227" s="249"/>
      <c r="N227" s="250"/>
      <c r="O227" s="250"/>
      <c r="P227" s="250"/>
      <c r="Q227" s="250"/>
      <c r="R227" s="250"/>
      <c r="S227" s="250"/>
      <c r="T227" s="25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2" t="s">
        <v>372</v>
      </c>
      <c r="AU227" s="252" t="s">
        <v>88</v>
      </c>
      <c r="AV227" s="13" t="s">
        <v>88</v>
      </c>
      <c r="AW227" s="13" t="s">
        <v>32</v>
      </c>
      <c r="AX227" s="13" t="s">
        <v>76</v>
      </c>
      <c r="AY227" s="252" t="s">
        <v>362</v>
      </c>
    </row>
    <row r="228" s="15" customFormat="1">
      <c r="A228" s="15"/>
      <c r="B228" s="274"/>
      <c r="C228" s="275"/>
      <c r="D228" s="243" t="s">
        <v>372</v>
      </c>
      <c r="E228" s="276" t="s">
        <v>1</v>
      </c>
      <c r="F228" s="277" t="s">
        <v>688</v>
      </c>
      <c r="G228" s="275"/>
      <c r="H228" s="276" t="s">
        <v>1</v>
      </c>
      <c r="I228" s="278"/>
      <c r="J228" s="275"/>
      <c r="K228" s="275"/>
      <c r="L228" s="279"/>
      <c r="M228" s="280"/>
      <c r="N228" s="281"/>
      <c r="O228" s="281"/>
      <c r="P228" s="281"/>
      <c r="Q228" s="281"/>
      <c r="R228" s="281"/>
      <c r="S228" s="281"/>
      <c r="T228" s="282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83" t="s">
        <v>372</v>
      </c>
      <c r="AU228" s="283" t="s">
        <v>88</v>
      </c>
      <c r="AV228" s="15" t="s">
        <v>83</v>
      </c>
      <c r="AW228" s="15" t="s">
        <v>32</v>
      </c>
      <c r="AX228" s="15" t="s">
        <v>76</v>
      </c>
      <c r="AY228" s="283" t="s">
        <v>362</v>
      </c>
    </row>
    <row r="229" s="13" customFormat="1">
      <c r="A229" s="13"/>
      <c r="B229" s="241"/>
      <c r="C229" s="242"/>
      <c r="D229" s="243" t="s">
        <v>372</v>
      </c>
      <c r="E229" s="244" t="s">
        <v>1</v>
      </c>
      <c r="F229" s="245" t="s">
        <v>1941</v>
      </c>
      <c r="G229" s="242"/>
      <c r="H229" s="246">
        <v>35.659999999999997</v>
      </c>
      <c r="I229" s="247"/>
      <c r="J229" s="242"/>
      <c r="K229" s="242"/>
      <c r="L229" s="248"/>
      <c r="M229" s="249"/>
      <c r="N229" s="250"/>
      <c r="O229" s="250"/>
      <c r="P229" s="250"/>
      <c r="Q229" s="250"/>
      <c r="R229" s="250"/>
      <c r="S229" s="250"/>
      <c r="T229" s="25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2" t="s">
        <v>372</v>
      </c>
      <c r="AU229" s="252" t="s">
        <v>88</v>
      </c>
      <c r="AV229" s="13" t="s">
        <v>88</v>
      </c>
      <c r="AW229" s="13" t="s">
        <v>32</v>
      </c>
      <c r="AX229" s="13" t="s">
        <v>76</v>
      </c>
      <c r="AY229" s="252" t="s">
        <v>362</v>
      </c>
    </row>
    <row r="230" s="14" customFormat="1">
      <c r="A230" s="14"/>
      <c r="B230" s="263"/>
      <c r="C230" s="264"/>
      <c r="D230" s="243" t="s">
        <v>372</v>
      </c>
      <c r="E230" s="265" t="s">
        <v>1</v>
      </c>
      <c r="F230" s="266" t="s">
        <v>396</v>
      </c>
      <c r="G230" s="264"/>
      <c r="H230" s="267">
        <v>106.98</v>
      </c>
      <c r="I230" s="268"/>
      <c r="J230" s="264"/>
      <c r="K230" s="264"/>
      <c r="L230" s="269"/>
      <c r="M230" s="270"/>
      <c r="N230" s="271"/>
      <c r="O230" s="271"/>
      <c r="P230" s="271"/>
      <c r="Q230" s="271"/>
      <c r="R230" s="271"/>
      <c r="S230" s="271"/>
      <c r="T230" s="27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73" t="s">
        <v>372</v>
      </c>
      <c r="AU230" s="273" t="s">
        <v>88</v>
      </c>
      <c r="AV230" s="14" t="s">
        <v>370</v>
      </c>
      <c r="AW230" s="14" t="s">
        <v>32</v>
      </c>
      <c r="AX230" s="14" t="s">
        <v>83</v>
      </c>
      <c r="AY230" s="273" t="s">
        <v>362</v>
      </c>
    </row>
    <row r="231" s="2" customFormat="1" ht="37.8" customHeight="1">
      <c r="A231" s="39"/>
      <c r="B231" s="40"/>
      <c r="C231" s="253" t="s">
        <v>492</v>
      </c>
      <c r="D231" s="253" t="s">
        <v>380</v>
      </c>
      <c r="E231" s="254" t="s">
        <v>1987</v>
      </c>
      <c r="F231" s="255" t="s">
        <v>1988</v>
      </c>
      <c r="G231" s="256" t="s">
        <v>368</v>
      </c>
      <c r="H231" s="257">
        <v>112.32899999999999</v>
      </c>
      <c r="I231" s="258"/>
      <c r="J231" s="259">
        <f>ROUND(I231*H231,2)</f>
        <v>0</v>
      </c>
      <c r="K231" s="255" t="s">
        <v>369</v>
      </c>
      <c r="L231" s="260"/>
      <c r="M231" s="261" t="s">
        <v>1</v>
      </c>
      <c r="N231" s="262" t="s">
        <v>42</v>
      </c>
      <c r="O231" s="92"/>
      <c r="P231" s="237">
        <f>O231*H231</f>
        <v>0</v>
      </c>
      <c r="Q231" s="237">
        <v>0.0047999999999999996</v>
      </c>
      <c r="R231" s="237">
        <f>Q231*H231</f>
        <v>0.53917919999999997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526</v>
      </c>
      <c r="AT231" s="239" t="s">
        <v>380</v>
      </c>
      <c r="AU231" s="239" t="s">
        <v>88</v>
      </c>
      <c r="AY231" s="18" t="s">
        <v>362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88</v>
      </c>
      <c r="BK231" s="240">
        <f>ROUND(I231*H231,2)</f>
        <v>0</v>
      </c>
      <c r="BL231" s="18" t="s">
        <v>440</v>
      </c>
      <c r="BM231" s="239" t="s">
        <v>1989</v>
      </c>
    </row>
    <row r="232" s="15" customFormat="1">
      <c r="A232" s="15"/>
      <c r="B232" s="274"/>
      <c r="C232" s="275"/>
      <c r="D232" s="243" t="s">
        <v>372</v>
      </c>
      <c r="E232" s="276" t="s">
        <v>1</v>
      </c>
      <c r="F232" s="277" t="s">
        <v>1910</v>
      </c>
      <c r="G232" s="275"/>
      <c r="H232" s="276" t="s">
        <v>1</v>
      </c>
      <c r="I232" s="278"/>
      <c r="J232" s="275"/>
      <c r="K232" s="275"/>
      <c r="L232" s="279"/>
      <c r="M232" s="280"/>
      <c r="N232" s="281"/>
      <c r="O232" s="281"/>
      <c r="P232" s="281"/>
      <c r="Q232" s="281"/>
      <c r="R232" s="281"/>
      <c r="S232" s="281"/>
      <c r="T232" s="282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83" t="s">
        <v>372</v>
      </c>
      <c r="AU232" s="283" t="s">
        <v>88</v>
      </c>
      <c r="AV232" s="15" t="s">
        <v>83</v>
      </c>
      <c r="AW232" s="15" t="s">
        <v>32</v>
      </c>
      <c r="AX232" s="15" t="s">
        <v>76</v>
      </c>
      <c r="AY232" s="283" t="s">
        <v>362</v>
      </c>
    </row>
    <row r="233" s="13" customFormat="1">
      <c r="A233" s="13"/>
      <c r="B233" s="241"/>
      <c r="C233" s="242"/>
      <c r="D233" s="243" t="s">
        <v>372</v>
      </c>
      <c r="E233" s="244" t="s">
        <v>1</v>
      </c>
      <c r="F233" s="245" t="s">
        <v>1911</v>
      </c>
      <c r="G233" s="242"/>
      <c r="H233" s="246">
        <v>112.32899999999999</v>
      </c>
      <c r="I233" s="247"/>
      <c r="J233" s="242"/>
      <c r="K233" s="242"/>
      <c r="L233" s="248"/>
      <c r="M233" s="249"/>
      <c r="N233" s="250"/>
      <c r="O233" s="250"/>
      <c r="P233" s="250"/>
      <c r="Q233" s="250"/>
      <c r="R233" s="250"/>
      <c r="S233" s="250"/>
      <c r="T233" s="25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2" t="s">
        <v>372</v>
      </c>
      <c r="AU233" s="252" t="s">
        <v>88</v>
      </c>
      <c r="AV233" s="13" t="s">
        <v>88</v>
      </c>
      <c r="AW233" s="13" t="s">
        <v>32</v>
      </c>
      <c r="AX233" s="13" t="s">
        <v>83</v>
      </c>
      <c r="AY233" s="252" t="s">
        <v>362</v>
      </c>
    </row>
    <row r="234" s="2" customFormat="1" ht="24.15" customHeight="1">
      <c r="A234" s="39"/>
      <c r="B234" s="40"/>
      <c r="C234" s="228" t="s">
        <v>497</v>
      </c>
      <c r="D234" s="228" t="s">
        <v>365</v>
      </c>
      <c r="E234" s="229" t="s">
        <v>1990</v>
      </c>
      <c r="F234" s="230" t="s">
        <v>1991</v>
      </c>
      <c r="G234" s="231" t="s">
        <v>368</v>
      </c>
      <c r="H234" s="232">
        <v>106.98</v>
      </c>
      <c r="I234" s="233"/>
      <c r="J234" s="234">
        <f>ROUND(I234*H234,2)</f>
        <v>0</v>
      </c>
      <c r="K234" s="230" t="s">
        <v>369</v>
      </c>
      <c r="L234" s="45"/>
      <c r="M234" s="235" t="s">
        <v>1</v>
      </c>
      <c r="N234" s="236" t="s">
        <v>42</v>
      </c>
      <c r="O234" s="92"/>
      <c r="P234" s="237">
        <f>O234*H234</f>
        <v>0</v>
      </c>
      <c r="Q234" s="237">
        <v>8.0000000000000007E-05</v>
      </c>
      <c r="R234" s="237">
        <f>Q234*H234</f>
        <v>0.0085584000000000007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440</v>
      </c>
      <c r="AT234" s="239" t="s">
        <v>365</v>
      </c>
      <c r="AU234" s="239" t="s">
        <v>88</v>
      </c>
      <c r="AY234" s="18" t="s">
        <v>362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88</v>
      </c>
      <c r="BK234" s="240">
        <f>ROUND(I234*H234,2)</f>
        <v>0</v>
      </c>
      <c r="BL234" s="18" t="s">
        <v>440</v>
      </c>
      <c r="BM234" s="239" t="s">
        <v>1992</v>
      </c>
    </row>
    <row r="235" s="13" customFormat="1">
      <c r="A235" s="13"/>
      <c r="B235" s="241"/>
      <c r="C235" s="242"/>
      <c r="D235" s="243" t="s">
        <v>372</v>
      </c>
      <c r="E235" s="244" t="s">
        <v>1</v>
      </c>
      <c r="F235" s="245" t="s">
        <v>1906</v>
      </c>
      <c r="G235" s="242"/>
      <c r="H235" s="246">
        <v>106.98</v>
      </c>
      <c r="I235" s="247"/>
      <c r="J235" s="242"/>
      <c r="K235" s="242"/>
      <c r="L235" s="248"/>
      <c r="M235" s="249"/>
      <c r="N235" s="250"/>
      <c r="O235" s="250"/>
      <c r="P235" s="250"/>
      <c r="Q235" s="250"/>
      <c r="R235" s="250"/>
      <c r="S235" s="250"/>
      <c r="T235" s="25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2" t="s">
        <v>372</v>
      </c>
      <c r="AU235" s="252" t="s">
        <v>88</v>
      </c>
      <c r="AV235" s="13" t="s">
        <v>88</v>
      </c>
      <c r="AW235" s="13" t="s">
        <v>32</v>
      </c>
      <c r="AX235" s="13" t="s">
        <v>83</v>
      </c>
      <c r="AY235" s="252" t="s">
        <v>362</v>
      </c>
    </row>
    <row r="236" s="2" customFormat="1" ht="24.15" customHeight="1">
      <c r="A236" s="39"/>
      <c r="B236" s="40"/>
      <c r="C236" s="228" t="s">
        <v>502</v>
      </c>
      <c r="D236" s="228" t="s">
        <v>365</v>
      </c>
      <c r="E236" s="229" t="s">
        <v>1993</v>
      </c>
      <c r="F236" s="230" t="s">
        <v>1994</v>
      </c>
      <c r="G236" s="231" t="s">
        <v>368</v>
      </c>
      <c r="H236" s="232">
        <v>106.98</v>
      </c>
      <c r="I236" s="233"/>
      <c r="J236" s="234">
        <f>ROUND(I236*H236,2)</f>
        <v>0</v>
      </c>
      <c r="K236" s="230" t="s">
        <v>369</v>
      </c>
      <c r="L236" s="45"/>
      <c r="M236" s="235" t="s">
        <v>1</v>
      </c>
      <c r="N236" s="236" t="s">
        <v>42</v>
      </c>
      <c r="O236" s="92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440</v>
      </c>
      <c r="AT236" s="239" t="s">
        <v>365</v>
      </c>
      <c r="AU236" s="239" t="s">
        <v>88</v>
      </c>
      <c r="AY236" s="18" t="s">
        <v>362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88</v>
      </c>
      <c r="BK236" s="240">
        <f>ROUND(I236*H236,2)</f>
        <v>0</v>
      </c>
      <c r="BL236" s="18" t="s">
        <v>440</v>
      </c>
      <c r="BM236" s="239" t="s">
        <v>1995</v>
      </c>
    </row>
    <row r="237" s="13" customFormat="1">
      <c r="A237" s="13"/>
      <c r="B237" s="241"/>
      <c r="C237" s="242"/>
      <c r="D237" s="243" t="s">
        <v>372</v>
      </c>
      <c r="E237" s="244" t="s">
        <v>1</v>
      </c>
      <c r="F237" s="245" t="s">
        <v>1906</v>
      </c>
      <c r="G237" s="242"/>
      <c r="H237" s="246">
        <v>106.98</v>
      </c>
      <c r="I237" s="247"/>
      <c r="J237" s="242"/>
      <c r="K237" s="242"/>
      <c r="L237" s="248"/>
      <c r="M237" s="249"/>
      <c r="N237" s="250"/>
      <c r="O237" s="250"/>
      <c r="P237" s="250"/>
      <c r="Q237" s="250"/>
      <c r="R237" s="250"/>
      <c r="S237" s="250"/>
      <c r="T237" s="25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2" t="s">
        <v>372</v>
      </c>
      <c r="AU237" s="252" t="s">
        <v>88</v>
      </c>
      <c r="AV237" s="13" t="s">
        <v>88</v>
      </c>
      <c r="AW237" s="13" t="s">
        <v>32</v>
      </c>
      <c r="AX237" s="13" t="s">
        <v>83</v>
      </c>
      <c r="AY237" s="252" t="s">
        <v>362</v>
      </c>
    </row>
    <row r="238" s="2" customFormat="1" ht="16.5" customHeight="1">
      <c r="A238" s="39"/>
      <c r="B238" s="40"/>
      <c r="C238" s="253" t="s">
        <v>509</v>
      </c>
      <c r="D238" s="253" t="s">
        <v>380</v>
      </c>
      <c r="E238" s="254" t="s">
        <v>1996</v>
      </c>
      <c r="F238" s="255" t="s">
        <v>1997</v>
      </c>
      <c r="G238" s="256" t="s">
        <v>464</v>
      </c>
      <c r="H238" s="257">
        <v>6.5469999999999997</v>
      </c>
      <c r="I238" s="258"/>
      <c r="J238" s="259">
        <f>ROUND(I238*H238,2)</f>
        <v>0</v>
      </c>
      <c r="K238" s="255" t="s">
        <v>369</v>
      </c>
      <c r="L238" s="260"/>
      <c r="M238" s="261" t="s">
        <v>1</v>
      </c>
      <c r="N238" s="262" t="s">
        <v>42</v>
      </c>
      <c r="O238" s="92"/>
      <c r="P238" s="237">
        <f>O238*H238</f>
        <v>0</v>
      </c>
      <c r="Q238" s="237">
        <v>0.025000000000000001</v>
      </c>
      <c r="R238" s="237">
        <f>Q238*H238</f>
        <v>0.16367500000000002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526</v>
      </c>
      <c r="AT238" s="239" t="s">
        <v>380</v>
      </c>
      <c r="AU238" s="239" t="s">
        <v>88</v>
      </c>
      <c r="AY238" s="18" t="s">
        <v>362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88</v>
      </c>
      <c r="BK238" s="240">
        <f>ROUND(I238*H238,2)</f>
        <v>0</v>
      </c>
      <c r="BL238" s="18" t="s">
        <v>440</v>
      </c>
      <c r="BM238" s="239" t="s">
        <v>1998</v>
      </c>
    </row>
    <row r="239" s="15" customFormat="1">
      <c r="A239" s="15"/>
      <c r="B239" s="274"/>
      <c r="C239" s="275"/>
      <c r="D239" s="243" t="s">
        <v>372</v>
      </c>
      <c r="E239" s="276" t="s">
        <v>1</v>
      </c>
      <c r="F239" s="277" t="s">
        <v>1910</v>
      </c>
      <c r="G239" s="275"/>
      <c r="H239" s="276" t="s">
        <v>1</v>
      </c>
      <c r="I239" s="278"/>
      <c r="J239" s="275"/>
      <c r="K239" s="275"/>
      <c r="L239" s="279"/>
      <c r="M239" s="280"/>
      <c r="N239" s="281"/>
      <c r="O239" s="281"/>
      <c r="P239" s="281"/>
      <c r="Q239" s="281"/>
      <c r="R239" s="281"/>
      <c r="S239" s="281"/>
      <c r="T239" s="282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83" t="s">
        <v>372</v>
      </c>
      <c r="AU239" s="283" t="s">
        <v>88</v>
      </c>
      <c r="AV239" s="15" t="s">
        <v>83</v>
      </c>
      <c r="AW239" s="15" t="s">
        <v>32</v>
      </c>
      <c r="AX239" s="15" t="s">
        <v>76</v>
      </c>
      <c r="AY239" s="283" t="s">
        <v>362</v>
      </c>
    </row>
    <row r="240" s="13" customFormat="1">
      <c r="A240" s="13"/>
      <c r="B240" s="241"/>
      <c r="C240" s="242"/>
      <c r="D240" s="243" t="s">
        <v>372</v>
      </c>
      <c r="E240" s="244" t="s">
        <v>1</v>
      </c>
      <c r="F240" s="245" t="s">
        <v>1999</v>
      </c>
      <c r="G240" s="242"/>
      <c r="H240" s="246">
        <v>6.5469999999999997</v>
      </c>
      <c r="I240" s="247"/>
      <c r="J240" s="242"/>
      <c r="K240" s="242"/>
      <c r="L240" s="248"/>
      <c r="M240" s="249"/>
      <c r="N240" s="250"/>
      <c r="O240" s="250"/>
      <c r="P240" s="250"/>
      <c r="Q240" s="250"/>
      <c r="R240" s="250"/>
      <c r="S240" s="250"/>
      <c r="T240" s="25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2" t="s">
        <v>372</v>
      </c>
      <c r="AU240" s="252" t="s">
        <v>88</v>
      </c>
      <c r="AV240" s="13" t="s">
        <v>88</v>
      </c>
      <c r="AW240" s="13" t="s">
        <v>32</v>
      </c>
      <c r="AX240" s="13" t="s">
        <v>83</v>
      </c>
      <c r="AY240" s="252" t="s">
        <v>362</v>
      </c>
    </row>
    <row r="241" s="2" customFormat="1" ht="24.15" customHeight="1">
      <c r="A241" s="39"/>
      <c r="B241" s="40"/>
      <c r="C241" s="228" t="s">
        <v>517</v>
      </c>
      <c r="D241" s="228" t="s">
        <v>365</v>
      </c>
      <c r="E241" s="229" t="s">
        <v>2000</v>
      </c>
      <c r="F241" s="230" t="s">
        <v>2001</v>
      </c>
      <c r="G241" s="231" t="s">
        <v>482</v>
      </c>
      <c r="H241" s="232">
        <v>0.71099999999999997</v>
      </c>
      <c r="I241" s="233"/>
      <c r="J241" s="234">
        <f>ROUND(I241*H241,2)</f>
        <v>0</v>
      </c>
      <c r="K241" s="230" t="s">
        <v>369</v>
      </c>
      <c r="L241" s="45"/>
      <c r="M241" s="235" t="s">
        <v>1</v>
      </c>
      <c r="N241" s="236" t="s">
        <v>42</v>
      </c>
      <c r="O241" s="92"/>
      <c r="P241" s="237">
        <f>O241*H241</f>
        <v>0</v>
      </c>
      <c r="Q241" s="237">
        <v>0</v>
      </c>
      <c r="R241" s="237">
        <f>Q241*H241</f>
        <v>0</v>
      </c>
      <c r="S241" s="237">
        <v>0</v>
      </c>
      <c r="T241" s="238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9" t="s">
        <v>440</v>
      </c>
      <c r="AT241" s="239" t="s">
        <v>365</v>
      </c>
      <c r="AU241" s="239" t="s">
        <v>88</v>
      </c>
      <c r="AY241" s="18" t="s">
        <v>362</v>
      </c>
      <c r="BE241" s="240">
        <f>IF(N241="základní",J241,0)</f>
        <v>0</v>
      </c>
      <c r="BF241" s="240">
        <f>IF(N241="snížená",J241,0)</f>
        <v>0</v>
      </c>
      <c r="BG241" s="240">
        <f>IF(N241="zákl. přenesená",J241,0)</f>
        <v>0</v>
      </c>
      <c r="BH241" s="240">
        <f>IF(N241="sníž. přenesená",J241,0)</f>
        <v>0</v>
      </c>
      <c r="BI241" s="240">
        <f>IF(N241="nulová",J241,0)</f>
        <v>0</v>
      </c>
      <c r="BJ241" s="18" t="s">
        <v>88</v>
      </c>
      <c r="BK241" s="240">
        <f>ROUND(I241*H241,2)</f>
        <v>0</v>
      </c>
      <c r="BL241" s="18" t="s">
        <v>440</v>
      </c>
      <c r="BM241" s="239" t="s">
        <v>2002</v>
      </c>
    </row>
    <row r="242" s="12" customFormat="1" ht="22.8" customHeight="1">
      <c r="A242" s="12"/>
      <c r="B242" s="212"/>
      <c r="C242" s="213"/>
      <c r="D242" s="214" t="s">
        <v>75</v>
      </c>
      <c r="E242" s="226" t="s">
        <v>2003</v>
      </c>
      <c r="F242" s="226" t="s">
        <v>2004</v>
      </c>
      <c r="G242" s="213"/>
      <c r="H242" s="213"/>
      <c r="I242" s="216"/>
      <c r="J242" s="227">
        <f>BK242</f>
        <v>0</v>
      </c>
      <c r="K242" s="213"/>
      <c r="L242" s="218"/>
      <c r="M242" s="219"/>
      <c r="N242" s="220"/>
      <c r="O242" s="220"/>
      <c r="P242" s="221">
        <f>SUM(P243:P245)</f>
        <v>0</v>
      </c>
      <c r="Q242" s="220"/>
      <c r="R242" s="221">
        <f>SUM(R243:R245)</f>
        <v>0.0070500000000000007</v>
      </c>
      <c r="S242" s="220"/>
      <c r="T242" s="222">
        <f>SUM(T243:T245)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23" t="s">
        <v>88</v>
      </c>
      <c r="AT242" s="224" t="s">
        <v>75</v>
      </c>
      <c r="AU242" s="224" t="s">
        <v>83</v>
      </c>
      <c r="AY242" s="223" t="s">
        <v>362</v>
      </c>
      <c r="BK242" s="225">
        <f>SUM(BK243:BK245)</f>
        <v>0</v>
      </c>
    </row>
    <row r="243" s="2" customFormat="1" ht="24.15" customHeight="1">
      <c r="A243" s="39"/>
      <c r="B243" s="40"/>
      <c r="C243" s="228" t="s">
        <v>522</v>
      </c>
      <c r="D243" s="228" t="s">
        <v>365</v>
      </c>
      <c r="E243" s="229" t="s">
        <v>2005</v>
      </c>
      <c r="F243" s="230" t="s">
        <v>2006</v>
      </c>
      <c r="G243" s="231" t="s">
        <v>470</v>
      </c>
      <c r="H243" s="232">
        <v>3</v>
      </c>
      <c r="I243" s="233"/>
      <c r="J243" s="234">
        <f>ROUND(I243*H243,2)</f>
        <v>0</v>
      </c>
      <c r="K243" s="230" t="s">
        <v>369</v>
      </c>
      <c r="L243" s="45"/>
      <c r="M243" s="235" t="s">
        <v>1</v>
      </c>
      <c r="N243" s="236" t="s">
        <v>42</v>
      </c>
      <c r="O243" s="92"/>
      <c r="P243" s="237">
        <f>O243*H243</f>
        <v>0</v>
      </c>
      <c r="Q243" s="237">
        <v>0.0023500000000000001</v>
      </c>
      <c r="R243" s="237">
        <f>Q243*H243</f>
        <v>0.0070500000000000007</v>
      </c>
      <c r="S243" s="237">
        <v>0</v>
      </c>
      <c r="T243" s="238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9" t="s">
        <v>440</v>
      </c>
      <c r="AT243" s="239" t="s">
        <v>365</v>
      </c>
      <c r="AU243" s="239" t="s">
        <v>88</v>
      </c>
      <c r="AY243" s="18" t="s">
        <v>362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8" t="s">
        <v>88</v>
      </c>
      <c r="BK243" s="240">
        <f>ROUND(I243*H243,2)</f>
        <v>0</v>
      </c>
      <c r="BL243" s="18" t="s">
        <v>440</v>
      </c>
      <c r="BM243" s="239" t="s">
        <v>2007</v>
      </c>
    </row>
    <row r="244" s="13" customFormat="1">
      <c r="A244" s="13"/>
      <c r="B244" s="241"/>
      <c r="C244" s="242"/>
      <c r="D244" s="243" t="s">
        <v>372</v>
      </c>
      <c r="E244" s="244" t="s">
        <v>1</v>
      </c>
      <c r="F244" s="245" t="s">
        <v>104</v>
      </c>
      <c r="G244" s="242"/>
      <c r="H244" s="246">
        <v>3</v>
      </c>
      <c r="I244" s="247"/>
      <c r="J244" s="242"/>
      <c r="K244" s="242"/>
      <c r="L244" s="248"/>
      <c r="M244" s="249"/>
      <c r="N244" s="250"/>
      <c r="O244" s="250"/>
      <c r="P244" s="250"/>
      <c r="Q244" s="250"/>
      <c r="R244" s="250"/>
      <c r="S244" s="250"/>
      <c r="T244" s="25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2" t="s">
        <v>372</v>
      </c>
      <c r="AU244" s="252" t="s">
        <v>88</v>
      </c>
      <c r="AV244" s="13" t="s">
        <v>88</v>
      </c>
      <c r="AW244" s="13" t="s">
        <v>32</v>
      </c>
      <c r="AX244" s="13" t="s">
        <v>83</v>
      </c>
      <c r="AY244" s="252" t="s">
        <v>362</v>
      </c>
    </row>
    <row r="245" s="2" customFormat="1" ht="24.15" customHeight="1">
      <c r="A245" s="39"/>
      <c r="B245" s="40"/>
      <c r="C245" s="228" t="s">
        <v>526</v>
      </c>
      <c r="D245" s="228" t="s">
        <v>365</v>
      </c>
      <c r="E245" s="229" t="s">
        <v>2008</v>
      </c>
      <c r="F245" s="230" t="s">
        <v>2009</v>
      </c>
      <c r="G245" s="231" t="s">
        <v>482</v>
      </c>
      <c r="H245" s="232">
        <v>0.0070000000000000001</v>
      </c>
      <c r="I245" s="233"/>
      <c r="J245" s="234">
        <f>ROUND(I245*H245,2)</f>
        <v>0</v>
      </c>
      <c r="K245" s="230" t="s">
        <v>369</v>
      </c>
      <c r="L245" s="45"/>
      <c r="M245" s="235" t="s">
        <v>1</v>
      </c>
      <c r="N245" s="236" t="s">
        <v>42</v>
      </c>
      <c r="O245" s="92"/>
      <c r="P245" s="237">
        <f>O245*H245</f>
        <v>0</v>
      </c>
      <c r="Q245" s="237">
        <v>0</v>
      </c>
      <c r="R245" s="237">
        <f>Q245*H245</f>
        <v>0</v>
      </c>
      <c r="S245" s="237">
        <v>0</v>
      </c>
      <c r="T245" s="238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9" t="s">
        <v>440</v>
      </c>
      <c r="AT245" s="239" t="s">
        <v>365</v>
      </c>
      <c r="AU245" s="239" t="s">
        <v>88</v>
      </c>
      <c r="AY245" s="18" t="s">
        <v>362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8" t="s">
        <v>88</v>
      </c>
      <c r="BK245" s="240">
        <f>ROUND(I245*H245,2)</f>
        <v>0</v>
      </c>
      <c r="BL245" s="18" t="s">
        <v>440</v>
      </c>
      <c r="BM245" s="239" t="s">
        <v>2010</v>
      </c>
    </row>
    <row r="246" s="12" customFormat="1" ht="22.8" customHeight="1">
      <c r="A246" s="12"/>
      <c r="B246" s="212"/>
      <c r="C246" s="213"/>
      <c r="D246" s="214" t="s">
        <v>75</v>
      </c>
      <c r="E246" s="226" t="s">
        <v>1712</v>
      </c>
      <c r="F246" s="226" t="s">
        <v>1713</v>
      </c>
      <c r="G246" s="213"/>
      <c r="H246" s="213"/>
      <c r="I246" s="216"/>
      <c r="J246" s="227">
        <f>BK246</f>
        <v>0</v>
      </c>
      <c r="K246" s="213"/>
      <c r="L246" s="218"/>
      <c r="M246" s="219"/>
      <c r="N246" s="220"/>
      <c r="O246" s="220"/>
      <c r="P246" s="221">
        <f>SUM(P247:P248)</f>
        <v>0</v>
      </c>
      <c r="Q246" s="220"/>
      <c r="R246" s="221">
        <f>SUM(R247:R248)</f>
        <v>0</v>
      </c>
      <c r="S246" s="220"/>
      <c r="T246" s="222">
        <f>SUM(T247:T248)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23" t="s">
        <v>88</v>
      </c>
      <c r="AT246" s="224" t="s">
        <v>75</v>
      </c>
      <c r="AU246" s="224" t="s">
        <v>83</v>
      </c>
      <c r="AY246" s="223" t="s">
        <v>362</v>
      </c>
      <c r="BK246" s="225">
        <f>SUM(BK247:BK248)</f>
        <v>0</v>
      </c>
    </row>
    <row r="247" s="2" customFormat="1" ht="16.5" customHeight="1">
      <c r="A247" s="39"/>
      <c r="B247" s="40"/>
      <c r="C247" s="228" t="s">
        <v>530</v>
      </c>
      <c r="D247" s="228" t="s">
        <v>365</v>
      </c>
      <c r="E247" s="229" t="s">
        <v>2011</v>
      </c>
      <c r="F247" s="230" t="s">
        <v>2012</v>
      </c>
      <c r="G247" s="231" t="s">
        <v>368</v>
      </c>
      <c r="H247" s="232">
        <v>58.799999999999997</v>
      </c>
      <c r="I247" s="233"/>
      <c r="J247" s="234">
        <f>ROUND(I247*H247,2)</f>
        <v>0</v>
      </c>
      <c r="K247" s="230" t="s">
        <v>471</v>
      </c>
      <c r="L247" s="45"/>
      <c r="M247" s="235" t="s">
        <v>1</v>
      </c>
      <c r="N247" s="236" t="s">
        <v>42</v>
      </c>
      <c r="O247" s="92"/>
      <c r="P247" s="237">
        <f>O247*H247</f>
        <v>0</v>
      </c>
      <c r="Q247" s="237">
        <v>0</v>
      </c>
      <c r="R247" s="237">
        <f>Q247*H247</f>
        <v>0</v>
      </c>
      <c r="S247" s="237">
        <v>0</v>
      </c>
      <c r="T247" s="238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9" t="s">
        <v>440</v>
      </c>
      <c r="AT247" s="239" t="s">
        <v>365</v>
      </c>
      <c r="AU247" s="239" t="s">
        <v>88</v>
      </c>
      <c r="AY247" s="18" t="s">
        <v>362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8" t="s">
        <v>88</v>
      </c>
      <c r="BK247" s="240">
        <f>ROUND(I247*H247,2)</f>
        <v>0</v>
      </c>
      <c r="BL247" s="18" t="s">
        <v>440</v>
      </c>
      <c r="BM247" s="239" t="s">
        <v>2013</v>
      </c>
    </row>
    <row r="248" s="13" customFormat="1">
      <c r="A248" s="13"/>
      <c r="B248" s="241"/>
      <c r="C248" s="242"/>
      <c r="D248" s="243" t="s">
        <v>372</v>
      </c>
      <c r="E248" s="244" t="s">
        <v>1</v>
      </c>
      <c r="F248" s="245" t="s">
        <v>2014</v>
      </c>
      <c r="G248" s="242"/>
      <c r="H248" s="246">
        <v>58.799999999999997</v>
      </c>
      <c r="I248" s="247"/>
      <c r="J248" s="242"/>
      <c r="K248" s="242"/>
      <c r="L248" s="248"/>
      <c r="M248" s="309"/>
      <c r="N248" s="310"/>
      <c r="O248" s="310"/>
      <c r="P248" s="310"/>
      <c r="Q248" s="310"/>
      <c r="R248" s="310"/>
      <c r="S248" s="310"/>
      <c r="T248" s="31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2" t="s">
        <v>372</v>
      </c>
      <c r="AU248" s="252" t="s">
        <v>88</v>
      </c>
      <c r="AV248" s="13" t="s">
        <v>88</v>
      </c>
      <c r="AW248" s="13" t="s">
        <v>32</v>
      </c>
      <c r="AX248" s="13" t="s">
        <v>83</v>
      </c>
      <c r="AY248" s="252" t="s">
        <v>362</v>
      </c>
    </row>
    <row r="249" s="2" customFormat="1" ht="6.96" customHeight="1">
      <c r="A249" s="39"/>
      <c r="B249" s="67"/>
      <c r="C249" s="68"/>
      <c r="D249" s="68"/>
      <c r="E249" s="68"/>
      <c r="F249" s="68"/>
      <c r="G249" s="68"/>
      <c r="H249" s="68"/>
      <c r="I249" s="68"/>
      <c r="J249" s="68"/>
      <c r="K249" s="68"/>
      <c r="L249" s="45"/>
      <c r="M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</row>
  </sheetData>
  <sheetProtection sheet="1" autoFilter="0" formatColumns="0" formatRows="0" objects="1" scenarios="1" spinCount="100000" saltValue="sluHu4uPWrqb6E0VXevQQDH+qWSkKnb+AtTv93rP1PsPYTwN3nGT4Hg7m4LtiyFh0lbuqV6BfdJBlBPNZ+es3A==" hashValue="8Bad0oC5Fng1e1jYTDIq3QosW/GFNHDCI8HdifJ5uhzcZ/tobgYH/hyvSPoAOisoqeZvDHCgRv90NuwpcViLgw==" algorithmName="SHA-512" password="CC35"/>
  <autoFilter ref="C133:K24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0:H120"/>
    <mergeCell ref="E124:H124"/>
    <mergeCell ref="E122:H122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632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633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2015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ROUND((SUM(BE126:BE173)),  2)</f>
        <v>0</v>
      </c>
      <c r="G37" s="39"/>
      <c r="H37" s="39"/>
      <c r="I37" s="166">
        <v>0.20999999999999999</v>
      </c>
      <c r="J37" s="165">
        <f>ROUND(((SUM(BE126:BE173))*I37),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ROUND((SUM(BF126:BF173)),  2)</f>
        <v>0</v>
      </c>
      <c r="G38" s="39"/>
      <c r="H38" s="39"/>
      <c r="I38" s="166">
        <v>0.12</v>
      </c>
      <c r="J38" s="165">
        <f>ROUND(((SUM(BF126:BF173))*I38),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ROUND((SUM(BG126:BG173)),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ROUND((SUM(BH126:BH173)),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ROUND((SUM(BI126:BI173)),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632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633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05.A - Oprava střech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340</v>
      </c>
      <c r="E101" s="193"/>
      <c r="F101" s="193"/>
      <c r="G101" s="193"/>
      <c r="H101" s="193"/>
      <c r="I101" s="193"/>
      <c r="J101" s="194">
        <f>J127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1899</v>
      </c>
      <c r="E102" s="198"/>
      <c r="F102" s="198"/>
      <c r="G102" s="198"/>
      <c r="H102" s="198"/>
      <c r="I102" s="198"/>
      <c r="J102" s="199">
        <f>J128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347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Stavební úpravy Ústecká 2855, Česká Lípa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325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632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327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296" t="s">
        <v>633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634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05.A - Oprava střech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 xml:space="preserve">Ústecká 2855, Česká Lípa </v>
      </c>
      <c r="G120" s="41"/>
      <c r="H120" s="41"/>
      <c r="I120" s="33" t="s">
        <v>22</v>
      </c>
      <c r="J120" s="80" t="str">
        <f>IF(J16="","",J16)</f>
        <v>6. 8. 2025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E19</f>
        <v>Město Č. Lípa, n. T.G.M. 1/1, 47 001 Česká Lípa</v>
      </c>
      <c r="G122" s="41"/>
      <c r="H122" s="41"/>
      <c r="I122" s="33" t="s">
        <v>30</v>
      </c>
      <c r="J122" s="37" t="str">
        <f>E25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348</v>
      </c>
      <c r="D125" s="204" t="s">
        <v>61</v>
      </c>
      <c r="E125" s="204" t="s">
        <v>57</v>
      </c>
      <c r="F125" s="204" t="s">
        <v>58</v>
      </c>
      <c r="G125" s="204" t="s">
        <v>349</v>
      </c>
      <c r="H125" s="204" t="s">
        <v>350</v>
      </c>
      <c r="I125" s="204" t="s">
        <v>351</v>
      </c>
      <c r="J125" s="204" t="s">
        <v>331</v>
      </c>
      <c r="K125" s="205" t="s">
        <v>352</v>
      </c>
      <c r="L125" s="206"/>
      <c r="M125" s="101" t="s">
        <v>1</v>
      </c>
      <c r="N125" s="102" t="s">
        <v>40</v>
      </c>
      <c r="O125" s="102" t="s">
        <v>353</v>
      </c>
      <c r="P125" s="102" t="s">
        <v>354</v>
      </c>
      <c r="Q125" s="102" t="s">
        <v>355</v>
      </c>
      <c r="R125" s="102" t="s">
        <v>356</v>
      </c>
      <c r="S125" s="102" t="s">
        <v>357</v>
      </c>
      <c r="T125" s="103" t="s">
        <v>358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359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</f>
        <v>0</v>
      </c>
      <c r="Q126" s="105"/>
      <c r="R126" s="209">
        <f>R127</f>
        <v>0.24897188999999997</v>
      </c>
      <c r="S126" s="105"/>
      <c r="T126" s="210">
        <f>T127</f>
        <v>0.089945999999999998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333</v>
      </c>
      <c r="BK126" s="211">
        <f>BK127</f>
        <v>0</v>
      </c>
    </row>
    <row r="127" s="12" customFormat="1" ht="25.92" customHeight="1">
      <c r="A127" s="12"/>
      <c r="B127" s="212"/>
      <c r="C127" s="213"/>
      <c r="D127" s="214" t="s">
        <v>75</v>
      </c>
      <c r="E127" s="215" t="s">
        <v>513</v>
      </c>
      <c r="F127" s="215" t="s">
        <v>514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</f>
        <v>0</v>
      </c>
      <c r="Q127" s="220"/>
      <c r="R127" s="221">
        <f>R128</f>
        <v>0.24897188999999997</v>
      </c>
      <c r="S127" s="220"/>
      <c r="T127" s="222">
        <f>T128</f>
        <v>0.089945999999999998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88</v>
      </c>
      <c r="AT127" s="224" t="s">
        <v>75</v>
      </c>
      <c r="AU127" s="224" t="s">
        <v>76</v>
      </c>
      <c r="AY127" s="223" t="s">
        <v>362</v>
      </c>
      <c r="BK127" s="225">
        <f>BK128</f>
        <v>0</v>
      </c>
    </row>
    <row r="128" s="12" customFormat="1" ht="22.8" customHeight="1">
      <c r="A128" s="12"/>
      <c r="B128" s="212"/>
      <c r="C128" s="213"/>
      <c r="D128" s="214" t="s">
        <v>75</v>
      </c>
      <c r="E128" s="226" t="s">
        <v>1935</v>
      </c>
      <c r="F128" s="226" t="s">
        <v>1936</v>
      </c>
      <c r="G128" s="213"/>
      <c r="H128" s="213"/>
      <c r="I128" s="216"/>
      <c r="J128" s="227">
        <f>BK128</f>
        <v>0</v>
      </c>
      <c r="K128" s="213"/>
      <c r="L128" s="218"/>
      <c r="M128" s="219"/>
      <c r="N128" s="220"/>
      <c r="O128" s="220"/>
      <c r="P128" s="221">
        <f>SUM(P129:P173)</f>
        <v>0</v>
      </c>
      <c r="Q128" s="220"/>
      <c r="R128" s="221">
        <f>SUM(R129:R173)</f>
        <v>0.24897188999999997</v>
      </c>
      <c r="S128" s="220"/>
      <c r="T128" s="222">
        <f>SUM(T129:T173)</f>
        <v>0.089945999999999998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88</v>
      </c>
      <c r="AT128" s="224" t="s">
        <v>75</v>
      </c>
      <c r="AU128" s="224" t="s">
        <v>83</v>
      </c>
      <c r="AY128" s="223" t="s">
        <v>362</v>
      </c>
      <c r="BK128" s="225">
        <f>SUM(BK129:BK173)</f>
        <v>0</v>
      </c>
    </row>
    <row r="129" s="2" customFormat="1" ht="33" customHeight="1">
      <c r="A129" s="39"/>
      <c r="B129" s="40"/>
      <c r="C129" s="228" t="s">
        <v>83</v>
      </c>
      <c r="D129" s="228" t="s">
        <v>365</v>
      </c>
      <c r="E129" s="229" t="s">
        <v>2016</v>
      </c>
      <c r="F129" s="230" t="s">
        <v>2017</v>
      </c>
      <c r="G129" s="231" t="s">
        <v>368</v>
      </c>
      <c r="H129" s="232">
        <v>44.972999999999999</v>
      </c>
      <c r="I129" s="233"/>
      <c r="J129" s="234">
        <f>ROUND(I129*H129,2)</f>
        <v>0</v>
      </c>
      <c r="K129" s="230" t="s">
        <v>369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0.002</v>
      </c>
      <c r="T129" s="238">
        <f>S129*H129</f>
        <v>0.089945999999999998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440</v>
      </c>
      <c r="AT129" s="239" t="s">
        <v>365</v>
      </c>
      <c r="AU129" s="239" t="s">
        <v>88</v>
      </c>
      <c r="AY129" s="18" t="s">
        <v>362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440</v>
      </c>
      <c r="BM129" s="239" t="s">
        <v>2018</v>
      </c>
    </row>
    <row r="130" s="15" customFormat="1">
      <c r="A130" s="15"/>
      <c r="B130" s="274"/>
      <c r="C130" s="275"/>
      <c r="D130" s="243" t="s">
        <v>372</v>
      </c>
      <c r="E130" s="276" t="s">
        <v>1</v>
      </c>
      <c r="F130" s="277" t="s">
        <v>1448</v>
      </c>
      <c r="G130" s="275"/>
      <c r="H130" s="276" t="s">
        <v>1</v>
      </c>
      <c r="I130" s="278"/>
      <c r="J130" s="275"/>
      <c r="K130" s="275"/>
      <c r="L130" s="279"/>
      <c r="M130" s="280"/>
      <c r="N130" s="281"/>
      <c r="O130" s="281"/>
      <c r="P130" s="281"/>
      <c r="Q130" s="281"/>
      <c r="R130" s="281"/>
      <c r="S130" s="281"/>
      <c r="T130" s="282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83" t="s">
        <v>372</v>
      </c>
      <c r="AU130" s="283" t="s">
        <v>88</v>
      </c>
      <c r="AV130" s="15" t="s">
        <v>83</v>
      </c>
      <c r="AW130" s="15" t="s">
        <v>32</v>
      </c>
      <c r="AX130" s="15" t="s">
        <v>76</v>
      </c>
      <c r="AY130" s="283" t="s">
        <v>362</v>
      </c>
    </row>
    <row r="131" s="15" customFormat="1">
      <c r="A131" s="15"/>
      <c r="B131" s="274"/>
      <c r="C131" s="275"/>
      <c r="D131" s="243" t="s">
        <v>372</v>
      </c>
      <c r="E131" s="276" t="s">
        <v>1</v>
      </c>
      <c r="F131" s="277" t="s">
        <v>893</v>
      </c>
      <c r="G131" s="275"/>
      <c r="H131" s="276" t="s">
        <v>1</v>
      </c>
      <c r="I131" s="278"/>
      <c r="J131" s="275"/>
      <c r="K131" s="275"/>
      <c r="L131" s="279"/>
      <c r="M131" s="280"/>
      <c r="N131" s="281"/>
      <c r="O131" s="281"/>
      <c r="P131" s="281"/>
      <c r="Q131" s="281"/>
      <c r="R131" s="281"/>
      <c r="S131" s="281"/>
      <c r="T131" s="282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83" t="s">
        <v>372</v>
      </c>
      <c r="AU131" s="283" t="s">
        <v>88</v>
      </c>
      <c r="AV131" s="15" t="s">
        <v>83</v>
      </c>
      <c r="AW131" s="15" t="s">
        <v>32</v>
      </c>
      <c r="AX131" s="15" t="s">
        <v>76</v>
      </c>
      <c r="AY131" s="283" t="s">
        <v>362</v>
      </c>
    </row>
    <row r="132" s="15" customFormat="1">
      <c r="A132" s="15"/>
      <c r="B132" s="274"/>
      <c r="C132" s="275"/>
      <c r="D132" s="243" t="s">
        <v>372</v>
      </c>
      <c r="E132" s="276" t="s">
        <v>1</v>
      </c>
      <c r="F132" s="277" t="s">
        <v>825</v>
      </c>
      <c r="G132" s="275"/>
      <c r="H132" s="276" t="s">
        <v>1</v>
      </c>
      <c r="I132" s="278"/>
      <c r="J132" s="275"/>
      <c r="K132" s="275"/>
      <c r="L132" s="279"/>
      <c r="M132" s="280"/>
      <c r="N132" s="281"/>
      <c r="O132" s="281"/>
      <c r="P132" s="281"/>
      <c r="Q132" s="281"/>
      <c r="R132" s="281"/>
      <c r="S132" s="281"/>
      <c r="T132" s="282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83" t="s">
        <v>372</v>
      </c>
      <c r="AU132" s="283" t="s">
        <v>88</v>
      </c>
      <c r="AV132" s="15" t="s">
        <v>83</v>
      </c>
      <c r="AW132" s="15" t="s">
        <v>32</v>
      </c>
      <c r="AX132" s="15" t="s">
        <v>76</v>
      </c>
      <c r="AY132" s="283" t="s">
        <v>362</v>
      </c>
    </row>
    <row r="133" s="13" customFormat="1">
      <c r="A133" s="13"/>
      <c r="B133" s="241"/>
      <c r="C133" s="242"/>
      <c r="D133" s="243" t="s">
        <v>372</v>
      </c>
      <c r="E133" s="244" t="s">
        <v>1</v>
      </c>
      <c r="F133" s="245" t="s">
        <v>2019</v>
      </c>
      <c r="G133" s="242"/>
      <c r="H133" s="246">
        <v>34.398000000000003</v>
      </c>
      <c r="I133" s="247"/>
      <c r="J133" s="242"/>
      <c r="K133" s="242"/>
      <c r="L133" s="248"/>
      <c r="M133" s="249"/>
      <c r="N133" s="250"/>
      <c r="O133" s="250"/>
      <c r="P133" s="250"/>
      <c r="Q133" s="250"/>
      <c r="R133" s="250"/>
      <c r="S133" s="250"/>
      <c r="T133" s="25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2" t="s">
        <v>372</v>
      </c>
      <c r="AU133" s="252" t="s">
        <v>88</v>
      </c>
      <c r="AV133" s="13" t="s">
        <v>88</v>
      </c>
      <c r="AW133" s="13" t="s">
        <v>32</v>
      </c>
      <c r="AX133" s="13" t="s">
        <v>76</v>
      </c>
      <c r="AY133" s="252" t="s">
        <v>362</v>
      </c>
    </row>
    <row r="134" s="15" customFormat="1">
      <c r="A134" s="15"/>
      <c r="B134" s="274"/>
      <c r="C134" s="275"/>
      <c r="D134" s="243" t="s">
        <v>372</v>
      </c>
      <c r="E134" s="276" t="s">
        <v>1</v>
      </c>
      <c r="F134" s="277" t="s">
        <v>2020</v>
      </c>
      <c r="G134" s="275"/>
      <c r="H134" s="276" t="s">
        <v>1</v>
      </c>
      <c r="I134" s="278"/>
      <c r="J134" s="275"/>
      <c r="K134" s="275"/>
      <c r="L134" s="279"/>
      <c r="M134" s="280"/>
      <c r="N134" s="281"/>
      <c r="O134" s="281"/>
      <c r="P134" s="281"/>
      <c r="Q134" s="281"/>
      <c r="R134" s="281"/>
      <c r="S134" s="281"/>
      <c r="T134" s="282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83" t="s">
        <v>372</v>
      </c>
      <c r="AU134" s="283" t="s">
        <v>88</v>
      </c>
      <c r="AV134" s="15" t="s">
        <v>83</v>
      </c>
      <c r="AW134" s="15" t="s">
        <v>32</v>
      </c>
      <c r="AX134" s="15" t="s">
        <v>76</v>
      </c>
      <c r="AY134" s="283" t="s">
        <v>362</v>
      </c>
    </row>
    <row r="135" s="13" customFormat="1">
      <c r="A135" s="13"/>
      <c r="B135" s="241"/>
      <c r="C135" s="242"/>
      <c r="D135" s="243" t="s">
        <v>372</v>
      </c>
      <c r="E135" s="244" t="s">
        <v>1</v>
      </c>
      <c r="F135" s="245" t="s">
        <v>2021</v>
      </c>
      <c r="G135" s="242"/>
      <c r="H135" s="246">
        <v>10.574999999999999</v>
      </c>
      <c r="I135" s="247"/>
      <c r="J135" s="242"/>
      <c r="K135" s="242"/>
      <c r="L135" s="248"/>
      <c r="M135" s="249"/>
      <c r="N135" s="250"/>
      <c r="O135" s="250"/>
      <c r="P135" s="250"/>
      <c r="Q135" s="250"/>
      <c r="R135" s="250"/>
      <c r="S135" s="250"/>
      <c r="T135" s="25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2" t="s">
        <v>372</v>
      </c>
      <c r="AU135" s="252" t="s">
        <v>88</v>
      </c>
      <c r="AV135" s="13" t="s">
        <v>88</v>
      </c>
      <c r="AW135" s="13" t="s">
        <v>32</v>
      </c>
      <c r="AX135" s="13" t="s">
        <v>76</v>
      </c>
      <c r="AY135" s="252" t="s">
        <v>362</v>
      </c>
    </row>
    <row r="136" s="14" customFormat="1">
      <c r="A136" s="14"/>
      <c r="B136" s="263"/>
      <c r="C136" s="264"/>
      <c r="D136" s="243" t="s">
        <v>372</v>
      </c>
      <c r="E136" s="265" t="s">
        <v>1</v>
      </c>
      <c r="F136" s="266" t="s">
        <v>396</v>
      </c>
      <c r="G136" s="264"/>
      <c r="H136" s="267">
        <v>44.972999999999999</v>
      </c>
      <c r="I136" s="268"/>
      <c r="J136" s="264"/>
      <c r="K136" s="264"/>
      <c r="L136" s="269"/>
      <c r="M136" s="270"/>
      <c r="N136" s="271"/>
      <c r="O136" s="271"/>
      <c r="P136" s="271"/>
      <c r="Q136" s="271"/>
      <c r="R136" s="271"/>
      <c r="S136" s="271"/>
      <c r="T136" s="27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73" t="s">
        <v>372</v>
      </c>
      <c r="AU136" s="273" t="s">
        <v>88</v>
      </c>
      <c r="AV136" s="14" t="s">
        <v>370</v>
      </c>
      <c r="AW136" s="14" t="s">
        <v>32</v>
      </c>
      <c r="AX136" s="14" t="s">
        <v>83</v>
      </c>
      <c r="AY136" s="273" t="s">
        <v>362</v>
      </c>
    </row>
    <row r="137" s="2" customFormat="1" ht="24.15" customHeight="1">
      <c r="A137" s="39"/>
      <c r="B137" s="40"/>
      <c r="C137" s="228" t="s">
        <v>88</v>
      </c>
      <c r="D137" s="228" t="s">
        <v>365</v>
      </c>
      <c r="E137" s="229" t="s">
        <v>2022</v>
      </c>
      <c r="F137" s="230" t="s">
        <v>2023</v>
      </c>
      <c r="G137" s="231" t="s">
        <v>470</v>
      </c>
      <c r="H137" s="232">
        <v>9</v>
      </c>
      <c r="I137" s="233"/>
      <c r="J137" s="234">
        <f>ROUND(I137*H137,2)</f>
        <v>0</v>
      </c>
      <c r="K137" s="230" t="s">
        <v>369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0.00044999999999999999</v>
      </c>
      <c r="R137" s="237">
        <f>Q137*H137</f>
        <v>0.0040499999999999998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440</v>
      </c>
      <c r="AT137" s="239" t="s">
        <v>365</v>
      </c>
      <c r="AU137" s="239" t="s">
        <v>88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440</v>
      </c>
      <c r="BM137" s="239" t="s">
        <v>2024</v>
      </c>
    </row>
    <row r="138" s="2" customFormat="1">
      <c r="A138" s="39"/>
      <c r="B138" s="40"/>
      <c r="C138" s="41"/>
      <c r="D138" s="243" t="s">
        <v>570</v>
      </c>
      <c r="E138" s="41"/>
      <c r="F138" s="284" t="s">
        <v>2025</v>
      </c>
      <c r="G138" s="41"/>
      <c r="H138" s="41"/>
      <c r="I138" s="285"/>
      <c r="J138" s="41"/>
      <c r="K138" s="41"/>
      <c r="L138" s="45"/>
      <c r="M138" s="286"/>
      <c r="N138" s="287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570</v>
      </c>
      <c r="AU138" s="18" t="s">
        <v>88</v>
      </c>
    </row>
    <row r="139" s="15" customFormat="1">
      <c r="A139" s="15"/>
      <c r="B139" s="274"/>
      <c r="C139" s="275"/>
      <c r="D139" s="243" t="s">
        <v>372</v>
      </c>
      <c r="E139" s="276" t="s">
        <v>1</v>
      </c>
      <c r="F139" s="277" t="s">
        <v>2026</v>
      </c>
      <c r="G139" s="275"/>
      <c r="H139" s="276" t="s">
        <v>1</v>
      </c>
      <c r="I139" s="278"/>
      <c r="J139" s="275"/>
      <c r="K139" s="275"/>
      <c r="L139" s="279"/>
      <c r="M139" s="280"/>
      <c r="N139" s="281"/>
      <c r="O139" s="281"/>
      <c r="P139" s="281"/>
      <c r="Q139" s="281"/>
      <c r="R139" s="281"/>
      <c r="S139" s="281"/>
      <c r="T139" s="282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83" t="s">
        <v>372</v>
      </c>
      <c r="AU139" s="283" t="s">
        <v>88</v>
      </c>
      <c r="AV139" s="15" t="s">
        <v>83</v>
      </c>
      <c r="AW139" s="15" t="s">
        <v>32</v>
      </c>
      <c r="AX139" s="15" t="s">
        <v>76</v>
      </c>
      <c r="AY139" s="283" t="s">
        <v>362</v>
      </c>
    </row>
    <row r="140" s="13" customFormat="1">
      <c r="A140" s="13"/>
      <c r="B140" s="241"/>
      <c r="C140" s="242"/>
      <c r="D140" s="243" t="s">
        <v>372</v>
      </c>
      <c r="E140" s="244" t="s">
        <v>1</v>
      </c>
      <c r="F140" s="245" t="s">
        <v>2027</v>
      </c>
      <c r="G140" s="242"/>
      <c r="H140" s="246">
        <v>9</v>
      </c>
      <c r="I140" s="247"/>
      <c r="J140" s="242"/>
      <c r="K140" s="242"/>
      <c r="L140" s="248"/>
      <c r="M140" s="249"/>
      <c r="N140" s="250"/>
      <c r="O140" s="250"/>
      <c r="P140" s="250"/>
      <c r="Q140" s="250"/>
      <c r="R140" s="250"/>
      <c r="S140" s="250"/>
      <c r="T140" s="25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2" t="s">
        <v>372</v>
      </c>
      <c r="AU140" s="252" t="s">
        <v>88</v>
      </c>
      <c r="AV140" s="13" t="s">
        <v>88</v>
      </c>
      <c r="AW140" s="13" t="s">
        <v>32</v>
      </c>
      <c r="AX140" s="13" t="s">
        <v>76</v>
      </c>
      <c r="AY140" s="252" t="s">
        <v>362</v>
      </c>
    </row>
    <row r="141" s="14" customFormat="1">
      <c r="A141" s="14"/>
      <c r="B141" s="263"/>
      <c r="C141" s="264"/>
      <c r="D141" s="243" t="s">
        <v>372</v>
      </c>
      <c r="E141" s="265" t="s">
        <v>1</v>
      </c>
      <c r="F141" s="266" t="s">
        <v>396</v>
      </c>
      <c r="G141" s="264"/>
      <c r="H141" s="267">
        <v>9</v>
      </c>
      <c r="I141" s="268"/>
      <c r="J141" s="264"/>
      <c r="K141" s="264"/>
      <c r="L141" s="269"/>
      <c r="M141" s="270"/>
      <c r="N141" s="271"/>
      <c r="O141" s="271"/>
      <c r="P141" s="271"/>
      <c r="Q141" s="271"/>
      <c r="R141" s="271"/>
      <c r="S141" s="271"/>
      <c r="T141" s="27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73" t="s">
        <v>372</v>
      </c>
      <c r="AU141" s="273" t="s">
        <v>88</v>
      </c>
      <c r="AV141" s="14" t="s">
        <v>370</v>
      </c>
      <c r="AW141" s="14" t="s">
        <v>32</v>
      </c>
      <c r="AX141" s="14" t="s">
        <v>83</v>
      </c>
      <c r="AY141" s="273" t="s">
        <v>362</v>
      </c>
    </row>
    <row r="142" s="2" customFormat="1" ht="24.15" customHeight="1">
      <c r="A142" s="39"/>
      <c r="B142" s="40"/>
      <c r="C142" s="228" t="s">
        <v>104</v>
      </c>
      <c r="D142" s="228" t="s">
        <v>365</v>
      </c>
      <c r="E142" s="229" t="s">
        <v>2028</v>
      </c>
      <c r="F142" s="230" t="s">
        <v>2029</v>
      </c>
      <c r="G142" s="231" t="s">
        <v>368</v>
      </c>
      <c r="H142" s="232">
        <v>44.972999999999999</v>
      </c>
      <c r="I142" s="233"/>
      <c r="J142" s="234">
        <f>ROUND(I142*H142,2)</f>
        <v>0</v>
      </c>
      <c r="K142" s="230" t="s">
        <v>369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3.0000000000000001E-05</v>
      </c>
      <c r="R142" s="237">
        <f>Q142*H142</f>
        <v>0.0013491900000000001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370</v>
      </c>
      <c r="AT142" s="239" t="s">
        <v>365</v>
      </c>
      <c r="AU142" s="239" t="s">
        <v>88</v>
      </c>
      <c r="AY142" s="18" t="s">
        <v>362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370</v>
      </c>
      <c r="BM142" s="239" t="s">
        <v>2030</v>
      </c>
    </row>
    <row r="143" s="15" customFormat="1">
      <c r="A143" s="15"/>
      <c r="B143" s="274"/>
      <c r="C143" s="275"/>
      <c r="D143" s="243" t="s">
        <v>372</v>
      </c>
      <c r="E143" s="276" t="s">
        <v>1</v>
      </c>
      <c r="F143" s="277" t="s">
        <v>1448</v>
      </c>
      <c r="G143" s="275"/>
      <c r="H143" s="276" t="s">
        <v>1</v>
      </c>
      <c r="I143" s="278"/>
      <c r="J143" s="275"/>
      <c r="K143" s="275"/>
      <c r="L143" s="279"/>
      <c r="M143" s="280"/>
      <c r="N143" s="281"/>
      <c r="O143" s="281"/>
      <c r="P143" s="281"/>
      <c r="Q143" s="281"/>
      <c r="R143" s="281"/>
      <c r="S143" s="281"/>
      <c r="T143" s="282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83" t="s">
        <v>372</v>
      </c>
      <c r="AU143" s="283" t="s">
        <v>88</v>
      </c>
      <c r="AV143" s="15" t="s">
        <v>83</v>
      </c>
      <c r="AW143" s="15" t="s">
        <v>32</v>
      </c>
      <c r="AX143" s="15" t="s">
        <v>76</v>
      </c>
      <c r="AY143" s="283" t="s">
        <v>362</v>
      </c>
    </row>
    <row r="144" s="15" customFormat="1">
      <c r="A144" s="15"/>
      <c r="B144" s="274"/>
      <c r="C144" s="275"/>
      <c r="D144" s="243" t="s">
        <v>372</v>
      </c>
      <c r="E144" s="276" t="s">
        <v>1</v>
      </c>
      <c r="F144" s="277" t="s">
        <v>893</v>
      </c>
      <c r="G144" s="275"/>
      <c r="H144" s="276" t="s">
        <v>1</v>
      </c>
      <c r="I144" s="278"/>
      <c r="J144" s="275"/>
      <c r="K144" s="275"/>
      <c r="L144" s="279"/>
      <c r="M144" s="280"/>
      <c r="N144" s="281"/>
      <c r="O144" s="281"/>
      <c r="P144" s="281"/>
      <c r="Q144" s="281"/>
      <c r="R144" s="281"/>
      <c r="S144" s="281"/>
      <c r="T144" s="282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83" t="s">
        <v>372</v>
      </c>
      <c r="AU144" s="283" t="s">
        <v>88</v>
      </c>
      <c r="AV144" s="15" t="s">
        <v>83</v>
      </c>
      <c r="AW144" s="15" t="s">
        <v>32</v>
      </c>
      <c r="AX144" s="15" t="s">
        <v>76</v>
      </c>
      <c r="AY144" s="283" t="s">
        <v>362</v>
      </c>
    </row>
    <row r="145" s="15" customFormat="1">
      <c r="A145" s="15"/>
      <c r="B145" s="274"/>
      <c r="C145" s="275"/>
      <c r="D145" s="243" t="s">
        <v>372</v>
      </c>
      <c r="E145" s="276" t="s">
        <v>1</v>
      </c>
      <c r="F145" s="277" t="s">
        <v>825</v>
      </c>
      <c r="G145" s="275"/>
      <c r="H145" s="276" t="s">
        <v>1</v>
      </c>
      <c r="I145" s="278"/>
      <c r="J145" s="275"/>
      <c r="K145" s="275"/>
      <c r="L145" s="279"/>
      <c r="M145" s="280"/>
      <c r="N145" s="281"/>
      <c r="O145" s="281"/>
      <c r="P145" s="281"/>
      <c r="Q145" s="281"/>
      <c r="R145" s="281"/>
      <c r="S145" s="281"/>
      <c r="T145" s="282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83" t="s">
        <v>372</v>
      </c>
      <c r="AU145" s="283" t="s">
        <v>88</v>
      </c>
      <c r="AV145" s="15" t="s">
        <v>83</v>
      </c>
      <c r="AW145" s="15" t="s">
        <v>32</v>
      </c>
      <c r="AX145" s="15" t="s">
        <v>76</v>
      </c>
      <c r="AY145" s="283" t="s">
        <v>362</v>
      </c>
    </row>
    <row r="146" s="13" customFormat="1">
      <c r="A146" s="13"/>
      <c r="B146" s="241"/>
      <c r="C146" s="242"/>
      <c r="D146" s="243" t="s">
        <v>372</v>
      </c>
      <c r="E146" s="244" t="s">
        <v>1</v>
      </c>
      <c r="F146" s="245" t="s">
        <v>2019</v>
      </c>
      <c r="G146" s="242"/>
      <c r="H146" s="246">
        <v>34.398000000000003</v>
      </c>
      <c r="I146" s="247"/>
      <c r="J146" s="242"/>
      <c r="K146" s="242"/>
      <c r="L146" s="248"/>
      <c r="M146" s="249"/>
      <c r="N146" s="250"/>
      <c r="O146" s="250"/>
      <c r="P146" s="250"/>
      <c r="Q146" s="250"/>
      <c r="R146" s="250"/>
      <c r="S146" s="250"/>
      <c r="T146" s="25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2" t="s">
        <v>372</v>
      </c>
      <c r="AU146" s="252" t="s">
        <v>88</v>
      </c>
      <c r="AV146" s="13" t="s">
        <v>88</v>
      </c>
      <c r="AW146" s="13" t="s">
        <v>32</v>
      </c>
      <c r="AX146" s="13" t="s">
        <v>76</v>
      </c>
      <c r="AY146" s="252" t="s">
        <v>362</v>
      </c>
    </row>
    <row r="147" s="15" customFormat="1">
      <c r="A147" s="15"/>
      <c r="B147" s="274"/>
      <c r="C147" s="275"/>
      <c r="D147" s="243" t="s">
        <v>372</v>
      </c>
      <c r="E147" s="276" t="s">
        <v>1</v>
      </c>
      <c r="F147" s="277" t="s">
        <v>2020</v>
      </c>
      <c r="G147" s="275"/>
      <c r="H147" s="276" t="s">
        <v>1</v>
      </c>
      <c r="I147" s="278"/>
      <c r="J147" s="275"/>
      <c r="K147" s="275"/>
      <c r="L147" s="279"/>
      <c r="M147" s="280"/>
      <c r="N147" s="281"/>
      <c r="O147" s="281"/>
      <c r="P147" s="281"/>
      <c r="Q147" s="281"/>
      <c r="R147" s="281"/>
      <c r="S147" s="281"/>
      <c r="T147" s="282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83" t="s">
        <v>372</v>
      </c>
      <c r="AU147" s="283" t="s">
        <v>88</v>
      </c>
      <c r="AV147" s="15" t="s">
        <v>83</v>
      </c>
      <c r="AW147" s="15" t="s">
        <v>32</v>
      </c>
      <c r="AX147" s="15" t="s">
        <v>76</v>
      </c>
      <c r="AY147" s="283" t="s">
        <v>362</v>
      </c>
    </row>
    <row r="148" s="13" customFormat="1">
      <c r="A148" s="13"/>
      <c r="B148" s="241"/>
      <c r="C148" s="242"/>
      <c r="D148" s="243" t="s">
        <v>372</v>
      </c>
      <c r="E148" s="244" t="s">
        <v>1</v>
      </c>
      <c r="F148" s="245" t="s">
        <v>2021</v>
      </c>
      <c r="G148" s="242"/>
      <c r="H148" s="246">
        <v>10.574999999999999</v>
      </c>
      <c r="I148" s="247"/>
      <c r="J148" s="242"/>
      <c r="K148" s="242"/>
      <c r="L148" s="248"/>
      <c r="M148" s="249"/>
      <c r="N148" s="250"/>
      <c r="O148" s="250"/>
      <c r="P148" s="250"/>
      <c r="Q148" s="250"/>
      <c r="R148" s="250"/>
      <c r="S148" s="250"/>
      <c r="T148" s="25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2" t="s">
        <v>372</v>
      </c>
      <c r="AU148" s="252" t="s">
        <v>88</v>
      </c>
      <c r="AV148" s="13" t="s">
        <v>88</v>
      </c>
      <c r="AW148" s="13" t="s">
        <v>32</v>
      </c>
      <c r="AX148" s="13" t="s">
        <v>76</v>
      </c>
      <c r="AY148" s="252" t="s">
        <v>362</v>
      </c>
    </row>
    <row r="149" s="14" customFormat="1">
      <c r="A149" s="14"/>
      <c r="B149" s="263"/>
      <c r="C149" s="264"/>
      <c r="D149" s="243" t="s">
        <v>372</v>
      </c>
      <c r="E149" s="265" t="s">
        <v>1</v>
      </c>
      <c r="F149" s="266" t="s">
        <v>396</v>
      </c>
      <c r="G149" s="264"/>
      <c r="H149" s="267">
        <v>44.972999999999999</v>
      </c>
      <c r="I149" s="268"/>
      <c r="J149" s="264"/>
      <c r="K149" s="264"/>
      <c r="L149" s="269"/>
      <c r="M149" s="270"/>
      <c r="N149" s="271"/>
      <c r="O149" s="271"/>
      <c r="P149" s="271"/>
      <c r="Q149" s="271"/>
      <c r="R149" s="271"/>
      <c r="S149" s="271"/>
      <c r="T149" s="27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73" t="s">
        <v>372</v>
      </c>
      <c r="AU149" s="273" t="s">
        <v>88</v>
      </c>
      <c r="AV149" s="14" t="s">
        <v>370</v>
      </c>
      <c r="AW149" s="14" t="s">
        <v>32</v>
      </c>
      <c r="AX149" s="14" t="s">
        <v>83</v>
      </c>
      <c r="AY149" s="273" t="s">
        <v>362</v>
      </c>
    </row>
    <row r="150" s="2" customFormat="1" ht="24.15" customHeight="1">
      <c r="A150" s="39"/>
      <c r="B150" s="40"/>
      <c r="C150" s="253" t="s">
        <v>370</v>
      </c>
      <c r="D150" s="253" t="s">
        <v>380</v>
      </c>
      <c r="E150" s="254" t="s">
        <v>2031</v>
      </c>
      <c r="F150" s="255" t="s">
        <v>2032</v>
      </c>
      <c r="G150" s="256" t="s">
        <v>368</v>
      </c>
      <c r="H150" s="257">
        <v>49.469999999999999</v>
      </c>
      <c r="I150" s="258"/>
      <c r="J150" s="259">
        <f>ROUND(I150*H150,2)</f>
        <v>0</v>
      </c>
      <c r="K150" s="255" t="s">
        <v>369</v>
      </c>
      <c r="L150" s="260"/>
      <c r="M150" s="261" t="s">
        <v>1</v>
      </c>
      <c r="N150" s="262" t="s">
        <v>42</v>
      </c>
      <c r="O150" s="92"/>
      <c r="P150" s="237">
        <f>O150*H150</f>
        <v>0</v>
      </c>
      <c r="Q150" s="237">
        <v>0.0019</v>
      </c>
      <c r="R150" s="237">
        <f>Q150*H150</f>
        <v>0.093992999999999993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526</v>
      </c>
      <c r="AT150" s="239" t="s">
        <v>380</v>
      </c>
      <c r="AU150" s="239" t="s">
        <v>88</v>
      </c>
      <c r="AY150" s="18" t="s">
        <v>362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440</v>
      </c>
      <c r="BM150" s="239" t="s">
        <v>2033</v>
      </c>
    </row>
    <row r="151" s="13" customFormat="1">
      <c r="A151" s="13"/>
      <c r="B151" s="241"/>
      <c r="C151" s="242"/>
      <c r="D151" s="243" t="s">
        <v>372</v>
      </c>
      <c r="E151" s="244" t="s">
        <v>1</v>
      </c>
      <c r="F151" s="245" t="s">
        <v>2034</v>
      </c>
      <c r="G151" s="242"/>
      <c r="H151" s="246">
        <v>49.469999999999999</v>
      </c>
      <c r="I151" s="247"/>
      <c r="J151" s="242"/>
      <c r="K151" s="242"/>
      <c r="L151" s="248"/>
      <c r="M151" s="249"/>
      <c r="N151" s="250"/>
      <c r="O151" s="250"/>
      <c r="P151" s="250"/>
      <c r="Q151" s="250"/>
      <c r="R151" s="250"/>
      <c r="S151" s="250"/>
      <c r="T151" s="25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2" t="s">
        <v>372</v>
      </c>
      <c r="AU151" s="252" t="s">
        <v>88</v>
      </c>
      <c r="AV151" s="13" t="s">
        <v>88</v>
      </c>
      <c r="AW151" s="13" t="s">
        <v>32</v>
      </c>
      <c r="AX151" s="13" t="s">
        <v>83</v>
      </c>
      <c r="AY151" s="252" t="s">
        <v>362</v>
      </c>
    </row>
    <row r="152" s="2" customFormat="1" ht="33" customHeight="1">
      <c r="A152" s="39"/>
      <c r="B152" s="40"/>
      <c r="C152" s="228" t="s">
        <v>363</v>
      </c>
      <c r="D152" s="228" t="s">
        <v>365</v>
      </c>
      <c r="E152" s="229" t="s">
        <v>2035</v>
      </c>
      <c r="F152" s="230" t="s">
        <v>2036</v>
      </c>
      <c r="G152" s="231" t="s">
        <v>368</v>
      </c>
      <c r="H152" s="232">
        <v>44.972999999999999</v>
      </c>
      <c r="I152" s="233"/>
      <c r="J152" s="234">
        <f>ROUND(I152*H152,2)</f>
        <v>0</v>
      </c>
      <c r="K152" s="230" t="s">
        <v>471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440</v>
      </c>
      <c r="AT152" s="239" t="s">
        <v>365</v>
      </c>
      <c r="AU152" s="239" t="s">
        <v>88</v>
      </c>
      <c r="AY152" s="18" t="s">
        <v>362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440</v>
      </c>
      <c r="BM152" s="239" t="s">
        <v>2037</v>
      </c>
    </row>
    <row r="153" s="13" customFormat="1">
      <c r="A153" s="13"/>
      <c r="B153" s="241"/>
      <c r="C153" s="242"/>
      <c r="D153" s="243" t="s">
        <v>372</v>
      </c>
      <c r="E153" s="244" t="s">
        <v>1</v>
      </c>
      <c r="F153" s="245" t="s">
        <v>2038</v>
      </c>
      <c r="G153" s="242"/>
      <c r="H153" s="246">
        <v>44.972999999999999</v>
      </c>
      <c r="I153" s="247"/>
      <c r="J153" s="242"/>
      <c r="K153" s="242"/>
      <c r="L153" s="248"/>
      <c r="M153" s="249"/>
      <c r="N153" s="250"/>
      <c r="O153" s="250"/>
      <c r="P153" s="250"/>
      <c r="Q153" s="250"/>
      <c r="R153" s="250"/>
      <c r="S153" s="250"/>
      <c r="T153" s="25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2" t="s">
        <v>372</v>
      </c>
      <c r="AU153" s="252" t="s">
        <v>88</v>
      </c>
      <c r="AV153" s="13" t="s">
        <v>88</v>
      </c>
      <c r="AW153" s="13" t="s">
        <v>32</v>
      </c>
      <c r="AX153" s="13" t="s">
        <v>83</v>
      </c>
      <c r="AY153" s="252" t="s">
        <v>362</v>
      </c>
    </row>
    <row r="154" s="2" customFormat="1" ht="37.8" customHeight="1">
      <c r="A154" s="39"/>
      <c r="B154" s="40"/>
      <c r="C154" s="228" t="s">
        <v>386</v>
      </c>
      <c r="D154" s="228" t="s">
        <v>365</v>
      </c>
      <c r="E154" s="229" t="s">
        <v>2039</v>
      </c>
      <c r="F154" s="230" t="s">
        <v>2040</v>
      </c>
      <c r="G154" s="231" t="s">
        <v>403</v>
      </c>
      <c r="H154" s="232">
        <v>42.299999999999997</v>
      </c>
      <c r="I154" s="233"/>
      <c r="J154" s="234">
        <f>ROUND(I154*H154,2)</f>
        <v>0</v>
      </c>
      <c r="K154" s="230" t="s">
        <v>369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0.00115</v>
      </c>
      <c r="R154" s="237">
        <f>Q154*H154</f>
        <v>0.048644999999999994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440</v>
      </c>
      <c r="AT154" s="239" t="s">
        <v>365</v>
      </c>
      <c r="AU154" s="239" t="s">
        <v>88</v>
      </c>
      <c r="AY154" s="18" t="s">
        <v>362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440</v>
      </c>
      <c r="BM154" s="239" t="s">
        <v>2041</v>
      </c>
    </row>
    <row r="155" s="15" customFormat="1">
      <c r="A155" s="15"/>
      <c r="B155" s="274"/>
      <c r="C155" s="275"/>
      <c r="D155" s="243" t="s">
        <v>372</v>
      </c>
      <c r="E155" s="276" t="s">
        <v>1</v>
      </c>
      <c r="F155" s="277" t="s">
        <v>1448</v>
      </c>
      <c r="G155" s="275"/>
      <c r="H155" s="276" t="s">
        <v>1</v>
      </c>
      <c r="I155" s="278"/>
      <c r="J155" s="275"/>
      <c r="K155" s="275"/>
      <c r="L155" s="279"/>
      <c r="M155" s="280"/>
      <c r="N155" s="281"/>
      <c r="O155" s="281"/>
      <c r="P155" s="281"/>
      <c r="Q155" s="281"/>
      <c r="R155" s="281"/>
      <c r="S155" s="281"/>
      <c r="T155" s="282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83" t="s">
        <v>372</v>
      </c>
      <c r="AU155" s="283" t="s">
        <v>88</v>
      </c>
      <c r="AV155" s="15" t="s">
        <v>83</v>
      </c>
      <c r="AW155" s="15" t="s">
        <v>32</v>
      </c>
      <c r="AX155" s="15" t="s">
        <v>76</v>
      </c>
      <c r="AY155" s="283" t="s">
        <v>362</v>
      </c>
    </row>
    <row r="156" s="15" customFormat="1">
      <c r="A156" s="15"/>
      <c r="B156" s="274"/>
      <c r="C156" s="275"/>
      <c r="D156" s="243" t="s">
        <v>372</v>
      </c>
      <c r="E156" s="276" t="s">
        <v>1</v>
      </c>
      <c r="F156" s="277" t="s">
        <v>893</v>
      </c>
      <c r="G156" s="275"/>
      <c r="H156" s="276" t="s">
        <v>1</v>
      </c>
      <c r="I156" s="278"/>
      <c r="J156" s="275"/>
      <c r="K156" s="275"/>
      <c r="L156" s="279"/>
      <c r="M156" s="280"/>
      <c r="N156" s="281"/>
      <c r="O156" s="281"/>
      <c r="P156" s="281"/>
      <c r="Q156" s="281"/>
      <c r="R156" s="281"/>
      <c r="S156" s="281"/>
      <c r="T156" s="282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83" t="s">
        <v>372</v>
      </c>
      <c r="AU156" s="283" t="s">
        <v>88</v>
      </c>
      <c r="AV156" s="15" t="s">
        <v>83</v>
      </c>
      <c r="AW156" s="15" t="s">
        <v>32</v>
      </c>
      <c r="AX156" s="15" t="s">
        <v>76</v>
      </c>
      <c r="AY156" s="283" t="s">
        <v>362</v>
      </c>
    </row>
    <row r="157" s="13" customFormat="1">
      <c r="A157" s="13"/>
      <c r="B157" s="241"/>
      <c r="C157" s="242"/>
      <c r="D157" s="243" t="s">
        <v>372</v>
      </c>
      <c r="E157" s="244" t="s">
        <v>1</v>
      </c>
      <c r="F157" s="245" t="s">
        <v>2042</v>
      </c>
      <c r="G157" s="242"/>
      <c r="H157" s="246">
        <v>42.299999999999997</v>
      </c>
      <c r="I157" s="247"/>
      <c r="J157" s="242"/>
      <c r="K157" s="242"/>
      <c r="L157" s="248"/>
      <c r="M157" s="249"/>
      <c r="N157" s="250"/>
      <c r="O157" s="250"/>
      <c r="P157" s="250"/>
      <c r="Q157" s="250"/>
      <c r="R157" s="250"/>
      <c r="S157" s="250"/>
      <c r="T157" s="25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2" t="s">
        <v>372</v>
      </c>
      <c r="AU157" s="252" t="s">
        <v>88</v>
      </c>
      <c r="AV157" s="13" t="s">
        <v>88</v>
      </c>
      <c r="AW157" s="13" t="s">
        <v>32</v>
      </c>
      <c r="AX157" s="13" t="s">
        <v>83</v>
      </c>
      <c r="AY157" s="252" t="s">
        <v>362</v>
      </c>
    </row>
    <row r="158" s="2" customFormat="1" ht="33" customHeight="1">
      <c r="A158" s="39"/>
      <c r="B158" s="40"/>
      <c r="C158" s="228" t="s">
        <v>397</v>
      </c>
      <c r="D158" s="228" t="s">
        <v>365</v>
      </c>
      <c r="E158" s="229" t="s">
        <v>2043</v>
      </c>
      <c r="F158" s="230" t="s">
        <v>2044</v>
      </c>
      <c r="G158" s="231" t="s">
        <v>403</v>
      </c>
      <c r="H158" s="232">
        <v>42.299999999999997</v>
      </c>
      <c r="I158" s="233"/>
      <c r="J158" s="234">
        <f>ROUND(I158*H158,2)</f>
        <v>0</v>
      </c>
      <c r="K158" s="230" t="s">
        <v>369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0.00165</v>
      </c>
      <c r="R158" s="237">
        <f>Q158*H158</f>
        <v>0.069794999999999996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440</v>
      </c>
      <c r="AT158" s="239" t="s">
        <v>365</v>
      </c>
      <c r="AU158" s="239" t="s">
        <v>88</v>
      </c>
      <c r="AY158" s="18" t="s">
        <v>362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88</v>
      </c>
      <c r="BK158" s="240">
        <f>ROUND(I158*H158,2)</f>
        <v>0</v>
      </c>
      <c r="BL158" s="18" t="s">
        <v>440</v>
      </c>
      <c r="BM158" s="239" t="s">
        <v>2045</v>
      </c>
    </row>
    <row r="159" s="13" customFormat="1">
      <c r="A159" s="13"/>
      <c r="B159" s="241"/>
      <c r="C159" s="242"/>
      <c r="D159" s="243" t="s">
        <v>372</v>
      </c>
      <c r="E159" s="244" t="s">
        <v>1</v>
      </c>
      <c r="F159" s="245" t="s">
        <v>2046</v>
      </c>
      <c r="G159" s="242"/>
      <c r="H159" s="246">
        <v>42.299999999999997</v>
      </c>
      <c r="I159" s="247"/>
      <c r="J159" s="242"/>
      <c r="K159" s="242"/>
      <c r="L159" s="248"/>
      <c r="M159" s="249"/>
      <c r="N159" s="250"/>
      <c r="O159" s="250"/>
      <c r="P159" s="250"/>
      <c r="Q159" s="250"/>
      <c r="R159" s="250"/>
      <c r="S159" s="250"/>
      <c r="T159" s="25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2" t="s">
        <v>372</v>
      </c>
      <c r="AU159" s="252" t="s">
        <v>88</v>
      </c>
      <c r="AV159" s="13" t="s">
        <v>88</v>
      </c>
      <c r="AW159" s="13" t="s">
        <v>32</v>
      </c>
      <c r="AX159" s="13" t="s">
        <v>83</v>
      </c>
      <c r="AY159" s="252" t="s">
        <v>362</v>
      </c>
    </row>
    <row r="160" s="2" customFormat="1" ht="33" customHeight="1">
      <c r="A160" s="39"/>
      <c r="B160" s="40"/>
      <c r="C160" s="228" t="s">
        <v>383</v>
      </c>
      <c r="D160" s="228" t="s">
        <v>365</v>
      </c>
      <c r="E160" s="229" t="s">
        <v>1972</v>
      </c>
      <c r="F160" s="230" t="s">
        <v>1973</v>
      </c>
      <c r="G160" s="231" t="s">
        <v>403</v>
      </c>
      <c r="H160" s="232">
        <v>27.899999999999999</v>
      </c>
      <c r="I160" s="233"/>
      <c r="J160" s="234">
        <f>ROUND(I160*H160,2)</f>
        <v>0</v>
      </c>
      <c r="K160" s="230" t="s">
        <v>369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0.00055999999999999995</v>
      </c>
      <c r="R160" s="237">
        <f>Q160*H160</f>
        <v>0.015623999999999997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440</v>
      </c>
      <c r="AT160" s="239" t="s">
        <v>365</v>
      </c>
      <c r="AU160" s="239" t="s">
        <v>88</v>
      </c>
      <c r="AY160" s="18" t="s">
        <v>362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440</v>
      </c>
      <c r="BM160" s="239" t="s">
        <v>2047</v>
      </c>
    </row>
    <row r="161" s="15" customFormat="1">
      <c r="A161" s="15"/>
      <c r="B161" s="274"/>
      <c r="C161" s="275"/>
      <c r="D161" s="243" t="s">
        <v>372</v>
      </c>
      <c r="E161" s="276" t="s">
        <v>1</v>
      </c>
      <c r="F161" s="277" t="s">
        <v>1448</v>
      </c>
      <c r="G161" s="275"/>
      <c r="H161" s="276" t="s">
        <v>1</v>
      </c>
      <c r="I161" s="278"/>
      <c r="J161" s="275"/>
      <c r="K161" s="275"/>
      <c r="L161" s="279"/>
      <c r="M161" s="280"/>
      <c r="N161" s="281"/>
      <c r="O161" s="281"/>
      <c r="P161" s="281"/>
      <c r="Q161" s="281"/>
      <c r="R161" s="281"/>
      <c r="S161" s="281"/>
      <c r="T161" s="282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83" t="s">
        <v>372</v>
      </c>
      <c r="AU161" s="283" t="s">
        <v>88</v>
      </c>
      <c r="AV161" s="15" t="s">
        <v>83</v>
      </c>
      <c r="AW161" s="15" t="s">
        <v>32</v>
      </c>
      <c r="AX161" s="15" t="s">
        <v>76</v>
      </c>
      <c r="AY161" s="283" t="s">
        <v>362</v>
      </c>
    </row>
    <row r="162" s="13" customFormat="1">
      <c r="A162" s="13"/>
      <c r="B162" s="241"/>
      <c r="C162" s="242"/>
      <c r="D162" s="243" t="s">
        <v>372</v>
      </c>
      <c r="E162" s="244" t="s">
        <v>1</v>
      </c>
      <c r="F162" s="245" t="s">
        <v>2048</v>
      </c>
      <c r="G162" s="242"/>
      <c r="H162" s="246">
        <v>27.899999999999999</v>
      </c>
      <c r="I162" s="247"/>
      <c r="J162" s="242"/>
      <c r="K162" s="242"/>
      <c r="L162" s="248"/>
      <c r="M162" s="249"/>
      <c r="N162" s="250"/>
      <c r="O162" s="250"/>
      <c r="P162" s="250"/>
      <c r="Q162" s="250"/>
      <c r="R162" s="250"/>
      <c r="S162" s="250"/>
      <c r="T162" s="25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2" t="s">
        <v>372</v>
      </c>
      <c r="AU162" s="252" t="s">
        <v>88</v>
      </c>
      <c r="AV162" s="13" t="s">
        <v>88</v>
      </c>
      <c r="AW162" s="13" t="s">
        <v>32</v>
      </c>
      <c r="AX162" s="13" t="s">
        <v>83</v>
      </c>
      <c r="AY162" s="252" t="s">
        <v>362</v>
      </c>
    </row>
    <row r="163" s="2" customFormat="1" ht="24.15" customHeight="1">
      <c r="A163" s="39"/>
      <c r="B163" s="40"/>
      <c r="C163" s="228" t="s">
        <v>406</v>
      </c>
      <c r="D163" s="228" t="s">
        <v>365</v>
      </c>
      <c r="E163" s="229" t="s">
        <v>2049</v>
      </c>
      <c r="F163" s="230" t="s">
        <v>2050</v>
      </c>
      <c r="G163" s="231" t="s">
        <v>368</v>
      </c>
      <c r="H163" s="232">
        <v>44.972999999999999</v>
      </c>
      <c r="I163" s="233"/>
      <c r="J163" s="234">
        <f>ROUND(I163*H163,2)</f>
        <v>0</v>
      </c>
      <c r="K163" s="230" t="s">
        <v>369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440</v>
      </c>
      <c r="AT163" s="239" t="s">
        <v>365</v>
      </c>
      <c r="AU163" s="239" t="s">
        <v>88</v>
      </c>
      <c r="AY163" s="18" t="s">
        <v>362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88</v>
      </c>
      <c r="BK163" s="240">
        <f>ROUND(I163*H163,2)</f>
        <v>0</v>
      </c>
      <c r="BL163" s="18" t="s">
        <v>440</v>
      </c>
      <c r="BM163" s="239" t="s">
        <v>2051</v>
      </c>
    </row>
    <row r="164" s="15" customFormat="1">
      <c r="A164" s="15"/>
      <c r="B164" s="274"/>
      <c r="C164" s="275"/>
      <c r="D164" s="243" t="s">
        <v>372</v>
      </c>
      <c r="E164" s="276" t="s">
        <v>1</v>
      </c>
      <c r="F164" s="277" t="s">
        <v>1448</v>
      </c>
      <c r="G164" s="275"/>
      <c r="H164" s="276" t="s">
        <v>1</v>
      </c>
      <c r="I164" s="278"/>
      <c r="J164" s="275"/>
      <c r="K164" s="275"/>
      <c r="L164" s="279"/>
      <c r="M164" s="280"/>
      <c r="N164" s="281"/>
      <c r="O164" s="281"/>
      <c r="P164" s="281"/>
      <c r="Q164" s="281"/>
      <c r="R164" s="281"/>
      <c r="S164" s="281"/>
      <c r="T164" s="282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83" t="s">
        <v>372</v>
      </c>
      <c r="AU164" s="283" t="s">
        <v>88</v>
      </c>
      <c r="AV164" s="15" t="s">
        <v>83</v>
      </c>
      <c r="AW164" s="15" t="s">
        <v>32</v>
      </c>
      <c r="AX164" s="15" t="s">
        <v>76</v>
      </c>
      <c r="AY164" s="283" t="s">
        <v>362</v>
      </c>
    </row>
    <row r="165" s="15" customFormat="1">
      <c r="A165" s="15"/>
      <c r="B165" s="274"/>
      <c r="C165" s="275"/>
      <c r="D165" s="243" t="s">
        <v>372</v>
      </c>
      <c r="E165" s="276" t="s">
        <v>1</v>
      </c>
      <c r="F165" s="277" t="s">
        <v>893</v>
      </c>
      <c r="G165" s="275"/>
      <c r="H165" s="276" t="s">
        <v>1</v>
      </c>
      <c r="I165" s="278"/>
      <c r="J165" s="275"/>
      <c r="K165" s="275"/>
      <c r="L165" s="279"/>
      <c r="M165" s="280"/>
      <c r="N165" s="281"/>
      <c r="O165" s="281"/>
      <c r="P165" s="281"/>
      <c r="Q165" s="281"/>
      <c r="R165" s="281"/>
      <c r="S165" s="281"/>
      <c r="T165" s="282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83" t="s">
        <v>372</v>
      </c>
      <c r="AU165" s="283" t="s">
        <v>88</v>
      </c>
      <c r="AV165" s="15" t="s">
        <v>83</v>
      </c>
      <c r="AW165" s="15" t="s">
        <v>32</v>
      </c>
      <c r="AX165" s="15" t="s">
        <v>76</v>
      </c>
      <c r="AY165" s="283" t="s">
        <v>362</v>
      </c>
    </row>
    <row r="166" s="15" customFormat="1">
      <c r="A166" s="15"/>
      <c r="B166" s="274"/>
      <c r="C166" s="275"/>
      <c r="D166" s="243" t="s">
        <v>372</v>
      </c>
      <c r="E166" s="276" t="s">
        <v>1</v>
      </c>
      <c r="F166" s="277" t="s">
        <v>825</v>
      </c>
      <c r="G166" s="275"/>
      <c r="H166" s="276" t="s">
        <v>1</v>
      </c>
      <c r="I166" s="278"/>
      <c r="J166" s="275"/>
      <c r="K166" s="275"/>
      <c r="L166" s="279"/>
      <c r="M166" s="280"/>
      <c r="N166" s="281"/>
      <c r="O166" s="281"/>
      <c r="P166" s="281"/>
      <c r="Q166" s="281"/>
      <c r="R166" s="281"/>
      <c r="S166" s="281"/>
      <c r="T166" s="282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83" t="s">
        <v>372</v>
      </c>
      <c r="AU166" s="283" t="s">
        <v>88</v>
      </c>
      <c r="AV166" s="15" t="s">
        <v>83</v>
      </c>
      <c r="AW166" s="15" t="s">
        <v>32</v>
      </c>
      <c r="AX166" s="15" t="s">
        <v>76</v>
      </c>
      <c r="AY166" s="283" t="s">
        <v>362</v>
      </c>
    </row>
    <row r="167" s="13" customFormat="1">
      <c r="A167" s="13"/>
      <c r="B167" s="241"/>
      <c r="C167" s="242"/>
      <c r="D167" s="243" t="s">
        <v>372</v>
      </c>
      <c r="E167" s="244" t="s">
        <v>1</v>
      </c>
      <c r="F167" s="245" t="s">
        <v>2019</v>
      </c>
      <c r="G167" s="242"/>
      <c r="H167" s="246">
        <v>34.398000000000003</v>
      </c>
      <c r="I167" s="247"/>
      <c r="J167" s="242"/>
      <c r="K167" s="242"/>
      <c r="L167" s="248"/>
      <c r="M167" s="249"/>
      <c r="N167" s="250"/>
      <c r="O167" s="250"/>
      <c r="P167" s="250"/>
      <c r="Q167" s="250"/>
      <c r="R167" s="250"/>
      <c r="S167" s="250"/>
      <c r="T167" s="25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2" t="s">
        <v>372</v>
      </c>
      <c r="AU167" s="252" t="s">
        <v>88</v>
      </c>
      <c r="AV167" s="13" t="s">
        <v>88</v>
      </c>
      <c r="AW167" s="13" t="s">
        <v>32</v>
      </c>
      <c r="AX167" s="13" t="s">
        <v>76</v>
      </c>
      <c r="AY167" s="252" t="s">
        <v>362</v>
      </c>
    </row>
    <row r="168" s="15" customFormat="1">
      <c r="A168" s="15"/>
      <c r="B168" s="274"/>
      <c r="C168" s="275"/>
      <c r="D168" s="243" t="s">
        <v>372</v>
      </c>
      <c r="E168" s="276" t="s">
        <v>1</v>
      </c>
      <c r="F168" s="277" t="s">
        <v>2020</v>
      </c>
      <c r="G168" s="275"/>
      <c r="H168" s="276" t="s">
        <v>1</v>
      </c>
      <c r="I168" s="278"/>
      <c r="J168" s="275"/>
      <c r="K168" s="275"/>
      <c r="L168" s="279"/>
      <c r="M168" s="280"/>
      <c r="N168" s="281"/>
      <c r="O168" s="281"/>
      <c r="P168" s="281"/>
      <c r="Q168" s="281"/>
      <c r="R168" s="281"/>
      <c r="S168" s="281"/>
      <c r="T168" s="282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83" t="s">
        <v>372</v>
      </c>
      <c r="AU168" s="283" t="s">
        <v>88</v>
      </c>
      <c r="AV168" s="15" t="s">
        <v>83</v>
      </c>
      <c r="AW168" s="15" t="s">
        <v>32</v>
      </c>
      <c r="AX168" s="15" t="s">
        <v>76</v>
      </c>
      <c r="AY168" s="283" t="s">
        <v>362</v>
      </c>
    </row>
    <row r="169" s="13" customFormat="1">
      <c r="A169" s="13"/>
      <c r="B169" s="241"/>
      <c r="C169" s="242"/>
      <c r="D169" s="243" t="s">
        <v>372</v>
      </c>
      <c r="E169" s="244" t="s">
        <v>1</v>
      </c>
      <c r="F169" s="245" t="s">
        <v>2021</v>
      </c>
      <c r="G169" s="242"/>
      <c r="H169" s="246">
        <v>10.574999999999999</v>
      </c>
      <c r="I169" s="247"/>
      <c r="J169" s="242"/>
      <c r="K169" s="242"/>
      <c r="L169" s="248"/>
      <c r="M169" s="249"/>
      <c r="N169" s="250"/>
      <c r="O169" s="250"/>
      <c r="P169" s="250"/>
      <c r="Q169" s="250"/>
      <c r="R169" s="250"/>
      <c r="S169" s="250"/>
      <c r="T169" s="25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2" t="s">
        <v>372</v>
      </c>
      <c r="AU169" s="252" t="s">
        <v>88</v>
      </c>
      <c r="AV169" s="13" t="s">
        <v>88</v>
      </c>
      <c r="AW169" s="13" t="s">
        <v>32</v>
      </c>
      <c r="AX169" s="13" t="s">
        <v>76</v>
      </c>
      <c r="AY169" s="252" t="s">
        <v>362</v>
      </c>
    </row>
    <row r="170" s="14" customFormat="1">
      <c r="A170" s="14"/>
      <c r="B170" s="263"/>
      <c r="C170" s="264"/>
      <c r="D170" s="243" t="s">
        <v>372</v>
      </c>
      <c r="E170" s="265" t="s">
        <v>1</v>
      </c>
      <c r="F170" s="266" t="s">
        <v>396</v>
      </c>
      <c r="G170" s="264"/>
      <c r="H170" s="267">
        <v>44.972999999999999</v>
      </c>
      <c r="I170" s="268"/>
      <c r="J170" s="264"/>
      <c r="K170" s="264"/>
      <c r="L170" s="269"/>
      <c r="M170" s="270"/>
      <c r="N170" s="271"/>
      <c r="O170" s="271"/>
      <c r="P170" s="271"/>
      <c r="Q170" s="271"/>
      <c r="R170" s="271"/>
      <c r="S170" s="271"/>
      <c r="T170" s="27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73" t="s">
        <v>372</v>
      </c>
      <c r="AU170" s="273" t="s">
        <v>88</v>
      </c>
      <c r="AV170" s="14" t="s">
        <v>370</v>
      </c>
      <c r="AW170" s="14" t="s">
        <v>32</v>
      </c>
      <c r="AX170" s="14" t="s">
        <v>83</v>
      </c>
      <c r="AY170" s="273" t="s">
        <v>362</v>
      </c>
    </row>
    <row r="171" s="2" customFormat="1" ht="24.15" customHeight="1">
      <c r="A171" s="39"/>
      <c r="B171" s="40"/>
      <c r="C171" s="253" t="s">
        <v>411</v>
      </c>
      <c r="D171" s="253" t="s">
        <v>380</v>
      </c>
      <c r="E171" s="254" t="s">
        <v>2052</v>
      </c>
      <c r="F171" s="255" t="s">
        <v>2053</v>
      </c>
      <c r="G171" s="256" t="s">
        <v>368</v>
      </c>
      <c r="H171" s="257">
        <v>51.719000000000001</v>
      </c>
      <c r="I171" s="258"/>
      <c r="J171" s="259">
        <f>ROUND(I171*H171,2)</f>
        <v>0</v>
      </c>
      <c r="K171" s="255" t="s">
        <v>369</v>
      </c>
      <c r="L171" s="260"/>
      <c r="M171" s="261" t="s">
        <v>1</v>
      </c>
      <c r="N171" s="262" t="s">
        <v>42</v>
      </c>
      <c r="O171" s="92"/>
      <c r="P171" s="237">
        <f>O171*H171</f>
        <v>0</v>
      </c>
      <c r="Q171" s="237">
        <v>0.00029999999999999997</v>
      </c>
      <c r="R171" s="237">
        <f>Q171*H171</f>
        <v>0.015515699999999999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526</v>
      </c>
      <c r="AT171" s="239" t="s">
        <v>380</v>
      </c>
      <c r="AU171" s="239" t="s">
        <v>88</v>
      </c>
      <c r="AY171" s="18" t="s">
        <v>362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88</v>
      </c>
      <c r="BK171" s="240">
        <f>ROUND(I171*H171,2)</f>
        <v>0</v>
      </c>
      <c r="BL171" s="18" t="s">
        <v>440</v>
      </c>
      <c r="BM171" s="239" t="s">
        <v>2054</v>
      </c>
    </row>
    <row r="172" s="13" customFormat="1">
      <c r="A172" s="13"/>
      <c r="B172" s="241"/>
      <c r="C172" s="242"/>
      <c r="D172" s="243" t="s">
        <v>372</v>
      </c>
      <c r="E172" s="244" t="s">
        <v>1</v>
      </c>
      <c r="F172" s="245" t="s">
        <v>2055</v>
      </c>
      <c r="G172" s="242"/>
      <c r="H172" s="246">
        <v>51.719000000000001</v>
      </c>
      <c r="I172" s="247"/>
      <c r="J172" s="242"/>
      <c r="K172" s="242"/>
      <c r="L172" s="248"/>
      <c r="M172" s="249"/>
      <c r="N172" s="250"/>
      <c r="O172" s="250"/>
      <c r="P172" s="250"/>
      <c r="Q172" s="250"/>
      <c r="R172" s="250"/>
      <c r="S172" s="250"/>
      <c r="T172" s="25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2" t="s">
        <v>372</v>
      </c>
      <c r="AU172" s="252" t="s">
        <v>88</v>
      </c>
      <c r="AV172" s="13" t="s">
        <v>88</v>
      </c>
      <c r="AW172" s="13" t="s">
        <v>32</v>
      </c>
      <c r="AX172" s="13" t="s">
        <v>83</v>
      </c>
      <c r="AY172" s="252" t="s">
        <v>362</v>
      </c>
    </row>
    <row r="173" s="2" customFormat="1" ht="24.15" customHeight="1">
      <c r="A173" s="39"/>
      <c r="B173" s="40"/>
      <c r="C173" s="228" t="s">
        <v>416</v>
      </c>
      <c r="D173" s="228" t="s">
        <v>365</v>
      </c>
      <c r="E173" s="229" t="s">
        <v>1976</v>
      </c>
      <c r="F173" s="230" t="s">
        <v>1977</v>
      </c>
      <c r="G173" s="231" t="s">
        <v>482</v>
      </c>
      <c r="H173" s="232">
        <v>0.248</v>
      </c>
      <c r="I173" s="233"/>
      <c r="J173" s="234">
        <f>ROUND(I173*H173,2)</f>
        <v>0</v>
      </c>
      <c r="K173" s="230" t="s">
        <v>369</v>
      </c>
      <c r="L173" s="45"/>
      <c r="M173" s="288" t="s">
        <v>1</v>
      </c>
      <c r="N173" s="289" t="s">
        <v>42</v>
      </c>
      <c r="O173" s="290"/>
      <c r="P173" s="291">
        <f>O173*H173</f>
        <v>0</v>
      </c>
      <c r="Q173" s="291">
        <v>0</v>
      </c>
      <c r="R173" s="291">
        <f>Q173*H173</f>
        <v>0</v>
      </c>
      <c r="S173" s="291">
        <v>0</v>
      </c>
      <c r="T173" s="292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440</v>
      </c>
      <c r="AT173" s="239" t="s">
        <v>365</v>
      </c>
      <c r="AU173" s="239" t="s">
        <v>88</v>
      </c>
      <c r="AY173" s="18" t="s">
        <v>362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88</v>
      </c>
      <c r="BK173" s="240">
        <f>ROUND(I173*H173,2)</f>
        <v>0</v>
      </c>
      <c r="BL173" s="18" t="s">
        <v>440</v>
      </c>
      <c r="BM173" s="239" t="s">
        <v>2056</v>
      </c>
    </row>
    <row r="174" s="2" customFormat="1" ht="6.96" customHeight="1">
      <c r="A174" s="39"/>
      <c r="B174" s="67"/>
      <c r="C174" s="68"/>
      <c r="D174" s="68"/>
      <c r="E174" s="68"/>
      <c r="F174" s="68"/>
      <c r="G174" s="68"/>
      <c r="H174" s="68"/>
      <c r="I174" s="68"/>
      <c r="J174" s="68"/>
      <c r="K174" s="68"/>
      <c r="L174" s="45"/>
      <c r="M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</row>
  </sheetData>
  <sheetProtection sheet="1" autoFilter="0" formatColumns="0" formatRows="0" objects="1" scenarios="1" spinCount="100000" saltValue="4FHmFLsD+KdnacqwhE0tiS2DGErb/gUVAjc4Ka/gLTyqDFEsXwZzFqxZcTV9o8Zh7Qgd1fojkS4PTPTjaR+HLQ==" hashValue="mrW+BaOi7T5aKvFOHBq1SAkEWpL3AiXZKJWuvbNfWUBrkTb4WVlws75t7PA8bJbI3+3pboL+0WS6iY4BmuW08g==" algorithmName="SHA-512" password="CC35"/>
  <autoFilter ref="C125:K17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632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633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2057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ROUND(J128,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ROUND((SUM(BE128:BE171)),  2)</f>
        <v>0</v>
      </c>
      <c r="G37" s="39"/>
      <c r="H37" s="39"/>
      <c r="I37" s="166">
        <v>0.20999999999999999</v>
      </c>
      <c r="J37" s="165">
        <f>ROUND(((SUM(BE128:BE171))*I37),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ROUND((SUM(BF128:BF171)),  2)</f>
        <v>0</v>
      </c>
      <c r="G38" s="39"/>
      <c r="H38" s="39"/>
      <c r="I38" s="166">
        <v>0.12</v>
      </c>
      <c r="J38" s="165">
        <f>ROUND(((SUM(BF128:BF171))*I38),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ROUND((SUM(BG128:BG171)),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ROUND((SUM(BH128:BH171)),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ROUND((SUM(BI128:BI171)),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632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633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06.A - Oprava soklu VZT zařízení 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J128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340</v>
      </c>
      <c r="E101" s="193"/>
      <c r="F101" s="193"/>
      <c r="G101" s="193"/>
      <c r="H101" s="193"/>
      <c r="I101" s="193"/>
      <c r="J101" s="194">
        <f>J129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1899</v>
      </c>
      <c r="E102" s="198"/>
      <c r="F102" s="198"/>
      <c r="G102" s="198"/>
      <c r="H102" s="198"/>
      <c r="I102" s="198"/>
      <c r="J102" s="199">
        <f>J130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1900</v>
      </c>
      <c r="E103" s="198"/>
      <c r="F103" s="198"/>
      <c r="G103" s="198"/>
      <c r="H103" s="198"/>
      <c r="I103" s="198"/>
      <c r="J103" s="199">
        <f>J156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2058</v>
      </c>
      <c r="E104" s="198"/>
      <c r="F104" s="198"/>
      <c r="G104" s="198"/>
      <c r="H104" s="198"/>
      <c r="I104" s="198"/>
      <c r="J104" s="199">
        <f>J164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347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Stavební úpravy Ústecká 2855, Česká Lípa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325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1" customFormat="1" ht="16.5" customHeight="1">
      <c r="B116" s="22"/>
      <c r="C116" s="23"/>
      <c r="D116" s="23"/>
      <c r="E116" s="185" t="s">
        <v>632</v>
      </c>
      <c r="F116" s="23"/>
      <c r="G116" s="23"/>
      <c r="H116" s="23"/>
      <c r="I116" s="23"/>
      <c r="J116" s="23"/>
      <c r="K116" s="23"/>
      <c r="L116" s="21"/>
    </row>
    <row r="117" s="1" customFormat="1" ht="12" customHeight="1">
      <c r="B117" s="22"/>
      <c r="C117" s="33" t="s">
        <v>327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296" t="s">
        <v>633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634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E13</f>
        <v xml:space="preserve">06.A - Oprava soklu VZT zařízení 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F16</f>
        <v xml:space="preserve">Ústecká 2855, Česká Lípa </v>
      </c>
      <c r="G122" s="41"/>
      <c r="H122" s="41"/>
      <c r="I122" s="33" t="s">
        <v>22</v>
      </c>
      <c r="J122" s="80" t="str">
        <f>IF(J16="","",J16)</f>
        <v>6. 8. 2025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24</v>
      </c>
      <c r="D124" s="41"/>
      <c r="E124" s="41"/>
      <c r="F124" s="28" t="str">
        <f>E19</f>
        <v>Město Č. Lípa, n. T.G.M. 1/1, 47 001 Česká Lípa</v>
      </c>
      <c r="G124" s="41"/>
      <c r="H124" s="41"/>
      <c r="I124" s="33" t="s">
        <v>30</v>
      </c>
      <c r="J124" s="37" t="str">
        <f>E25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28</v>
      </c>
      <c r="D125" s="41"/>
      <c r="E125" s="41"/>
      <c r="F125" s="28" t="str">
        <f>IF(E22="","",E22)</f>
        <v>Vyplň údaj</v>
      </c>
      <c r="G125" s="41"/>
      <c r="H125" s="41"/>
      <c r="I125" s="33" t="s">
        <v>33</v>
      </c>
      <c r="J125" s="37" t="str">
        <f>E28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1"/>
      <c r="B127" s="202"/>
      <c r="C127" s="203" t="s">
        <v>348</v>
      </c>
      <c r="D127" s="204" t="s">
        <v>61</v>
      </c>
      <c r="E127" s="204" t="s">
        <v>57</v>
      </c>
      <c r="F127" s="204" t="s">
        <v>58</v>
      </c>
      <c r="G127" s="204" t="s">
        <v>349</v>
      </c>
      <c r="H127" s="204" t="s">
        <v>350</v>
      </c>
      <c r="I127" s="204" t="s">
        <v>351</v>
      </c>
      <c r="J127" s="204" t="s">
        <v>331</v>
      </c>
      <c r="K127" s="205" t="s">
        <v>352</v>
      </c>
      <c r="L127" s="206"/>
      <c r="M127" s="101" t="s">
        <v>1</v>
      </c>
      <c r="N127" s="102" t="s">
        <v>40</v>
      </c>
      <c r="O127" s="102" t="s">
        <v>353</v>
      </c>
      <c r="P127" s="102" t="s">
        <v>354</v>
      </c>
      <c r="Q127" s="102" t="s">
        <v>355</v>
      </c>
      <c r="R127" s="102" t="s">
        <v>356</v>
      </c>
      <c r="S127" s="102" t="s">
        <v>357</v>
      </c>
      <c r="T127" s="103" t="s">
        <v>358</v>
      </c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</row>
    <row r="128" s="2" customFormat="1" ht="22.8" customHeight="1">
      <c r="A128" s="39"/>
      <c r="B128" s="40"/>
      <c r="C128" s="108" t="s">
        <v>359</v>
      </c>
      <c r="D128" s="41"/>
      <c r="E128" s="41"/>
      <c r="F128" s="41"/>
      <c r="G128" s="41"/>
      <c r="H128" s="41"/>
      <c r="I128" s="41"/>
      <c r="J128" s="207">
        <f>BK128</f>
        <v>0</v>
      </c>
      <c r="K128" s="41"/>
      <c r="L128" s="45"/>
      <c r="M128" s="104"/>
      <c r="N128" s="208"/>
      <c r="O128" s="105"/>
      <c r="P128" s="209">
        <f>P129</f>
        <v>0</v>
      </c>
      <c r="Q128" s="105"/>
      <c r="R128" s="209">
        <f>R129</f>
        <v>0.20039279999999998</v>
      </c>
      <c r="S128" s="105"/>
      <c r="T128" s="210">
        <f>T129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75</v>
      </c>
      <c r="AU128" s="18" t="s">
        <v>333</v>
      </c>
      <c r="BK128" s="211">
        <f>BK129</f>
        <v>0</v>
      </c>
    </row>
    <row r="129" s="12" customFormat="1" ht="25.92" customHeight="1">
      <c r="A129" s="12"/>
      <c r="B129" s="212"/>
      <c r="C129" s="213"/>
      <c r="D129" s="214" t="s">
        <v>75</v>
      </c>
      <c r="E129" s="215" t="s">
        <v>513</v>
      </c>
      <c r="F129" s="215" t="s">
        <v>514</v>
      </c>
      <c r="G129" s="213"/>
      <c r="H129" s="213"/>
      <c r="I129" s="216"/>
      <c r="J129" s="217">
        <f>BK129</f>
        <v>0</v>
      </c>
      <c r="K129" s="213"/>
      <c r="L129" s="218"/>
      <c r="M129" s="219"/>
      <c r="N129" s="220"/>
      <c r="O129" s="220"/>
      <c r="P129" s="221">
        <f>P130+P156+P164</f>
        <v>0</v>
      </c>
      <c r="Q129" s="220"/>
      <c r="R129" s="221">
        <f>R130+R156+R164</f>
        <v>0.20039279999999998</v>
      </c>
      <c r="S129" s="220"/>
      <c r="T129" s="222">
        <f>T130+T156+T164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88</v>
      </c>
      <c r="AT129" s="224" t="s">
        <v>75</v>
      </c>
      <c r="AU129" s="224" t="s">
        <v>76</v>
      </c>
      <c r="AY129" s="223" t="s">
        <v>362</v>
      </c>
      <c r="BK129" s="225">
        <f>BK130+BK156+BK164</f>
        <v>0</v>
      </c>
    </row>
    <row r="130" s="12" customFormat="1" ht="22.8" customHeight="1">
      <c r="A130" s="12"/>
      <c r="B130" s="212"/>
      <c r="C130" s="213"/>
      <c r="D130" s="214" t="s">
        <v>75</v>
      </c>
      <c r="E130" s="226" t="s">
        <v>1935</v>
      </c>
      <c r="F130" s="226" t="s">
        <v>1936</v>
      </c>
      <c r="G130" s="213"/>
      <c r="H130" s="213"/>
      <c r="I130" s="216"/>
      <c r="J130" s="227">
        <f>BK130</f>
        <v>0</v>
      </c>
      <c r="K130" s="213"/>
      <c r="L130" s="218"/>
      <c r="M130" s="219"/>
      <c r="N130" s="220"/>
      <c r="O130" s="220"/>
      <c r="P130" s="221">
        <f>SUM(P131:P155)</f>
        <v>0</v>
      </c>
      <c r="Q130" s="220"/>
      <c r="R130" s="221">
        <f>SUM(R131:R155)</f>
        <v>0.040223999999999996</v>
      </c>
      <c r="S130" s="220"/>
      <c r="T130" s="222">
        <f>SUM(T131:T155)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88</v>
      </c>
      <c r="AT130" s="224" t="s">
        <v>75</v>
      </c>
      <c r="AU130" s="224" t="s">
        <v>83</v>
      </c>
      <c r="AY130" s="223" t="s">
        <v>362</v>
      </c>
      <c r="BK130" s="225">
        <f>SUM(BK131:BK155)</f>
        <v>0</v>
      </c>
    </row>
    <row r="131" s="2" customFormat="1" ht="24.15" customHeight="1">
      <c r="A131" s="39"/>
      <c r="B131" s="40"/>
      <c r="C131" s="228" t="s">
        <v>83</v>
      </c>
      <c r="D131" s="228" t="s">
        <v>365</v>
      </c>
      <c r="E131" s="229" t="s">
        <v>2059</v>
      </c>
      <c r="F131" s="230" t="s">
        <v>2060</v>
      </c>
      <c r="G131" s="231" t="s">
        <v>403</v>
      </c>
      <c r="H131" s="232">
        <v>26.5</v>
      </c>
      <c r="I131" s="233"/>
      <c r="J131" s="234">
        <f>ROUND(I131*H131,2)</f>
        <v>0</v>
      </c>
      <c r="K131" s="230" t="s">
        <v>471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440</v>
      </c>
      <c r="AT131" s="239" t="s">
        <v>365</v>
      </c>
      <c r="AU131" s="239" t="s">
        <v>88</v>
      </c>
      <c r="AY131" s="18" t="s">
        <v>362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440</v>
      </c>
      <c r="BM131" s="239" t="s">
        <v>2061</v>
      </c>
    </row>
    <row r="132" s="15" customFormat="1">
      <c r="A132" s="15"/>
      <c r="B132" s="274"/>
      <c r="C132" s="275"/>
      <c r="D132" s="243" t="s">
        <v>372</v>
      </c>
      <c r="E132" s="276" t="s">
        <v>1</v>
      </c>
      <c r="F132" s="277" t="s">
        <v>1448</v>
      </c>
      <c r="G132" s="275"/>
      <c r="H132" s="276" t="s">
        <v>1</v>
      </c>
      <c r="I132" s="278"/>
      <c r="J132" s="275"/>
      <c r="K132" s="275"/>
      <c r="L132" s="279"/>
      <c r="M132" s="280"/>
      <c r="N132" s="281"/>
      <c r="O132" s="281"/>
      <c r="P132" s="281"/>
      <c r="Q132" s="281"/>
      <c r="R132" s="281"/>
      <c r="S132" s="281"/>
      <c r="T132" s="282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83" t="s">
        <v>372</v>
      </c>
      <c r="AU132" s="283" t="s">
        <v>88</v>
      </c>
      <c r="AV132" s="15" t="s">
        <v>83</v>
      </c>
      <c r="AW132" s="15" t="s">
        <v>32</v>
      </c>
      <c r="AX132" s="15" t="s">
        <v>76</v>
      </c>
      <c r="AY132" s="283" t="s">
        <v>362</v>
      </c>
    </row>
    <row r="133" s="13" customFormat="1">
      <c r="A133" s="13"/>
      <c r="B133" s="241"/>
      <c r="C133" s="242"/>
      <c r="D133" s="243" t="s">
        <v>372</v>
      </c>
      <c r="E133" s="244" t="s">
        <v>1</v>
      </c>
      <c r="F133" s="245" t="s">
        <v>2062</v>
      </c>
      <c r="G133" s="242"/>
      <c r="H133" s="246">
        <v>26.5</v>
      </c>
      <c r="I133" s="247"/>
      <c r="J133" s="242"/>
      <c r="K133" s="242"/>
      <c r="L133" s="248"/>
      <c r="M133" s="249"/>
      <c r="N133" s="250"/>
      <c r="O133" s="250"/>
      <c r="P133" s="250"/>
      <c r="Q133" s="250"/>
      <c r="R133" s="250"/>
      <c r="S133" s="250"/>
      <c r="T133" s="25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2" t="s">
        <v>372</v>
      </c>
      <c r="AU133" s="252" t="s">
        <v>88</v>
      </c>
      <c r="AV133" s="13" t="s">
        <v>88</v>
      </c>
      <c r="AW133" s="13" t="s">
        <v>32</v>
      </c>
      <c r="AX133" s="13" t="s">
        <v>83</v>
      </c>
      <c r="AY133" s="252" t="s">
        <v>362</v>
      </c>
    </row>
    <row r="134" s="2" customFormat="1" ht="24.15" customHeight="1">
      <c r="A134" s="39"/>
      <c r="B134" s="40"/>
      <c r="C134" s="228" t="s">
        <v>88</v>
      </c>
      <c r="D134" s="228" t="s">
        <v>365</v>
      </c>
      <c r="E134" s="229" t="s">
        <v>2028</v>
      </c>
      <c r="F134" s="230" t="s">
        <v>2029</v>
      </c>
      <c r="G134" s="231" t="s">
        <v>368</v>
      </c>
      <c r="H134" s="232">
        <v>8.8000000000000007</v>
      </c>
      <c r="I134" s="233"/>
      <c r="J134" s="234">
        <f>ROUND(I134*H134,2)</f>
        <v>0</v>
      </c>
      <c r="K134" s="230" t="s">
        <v>369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3.0000000000000001E-05</v>
      </c>
      <c r="R134" s="237">
        <f>Q134*H134</f>
        <v>0.00026400000000000002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88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2063</v>
      </c>
    </row>
    <row r="135" s="15" customFormat="1">
      <c r="A135" s="15"/>
      <c r="B135" s="274"/>
      <c r="C135" s="275"/>
      <c r="D135" s="243" t="s">
        <v>372</v>
      </c>
      <c r="E135" s="276" t="s">
        <v>1</v>
      </c>
      <c r="F135" s="277" t="s">
        <v>1448</v>
      </c>
      <c r="G135" s="275"/>
      <c r="H135" s="276" t="s">
        <v>1</v>
      </c>
      <c r="I135" s="278"/>
      <c r="J135" s="275"/>
      <c r="K135" s="275"/>
      <c r="L135" s="279"/>
      <c r="M135" s="280"/>
      <c r="N135" s="281"/>
      <c r="O135" s="281"/>
      <c r="P135" s="281"/>
      <c r="Q135" s="281"/>
      <c r="R135" s="281"/>
      <c r="S135" s="281"/>
      <c r="T135" s="282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83" t="s">
        <v>372</v>
      </c>
      <c r="AU135" s="283" t="s">
        <v>88</v>
      </c>
      <c r="AV135" s="15" t="s">
        <v>83</v>
      </c>
      <c r="AW135" s="15" t="s">
        <v>32</v>
      </c>
      <c r="AX135" s="15" t="s">
        <v>76</v>
      </c>
      <c r="AY135" s="283" t="s">
        <v>362</v>
      </c>
    </row>
    <row r="136" s="15" customFormat="1">
      <c r="A136" s="15"/>
      <c r="B136" s="274"/>
      <c r="C136" s="275"/>
      <c r="D136" s="243" t="s">
        <v>372</v>
      </c>
      <c r="E136" s="276" t="s">
        <v>1</v>
      </c>
      <c r="F136" s="277" t="s">
        <v>893</v>
      </c>
      <c r="G136" s="275"/>
      <c r="H136" s="276" t="s">
        <v>1</v>
      </c>
      <c r="I136" s="278"/>
      <c r="J136" s="275"/>
      <c r="K136" s="275"/>
      <c r="L136" s="279"/>
      <c r="M136" s="280"/>
      <c r="N136" s="281"/>
      <c r="O136" s="281"/>
      <c r="P136" s="281"/>
      <c r="Q136" s="281"/>
      <c r="R136" s="281"/>
      <c r="S136" s="281"/>
      <c r="T136" s="282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83" t="s">
        <v>372</v>
      </c>
      <c r="AU136" s="283" t="s">
        <v>88</v>
      </c>
      <c r="AV136" s="15" t="s">
        <v>83</v>
      </c>
      <c r="AW136" s="15" t="s">
        <v>32</v>
      </c>
      <c r="AX136" s="15" t="s">
        <v>76</v>
      </c>
      <c r="AY136" s="283" t="s">
        <v>362</v>
      </c>
    </row>
    <row r="137" s="13" customFormat="1">
      <c r="A137" s="13"/>
      <c r="B137" s="241"/>
      <c r="C137" s="242"/>
      <c r="D137" s="243" t="s">
        <v>372</v>
      </c>
      <c r="E137" s="244" t="s">
        <v>1</v>
      </c>
      <c r="F137" s="245" t="s">
        <v>2064</v>
      </c>
      <c r="G137" s="242"/>
      <c r="H137" s="246">
        <v>8.8000000000000007</v>
      </c>
      <c r="I137" s="247"/>
      <c r="J137" s="242"/>
      <c r="K137" s="242"/>
      <c r="L137" s="248"/>
      <c r="M137" s="249"/>
      <c r="N137" s="250"/>
      <c r="O137" s="250"/>
      <c r="P137" s="250"/>
      <c r="Q137" s="250"/>
      <c r="R137" s="250"/>
      <c r="S137" s="250"/>
      <c r="T137" s="25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2" t="s">
        <v>372</v>
      </c>
      <c r="AU137" s="252" t="s">
        <v>88</v>
      </c>
      <c r="AV137" s="13" t="s">
        <v>88</v>
      </c>
      <c r="AW137" s="13" t="s">
        <v>32</v>
      </c>
      <c r="AX137" s="13" t="s">
        <v>83</v>
      </c>
      <c r="AY137" s="252" t="s">
        <v>362</v>
      </c>
    </row>
    <row r="138" s="2" customFormat="1" ht="24.15" customHeight="1">
      <c r="A138" s="39"/>
      <c r="B138" s="40"/>
      <c r="C138" s="253" t="s">
        <v>104</v>
      </c>
      <c r="D138" s="253" t="s">
        <v>380</v>
      </c>
      <c r="E138" s="254" t="s">
        <v>2031</v>
      </c>
      <c r="F138" s="255" t="s">
        <v>2032</v>
      </c>
      <c r="G138" s="256" t="s">
        <v>368</v>
      </c>
      <c r="H138" s="257">
        <v>9.6799999999999997</v>
      </c>
      <c r="I138" s="258"/>
      <c r="J138" s="259">
        <f>ROUND(I138*H138,2)</f>
        <v>0</v>
      </c>
      <c r="K138" s="255" t="s">
        <v>369</v>
      </c>
      <c r="L138" s="260"/>
      <c r="M138" s="261" t="s">
        <v>1</v>
      </c>
      <c r="N138" s="262" t="s">
        <v>42</v>
      </c>
      <c r="O138" s="92"/>
      <c r="P138" s="237">
        <f>O138*H138</f>
        <v>0</v>
      </c>
      <c r="Q138" s="237">
        <v>0.0019</v>
      </c>
      <c r="R138" s="237">
        <f>Q138*H138</f>
        <v>0.018391999999999999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526</v>
      </c>
      <c r="AT138" s="239" t="s">
        <v>380</v>
      </c>
      <c r="AU138" s="239" t="s">
        <v>88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440</v>
      </c>
      <c r="BM138" s="239" t="s">
        <v>2065</v>
      </c>
    </row>
    <row r="139" s="13" customFormat="1">
      <c r="A139" s="13"/>
      <c r="B139" s="241"/>
      <c r="C139" s="242"/>
      <c r="D139" s="243" t="s">
        <v>372</v>
      </c>
      <c r="E139" s="244" t="s">
        <v>1</v>
      </c>
      <c r="F139" s="245" t="s">
        <v>2066</v>
      </c>
      <c r="G139" s="242"/>
      <c r="H139" s="246">
        <v>9.6799999999999997</v>
      </c>
      <c r="I139" s="247"/>
      <c r="J139" s="242"/>
      <c r="K139" s="242"/>
      <c r="L139" s="248"/>
      <c r="M139" s="249"/>
      <c r="N139" s="250"/>
      <c r="O139" s="250"/>
      <c r="P139" s="250"/>
      <c r="Q139" s="250"/>
      <c r="R139" s="250"/>
      <c r="S139" s="250"/>
      <c r="T139" s="25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2" t="s">
        <v>372</v>
      </c>
      <c r="AU139" s="252" t="s">
        <v>88</v>
      </c>
      <c r="AV139" s="13" t="s">
        <v>88</v>
      </c>
      <c r="AW139" s="13" t="s">
        <v>32</v>
      </c>
      <c r="AX139" s="13" t="s">
        <v>83</v>
      </c>
      <c r="AY139" s="252" t="s">
        <v>362</v>
      </c>
    </row>
    <row r="140" s="2" customFormat="1" ht="33" customHeight="1">
      <c r="A140" s="39"/>
      <c r="B140" s="40"/>
      <c r="C140" s="228" t="s">
        <v>370</v>
      </c>
      <c r="D140" s="228" t="s">
        <v>365</v>
      </c>
      <c r="E140" s="229" t="s">
        <v>2035</v>
      </c>
      <c r="F140" s="230" t="s">
        <v>2036</v>
      </c>
      <c r="G140" s="231" t="s">
        <v>368</v>
      </c>
      <c r="H140" s="232">
        <v>8.8000000000000007</v>
      </c>
      <c r="I140" s="233"/>
      <c r="J140" s="234">
        <f>ROUND(I140*H140,2)</f>
        <v>0</v>
      </c>
      <c r="K140" s="230" t="s">
        <v>471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440</v>
      </c>
      <c r="AT140" s="239" t="s">
        <v>365</v>
      </c>
      <c r="AU140" s="239" t="s">
        <v>88</v>
      </c>
      <c r="AY140" s="18" t="s">
        <v>362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440</v>
      </c>
      <c r="BM140" s="239" t="s">
        <v>2067</v>
      </c>
    </row>
    <row r="141" s="13" customFormat="1">
      <c r="A141" s="13"/>
      <c r="B141" s="241"/>
      <c r="C141" s="242"/>
      <c r="D141" s="243" t="s">
        <v>372</v>
      </c>
      <c r="E141" s="244" t="s">
        <v>1</v>
      </c>
      <c r="F141" s="245" t="s">
        <v>2068</v>
      </c>
      <c r="G141" s="242"/>
      <c r="H141" s="246">
        <v>8.8000000000000007</v>
      </c>
      <c r="I141" s="247"/>
      <c r="J141" s="242"/>
      <c r="K141" s="242"/>
      <c r="L141" s="248"/>
      <c r="M141" s="249"/>
      <c r="N141" s="250"/>
      <c r="O141" s="250"/>
      <c r="P141" s="250"/>
      <c r="Q141" s="250"/>
      <c r="R141" s="250"/>
      <c r="S141" s="250"/>
      <c r="T141" s="25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2" t="s">
        <v>372</v>
      </c>
      <c r="AU141" s="252" t="s">
        <v>88</v>
      </c>
      <c r="AV141" s="13" t="s">
        <v>88</v>
      </c>
      <c r="AW141" s="13" t="s">
        <v>32</v>
      </c>
      <c r="AX141" s="13" t="s">
        <v>83</v>
      </c>
      <c r="AY141" s="252" t="s">
        <v>362</v>
      </c>
    </row>
    <row r="142" s="2" customFormat="1" ht="37.8" customHeight="1">
      <c r="A142" s="39"/>
      <c r="B142" s="40"/>
      <c r="C142" s="228" t="s">
        <v>363</v>
      </c>
      <c r="D142" s="228" t="s">
        <v>365</v>
      </c>
      <c r="E142" s="229" t="s">
        <v>2039</v>
      </c>
      <c r="F142" s="230" t="s">
        <v>2040</v>
      </c>
      <c r="G142" s="231" t="s">
        <v>403</v>
      </c>
      <c r="H142" s="232">
        <v>16</v>
      </c>
      <c r="I142" s="233"/>
      <c r="J142" s="234">
        <f>ROUND(I142*H142,2)</f>
        <v>0</v>
      </c>
      <c r="K142" s="230" t="s">
        <v>369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0.00115</v>
      </c>
      <c r="R142" s="237">
        <f>Q142*H142</f>
        <v>0.0184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440</v>
      </c>
      <c r="AT142" s="239" t="s">
        <v>365</v>
      </c>
      <c r="AU142" s="239" t="s">
        <v>88</v>
      </c>
      <c r="AY142" s="18" t="s">
        <v>362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440</v>
      </c>
      <c r="BM142" s="239" t="s">
        <v>2069</v>
      </c>
    </row>
    <row r="143" s="15" customFormat="1">
      <c r="A143" s="15"/>
      <c r="B143" s="274"/>
      <c r="C143" s="275"/>
      <c r="D143" s="243" t="s">
        <v>372</v>
      </c>
      <c r="E143" s="276" t="s">
        <v>1</v>
      </c>
      <c r="F143" s="277" t="s">
        <v>1448</v>
      </c>
      <c r="G143" s="275"/>
      <c r="H143" s="276" t="s">
        <v>1</v>
      </c>
      <c r="I143" s="278"/>
      <c r="J143" s="275"/>
      <c r="K143" s="275"/>
      <c r="L143" s="279"/>
      <c r="M143" s="280"/>
      <c r="N143" s="281"/>
      <c r="O143" s="281"/>
      <c r="P143" s="281"/>
      <c r="Q143" s="281"/>
      <c r="R143" s="281"/>
      <c r="S143" s="281"/>
      <c r="T143" s="282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83" t="s">
        <v>372</v>
      </c>
      <c r="AU143" s="283" t="s">
        <v>88</v>
      </c>
      <c r="AV143" s="15" t="s">
        <v>83</v>
      </c>
      <c r="AW143" s="15" t="s">
        <v>32</v>
      </c>
      <c r="AX143" s="15" t="s">
        <v>76</v>
      </c>
      <c r="AY143" s="283" t="s">
        <v>362</v>
      </c>
    </row>
    <row r="144" s="15" customFormat="1">
      <c r="A144" s="15"/>
      <c r="B144" s="274"/>
      <c r="C144" s="275"/>
      <c r="D144" s="243" t="s">
        <v>372</v>
      </c>
      <c r="E144" s="276" t="s">
        <v>1</v>
      </c>
      <c r="F144" s="277" t="s">
        <v>893</v>
      </c>
      <c r="G144" s="275"/>
      <c r="H144" s="276" t="s">
        <v>1</v>
      </c>
      <c r="I144" s="278"/>
      <c r="J144" s="275"/>
      <c r="K144" s="275"/>
      <c r="L144" s="279"/>
      <c r="M144" s="280"/>
      <c r="N144" s="281"/>
      <c r="O144" s="281"/>
      <c r="P144" s="281"/>
      <c r="Q144" s="281"/>
      <c r="R144" s="281"/>
      <c r="S144" s="281"/>
      <c r="T144" s="282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83" t="s">
        <v>372</v>
      </c>
      <c r="AU144" s="283" t="s">
        <v>88</v>
      </c>
      <c r="AV144" s="15" t="s">
        <v>83</v>
      </c>
      <c r="AW144" s="15" t="s">
        <v>32</v>
      </c>
      <c r="AX144" s="15" t="s">
        <v>76</v>
      </c>
      <c r="AY144" s="283" t="s">
        <v>362</v>
      </c>
    </row>
    <row r="145" s="15" customFormat="1">
      <c r="A145" s="15"/>
      <c r="B145" s="274"/>
      <c r="C145" s="275"/>
      <c r="D145" s="243" t="s">
        <v>372</v>
      </c>
      <c r="E145" s="276" t="s">
        <v>1</v>
      </c>
      <c r="F145" s="277" t="s">
        <v>1448</v>
      </c>
      <c r="G145" s="275"/>
      <c r="H145" s="276" t="s">
        <v>1</v>
      </c>
      <c r="I145" s="278"/>
      <c r="J145" s="275"/>
      <c r="K145" s="275"/>
      <c r="L145" s="279"/>
      <c r="M145" s="280"/>
      <c r="N145" s="281"/>
      <c r="O145" s="281"/>
      <c r="P145" s="281"/>
      <c r="Q145" s="281"/>
      <c r="R145" s="281"/>
      <c r="S145" s="281"/>
      <c r="T145" s="282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83" t="s">
        <v>372</v>
      </c>
      <c r="AU145" s="283" t="s">
        <v>88</v>
      </c>
      <c r="AV145" s="15" t="s">
        <v>83</v>
      </c>
      <c r="AW145" s="15" t="s">
        <v>32</v>
      </c>
      <c r="AX145" s="15" t="s">
        <v>76</v>
      </c>
      <c r="AY145" s="283" t="s">
        <v>362</v>
      </c>
    </row>
    <row r="146" s="15" customFormat="1">
      <c r="A146" s="15"/>
      <c r="B146" s="274"/>
      <c r="C146" s="275"/>
      <c r="D146" s="243" t="s">
        <v>372</v>
      </c>
      <c r="E146" s="276" t="s">
        <v>1</v>
      </c>
      <c r="F146" s="277" t="s">
        <v>893</v>
      </c>
      <c r="G146" s="275"/>
      <c r="H146" s="276" t="s">
        <v>1</v>
      </c>
      <c r="I146" s="278"/>
      <c r="J146" s="275"/>
      <c r="K146" s="275"/>
      <c r="L146" s="279"/>
      <c r="M146" s="280"/>
      <c r="N146" s="281"/>
      <c r="O146" s="281"/>
      <c r="P146" s="281"/>
      <c r="Q146" s="281"/>
      <c r="R146" s="281"/>
      <c r="S146" s="281"/>
      <c r="T146" s="282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83" t="s">
        <v>372</v>
      </c>
      <c r="AU146" s="283" t="s">
        <v>88</v>
      </c>
      <c r="AV146" s="15" t="s">
        <v>83</v>
      </c>
      <c r="AW146" s="15" t="s">
        <v>32</v>
      </c>
      <c r="AX146" s="15" t="s">
        <v>76</v>
      </c>
      <c r="AY146" s="283" t="s">
        <v>362</v>
      </c>
    </row>
    <row r="147" s="13" customFormat="1">
      <c r="A147" s="13"/>
      <c r="B147" s="241"/>
      <c r="C147" s="242"/>
      <c r="D147" s="243" t="s">
        <v>372</v>
      </c>
      <c r="E147" s="244" t="s">
        <v>1</v>
      </c>
      <c r="F147" s="245" t="s">
        <v>2070</v>
      </c>
      <c r="G147" s="242"/>
      <c r="H147" s="246">
        <v>16</v>
      </c>
      <c r="I147" s="247"/>
      <c r="J147" s="242"/>
      <c r="K147" s="242"/>
      <c r="L147" s="248"/>
      <c r="M147" s="249"/>
      <c r="N147" s="250"/>
      <c r="O147" s="250"/>
      <c r="P147" s="250"/>
      <c r="Q147" s="250"/>
      <c r="R147" s="250"/>
      <c r="S147" s="250"/>
      <c r="T147" s="25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2" t="s">
        <v>372</v>
      </c>
      <c r="AU147" s="252" t="s">
        <v>88</v>
      </c>
      <c r="AV147" s="13" t="s">
        <v>88</v>
      </c>
      <c r="AW147" s="13" t="s">
        <v>32</v>
      </c>
      <c r="AX147" s="13" t="s">
        <v>83</v>
      </c>
      <c r="AY147" s="252" t="s">
        <v>362</v>
      </c>
    </row>
    <row r="148" s="2" customFormat="1" ht="24.15" customHeight="1">
      <c r="A148" s="39"/>
      <c r="B148" s="40"/>
      <c r="C148" s="228" t="s">
        <v>386</v>
      </c>
      <c r="D148" s="228" t="s">
        <v>365</v>
      </c>
      <c r="E148" s="229" t="s">
        <v>2071</v>
      </c>
      <c r="F148" s="230" t="s">
        <v>2072</v>
      </c>
      <c r="G148" s="231" t="s">
        <v>368</v>
      </c>
      <c r="H148" s="232">
        <v>8.8000000000000007</v>
      </c>
      <c r="I148" s="233"/>
      <c r="J148" s="234">
        <f>ROUND(I148*H148,2)</f>
        <v>0</v>
      </c>
      <c r="K148" s="230" t="s">
        <v>369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440</v>
      </c>
      <c r="AT148" s="239" t="s">
        <v>365</v>
      </c>
      <c r="AU148" s="239" t="s">
        <v>88</v>
      </c>
      <c r="AY148" s="18" t="s">
        <v>362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440</v>
      </c>
      <c r="BM148" s="239" t="s">
        <v>2073</v>
      </c>
    </row>
    <row r="149" s="15" customFormat="1">
      <c r="A149" s="15"/>
      <c r="B149" s="274"/>
      <c r="C149" s="275"/>
      <c r="D149" s="243" t="s">
        <v>372</v>
      </c>
      <c r="E149" s="276" t="s">
        <v>1</v>
      </c>
      <c r="F149" s="277" t="s">
        <v>1448</v>
      </c>
      <c r="G149" s="275"/>
      <c r="H149" s="276" t="s">
        <v>1</v>
      </c>
      <c r="I149" s="278"/>
      <c r="J149" s="275"/>
      <c r="K149" s="275"/>
      <c r="L149" s="279"/>
      <c r="M149" s="280"/>
      <c r="N149" s="281"/>
      <c r="O149" s="281"/>
      <c r="P149" s="281"/>
      <c r="Q149" s="281"/>
      <c r="R149" s="281"/>
      <c r="S149" s="281"/>
      <c r="T149" s="282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83" t="s">
        <v>372</v>
      </c>
      <c r="AU149" s="283" t="s">
        <v>88</v>
      </c>
      <c r="AV149" s="15" t="s">
        <v>83</v>
      </c>
      <c r="AW149" s="15" t="s">
        <v>32</v>
      </c>
      <c r="AX149" s="15" t="s">
        <v>76</v>
      </c>
      <c r="AY149" s="283" t="s">
        <v>362</v>
      </c>
    </row>
    <row r="150" s="15" customFormat="1">
      <c r="A150" s="15"/>
      <c r="B150" s="274"/>
      <c r="C150" s="275"/>
      <c r="D150" s="243" t="s">
        <v>372</v>
      </c>
      <c r="E150" s="276" t="s">
        <v>1</v>
      </c>
      <c r="F150" s="277" t="s">
        <v>893</v>
      </c>
      <c r="G150" s="275"/>
      <c r="H150" s="276" t="s">
        <v>1</v>
      </c>
      <c r="I150" s="278"/>
      <c r="J150" s="275"/>
      <c r="K150" s="275"/>
      <c r="L150" s="279"/>
      <c r="M150" s="280"/>
      <c r="N150" s="281"/>
      <c r="O150" s="281"/>
      <c r="P150" s="281"/>
      <c r="Q150" s="281"/>
      <c r="R150" s="281"/>
      <c r="S150" s="281"/>
      <c r="T150" s="282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83" t="s">
        <v>372</v>
      </c>
      <c r="AU150" s="283" t="s">
        <v>88</v>
      </c>
      <c r="AV150" s="15" t="s">
        <v>83</v>
      </c>
      <c r="AW150" s="15" t="s">
        <v>32</v>
      </c>
      <c r="AX150" s="15" t="s">
        <v>76</v>
      </c>
      <c r="AY150" s="283" t="s">
        <v>362</v>
      </c>
    </row>
    <row r="151" s="13" customFormat="1">
      <c r="A151" s="13"/>
      <c r="B151" s="241"/>
      <c r="C151" s="242"/>
      <c r="D151" s="243" t="s">
        <v>372</v>
      </c>
      <c r="E151" s="244" t="s">
        <v>1</v>
      </c>
      <c r="F151" s="245" t="s">
        <v>2064</v>
      </c>
      <c r="G151" s="242"/>
      <c r="H151" s="246">
        <v>8.8000000000000007</v>
      </c>
      <c r="I151" s="247"/>
      <c r="J151" s="242"/>
      <c r="K151" s="242"/>
      <c r="L151" s="248"/>
      <c r="M151" s="249"/>
      <c r="N151" s="250"/>
      <c r="O151" s="250"/>
      <c r="P151" s="250"/>
      <c r="Q151" s="250"/>
      <c r="R151" s="250"/>
      <c r="S151" s="250"/>
      <c r="T151" s="25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2" t="s">
        <v>372</v>
      </c>
      <c r="AU151" s="252" t="s">
        <v>88</v>
      </c>
      <c r="AV151" s="13" t="s">
        <v>88</v>
      </c>
      <c r="AW151" s="13" t="s">
        <v>32</v>
      </c>
      <c r="AX151" s="13" t="s">
        <v>83</v>
      </c>
      <c r="AY151" s="252" t="s">
        <v>362</v>
      </c>
    </row>
    <row r="152" s="2" customFormat="1" ht="24.15" customHeight="1">
      <c r="A152" s="39"/>
      <c r="B152" s="40"/>
      <c r="C152" s="253" t="s">
        <v>397</v>
      </c>
      <c r="D152" s="253" t="s">
        <v>380</v>
      </c>
      <c r="E152" s="254" t="s">
        <v>2052</v>
      </c>
      <c r="F152" s="255" t="s">
        <v>2053</v>
      </c>
      <c r="G152" s="256" t="s">
        <v>368</v>
      </c>
      <c r="H152" s="257">
        <v>10.560000000000001</v>
      </c>
      <c r="I152" s="258"/>
      <c r="J152" s="259">
        <f>ROUND(I152*H152,2)</f>
        <v>0</v>
      </c>
      <c r="K152" s="255" t="s">
        <v>369</v>
      </c>
      <c r="L152" s="260"/>
      <c r="M152" s="261" t="s">
        <v>1</v>
      </c>
      <c r="N152" s="262" t="s">
        <v>42</v>
      </c>
      <c r="O152" s="92"/>
      <c r="P152" s="237">
        <f>O152*H152</f>
        <v>0</v>
      </c>
      <c r="Q152" s="237">
        <v>0.00029999999999999997</v>
      </c>
      <c r="R152" s="237">
        <f>Q152*H152</f>
        <v>0.0031679999999999998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526</v>
      </c>
      <c r="AT152" s="239" t="s">
        <v>380</v>
      </c>
      <c r="AU152" s="239" t="s">
        <v>88</v>
      </c>
      <c r="AY152" s="18" t="s">
        <v>362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440</v>
      </c>
      <c r="BM152" s="239" t="s">
        <v>2074</v>
      </c>
    </row>
    <row r="153" s="13" customFormat="1">
      <c r="A153" s="13"/>
      <c r="B153" s="241"/>
      <c r="C153" s="242"/>
      <c r="D153" s="243" t="s">
        <v>372</v>
      </c>
      <c r="E153" s="244" t="s">
        <v>1</v>
      </c>
      <c r="F153" s="245" t="s">
        <v>2075</v>
      </c>
      <c r="G153" s="242"/>
      <c r="H153" s="246">
        <v>10.560000000000001</v>
      </c>
      <c r="I153" s="247"/>
      <c r="J153" s="242"/>
      <c r="K153" s="242"/>
      <c r="L153" s="248"/>
      <c r="M153" s="249"/>
      <c r="N153" s="250"/>
      <c r="O153" s="250"/>
      <c r="P153" s="250"/>
      <c r="Q153" s="250"/>
      <c r="R153" s="250"/>
      <c r="S153" s="250"/>
      <c r="T153" s="25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2" t="s">
        <v>372</v>
      </c>
      <c r="AU153" s="252" t="s">
        <v>88</v>
      </c>
      <c r="AV153" s="13" t="s">
        <v>88</v>
      </c>
      <c r="AW153" s="13" t="s">
        <v>32</v>
      </c>
      <c r="AX153" s="13" t="s">
        <v>76</v>
      </c>
      <c r="AY153" s="252" t="s">
        <v>362</v>
      </c>
    </row>
    <row r="154" s="14" customFormat="1">
      <c r="A154" s="14"/>
      <c r="B154" s="263"/>
      <c r="C154" s="264"/>
      <c r="D154" s="243" t="s">
        <v>372</v>
      </c>
      <c r="E154" s="265" t="s">
        <v>1</v>
      </c>
      <c r="F154" s="266" t="s">
        <v>396</v>
      </c>
      <c r="G154" s="264"/>
      <c r="H154" s="267">
        <v>10.560000000000001</v>
      </c>
      <c r="I154" s="268"/>
      <c r="J154" s="264"/>
      <c r="K154" s="264"/>
      <c r="L154" s="269"/>
      <c r="M154" s="270"/>
      <c r="N154" s="271"/>
      <c r="O154" s="271"/>
      <c r="P154" s="271"/>
      <c r="Q154" s="271"/>
      <c r="R154" s="271"/>
      <c r="S154" s="271"/>
      <c r="T154" s="27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73" t="s">
        <v>372</v>
      </c>
      <c r="AU154" s="273" t="s">
        <v>88</v>
      </c>
      <c r="AV154" s="14" t="s">
        <v>370</v>
      </c>
      <c r="AW154" s="14" t="s">
        <v>32</v>
      </c>
      <c r="AX154" s="14" t="s">
        <v>83</v>
      </c>
      <c r="AY154" s="273" t="s">
        <v>362</v>
      </c>
    </row>
    <row r="155" s="2" customFormat="1" ht="24.15" customHeight="1">
      <c r="A155" s="39"/>
      <c r="B155" s="40"/>
      <c r="C155" s="228" t="s">
        <v>383</v>
      </c>
      <c r="D155" s="228" t="s">
        <v>365</v>
      </c>
      <c r="E155" s="229" t="s">
        <v>1976</v>
      </c>
      <c r="F155" s="230" t="s">
        <v>1977</v>
      </c>
      <c r="G155" s="231" t="s">
        <v>482</v>
      </c>
      <c r="H155" s="232">
        <v>0.040000000000000001</v>
      </c>
      <c r="I155" s="233"/>
      <c r="J155" s="234">
        <f>ROUND(I155*H155,2)</f>
        <v>0</v>
      </c>
      <c r="K155" s="230" t="s">
        <v>369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440</v>
      </c>
      <c r="AT155" s="239" t="s">
        <v>365</v>
      </c>
      <c r="AU155" s="239" t="s">
        <v>88</v>
      </c>
      <c r="AY155" s="18" t="s">
        <v>362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440</v>
      </c>
      <c r="BM155" s="239" t="s">
        <v>2076</v>
      </c>
    </row>
    <row r="156" s="12" customFormat="1" ht="22.8" customHeight="1">
      <c r="A156" s="12"/>
      <c r="B156" s="212"/>
      <c r="C156" s="213"/>
      <c r="D156" s="214" t="s">
        <v>75</v>
      </c>
      <c r="E156" s="226" t="s">
        <v>1979</v>
      </c>
      <c r="F156" s="226" t="s">
        <v>1980</v>
      </c>
      <c r="G156" s="213"/>
      <c r="H156" s="213"/>
      <c r="I156" s="216"/>
      <c r="J156" s="227">
        <f>BK156</f>
        <v>0</v>
      </c>
      <c r="K156" s="213"/>
      <c r="L156" s="218"/>
      <c r="M156" s="219"/>
      <c r="N156" s="220"/>
      <c r="O156" s="220"/>
      <c r="P156" s="221">
        <f>SUM(P157:P163)</f>
        <v>0</v>
      </c>
      <c r="Q156" s="220"/>
      <c r="R156" s="221">
        <f>SUM(R157:R163)</f>
        <v>0.016192000000000002</v>
      </c>
      <c r="S156" s="220"/>
      <c r="T156" s="222">
        <f>SUM(T157:T163)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3" t="s">
        <v>88</v>
      </c>
      <c r="AT156" s="224" t="s">
        <v>75</v>
      </c>
      <c r="AU156" s="224" t="s">
        <v>83</v>
      </c>
      <c r="AY156" s="223" t="s">
        <v>362</v>
      </c>
      <c r="BK156" s="225">
        <f>SUM(BK157:BK163)</f>
        <v>0</v>
      </c>
    </row>
    <row r="157" s="2" customFormat="1" ht="33" customHeight="1">
      <c r="A157" s="39"/>
      <c r="B157" s="40"/>
      <c r="C157" s="228" t="s">
        <v>406</v>
      </c>
      <c r="D157" s="228" t="s">
        <v>365</v>
      </c>
      <c r="E157" s="229" t="s">
        <v>2077</v>
      </c>
      <c r="F157" s="230" t="s">
        <v>2078</v>
      </c>
      <c r="G157" s="231" t="s">
        <v>368</v>
      </c>
      <c r="H157" s="232">
        <v>8.8000000000000007</v>
      </c>
      <c r="I157" s="233"/>
      <c r="J157" s="234">
        <f>ROUND(I157*H157,2)</f>
        <v>0</v>
      </c>
      <c r="K157" s="230" t="s">
        <v>369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0.00019000000000000001</v>
      </c>
      <c r="R157" s="237">
        <f>Q157*H157</f>
        <v>0.0016720000000000003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440</v>
      </c>
      <c r="AT157" s="239" t="s">
        <v>365</v>
      </c>
      <c r="AU157" s="239" t="s">
        <v>88</v>
      </c>
      <c r="AY157" s="18" t="s">
        <v>362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88</v>
      </c>
      <c r="BK157" s="240">
        <f>ROUND(I157*H157,2)</f>
        <v>0</v>
      </c>
      <c r="BL157" s="18" t="s">
        <v>440</v>
      </c>
      <c r="BM157" s="239" t="s">
        <v>2079</v>
      </c>
    </row>
    <row r="158" s="15" customFormat="1">
      <c r="A158" s="15"/>
      <c r="B158" s="274"/>
      <c r="C158" s="275"/>
      <c r="D158" s="243" t="s">
        <v>372</v>
      </c>
      <c r="E158" s="276" t="s">
        <v>1</v>
      </c>
      <c r="F158" s="277" t="s">
        <v>1448</v>
      </c>
      <c r="G158" s="275"/>
      <c r="H158" s="276" t="s">
        <v>1</v>
      </c>
      <c r="I158" s="278"/>
      <c r="J158" s="275"/>
      <c r="K158" s="275"/>
      <c r="L158" s="279"/>
      <c r="M158" s="280"/>
      <c r="N158" s="281"/>
      <c r="O158" s="281"/>
      <c r="P158" s="281"/>
      <c r="Q158" s="281"/>
      <c r="R158" s="281"/>
      <c r="S158" s="281"/>
      <c r="T158" s="282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83" t="s">
        <v>372</v>
      </c>
      <c r="AU158" s="283" t="s">
        <v>88</v>
      </c>
      <c r="AV158" s="15" t="s">
        <v>83</v>
      </c>
      <c r="AW158" s="15" t="s">
        <v>32</v>
      </c>
      <c r="AX158" s="15" t="s">
        <v>76</v>
      </c>
      <c r="AY158" s="283" t="s">
        <v>362</v>
      </c>
    </row>
    <row r="159" s="15" customFormat="1">
      <c r="A159" s="15"/>
      <c r="B159" s="274"/>
      <c r="C159" s="275"/>
      <c r="D159" s="243" t="s">
        <v>372</v>
      </c>
      <c r="E159" s="276" t="s">
        <v>1</v>
      </c>
      <c r="F159" s="277" t="s">
        <v>893</v>
      </c>
      <c r="G159" s="275"/>
      <c r="H159" s="276" t="s">
        <v>1</v>
      </c>
      <c r="I159" s="278"/>
      <c r="J159" s="275"/>
      <c r="K159" s="275"/>
      <c r="L159" s="279"/>
      <c r="M159" s="280"/>
      <c r="N159" s="281"/>
      <c r="O159" s="281"/>
      <c r="P159" s="281"/>
      <c r="Q159" s="281"/>
      <c r="R159" s="281"/>
      <c r="S159" s="281"/>
      <c r="T159" s="282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3" t="s">
        <v>372</v>
      </c>
      <c r="AU159" s="283" t="s">
        <v>88</v>
      </c>
      <c r="AV159" s="15" t="s">
        <v>83</v>
      </c>
      <c r="AW159" s="15" t="s">
        <v>32</v>
      </c>
      <c r="AX159" s="15" t="s">
        <v>76</v>
      </c>
      <c r="AY159" s="283" t="s">
        <v>362</v>
      </c>
    </row>
    <row r="160" s="13" customFormat="1">
      <c r="A160" s="13"/>
      <c r="B160" s="241"/>
      <c r="C160" s="242"/>
      <c r="D160" s="243" t="s">
        <v>372</v>
      </c>
      <c r="E160" s="244" t="s">
        <v>1</v>
      </c>
      <c r="F160" s="245" t="s">
        <v>2064</v>
      </c>
      <c r="G160" s="242"/>
      <c r="H160" s="246">
        <v>8.8000000000000007</v>
      </c>
      <c r="I160" s="247"/>
      <c r="J160" s="242"/>
      <c r="K160" s="242"/>
      <c r="L160" s="248"/>
      <c r="M160" s="249"/>
      <c r="N160" s="250"/>
      <c r="O160" s="250"/>
      <c r="P160" s="250"/>
      <c r="Q160" s="250"/>
      <c r="R160" s="250"/>
      <c r="S160" s="250"/>
      <c r="T160" s="25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2" t="s">
        <v>372</v>
      </c>
      <c r="AU160" s="252" t="s">
        <v>88</v>
      </c>
      <c r="AV160" s="13" t="s">
        <v>88</v>
      </c>
      <c r="AW160" s="13" t="s">
        <v>32</v>
      </c>
      <c r="AX160" s="13" t="s">
        <v>83</v>
      </c>
      <c r="AY160" s="252" t="s">
        <v>362</v>
      </c>
    </row>
    <row r="161" s="2" customFormat="1" ht="24.15" customHeight="1">
      <c r="A161" s="39"/>
      <c r="B161" s="40"/>
      <c r="C161" s="253" t="s">
        <v>411</v>
      </c>
      <c r="D161" s="253" t="s">
        <v>380</v>
      </c>
      <c r="E161" s="254" t="s">
        <v>2080</v>
      </c>
      <c r="F161" s="255" t="s">
        <v>2081</v>
      </c>
      <c r="G161" s="256" t="s">
        <v>368</v>
      </c>
      <c r="H161" s="257">
        <v>9.6799999999999997</v>
      </c>
      <c r="I161" s="258"/>
      <c r="J161" s="259">
        <f>ROUND(I161*H161,2)</f>
        <v>0</v>
      </c>
      <c r="K161" s="255" t="s">
        <v>369</v>
      </c>
      <c r="L161" s="260"/>
      <c r="M161" s="261" t="s">
        <v>1</v>
      </c>
      <c r="N161" s="262" t="s">
        <v>42</v>
      </c>
      <c r="O161" s="92"/>
      <c r="P161" s="237">
        <f>O161*H161</f>
        <v>0</v>
      </c>
      <c r="Q161" s="237">
        <v>0.0015</v>
      </c>
      <c r="R161" s="237">
        <f>Q161*H161</f>
        <v>0.01452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526</v>
      </c>
      <c r="AT161" s="239" t="s">
        <v>380</v>
      </c>
      <c r="AU161" s="239" t="s">
        <v>88</v>
      </c>
      <c r="AY161" s="18" t="s">
        <v>362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88</v>
      </c>
      <c r="BK161" s="240">
        <f>ROUND(I161*H161,2)</f>
        <v>0</v>
      </c>
      <c r="BL161" s="18" t="s">
        <v>440</v>
      </c>
      <c r="BM161" s="239" t="s">
        <v>2082</v>
      </c>
    </row>
    <row r="162" s="13" customFormat="1">
      <c r="A162" s="13"/>
      <c r="B162" s="241"/>
      <c r="C162" s="242"/>
      <c r="D162" s="243" t="s">
        <v>372</v>
      </c>
      <c r="E162" s="244" t="s">
        <v>1</v>
      </c>
      <c r="F162" s="245" t="s">
        <v>2066</v>
      </c>
      <c r="G162" s="242"/>
      <c r="H162" s="246">
        <v>9.6799999999999997</v>
      </c>
      <c r="I162" s="247"/>
      <c r="J162" s="242"/>
      <c r="K162" s="242"/>
      <c r="L162" s="248"/>
      <c r="M162" s="249"/>
      <c r="N162" s="250"/>
      <c r="O162" s="250"/>
      <c r="P162" s="250"/>
      <c r="Q162" s="250"/>
      <c r="R162" s="250"/>
      <c r="S162" s="250"/>
      <c r="T162" s="25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2" t="s">
        <v>372</v>
      </c>
      <c r="AU162" s="252" t="s">
        <v>88</v>
      </c>
      <c r="AV162" s="13" t="s">
        <v>88</v>
      </c>
      <c r="AW162" s="13" t="s">
        <v>32</v>
      </c>
      <c r="AX162" s="13" t="s">
        <v>83</v>
      </c>
      <c r="AY162" s="252" t="s">
        <v>362</v>
      </c>
    </row>
    <row r="163" s="2" customFormat="1" ht="24.15" customHeight="1">
      <c r="A163" s="39"/>
      <c r="B163" s="40"/>
      <c r="C163" s="228" t="s">
        <v>416</v>
      </c>
      <c r="D163" s="228" t="s">
        <v>365</v>
      </c>
      <c r="E163" s="229" t="s">
        <v>2000</v>
      </c>
      <c r="F163" s="230" t="s">
        <v>2001</v>
      </c>
      <c r="G163" s="231" t="s">
        <v>482</v>
      </c>
      <c r="H163" s="232">
        <v>0.016</v>
      </c>
      <c r="I163" s="233"/>
      <c r="J163" s="234">
        <f>ROUND(I163*H163,2)</f>
        <v>0</v>
      </c>
      <c r="K163" s="230" t="s">
        <v>369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440</v>
      </c>
      <c r="AT163" s="239" t="s">
        <v>365</v>
      </c>
      <c r="AU163" s="239" t="s">
        <v>88</v>
      </c>
      <c r="AY163" s="18" t="s">
        <v>362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88</v>
      </c>
      <c r="BK163" s="240">
        <f>ROUND(I163*H163,2)</f>
        <v>0</v>
      </c>
      <c r="BL163" s="18" t="s">
        <v>440</v>
      </c>
      <c r="BM163" s="239" t="s">
        <v>2083</v>
      </c>
    </row>
    <row r="164" s="12" customFormat="1" ht="22.8" customHeight="1">
      <c r="A164" s="12"/>
      <c r="B164" s="212"/>
      <c r="C164" s="213"/>
      <c r="D164" s="214" t="s">
        <v>75</v>
      </c>
      <c r="E164" s="226" t="s">
        <v>2084</v>
      </c>
      <c r="F164" s="226" t="s">
        <v>2085</v>
      </c>
      <c r="G164" s="213"/>
      <c r="H164" s="213"/>
      <c r="I164" s="216"/>
      <c r="J164" s="227">
        <f>BK164</f>
        <v>0</v>
      </c>
      <c r="K164" s="213"/>
      <c r="L164" s="218"/>
      <c r="M164" s="219"/>
      <c r="N164" s="220"/>
      <c r="O164" s="220"/>
      <c r="P164" s="221">
        <f>SUM(P165:P171)</f>
        <v>0</v>
      </c>
      <c r="Q164" s="220"/>
      <c r="R164" s="221">
        <f>SUM(R165:R171)</f>
        <v>0.14397679999999999</v>
      </c>
      <c r="S164" s="220"/>
      <c r="T164" s="222">
        <f>SUM(T165:T171)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3" t="s">
        <v>88</v>
      </c>
      <c r="AT164" s="224" t="s">
        <v>75</v>
      </c>
      <c r="AU164" s="224" t="s">
        <v>83</v>
      </c>
      <c r="AY164" s="223" t="s">
        <v>362</v>
      </c>
      <c r="BK164" s="225">
        <f>SUM(BK165:BK171)</f>
        <v>0</v>
      </c>
    </row>
    <row r="165" s="2" customFormat="1" ht="24.15" customHeight="1">
      <c r="A165" s="39"/>
      <c r="B165" s="40"/>
      <c r="C165" s="228" t="s">
        <v>8</v>
      </c>
      <c r="D165" s="228" t="s">
        <v>365</v>
      </c>
      <c r="E165" s="229" t="s">
        <v>2086</v>
      </c>
      <c r="F165" s="230" t="s">
        <v>2087</v>
      </c>
      <c r="G165" s="231" t="s">
        <v>368</v>
      </c>
      <c r="H165" s="232">
        <v>8.8000000000000007</v>
      </c>
      <c r="I165" s="233"/>
      <c r="J165" s="234">
        <f>ROUND(I165*H165,2)</f>
        <v>0</v>
      </c>
      <c r="K165" s="230" t="s">
        <v>471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0.015789999999999998</v>
      </c>
      <c r="R165" s="237">
        <f>Q165*H165</f>
        <v>0.13895199999999999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440</v>
      </c>
      <c r="AT165" s="239" t="s">
        <v>365</v>
      </c>
      <c r="AU165" s="239" t="s">
        <v>88</v>
      </c>
      <c r="AY165" s="18" t="s">
        <v>362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88</v>
      </c>
      <c r="BK165" s="240">
        <f>ROUND(I165*H165,2)</f>
        <v>0</v>
      </c>
      <c r="BL165" s="18" t="s">
        <v>440</v>
      </c>
      <c r="BM165" s="239" t="s">
        <v>2088</v>
      </c>
    </row>
    <row r="166" s="15" customFormat="1">
      <c r="A166" s="15"/>
      <c r="B166" s="274"/>
      <c r="C166" s="275"/>
      <c r="D166" s="243" t="s">
        <v>372</v>
      </c>
      <c r="E166" s="276" t="s">
        <v>1</v>
      </c>
      <c r="F166" s="277" t="s">
        <v>1448</v>
      </c>
      <c r="G166" s="275"/>
      <c r="H166" s="276" t="s">
        <v>1</v>
      </c>
      <c r="I166" s="278"/>
      <c r="J166" s="275"/>
      <c r="K166" s="275"/>
      <c r="L166" s="279"/>
      <c r="M166" s="280"/>
      <c r="N166" s="281"/>
      <c r="O166" s="281"/>
      <c r="P166" s="281"/>
      <c r="Q166" s="281"/>
      <c r="R166" s="281"/>
      <c r="S166" s="281"/>
      <c r="T166" s="282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83" t="s">
        <v>372</v>
      </c>
      <c r="AU166" s="283" t="s">
        <v>88</v>
      </c>
      <c r="AV166" s="15" t="s">
        <v>83</v>
      </c>
      <c r="AW166" s="15" t="s">
        <v>32</v>
      </c>
      <c r="AX166" s="15" t="s">
        <v>76</v>
      </c>
      <c r="AY166" s="283" t="s">
        <v>362</v>
      </c>
    </row>
    <row r="167" s="15" customFormat="1">
      <c r="A167" s="15"/>
      <c r="B167" s="274"/>
      <c r="C167" s="275"/>
      <c r="D167" s="243" t="s">
        <v>372</v>
      </c>
      <c r="E167" s="276" t="s">
        <v>1</v>
      </c>
      <c r="F167" s="277" t="s">
        <v>893</v>
      </c>
      <c r="G167" s="275"/>
      <c r="H167" s="276" t="s">
        <v>1</v>
      </c>
      <c r="I167" s="278"/>
      <c r="J167" s="275"/>
      <c r="K167" s="275"/>
      <c r="L167" s="279"/>
      <c r="M167" s="280"/>
      <c r="N167" s="281"/>
      <c r="O167" s="281"/>
      <c r="P167" s="281"/>
      <c r="Q167" s="281"/>
      <c r="R167" s="281"/>
      <c r="S167" s="281"/>
      <c r="T167" s="282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83" t="s">
        <v>372</v>
      </c>
      <c r="AU167" s="283" t="s">
        <v>88</v>
      </c>
      <c r="AV167" s="15" t="s">
        <v>83</v>
      </c>
      <c r="AW167" s="15" t="s">
        <v>32</v>
      </c>
      <c r="AX167" s="15" t="s">
        <v>76</v>
      </c>
      <c r="AY167" s="283" t="s">
        <v>362</v>
      </c>
    </row>
    <row r="168" s="13" customFormat="1">
      <c r="A168" s="13"/>
      <c r="B168" s="241"/>
      <c r="C168" s="242"/>
      <c r="D168" s="243" t="s">
        <v>372</v>
      </c>
      <c r="E168" s="244" t="s">
        <v>1</v>
      </c>
      <c r="F168" s="245" t="s">
        <v>2064</v>
      </c>
      <c r="G168" s="242"/>
      <c r="H168" s="246">
        <v>8.8000000000000007</v>
      </c>
      <c r="I168" s="247"/>
      <c r="J168" s="242"/>
      <c r="K168" s="242"/>
      <c r="L168" s="248"/>
      <c r="M168" s="249"/>
      <c r="N168" s="250"/>
      <c r="O168" s="250"/>
      <c r="P168" s="250"/>
      <c r="Q168" s="250"/>
      <c r="R168" s="250"/>
      <c r="S168" s="250"/>
      <c r="T168" s="25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2" t="s">
        <v>372</v>
      </c>
      <c r="AU168" s="252" t="s">
        <v>88</v>
      </c>
      <c r="AV168" s="13" t="s">
        <v>88</v>
      </c>
      <c r="AW168" s="13" t="s">
        <v>32</v>
      </c>
      <c r="AX168" s="13" t="s">
        <v>83</v>
      </c>
      <c r="AY168" s="252" t="s">
        <v>362</v>
      </c>
    </row>
    <row r="169" s="2" customFormat="1" ht="24.15" customHeight="1">
      <c r="A169" s="39"/>
      <c r="B169" s="40"/>
      <c r="C169" s="228" t="s">
        <v>427</v>
      </c>
      <c r="D169" s="228" t="s">
        <v>365</v>
      </c>
      <c r="E169" s="229" t="s">
        <v>2089</v>
      </c>
      <c r="F169" s="230" t="s">
        <v>2090</v>
      </c>
      <c r="G169" s="231" t="s">
        <v>464</v>
      </c>
      <c r="H169" s="232">
        <v>0.22</v>
      </c>
      <c r="I169" s="233"/>
      <c r="J169" s="234">
        <f>ROUND(I169*H169,2)</f>
        <v>0</v>
      </c>
      <c r="K169" s="230" t="s">
        <v>369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0.022839999999999999</v>
      </c>
      <c r="R169" s="237">
        <f>Q169*H169</f>
        <v>0.0050248000000000003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440</v>
      </c>
      <c r="AT169" s="239" t="s">
        <v>365</v>
      </c>
      <c r="AU169" s="239" t="s">
        <v>88</v>
      </c>
      <c r="AY169" s="18" t="s">
        <v>362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88</v>
      </c>
      <c r="BK169" s="240">
        <f>ROUND(I169*H169,2)</f>
        <v>0</v>
      </c>
      <c r="BL169" s="18" t="s">
        <v>440</v>
      </c>
      <c r="BM169" s="239" t="s">
        <v>2091</v>
      </c>
    </row>
    <row r="170" s="13" customFormat="1">
      <c r="A170" s="13"/>
      <c r="B170" s="241"/>
      <c r="C170" s="242"/>
      <c r="D170" s="243" t="s">
        <v>372</v>
      </c>
      <c r="E170" s="244" t="s">
        <v>1</v>
      </c>
      <c r="F170" s="245" t="s">
        <v>2092</v>
      </c>
      <c r="G170" s="242"/>
      <c r="H170" s="246">
        <v>0.22</v>
      </c>
      <c r="I170" s="247"/>
      <c r="J170" s="242"/>
      <c r="K170" s="242"/>
      <c r="L170" s="248"/>
      <c r="M170" s="249"/>
      <c r="N170" s="250"/>
      <c r="O170" s="250"/>
      <c r="P170" s="250"/>
      <c r="Q170" s="250"/>
      <c r="R170" s="250"/>
      <c r="S170" s="250"/>
      <c r="T170" s="25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2" t="s">
        <v>372</v>
      </c>
      <c r="AU170" s="252" t="s">
        <v>88</v>
      </c>
      <c r="AV170" s="13" t="s">
        <v>88</v>
      </c>
      <c r="AW170" s="13" t="s">
        <v>32</v>
      </c>
      <c r="AX170" s="13" t="s">
        <v>83</v>
      </c>
      <c r="AY170" s="252" t="s">
        <v>362</v>
      </c>
    </row>
    <row r="171" s="2" customFormat="1" ht="24.15" customHeight="1">
      <c r="A171" s="39"/>
      <c r="B171" s="40"/>
      <c r="C171" s="228" t="s">
        <v>431</v>
      </c>
      <c r="D171" s="228" t="s">
        <v>365</v>
      </c>
      <c r="E171" s="229" t="s">
        <v>2093</v>
      </c>
      <c r="F171" s="230" t="s">
        <v>2094</v>
      </c>
      <c r="G171" s="231" t="s">
        <v>482</v>
      </c>
      <c r="H171" s="232">
        <v>0.14399999999999999</v>
      </c>
      <c r="I171" s="233"/>
      <c r="J171" s="234">
        <f>ROUND(I171*H171,2)</f>
        <v>0</v>
      </c>
      <c r="K171" s="230" t="s">
        <v>369</v>
      </c>
      <c r="L171" s="45"/>
      <c r="M171" s="288" t="s">
        <v>1</v>
      </c>
      <c r="N171" s="289" t="s">
        <v>42</v>
      </c>
      <c r="O171" s="290"/>
      <c r="P171" s="291">
        <f>O171*H171</f>
        <v>0</v>
      </c>
      <c r="Q171" s="291">
        <v>0</v>
      </c>
      <c r="R171" s="291">
        <f>Q171*H171</f>
        <v>0</v>
      </c>
      <c r="S171" s="291">
        <v>0</v>
      </c>
      <c r="T171" s="292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440</v>
      </c>
      <c r="AT171" s="239" t="s">
        <v>365</v>
      </c>
      <c r="AU171" s="239" t="s">
        <v>88</v>
      </c>
      <c r="AY171" s="18" t="s">
        <v>362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88</v>
      </c>
      <c r="BK171" s="240">
        <f>ROUND(I171*H171,2)</f>
        <v>0</v>
      </c>
      <c r="BL171" s="18" t="s">
        <v>440</v>
      </c>
      <c r="BM171" s="239" t="s">
        <v>2095</v>
      </c>
    </row>
    <row r="172" s="2" customFormat="1" ht="6.96" customHeight="1">
      <c r="A172" s="39"/>
      <c r="B172" s="67"/>
      <c r="C172" s="68"/>
      <c r="D172" s="68"/>
      <c r="E172" s="68"/>
      <c r="F172" s="68"/>
      <c r="G172" s="68"/>
      <c r="H172" s="68"/>
      <c r="I172" s="68"/>
      <c r="J172" s="68"/>
      <c r="K172" s="68"/>
      <c r="L172" s="45"/>
      <c r="M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</row>
  </sheetData>
  <sheetProtection sheet="1" autoFilter="0" formatColumns="0" formatRows="0" objects="1" scenarios="1" spinCount="100000" saltValue="4cQ06dWAJc6FnPtpieaW9aJsaZ0P4NSAD8obC4Got6sijUEXAwEhhrkmT6AY6ToECx6nQHIeNaFwa0YFICCO6Q==" hashValue="IL9N9wmWa3JqfV/q4TVsSLSZpKLi7pbv3AywrTRrDJHpIaXmFdf+R2BhmKLKWuhvOGi2lKYPkMh04fZuEAes+Q==" algorithmName="SHA-512" password="CC35"/>
  <autoFilter ref="C127:K17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632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2096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2097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ROUND(J132,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ROUND((SUM(BE132:BE241)),  2)</f>
        <v>0</v>
      </c>
      <c r="G37" s="39"/>
      <c r="H37" s="39"/>
      <c r="I37" s="166">
        <v>0.20999999999999999</v>
      </c>
      <c r="J37" s="165">
        <f>ROUND(((SUM(BE132:BE241))*I37),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ROUND((SUM(BF132:BF241)),  2)</f>
        <v>0</v>
      </c>
      <c r="G38" s="39"/>
      <c r="H38" s="39"/>
      <c r="I38" s="166">
        <v>0.12</v>
      </c>
      <c r="J38" s="165">
        <f>ROUND(((SUM(BF132:BF241))*I38),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ROUND((SUM(BG132:BG241)),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ROUND((SUM(BH132:BH241)),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ROUND((SUM(BI132:BI241)),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632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2096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01.B - Bourací práce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J132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334</v>
      </c>
      <c r="E101" s="193"/>
      <c r="F101" s="193"/>
      <c r="G101" s="193"/>
      <c r="H101" s="193"/>
      <c r="I101" s="193"/>
      <c r="J101" s="194">
        <f>J133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2098</v>
      </c>
      <c r="E102" s="198"/>
      <c r="F102" s="198"/>
      <c r="G102" s="198"/>
      <c r="H102" s="198"/>
      <c r="I102" s="198"/>
      <c r="J102" s="199">
        <f>J134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337</v>
      </c>
      <c r="E103" s="198"/>
      <c r="F103" s="198"/>
      <c r="G103" s="198"/>
      <c r="H103" s="198"/>
      <c r="I103" s="198"/>
      <c r="J103" s="199">
        <f>J150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338</v>
      </c>
      <c r="E104" s="198"/>
      <c r="F104" s="198"/>
      <c r="G104" s="198"/>
      <c r="H104" s="198"/>
      <c r="I104" s="198"/>
      <c r="J104" s="199">
        <f>J214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0"/>
      <c r="C105" s="191"/>
      <c r="D105" s="192" t="s">
        <v>340</v>
      </c>
      <c r="E105" s="193"/>
      <c r="F105" s="193"/>
      <c r="G105" s="193"/>
      <c r="H105" s="193"/>
      <c r="I105" s="193"/>
      <c r="J105" s="194">
        <f>J228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6"/>
      <c r="C106" s="134"/>
      <c r="D106" s="197" t="s">
        <v>2099</v>
      </c>
      <c r="E106" s="198"/>
      <c r="F106" s="198"/>
      <c r="G106" s="198"/>
      <c r="H106" s="198"/>
      <c r="I106" s="198"/>
      <c r="J106" s="199">
        <f>J229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1900</v>
      </c>
      <c r="E107" s="198"/>
      <c r="F107" s="198"/>
      <c r="G107" s="198"/>
      <c r="H107" s="198"/>
      <c r="I107" s="198"/>
      <c r="J107" s="199">
        <f>J233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0"/>
      <c r="C108" s="191"/>
      <c r="D108" s="192" t="s">
        <v>343</v>
      </c>
      <c r="E108" s="193"/>
      <c r="F108" s="193"/>
      <c r="G108" s="193"/>
      <c r="H108" s="193"/>
      <c r="I108" s="193"/>
      <c r="J108" s="194">
        <f>J237</f>
        <v>0</v>
      </c>
      <c r="K108" s="191"/>
      <c r="L108" s="19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347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185" t="str">
        <f>E7</f>
        <v>Stavební úpravy Ústecká 2855, Česká Lípa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" customFormat="1" ht="12" customHeight="1">
      <c r="B119" s="22"/>
      <c r="C119" s="33" t="s">
        <v>325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1" customFormat="1" ht="16.5" customHeight="1">
      <c r="B120" s="22"/>
      <c r="C120" s="23"/>
      <c r="D120" s="23"/>
      <c r="E120" s="185" t="s">
        <v>632</v>
      </c>
      <c r="F120" s="23"/>
      <c r="G120" s="23"/>
      <c r="H120" s="23"/>
      <c r="I120" s="23"/>
      <c r="J120" s="23"/>
      <c r="K120" s="23"/>
      <c r="L120" s="21"/>
    </row>
    <row r="121" s="1" customFormat="1" ht="12" customHeight="1">
      <c r="B121" s="22"/>
      <c r="C121" s="33" t="s">
        <v>327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2" customFormat="1" ht="16.5" customHeight="1">
      <c r="A122" s="39"/>
      <c r="B122" s="40"/>
      <c r="C122" s="41"/>
      <c r="D122" s="41"/>
      <c r="E122" s="296" t="s">
        <v>2096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634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E13</f>
        <v>01.B - Bourací práce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20</v>
      </c>
      <c r="D126" s="41"/>
      <c r="E126" s="41"/>
      <c r="F126" s="28" t="str">
        <f>F16</f>
        <v xml:space="preserve">Ústecká 2855, Česká Lípa </v>
      </c>
      <c r="G126" s="41"/>
      <c r="H126" s="41"/>
      <c r="I126" s="33" t="s">
        <v>22</v>
      </c>
      <c r="J126" s="80" t="str">
        <f>IF(J16="","",J16)</f>
        <v>6. 8. 2025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24</v>
      </c>
      <c r="D128" s="41"/>
      <c r="E128" s="41"/>
      <c r="F128" s="28" t="str">
        <f>E19</f>
        <v>Město Č. Lípa, n. T.G.M. 1/1, 47 001 Česká Lípa</v>
      </c>
      <c r="G128" s="41"/>
      <c r="H128" s="41"/>
      <c r="I128" s="33" t="s">
        <v>30</v>
      </c>
      <c r="J128" s="37" t="str">
        <f>E25</f>
        <v xml:space="preserve"> 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28</v>
      </c>
      <c r="D129" s="41"/>
      <c r="E129" s="41"/>
      <c r="F129" s="28" t="str">
        <f>IF(E22="","",E22)</f>
        <v>Vyplň údaj</v>
      </c>
      <c r="G129" s="41"/>
      <c r="H129" s="41"/>
      <c r="I129" s="33" t="s">
        <v>33</v>
      </c>
      <c r="J129" s="37" t="str">
        <f>E28</f>
        <v xml:space="preserve"> 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01"/>
      <c r="B131" s="202"/>
      <c r="C131" s="203" t="s">
        <v>348</v>
      </c>
      <c r="D131" s="204" t="s">
        <v>61</v>
      </c>
      <c r="E131" s="204" t="s">
        <v>57</v>
      </c>
      <c r="F131" s="204" t="s">
        <v>58</v>
      </c>
      <c r="G131" s="204" t="s">
        <v>349</v>
      </c>
      <c r="H131" s="204" t="s">
        <v>350</v>
      </c>
      <c r="I131" s="204" t="s">
        <v>351</v>
      </c>
      <c r="J131" s="204" t="s">
        <v>331</v>
      </c>
      <c r="K131" s="205" t="s">
        <v>352</v>
      </c>
      <c r="L131" s="206"/>
      <c r="M131" s="101" t="s">
        <v>1</v>
      </c>
      <c r="N131" s="102" t="s">
        <v>40</v>
      </c>
      <c r="O131" s="102" t="s">
        <v>353</v>
      </c>
      <c r="P131" s="102" t="s">
        <v>354</v>
      </c>
      <c r="Q131" s="102" t="s">
        <v>355</v>
      </c>
      <c r="R131" s="102" t="s">
        <v>356</v>
      </c>
      <c r="S131" s="102" t="s">
        <v>357</v>
      </c>
      <c r="T131" s="103" t="s">
        <v>358</v>
      </c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</row>
    <row r="132" s="2" customFormat="1" ht="22.8" customHeight="1">
      <c r="A132" s="39"/>
      <c r="B132" s="40"/>
      <c r="C132" s="108" t="s">
        <v>359</v>
      </c>
      <c r="D132" s="41"/>
      <c r="E132" s="41"/>
      <c r="F132" s="41"/>
      <c r="G132" s="41"/>
      <c r="H132" s="41"/>
      <c r="I132" s="41"/>
      <c r="J132" s="207">
        <f>BK132</f>
        <v>0</v>
      </c>
      <c r="K132" s="41"/>
      <c r="L132" s="45"/>
      <c r="M132" s="104"/>
      <c r="N132" s="208"/>
      <c r="O132" s="105"/>
      <c r="P132" s="209">
        <f>P133+P228+P237</f>
        <v>0</v>
      </c>
      <c r="Q132" s="105"/>
      <c r="R132" s="209">
        <f>R133+R228+R237</f>
        <v>0.0014560000000000003</v>
      </c>
      <c r="S132" s="105"/>
      <c r="T132" s="210">
        <f>T133+T228+T237</f>
        <v>62.369102999999996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75</v>
      </c>
      <c r="AU132" s="18" t="s">
        <v>333</v>
      </c>
      <c r="BK132" s="211">
        <f>BK133+BK228+BK237</f>
        <v>0</v>
      </c>
    </row>
    <row r="133" s="12" customFormat="1" ht="25.92" customHeight="1">
      <c r="A133" s="12"/>
      <c r="B133" s="212"/>
      <c r="C133" s="213"/>
      <c r="D133" s="214" t="s">
        <v>75</v>
      </c>
      <c r="E133" s="215" t="s">
        <v>360</v>
      </c>
      <c r="F133" s="215" t="s">
        <v>361</v>
      </c>
      <c r="G133" s="213"/>
      <c r="H133" s="213"/>
      <c r="I133" s="216"/>
      <c r="J133" s="217">
        <f>BK133</f>
        <v>0</v>
      </c>
      <c r="K133" s="213"/>
      <c r="L133" s="218"/>
      <c r="M133" s="219"/>
      <c r="N133" s="220"/>
      <c r="O133" s="220"/>
      <c r="P133" s="221">
        <f>P134+P150+P214</f>
        <v>0</v>
      </c>
      <c r="Q133" s="220"/>
      <c r="R133" s="221">
        <f>R134+R150+R214</f>
        <v>0.0014560000000000003</v>
      </c>
      <c r="S133" s="220"/>
      <c r="T133" s="222">
        <f>T134+T150+T214</f>
        <v>61.686002999999992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3" t="s">
        <v>83</v>
      </c>
      <c r="AT133" s="224" t="s">
        <v>75</v>
      </c>
      <c r="AU133" s="224" t="s">
        <v>76</v>
      </c>
      <c r="AY133" s="223" t="s">
        <v>362</v>
      </c>
      <c r="BK133" s="225">
        <f>BK134+BK150+BK214</f>
        <v>0</v>
      </c>
    </row>
    <row r="134" s="12" customFormat="1" ht="22.8" customHeight="1">
      <c r="A134" s="12"/>
      <c r="B134" s="212"/>
      <c r="C134" s="213"/>
      <c r="D134" s="214" t="s">
        <v>75</v>
      </c>
      <c r="E134" s="226" t="s">
        <v>83</v>
      </c>
      <c r="F134" s="226" t="s">
        <v>2100</v>
      </c>
      <c r="G134" s="213"/>
      <c r="H134" s="213"/>
      <c r="I134" s="216"/>
      <c r="J134" s="227">
        <f>BK134</f>
        <v>0</v>
      </c>
      <c r="K134" s="213"/>
      <c r="L134" s="218"/>
      <c r="M134" s="219"/>
      <c r="N134" s="220"/>
      <c r="O134" s="220"/>
      <c r="P134" s="221">
        <f>SUM(P135:P149)</f>
        <v>0</v>
      </c>
      <c r="Q134" s="220"/>
      <c r="R134" s="221">
        <f>SUM(R135:R149)</f>
        <v>0</v>
      </c>
      <c r="S134" s="220"/>
      <c r="T134" s="222">
        <f>SUM(T135:T149)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83</v>
      </c>
      <c r="AT134" s="224" t="s">
        <v>75</v>
      </c>
      <c r="AU134" s="224" t="s">
        <v>83</v>
      </c>
      <c r="AY134" s="223" t="s">
        <v>362</v>
      </c>
      <c r="BK134" s="225">
        <f>SUM(BK135:BK149)</f>
        <v>0</v>
      </c>
    </row>
    <row r="135" s="2" customFormat="1" ht="24.15" customHeight="1">
      <c r="A135" s="39"/>
      <c r="B135" s="40"/>
      <c r="C135" s="228" t="s">
        <v>83</v>
      </c>
      <c r="D135" s="228" t="s">
        <v>365</v>
      </c>
      <c r="E135" s="229" t="s">
        <v>2101</v>
      </c>
      <c r="F135" s="230" t="s">
        <v>2102</v>
      </c>
      <c r="G135" s="231" t="s">
        <v>464</v>
      </c>
      <c r="H135" s="232">
        <v>7.5899999999999999</v>
      </c>
      <c r="I135" s="233"/>
      <c r="J135" s="234">
        <f>ROUND(I135*H135,2)</f>
        <v>0</v>
      </c>
      <c r="K135" s="230" t="s">
        <v>369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88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2103</v>
      </c>
    </row>
    <row r="136" s="15" customFormat="1">
      <c r="A136" s="15"/>
      <c r="B136" s="274"/>
      <c r="C136" s="275"/>
      <c r="D136" s="243" t="s">
        <v>372</v>
      </c>
      <c r="E136" s="276" t="s">
        <v>1</v>
      </c>
      <c r="F136" s="277" t="s">
        <v>2104</v>
      </c>
      <c r="G136" s="275"/>
      <c r="H136" s="276" t="s">
        <v>1</v>
      </c>
      <c r="I136" s="278"/>
      <c r="J136" s="275"/>
      <c r="K136" s="275"/>
      <c r="L136" s="279"/>
      <c r="M136" s="280"/>
      <c r="N136" s="281"/>
      <c r="O136" s="281"/>
      <c r="P136" s="281"/>
      <c r="Q136" s="281"/>
      <c r="R136" s="281"/>
      <c r="S136" s="281"/>
      <c r="T136" s="282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83" t="s">
        <v>372</v>
      </c>
      <c r="AU136" s="283" t="s">
        <v>88</v>
      </c>
      <c r="AV136" s="15" t="s">
        <v>83</v>
      </c>
      <c r="AW136" s="15" t="s">
        <v>32</v>
      </c>
      <c r="AX136" s="15" t="s">
        <v>76</v>
      </c>
      <c r="AY136" s="283" t="s">
        <v>362</v>
      </c>
    </row>
    <row r="137" s="13" customFormat="1">
      <c r="A137" s="13"/>
      <c r="B137" s="241"/>
      <c r="C137" s="242"/>
      <c r="D137" s="243" t="s">
        <v>372</v>
      </c>
      <c r="E137" s="244" t="s">
        <v>1</v>
      </c>
      <c r="F137" s="245" t="s">
        <v>2105</v>
      </c>
      <c r="G137" s="242"/>
      <c r="H137" s="246">
        <v>7.5899999999999999</v>
      </c>
      <c r="I137" s="247"/>
      <c r="J137" s="242"/>
      <c r="K137" s="242"/>
      <c r="L137" s="248"/>
      <c r="M137" s="249"/>
      <c r="N137" s="250"/>
      <c r="O137" s="250"/>
      <c r="P137" s="250"/>
      <c r="Q137" s="250"/>
      <c r="R137" s="250"/>
      <c r="S137" s="250"/>
      <c r="T137" s="25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2" t="s">
        <v>372</v>
      </c>
      <c r="AU137" s="252" t="s">
        <v>88</v>
      </c>
      <c r="AV137" s="13" t="s">
        <v>88</v>
      </c>
      <c r="AW137" s="13" t="s">
        <v>32</v>
      </c>
      <c r="AX137" s="13" t="s">
        <v>76</v>
      </c>
      <c r="AY137" s="252" t="s">
        <v>362</v>
      </c>
    </row>
    <row r="138" s="15" customFormat="1">
      <c r="A138" s="15"/>
      <c r="B138" s="274"/>
      <c r="C138" s="275"/>
      <c r="D138" s="243" t="s">
        <v>372</v>
      </c>
      <c r="E138" s="276" t="s">
        <v>1</v>
      </c>
      <c r="F138" s="277" t="s">
        <v>2106</v>
      </c>
      <c r="G138" s="275"/>
      <c r="H138" s="276" t="s">
        <v>1</v>
      </c>
      <c r="I138" s="278"/>
      <c r="J138" s="275"/>
      <c r="K138" s="275"/>
      <c r="L138" s="279"/>
      <c r="M138" s="280"/>
      <c r="N138" s="281"/>
      <c r="O138" s="281"/>
      <c r="P138" s="281"/>
      <c r="Q138" s="281"/>
      <c r="R138" s="281"/>
      <c r="S138" s="281"/>
      <c r="T138" s="282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83" t="s">
        <v>372</v>
      </c>
      <c r="AU138" s="283" t="s">
        <v>88</v>
      </c>
      <c r="AV138" s="15" t="s">
        <v>83</v>
      </c>
      <c r="AW138" s="15" t="s">
        <v>32</v>
      </c>
      <c r="AX138" s="15" t="s">
        <v>76</v>
      </c>
      <c r="AY138" s="283" t="s">
        <v>362</v>
      </c>
    </row>
    <row r="139" s="15" customFormat="1">
      <c r="A139" s="15"/>
      <c r="B139" s="274"/>
      <c r="C139" s="275"/>
      <c r="D139" s="243" t="s">
        <v>372</v>
      </c>
      <c r="E139" s="276" t="s">
        <v>1</v>
      </c>
      <c r="F139" s="277" t="s">
        <v>2107</v>
      </c>
      <c r="G139" s="275"/>
      <c r="H139" s="276" t="s">
        <v>1</v>
      </c>
      <c r="I139" s="278"/>
      <c r="J139" s="275"/>
      <c r="K139" s="275"/>
      <c r="L139" s="279"/>
      <c r="M139" s="280"/>
      <c r="N139" s="281"/>
      <c r="O139" s="281"/>
      <c r="P139" s="281"/>
      <c r="Q139" s="281"/>
      <c r="R139" s="281"/>
      <c r="S139" s="281"/>
      <c r="T139" s="282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83" t="s">
        <v>372</v>
      </c>
      <c r="AU139" s="283" t="s">
        <v>88</v>
      </c>
      <c r="AV139" s="15" t="s">
        <v>83</v>
      </c>
      <c r="AW139" s="15" t="s">
        <v>32</v>
      </c>
      <c r="AX139" s="15" t="s">
        <v>76</v>
      </c>
      <c r="AY139" s="283" t="s">
        <v>362</v>
      </c>
    </row>
    <row r="140" s="14" customFormat="1">
      <c r="A140" s="14"/>
      <c r="B140" s="263"/>
      <c r="C140" s="264"/>
      <c r="D140" s="243" t="s">
        <v>372</v>
      </c>
      <c r="E140" s="265" t="s">
        <v>1</v>
      </c>
      <c r="F140" s="266" t="s">
        <v>396</v>
      </c>
      <c r="G140" s="264"/>
      <c r="H140" s="267">
        <v>7.5899999999999999</v>
      </c>
      <c r="I140" s="268"/>
      <c r="J140" s="264"/>
      <c r="K140" s="264"/>
      <c r="L140" s="269"/>
      <c r="M140" s="270"/>
      <c r="N140" s="271"/>
      <c r="O140" s="271"/>
      <c r="P140" s="271"/>
      <c r="Q140" s="271"/>
      <c r="R140" s="271"/>
      <c r="S140" s="271"/>
      <c r="T140" s="27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73" t="s">
        <v>372</v>
      </c>
      <c r="AU140" s="273" t="s">
        <v>88</v>
      </c>
      <c r="AV140" s="14" t="s">
        <v>370</v>
      </c>
      <c r="AW140" s="14" t="s">
        <v>32</v>
      </c>
      <c r="AX140" s="14" t="s">
        <v>83</v>
      </c>
      <c r="AY140" s="273" t="s">
        <v>362</v>
      </c>
    </row>
    <row r="141" s="2" customFormat="1" ht="37.8" customHeight="1">
      <c r="A141" s="39"/>
      <c r="B141" s="40"/>
      <c r="C141" s="228" t="s">
        <v>88</v>
      </c>
      <c r="D141" s="228" t="s">
        <v>365</v>
      </c>
      <c r="E141" s="229" t="s">
        <v>2108</v>
      </c>
      <c r="F141" s="230" t="s">
        <v>2109</v>
      </c>
      <c r="G141" s="231" t="s">
        <v>464</v>
      </c>
      <c r="H141" s="232">
        <v>7.5899999999999999</v>
      </c>
      <c r="I141" s="233"/>
      <c r="J141" s="234">
        <f>ROUND(I141*H141,2)</f>
        <v>0</v>
      </c>
      <c r="K141" s="230" t="s">
        <v>369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370</v>
      </c>
      <c r="AT141" s="239" t="s">
        <v>365</v>
      </c>
      <c r="AU141" s="239" t="s">
        <v>88</v>
      </c>
      <c r="AY141" s="18" t="s">
        <v>362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370</v>
      </c>
      <c r="BM141" s="239" t="s">
        <v>2110</v>
      </c>
    </row>
    <row r="142" s="2" customFormat="1" ht="37.8" customHeight="1">
      <c r="A142" s="39"/>
      <c r="B142" s="40"/>
      <c r="C142" s="228" t="s">
        <v>104</v>
      </c>
      <c r="D142" s="228" t="s">
        <v>365</v>
      </c>
      <c r="E142" s="229" t="s">
        <v>2111</v>
      </c>
      <c r="F142" s="230" t="s">
        <v>2112</v>
      </c>
      <c r="G142" s="231" t="s">
        <v>464</v>
      </c>
      <c r="H142" s="232">
        <v>7.5899999999999999</v>
      </c>
      <c r="I142" s="233"/>
      <c r="J142" s="234">
        <f>ROUND(I142*H142,2)</f>
        <v>0</v>
      </c>
      <c r="K142" s="230" t="s">
        <v>369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370</v>
      </c>
      <c r="AT142" s="239" t="s">
        <v>365</v>
      </c>
      <c r="AU142" s="239" t="s">
        <v>88</v>
      </c>
      <c r="AY142" s="18" t="s">
        <v>362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370</v>
      </c>
      <c r="BM142" s="239" t="s">
        <v>2113</v>
      </c>
    </row>
    <row r="143" s="2" customFormat="1" ht="37.8" customHeight="1">
      <c r="A143" s="39"/>
      <c r="B143" s="40"/>
      <c r="C143" s="228" t="s">
        <v>370</v>
      </c>
      <c r="D143" s="228" t="s">
        <v>365</v>
      </c>
      <c r="E143" s="229" t="s">
        <v>2114</v>
      </c>
      <c r="F143" s="230" t="s">
        <v>2115</v>
      </c>
      <c r="G143" s="231" t="s">
        <v>464</v>
      </c>
      <c r="H143" s="232">
        <v>7.5899999999999999</v>
      </c>
      <c r="I143" s="233"/>
      <c r="J143" s="234">
        <f>ROUND(I143*H143,2)</f>
        <v>0</v>
      </c>
      <c r="K143" s="230" t="s">
        <v>369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370</v>
      </c>
      <c r="AT143" s="239" t="s">
        <v>365</v>
      </c>
      <c r="AU143" s="239" t="s">
        <v>88</v>
      </c>
      <c r="AY143" s="18" t="s">
        <v>362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370</v>
      </c>
      <c r="BM143" s="239" t="s">
        <v>2116</v>
      </c>
    </row>
    <row r="144" s="2" customFormat="1" ht="37.8" customHeight="1">
      <c r="A144" s="39"/>
      <c r="B144" s="40"/>
      <c r="C144" s="228" t="s">
        <v>363</v>
      </c>
      <c r="D144" s="228" t="s">
        <v>365</v>
      </c>
      <c r="E144" s="229" t="s">
        <v>2117</v>
      </c>
      <c r="F144" s="230" t="s">
        <v>2118</v>
      </c>
      <c r="G144" s="231" t="s">
        <v>464</v>
      </c>
      <c r="H144" s="232">
        <v>75.900000000000006</v>
      </c>
      <c r="I144" s="233"/>
      <c r="J144" s="234">
        <f>ROUND(I144*H144,2)</f>
        <v>0</v>
      </c>
      <c r="K144" s="230" t="s">
        <v>369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370</v>
      </c>
      <c r="AT144" s="239" t="s">
        <v>365</v>
      </c>
      <c r="AU144" s="239" t="s">
        <v>88</v>
      </c>
      <c r="AY144" s="18" t="s">
        <v>362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370</v>
      </c>
      <c r="BM144" s="239" t="s">
        <v>2119</v>
      </c>
    </row>
    <row r="145" s="13" customFormat="1">
      <c r="A145" s="13"/>
      <c r="B145" s="241"/>
      <c r="C145" s="242"/>
      <c r="D145" s="243" t="s">
        <v>372</v>
      </c>
      <c r="E145" s="244" t="s">
        <v>1</v>
      </c>
      <c r="F145" s="245" t="s">
        <v>2120</v>
      </c>
      <c r="G145" s="242"/>
      <c r="H145" s="246">
        <v>7.5899999999999999</v>
      </c>
      <c r="I145" s="247"/>
      <c r="J145" s="242"/>
      <c r="K145" s="242"/>
      <c r="L145" s="248"/>
      <c r="M145" s="249"/>
      <c r="N145" s="250"/>
      <c r="O145" s="250"/>
      <c r="P145" s="250"/>
      <c r="Q145" s="250"/>
      <c r="R145" s="250"/>
      <c r="S145" s="250"/>
      <c r="T145" s="25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2" t="s">
        <v>372</v>
      </c>
      <c r="AU145" s="252" t="s">
        <v>88</v>
      </c>
      <c r="AV145" s="13" t="s">
        <v>88</v>
      </c>
      <c r="AW145" s="13" t="s">
        <v>32</v>
      </c>
      <c r="AX145" s="13" t="s">
        <v>83</v>
      </c>
      <c r="AY145" s="252" t="s">
        <v>362</v>
      </c>
    </row>
    <row r="146" s="13" customFormat="1">
      <c r="A146" s="13"/>
      <c r="B146" s="241"/>
      <c r="C146" s="242"/>
      <c r="D146" s="243" t="s">
        <v>372</v>
      </c>
      <c r="E146" s="242"/>
      <c r="F146" s="245" t="s">
        <v>2121</v>
      </c>
      <c r="G146" s="242"/>
      <c r="H146" s="246">
        <v>75.900000000000006</v>
      </c>
      <c r="I146" s="247"/>
      <c r="J146" s="242"/>
      <c r="K146" s="242"/>
      <c r="L146" s="248"/>
      <c r="M146" s="249"/>
      <c r="N146" s="250"/>
      <c r="O146" s="250"/>
      <c r="P146" s="250"/>
      <c r="Q146" s="250"/>
      <c r="R146" s="250"/>
      <c r="S146" s="250"/>
      <c r="T146" s="25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2" t="s">
        <v>372</v>
      </c>
      <c r="AU146" s="252" t="s">
        <v>88</v>
      </c>
      <c r="AV146" s="13" t="s">
        <v>88</v>
      </c>
      <c r="AW146" s="13" t="s">
        <v>4</v>
      </c>
      <c r="AX146" s="13" t="s">
        <v>83</v>
      </c>
      <c r="AY146" s="252" t="s">
        <v>362</v>
      </c>
    </row>
    <row r="147" s="2" customFormat="1" ht="24.15" customHeight="1">
      <c r="A147" s="39"/>
      <c r="B147" s="40"/>
      <c r="C147" s="228" t="s">
        <v>386</v>
      </c>
      <c r="D147" s="228" t="s">
        <v>365</v>
      </c>
      <c r="E147" s="229" t="s">
        <v>2122</v>
      </c>
      <c r="F147" s="230" t="s">
        <v>2123</v>
      </c>
      <c r="G147" s="231" t="s">
        <v>482</v>
      </c>
      <c r="H147" s="232">
        <v>13.662000000000001</v>
      </c>
      <c r="I147" s="233"/>
      <c r="J147" s="234">
        <f>ROUND(I147*H147,2)</f>
        <v>0</v>
      </c>
      <c r="K147" s="230" t="s">
        <v>369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370</v>
      </c>
      <c r="AT147" s="239" t="s">
        <v>365</v>
      </c>
      <c r="AU147" s="239" t="s">
        <v>88</v>
      </c>
      <c r="AY147" s="18" t="s">
        <v>362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370</v>
      </c>
      <c r="BM147" s="239" t="s">
        <v>2124</v>
      </c>
    </row>
    <row r="148" s="13" customFormat="1">
      <c r="A148" s="13"/>
      <c r="B148" s="241"/>
      <c r="C148" s="242"/>
      <c r="D148" s="243" t="s">
        <v>372</v>
      </c>
      <c r="E148" s="244" t="s">
        <v>1</v>
      </c>
      <c r="F148" s="245" t="s">
        <v>2125</v>
      </c>
      <c r="G148" s="242"/>
      <c r="H148" s="246">
        <v>13.662000000000001</v>
      </c>
      <c r="I148" s="247"/>
      <c r="J148" s="242"/>
      <c r="K148" s="242"/>
      <c r="L148" s="248"/>
      <c r="M148" s="249"/>
      <c r="N148" s="250"/>
      <c r="O148" s="250"/>
      <c r="P148" s="250"/>
      <c r="Q148" s="250"/>
      <c r="R148" s="250"/>
      <c r="S148" s="250"/>
      <c r="T148" s="25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2" t="s">
        <v>372</v>
      </c>
      <c r="AU148" s="252" t="s">
        <v>88</v>
      </c>
      <c r="AV148" s="13" t="s">
        <v>88</v>
      </c>
      <c r="AW148" s="13" t="s">
        <v>32</v>
      </c>
      <c r="AX148" s="13" t="s">
        <v>83</v>
      </c>
      <c r="AY148" s="252" t="s">
        <v>362</v>
      </c>
    </row>
    <row r="149" s="2" customFormat="1" ht="16.5" customHeight="1">
      <c r="A149" s="39"/>
      <c r="B149" s="40"/>
      <c r="C149" s="228" t="s">
        <v>397</v>
      </c>
      <c r="D149" s="228" t="s">
        <v>365</v>
      </c>
      <c r="E149" s="229" t="s">
        <v>2126</v>
      </c>
      <c r="F149" s="230" t="s">
        <v>2127</v>
      </c>
      <c r="G149" s="231" t="s">
        <v>464</v>
      </c>
      <c r="H149" s="232">
        <v>7.5899999999999999</v>
      </c>
      <c r="I149" s="233"/>
      <c r="J149" s="234">
        <f>ROUND(I149*H149,2)</f>
        <v>0</v>
      </c>
      <c r="K149" s="230" t="s">
        <v>369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370</v>
      </c>
      <c r="AT149" s="239" t="s">
        <v>365</v>
      </c>
      <c r="AU149" s="239" t="s">
        <v>88</v>
      </c>
      <c r="AY149" s="18" t="s">
        <v>362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370</v>
      </c>
      <c r="BM149" s="239" t="s">
        <v>2128</v>
      </c>
    </row>
    <row r="150" s="12" customFormat="1" ht="22.8" customHeight="1">
      <c r="A150" s="12"/>
      <c r="B150" s="212"/>
      <c r="C150" s="213"/>
      <c r="D150" s="214" t="s">
        <v>75</v>
      </c>
      <c r="E150" s="226" t="s">
        <v>406</v>
      </c>
      <c r="F150" s="226" t="s">
        <v>439</v>
      </c>
      <c r="G150" s="213"/>
      <c r="H150" s="213"/>
      <c r="I150" s="216"/>
      <c r="J150" s="227">
        <f>BK150</f>
        <v>0</v>
      </c>
      <c r="K150" s="213"/>
      <c r="L150" s="218"/>
      <c r="M150" s="219"/>
      <c r="N150" s="220"/>
      <c r="O150" s="220"/>
      <c r="P150" s="221">
        <f>SUM(P151:P213)</f>
        <v>0</v>
      </c>
      <c r="Q150" s="220"/>
      <c r="R150" s="221">
        <f>SUM(R151:R213)</f>
        <v>0.0014560000000000003</v>
      </c>
      <c r="S150" s="220"/>
      <c r="T150" s="222">
        <f>SUM(T151:T213)</f>
        <v>61.686002999999992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3" t="s">
        <v>83</v>
      </c>
      <c r="AT150" s="224" t="s">
        <v>75</v>
      </c>
      <c r="AU150" s="224" t="s">
        <v>83</v>
      </c>
      <c r="AY150" s="223" t="s">
        <v>362</v>
      </c>
      <c r="BK150" s="225">
        <f>SUM(BK151:BK213)</f>
        <v>0</v>
      </c>
    </row>
    <row r="151" s="2" customFormat="1" ht="24.15" customHeight="1">
      <c r="A151" s="39"/>
      <c r="B151" s="40"/>
      <c r="C151" s="228" t="s">
        <v>383</v>
      </c>
      <c r="D151" s="228" t="s">
        <v>365</v>
      </c>
      <c r="E151" s="229" t="s">
        <v>2129</v>
      </c>
      <c r="F151" s="230" t="s">
        <v>2130</v>
      </c>
      <c r="G151" s="231" t="s">
        <v>464</v>
      </c>
      <c r="H151" s="232">
        <v>4.3200000000000003</v>
      </c>
      <c r="I151" s="233"/>
      <c r="J151" s="234">
        <f>ROUND(I151*H151,2)</f>
        <v>0</v>
      </c>
      <c r="K151" s="230" t="s">
        <v>369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2.27</v>
      </c>
      <c r="T151" s="238">
        <f>S151*H151</f>
        <v>9.8064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370</v>
      </c>
      <c r="AT151" s="239" t="s">
        <v>365</v>
      </c>
      <c r="AU151" s="239" t="s">
        <v>88</v>
      </c>
      <c r="AY151" s="18" t="s">
        <v>362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370</v>
      </c>
      <c r="BM151" s="239" t="s">
        <v>2131</v>
      </c>
    </row>
    <row r="152" s="15" customFormat="1">
      <c r="A152" s="15"/>
      <c r="B152" s="274"/>
      <c r="C152" s="275"/>
      <c r="D152" s="243" t="s">
        <v>372</v>
      </c>
      <c r="E152" s="276" t="s">
        <v>1</v>
      </c>
      <c r="F152" s="277" t="s">
        <v>2132</v>
      </c>
      <c r="G152" s="275"/>
      <c r="H152" s="276" t="s">
        <v>1</v>
      </c>
      <c r="I152" s="278"/>
      <c r="J152" s="275"/>
      <c r="K152" s="275"/>
      <c r="L152" s="279"/>
      <c r="M152" s="280"/>
      <c r="N152" s="281"/>
      <c r="O152" s="281"/>
      <c r="P152" s="281"/>
      <c r="Q152" s="281"/>
      <c r="R152" s="281"/>
      <c r="S152" s="281"/>
      <c r="T152" s="282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83" t="s">
        <v>372</v>
      </c>
      <c r="AU152" s="283" t="s">
        <v>88</v>
      </c>
      <c r="AV152" s="15" t="s">
        <v>83</v>
      </c>
      <c r="AW152" s="15" t="s">
        <v>32</v>
      </c>
      <c r="AX152" s="15" t="s">
        <v>76</v>
      </c>
      <c r="AY152" s="283" t="s">
        <v>362</v>
      </c>
    </row>
    <row r="153" s="15" customFormat="1">
      <c r="A153" s="15"/>
      <c r="B153" s="274"/>
      <c r="C153" s="275"/>
      <c r="D153" s="243" t="s">
        <v>372</v>
      </c>
      <c r="E153" s="276" t="s">
        <v>1</v>
      </c>
      <c r="F153" s="277" t="s">
        <v>2133</v>
      </c>
      <c r="G153" s="275"/>
      <c r="H153" s="276" t="s">
        <v>1</v>
      </c>
      <c r="I153" s="278"/>
      <c r="J153" s="275"/>
      <c r="K153" s="275"/>
      <c r="L153" s="279"/>
      <c r="M153" s="280"/>
      <c r="N153" s="281"/>
      <c r="O153" s="281"/>
      <c r="P153" s="281"/>
      <c r="Q153" s="281"/>
      <c r="R153" s="281"/>
      <c r="S153" s="281"/>
      <c r="T153" s="282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83" t="s">
        <v>372</v>
      </c>
      <c r="AU153" s="283" t="s">
        <v>88</v>
      </c>
      <c r="AV153" s="15" t="s">
        <v>83</v>
      </c>
      <c r="AW153" s="15" t="s">
        <v>32</v>
      </c>
      <c r="AX153" s="15" t="s">
        <v>76</v>
      </c>
      <c r="AY153" s="283" t="s">
        <v>362</v>
      </c>
    </row>
    <row r="154" s="13" customFormat="1">
      <c r="A154" s="13"/>
      <c r="B154" s="241"/>
      <c r="C154" s="242"/>
      <c r="D154" s="243" t="s">
        <v>372</v>
      </c>
      <c r="E154" s="244" t="s">
        <v>1</v>
      </c>
      <c r="F154" s="245" t="s">
        <v>2134</v>
      </c>
      <c r="G154" s="242"/>
      <c r="H154" s="246">
        <v>6.4800000000000004</v>
      </c>
      <c r="I154" s="247"/>
      <c r="J154" s="242"/>
      <c r="K154" s="242"/>
      <c r="L154" s="248"/>
      <c r="M154" s="249"/>
      <c r="N154" s="250"/>
      <c r="O154" s="250"/>
      <c r="P154" s="250"/>
      <c r="Q154" s="250"/>
      <c r="R154" s="250"/>
      <c r="S154" s="250"/>
      <c r="T154" s="25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2" t="s">
        <v>372</v>
      </c>
      <c r="AU154" s="252" t="s">
        <v>88</v>
      </c>
      <c r="AV154" s="13" t="s">
        <v>88</v>
      </c>
      <c r="AW154" s="13" t="s">
        <v>32</v>
      </c>
      <c r="AX154" s="13" t="s">
        <v>76</v>
      </c>
      <c r="AY154" s="252" t="s">
        <v>362</v>
      </c>
    </row>
    <row r="155" s="13" customFormat="1">
      <c r="A155" s="13"/>
      <c r="B155" s="241"/>
      <c r="C155" s="242"/>
      <c r="D155" s="243" t="s">
        <v>372</v>
      </c>
      <c r="E155" s="244" t="s">
        <v>1</v>
      </c>
      <c r="F155" s="245" t="s">
        <v>2135</v>
      </c>
      <c r="G155" s="242"/>
      <c r="H155" s="246">
        <v>-2.1600000000000001</v>
      </c>
      <c r="I155" s="247"/>
      <c r="J155" s="242"/>
      <c r="K155" s="242"/>
      <c r="L155" s="248"/>
      <c r="M155" s="249"/>
      <c r="N155" s="250"/>
      <c r="O155" s="250"/>
      <c r="P155" s="250"/>
      <c r="Q155" s="250"/>
      <c r="R155" s="250"/>
      <c r="S155" s="250"/>
      <c r="T155" s="25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2" t="s">
        <v>372</v>
      </c>
      <c r="AU155" s="252" t="s">
        <v>88</v>
      </c>
      <c r="AV155" s="13" t="s">
        <v>88</v>
      </c>
      <c r="AW155" s="13" t="s">
        <v>32</v>
      </c>
      <c r="AX155" s="13" t="s">
        <v>76</v>
      </c>
      <c r="AY155" s="252" t="s">
        <v>362</v>
      </c>
    </row>
    <row r="156" s="14" customFormat="1">
      <c r="A156" s="14"/>
      <c r="B156" s="263"/>
      <c r="C156" s="264"/>
      <c r="D156" s="243" t="s">
        <v>372</v>
      </c>
      <c r="E156" s="265" t="s">
        <v>1</v>
      </c>
      <c r="F156" s="266" t="s">
        <v>396</v>
      </c>
      <c r="G156" s="264"/>
      <c r="H156" s="267">
        <v>4.3200000000000003</v>
      </c>
      <c r="I156" s="268"/>
      <c r="J156" s="264"/>
      <c r="K156" s="264"/>
      <c r="L156" s="269"/>
      <c r="M156" s="270"/>
      <c r="N156" s="271"/>
      <c r="O156" s="271"/>
      <c r="P156" s="271"/>
      <c r="Q156" s="271"/>
      <c r="R156" s="271"/>
      <c r="S156" s="271"/>
      <c r="T156" s="27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73" t="s">
        <v>372</v>
      </c>
      <c r="AU156" s="273" t="s">
        <v>88</v>
      </c>
      <c r="AV156" s="14" t="s">
        <v>370</v>
      </c>
      <c r="AW156" s="14" t="s">
        <v>32</v>
      </c>
      <c r="AX156" s="14" t="s">
        <v>83</v>
      </c>
      <c r="AY156" s="273" t="s">
        <v>362</v>
      </c>
    </row>
    <row r="157" s="2" customFormat="1" ht="24.15" customHeight="1">
      <c r="A157" s="39"/>
      <c r="B157" s="40"/>
      <c r="C157" s="228" t="s">
        <v>406</v>
      </c>
      <c r="D157" s="228" t="s">
        <v>365</v>
      </c>
      <c r="E157" s="229" t="s">
        <v>637</v>
      </c>
      <c r="F157" s="230" t="s">
        <v>638</v>
      </c>
      <c r="G157" s="231" t="s">
        <v>368</v>
      </c>
      <c r="H157" s="232">
        <v>8.3439999999999994</v>
      </c>
      <c r="I157" s="233"/>
      <c r="J157" s="234">
        <f>ROUND(I157*H157,2)</f>
        <v>0</v>
      </c>
      <c r="K157" s="230" t="s">
        <v>369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0.308</v>
      </c>
      <c r="T157" s="238">
        <f>S157*H157</f>
        <v>2.5699519999999998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370</v>
      </c>
      <c r="AT157" s="239" t="s">
        <v>365</v>
      </c>
      <c r="AU157" s="239" t="s">
        <v>88</v>
      </c>
      <c r="AY157" s="18" t="s">
        <v>362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88</v>
      </c>
      <c r="BK157" s="240">
        <f>ROUND(I157*H157,2)</f>
        <v>0</v>
      </c>
      <c r="BL157" s="18" t="s">
        <v>370</v>
      </c>
      <c r="BM157" s="239" t="s">
        <v>639</v>
      </c>
    </row>
    <row r="158" s="15" customFormat="1">
      <c r="A158" s="15"/>
      <c r="B158" s="274"/>
      <c r="C158" s="275"/>
      <c r="D158" s="243" t="s">
        <v>372</v>
      </c>
      <c r="E158" s="276" t="s">
        <v>1</v>
      </c>
      <c r="F158" s="277" t="s">
        <v>2136</v>
      </c>
      <c r="G158" s="275"/>
      <c r="H158" s="276" t="s">
        <v>1</v>
      </c>
      <c r="I158" s="278"/>
      <c r="J158" s="275"/>
      <c r="K158" s="275"/>
      <c r="L158" s="279"/>
      <c r="M158" s="280"/>
      <c r="N158" s="281"/>
      <c r="O158" s="281"/>
      <c r="P158" s="281"/>
      <c r="Q158" s="281"/>
      <c r="R158" s="281"/>
      <c r="S158" s="281"/>
      <c r="T158" s="282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83" t="s">
        <v>372</v>
      </c>
      <c r="AU158" s="283" t="s">
        <v>88</v>
      </c>
      <c r="AV158" s="15" t="s">
        <v>83</v>
      </c>
      <c r="AW158" s="15" t="s">
        <v>32</v>
      </c>
      <c r="AX158" s="15" t="s">
        <v>76</v>
      </c>
      <c r="AY158" s="283" t="s">
        <v>362</v>
      </c>
    </row>
    <row r="159" s="15" customFormat="1">
      <c r="A159" s="15"/>
      <c r="B159" s="274"/>
      <c r="C159" s="275"/>
      <c r="D159" s="243" t="s">
        <v>372</v>
      </c>
      <c r="E159" s="276" t="s">
        <v>1</v>
      </c>
      <c r="F159" s="277" t="s">
        <v>2137</v>
      </c>
      <c r="G159" s="275"/>
      <c r="H159" s="276" t="s">
        <v>1</v>
      </c>
      <c r="I159" s="278"/>
      <c r="J159" s="275"/>
      <c r="K159" s="275"/>
      <c r="L159" s="279"/>
      <c r="M159" s="280"/>
      <c r="N159" s="281"/>
      <c r="O159" s="281"/>
      <c r="P159" s="281"/>
      <c r="Q159" s="281"/>
      <c r="R159" s="281"/>
      <c r="S159" s="281"/>
      <c r="T159" s="282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3" t="s">
        <v>372</v>
      </c>
      <c r="AU159" s="283" t="s">
        <v>88</v>
      </c>
      <c r="AV159" s="15" t="s">
        <v>83</v>
      </c>
      <c r="AW159" s="15" t="s">
        <v>32</v>
      </c>
      <c r="AX159" s="15" t="s">
        <v>76</v>
      </c>
      <c r="AY159" s="283" t="s">
        <v>362</v>
      </c>
    </row>
    <row r="160" s="13" customFormat="1">
      <c r="A160" s="13"/>
      <c r="B160" s="241"/>
      <c r="C160" s="242"/>
      <c r="D160" s="243" t="s">
        <v>372</v>
      </c>
      <c r="E160" s="244" t="s">
        <v>1</v>
      </c>
      <c r="F160" s="245" t="s">
        <v>1298</v>
      </c>
      <c r="G160" s="242"/>
      <c r="H160" s="246">
        <v>3.1440000000000001</v>
      </c>
      <c r="I160" s="247"/>
      <c r="J160" s="242"/>
      <c r="K160" s="242"/>
      <c r="L160" s="248"/>
      <c r="M160" s="249"/>
      <c r="N160" s="250"/>
      <c r="O160" s="250"/>
      <c r="P160" s="250"/>
      <c r="Q160" s="250"/>
      <c r="R160" s="250"/>
      <c r="S160" s="250"/>
      <c r="T160" s="25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2" t="s">
        <v>372</v>
      </c>
      <c r="AU160" s="252" t="s">
        <v>88</v>
      </c>
      <c r="AV160" s="13" t="s">
        <v>88</v>
      </c>
      <c r="AW160" s="13" t="s">
        <v>32</v>
      </c>
      <c r="AX160" s="13" t="s">
        <v>76</v>
      </c>
      <c r="AY160" s="252" t="s">
        <v>362</v>
      </c>
    </row>
    <row r="161" s="15" customFormat="1">
      <c r="A161" s="15"/>
      <c r="B161" s="274"/>
      <c r="C161" s="275"/>
      <c r="D161" s="243" t="s">
        <v>372</v>
      </c>
      <c r="E161" s="276" t="s">
        <v>1</v>
      </c>
      <c r="F161" s="277" t="s">
        <v>2138</v>
      </c>
      <c r="G161" s="275"/>
      <c r="H161" s="276" t="s">
        <v>1</v>
      </c>
      <c r="I161" s="278"/>
      <c r="J161" s="275"/>
      <c r="K161" s="275"/>
      <c r="L161" s="279"/>
      <c r="M161" s="280"/>
      <c r="N161" s="281"/>
      <c r="O161" s="281"/>
      <c r="P161" s="281"/>
      <c r="Q161" s="281"/>
      <c r="R161" s="281"/>
      <c r="S161" s="281"/>
      <c r="T161" s="282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83" t="s">
        <v>372</v>
      </c>
      <c r="AU161" s="283" t="s">
        <v>88</v>
      </c>
      <c r="AV161" s="15" t="s">
        <v>83</v>
      </c>
      <c r="AW161" s="15" t="s">
        <v>32</v>
      </c>
      <c r="AX161" s="15" t="s">
        <v>76</v>
      </c>
      <c r="AY161" s="283" t="s">
        <v>362</v>
      </c>
    </row>
    <row r="162" s="13" customFormat="1">
      <c r="A162" s="13"/>
      <c r="B162" s="241"/>
      <c r="C162" s="242"/>
      <c r="D162" s="243" t="s">
        <v>372</v>
      </c>
      <c r="E162" s="244" t="s">
        <v>1</v>
      </c>
      <c r="F162" s="245" t="s">
        <v>653</v>
      </c>
      <c r="G162" s="242"/>
      <c r="H162" s="246">
        <v>5.2000000000000002</v>
      </c>
      <c r="I162" s="247"/>
      <c r="J162" s="242"/>
      <c r="K162" s="242"/>
      <c r="L162" s="248"/>
      <c r="M162" s="249"/>
      <c r="N162" s="250"/>
      <c r="O162" s="250"/>
      <c r="P162" s="250"/>
      <c r="Q162" s="250"/>
      <c r="R162" s="250"/>
      <c r="S162" s="250"/>
      <c r="T162" s="25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2" t="s">
        <v>372</v>
      </c>
      <c r="AU162" s="252" t="s">
        <v>88</v>
      </c>
      <c r="AV162" s="13" t="s">
        <v>88</v>
      </c>
      <c r="AW162" s="13" t="s">
        <v>32</v>
      </c>
      <c r="AX162" s="13" t="s">
        <v>76</v>
      </c>
      <c r="AY162" s="252" t="s">
        <v>362</v>
      </c>
    </row>
    <row r="163" s="14" customFormat="1">
      <c r="A163" s="14"/>
      <c r="B163" s="263"/>
      <c r="C163" s="264"/>
      <c r="D163" s="243" t="s">
        <v>372</v>
      </c>
      <c r="E163" s="265" t="s">
        <v>1</v>
      </c>
      <c r="F163" s="266" t="s">
        <v>396</v>
      </c>
      <c r="G163" s="264"/>
      <c r="H163" s="267">
        <v>8.3439999999999994</v>
      </c>
      <c r="I163" s="268"/>
      <c r="J163" s="264"/>
      <c r="K163" s="264"/>
      <c r="L163" s="269"/>
      <c r="M163" s="270"/>
      <c r="N163" s="271"/>
      <c r="O163" s="271"/>
      <c r="P163" s="271"/>
      <c r="Q163" s="271"/>
      <c r="R163" s="271"/>
      <c r="S163" s="271"/>
      <c r="T163" s="27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73" t="s">
        <v>372</v>
      </c>
      <c r="AU163" s="273" t="s">
        <v>88</v>
      </c>
      <c r="AV163" s="14" t="s">
        <v>370</v>
      </c>
      <c r="AW163" s="14" t="s">
        <v>32</v>
      </c>
      <c r="AX163" s="14" t="s">
        <v>83</v>
      </c>
      <c r="AY163" s="273" t="s">
        <v>362</v>
      </c>
    </row>
    <row r="164" s="2" customFormat="1" ht="37.8" customHeight="1">
      <c r="A164" s="39"/>
      <c r="B164" s="40"/>
      <c r="C164" s="228" t="s">
        <v>411</v>
      </c>
      <c r="D164" s="228" t="s">
        <v>365</v>
      </c>
      <c r="E164" s="229" t="s">
        <v>2139</v>
      </c>
      <c r="F164" s="230" t="s">
        <v>2140</v>
      </c>
      <c r="G164" s="231" t="s">
        <v>464</v>
      </c>
      <c r="H164" s="232">
        <v>12.65</v>
      </c>
      <c r="I164" s="233"/>
      <c r="J164" s="234">
        <f>ROUND(I164*H164,2)</f>
        <v>0</v>
      </c>
      <c r="K164" s="230" t="s">
        <v>369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2.2000000000000002</v>
      </c>
      <c r="T164" s="238">
        <f>S164*H164</f>
        <v>27.830000000000002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370</v>
      </c>
      <c r="AT164" s="239" t="s">
        <v>365</v>
      </c>
      <c r="AU164" s="239" t="s">
        <v>88</v>
      </c>
      <c r="AY164" s="18" t="s">
        <v>362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88</v>
      </c>
      <c r="BK164" s="240">
        <f>ROUND(I164*H164,2)</f>
        <v>0</v>
      </c>
      <c r="BL164" s="18" t="s">
        <v>370</v>
      </c>
      <c r="BM164" s="239" t="s">
        <v>2141</v>
      </c>
    </row>
    <row r="165" s="13" customFormat="1">
      <c r="A165" s="13"/>
      <c r="B165" s="241"/>
      <c r="C165" s="242"/>
      <c r="D165" s="243" t="s">
        <v>372</v>
      </c>
      <c r="E165" s="244" t="s">
        <v>1</v>
      </c>
      <c r="F165" s="245" t="s">
        <v>2142</v>
      </c>
      <c r="G165" s="242"/>
      <c r="H165" s="246">
        <v>5.0599999999999996</v>
      </c>
      <c r="I165" s="247"/>
      <c r="J165" s="242"/>
      <c r="K165" s="242"/>
      <c r="L165" s="248"/>
      <c r="M165" s="249"/>
      <c r="N165" s="250"/>
      <c r="O165" s="250"/>
      <c r="P165" s="250"/>
      <c r="Q165" s="250"/>
      <c r="R165" s="250"/>
      <c r="S165" s="250"/>
      <c r="T165" s="25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2" t="s">
        <v>372</v>
      </c>
      <c r="AU165" s="252" t="s">
        <v>88</v>
      </c>
      <c r="AV165" s="13" t="s">
        <v>88</v>
      </c>
      <c r="AW165" s="13" t="s">
        <v>32</v>
      </c>
      <c r="AX165" s="13" t="s">
        <v>76</v>
      </c>
      <c r="AY165" s="252" t="s">
        <v>362</v>
      </c>
    </row>
    <row r="166" s="13" customFormat="1">
      <c r="A166" s="13"/>
      <c r="B166" s="241"/>
      <c r="C166" s="242"/>
      <c r="D166" s="243" t="s">
        <v>372</v>
      </c>
      <c r="E166" s="244" t="s">
        <v>1</v>
      </c>
      <c r="F166" s="245" t="s">
        <v>2143</v>
      </c>
      <c r="G166" s="242"/>
      <c r="H166" s="246">
        <v>7.5899999999999999</v>
      </c>
      <c r="I166" s="247"/>
      <c r="J166" s="242"/>
      <c r="K166" s="242"/>
      <c r="L166" s="248"/>
      <c r="M166" s="249"/>
      <c r="N166" s="250"/>
      <c r="O166" s="250"/>
      <c r="P166" s="250"/>
      <c r="Q166" s="250"/>
      <c r="R166" s="250"/>
      <c r="S166" s="250"/>
      <c r="T166" s="25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2" t="s">
        <v>372</v>
      </c>
      <c r="AU166" s="252" t="s">
        <v>88</v>
      </c>
      <c r="AV166" s="13" t="s">
        <v>88</v>
      </c>
      <c r="AW166" s="13" t="s">
        <v>32</v>
      </c>
      <c r="AX166" s="13" t="s">
        <v>76</v>
      </c>
      <c r="AY166" s="252" t="s">
        <v>362</v>
      </c>
    </row>
    <row r="167" s="14" customFormat="1">
      <c r="A167" s="14"/>
      <c r="B167" s="263"/>
      <c r="C167" s="264"/>
      <c r="D167" s="243" t="s">
        <v>372</v>
      </c>
      <c r="E167" s="265" t="s">
        <v>1</v>
      </c>
      <c r="F167" s="266" t="s">
        <v>396</v>
      </c>
      <c r="G167" s="264"/>
      <c r="H167" s="267">
        <v>12.65</v>
      </c>
      <c r="I167" s="268"/>
      <c r="J167" s="264"/>
      <c r="K167" s="264"/>
      <c r="L167" s="269"/>
      <c r="M167" s="270"/>
      <c r="N167" s="271"/>
      <c r="O167" s="271"/>
      <c r="P167" s="271"/>
      <c r="Q167" s="271"/>
      <c r="R167" s="271"/>
      <c r="S167" s="271"/>
      <c r="T167" s="27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73" t="s">
        <v>372</v>
      </c>
      <c r="AU167" s="273" t="s">
        <v>88</v>
      </c>
      <c r="AV167" s="14" t="s">
        <v>370</v>
      </c>
      <c r="AW167" s="14" t="s">
        <v>32</v>
      </c>
      <c r="AX167" s="14" t="s">
        <v>83</v>
      </c>
      <c r="AY167" s="273" t="s">
        <v>362</v>
      </c>
    </row>
    <row r="168" s="2" customFormat="1" ht="24.15" customHeight="1">
      <c r="A168" s="39"/>
      <c r="B168" s="40"/>
      <c r="C168" s="228" t="s">
        <v>416</v>
      </c>
      <c r="D168" s="228" t="s">
        <v>365</v>
      </c>
      <c r="E168" s="229" t="s">
        <v>654</v>
      </c>
      <c r="F168" s="230" t="s">
        <v>655</v>
      </c>
      <c r="G168" s="231" t="s">
        <v>368</v>
      </c>
      <c r="H168" s="232">
        <v>171.28</v>
      </c>
      <c r="I168" s="233"/>
      <c r="J168" s="234">
        <f>ROUND(I168*H168,2)</f>
        <v>0</v>
      </c>
      <c r="K168" s="230" t="s">
        <v>369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0.035000000000000003</v>
      </c>
      <c r="T168" s="238">
        <f>S168*H168</f>
        <v>5.9948000000000006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370</v>
      </c>
      <c r="AT168" s="239" t="s">
        <v>365</v>
      </c>
      <c r="AU168" s="239" t="s">
        <v>88</v>
      </c>
      <c r="AY168" s="18" t="s">
        <v>362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88</v>
      </c>
      <c r="BK168" s="240">
        <f>ROUND(I168*H168,2)</f>
        <v>0</v>
      </c>
      <c r="BL168" s="18" t="s">
        <v>370</v>
      </c>
      <c r="BM168" s="239" t="s">
        <v>2144</v>
      </c>
    </row>
    <row r="169" s="15" customFormat="1">
      <c r="A169" s="15"/>
      <c r="B169" s="274"/>
      <c r="C169" s="275"/>
      <c r="D169" s="243" t="s">
        <v>372</v>
      </c>
      <c r="E169" s="276" t="s">
        <v>1</v>
      </c>
      <c r="F169" s="277" t="s">
        <v>2145</v>
      </c>
      <c r="G169" s="275"/>
      <c r="H169" s="276" t="s">
        <v>1</v>
      </c>
      <c r="I169" s="278"/>
      <c r="J169" s="275"/>
      <c r="K169" s="275"/>
      <c r="L169" s="279"/>
      <c r="M169" s="280"/>
      <c r="N169" s="281"/>
      <c r="O169" s="281"/>
      <c r="P169" s="281"/>
      <c r="Q169" s="281"/>
      <c r="R169" s="281"/>
      <c r="S169" s="281"/>
      <c r="T169" s="282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83" t="s">
        <v>372</v>
      </c>
      <c r="AU169" s="283" t="s">
        <v>88</v>
      </c>
      <c r="AV169" s="15" t="s">
        <v>83</v>
      </c>
      <c r="AW169" s="15" t="s">
        <v>32</v>
      </c>
      <c r="AX169" s="15" t="s">
        <v>76</v>
      </c>
      <c r="AY169" s="283" t="s">
        <v>362</v>
      </c>
    </row>
    <row r="170" s="13" customFormat="1">
      <c r="A170" s="13"/>
      <c r="B170" s="241"/>
      <c r="C170" s="242"/>
      <c r="D170" s="243" t="s">
        <v>372</v>
      </c>
      <c r="E170" s="244" t="s">
        <v>1</v>
      </c>
      <c r="F170" s="245" t="s">
        <v>2146</v>
      </c>
      <c r="G170" s="242"/>
      <c r="H170" s="246">
        <v>171.28</v>
      </c>
      <c r="I170" s="247"/>
      <c r="J170" s="242"/>
      <c r="K170" s="242"/>
      <c r="L170" s="248"/>
      <c r="M170" s="249"/>
      <c r="N170" s="250"/>
      <c r="O170" s="250"/>
      <c r="P170" s="250"/>
      <c r="Q170" s="250"/>
      <c r="R170" s="250"/>
      <c r="S170" s="250"/>
      <c r="T170" s="25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2" t="s">
        <v>372</v>
      </c>
      <c r="AU170" s="252" t="s">
        <v>88</v>
      </c>
      <c r="AV170" s="13" t="s">
        <v>88</v>
      </c>
      <c r="AW170" s="13" t="s">
        <v>32</v>
      </c>
      <c r="AX170" s="13" t="s">
        <v>76</v>
      </c>
      <c r="AY170" s="252" t="s">
        <v>362</v>
      </c>
    </row>
    <row r="171" s="14" customFormat="1">
      <c r="A171" s="14"/>
      <c r="B171" s="263"/>
      <c r="C171" s="264"/>
      <c r="D171" s="243" t="s">
        <v>372</v>
      </c>
      <c r="E171" s="265" t="s">
        <v>1</v>
      </c>
      <c r="F171" s="266" t="s">
        <v>396</v>
      </c>
      <c r="G171" s="264"/>
      <c r="H171" s="267">
        <v>171.28</v>
      </c>
      <c r="I171" s="268"/>
      <c r="J171" s="264"/>
      <c r="K171" s="264"/>
      <c r="L171" s="269"/>
      <c r="M171" s="270"/>
      <c r="N171" s="271"/>
      <c r="O171" s="271"/>
      <c r="P171" s="271"/>
      <c r="Q171" s="271"/>
      <c r="R171" s="271"/>
      <c r="S171" s="271"/>
      <c r="T171" s="27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73" t="s">
        <v>372</v>
      </c>
      <c r="AU171" s="273" t="s">
        <v>88</v>
      </c>
      <c r="AV171" s="14" t="s">
        <v>370</v>
      </c>
      <c r="AW171" s="14" t="s">
        <v>32</v>
      </c>
      <c r="AX171" s="14" t="s">
        <v>83</v>
      </c>
      <c r="AY171" s="273" t="s">
        <v>362</v>
      </c>
    </row>
    <row r="172" s="2" customFormat="1" ht="24.15" customHeight="1">
      <c r="A172" s="39"/>
      <c r="B172" s="40"/>
      <c r="C172" s="228" t="s">
        <v>8</v>
      </c>
      <c r="D172" s="228" t="s">
        <v>365</v>
      </c>
      <c r="E172" s="229" t="s">
        <v>451</v>
      </c>
      <c r="F172" s="230" t="s">
        <v>452</v>
      </c>
      <c r="G172" s="231" t="s">
        <v>368</v>
      </c>
      <c r="H172" s="232">
        <v>21.600000000000001</v>
      </c>
      <c r="I172" s="233"/>
      <c r="J172" s="234">
        <f>ROUND(I172*H172,2)</f>
        <v>0</v>
      </c>
      <c r="K172" s="230" t="s">
        <v>369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0.014999999999999999</v>
      </c>
      <c r="T172" s="238">
        <f>S172*H172</f>
        <v>0.32400000000000001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370</v>
      </c>
      <c r="AT172" s="239" t="s">
        <v>365</v>
      </c>
      <c r="AU172" s="239" t="s">
        <v>88</v>
      </c>
      <c r="AY172" s="18" t="s">
        <v>362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88</v>
      </c>
      <c r="BK172" s="240">
        <f>ROUND(I172*H172,2)</f>
        <v>0</v>
      </c>
      <c r="BL172" s="18" t="s">
        <v>370</v>
      </c>
      <c r="BM172" s="239" t="s">
        <v>2147</v>
      </c>
    </row>
    <row r="173" s="15" customFormat="1">
      <c r="A173" s="15"/>
      <c r="B173" s="274"/>
      <c r="C173" s="275"/>
      <c r="D173" s="243" t="s">
        <v>372</v>
      </c>
      <c r="E173" s="276" t="s">
        <v>1</v>
      </c>
      <c r="F173" s="277" t="s">
        <v>2148</v>
      </c>
      <c r="G173" s="275"/>
      <c r="H173" s="276" t="s">
        <v>1</v>
      </c>
      <c r="I173" s="278"/>
      <c r="J173" s="275"/>
      <c r="K173" s="275"/>
      <c r="L173" s="279"/>
      <c r="M173" s="280"/>
      <c r="N173" s="281"/>
      <c r="O173" s="281"/>
      <c r="P173" s="281"/>
      <c r="Q173" s="281"/>
      <c r="R173" s="281"/>
      <c r="S173" s="281"/>
      <c r="T173" s="282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83" t="s">
        <v>372</v>
      </c>
      <c r="AU173" s="283" t="s">
        <v>88</v>
      </c>
      <c r="AV173" s="15" t="s">
        <v>83</v>
      </c>
      <c r="AW173" s="15" t="s">
        <v>32</v>
      </c>
      <c r="AX173" s="15" t="s">
        <v>76</v>
      </c>
      <c r="AY173" s="283" t="s">
        <v>362</v>
      </c>
    </row>
    <row r="174" s="13" customFormat="1">
      <c r="A174" s="13"/>
      <c r="B174" s="241"/>
      <c r="C174" s="242"/>
      <c r="D174" s="243" t="s">
        <v>372</v>
      </c>
      <c r="E174" s="244" t="s">
        <v>1</v>
      </c>
      <c r="F174" s="245" t="s">
        <v>2149</v>
      </c>
      <c r="G174" s="242"/>
      <c r="H174" s="246">
        <v>21.600000000000001</v>
      </c>
      <c r="I174" s="247"/>
      <c r="J174" s="242"/>
      <c r="K174" s="242"/>
      <c r="L174" s="248"/>
      <c r="M174" s="249"/>
      <c r="N174" s="250"/>
      <c r="O174" s="250"/>
      <c r="P174" s="250"/>
      <c r="Q174" s="250"/>
      <c r="R174" s="250"/>
      <c r="S174" s="250"/>
      <c r="T174" s="25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2" t="s">
        <v>372</v>
      </c>
      <c r="AU174" s="252" t="s">
        <v>88</v>
      </c>
      <c r="AV174" s="13" t="s">
        <v>88</v>
      </c>
      <c r="AW174" s="13" t="s">
        <v>32</v>
      </c>
      <c r="AX174" s="13" t="s">
        <v>76</v>
      </c>
      <c r="AY174" s="252" t="s">
        <v>362</v>
      </c>
    </row>
    <row r="175" s="14" customFormat="1">
      <c r="A175" s="14"/>
      <c r="B175" s="263"/>
      <c r="C175" s="264"/>
      <c r="D175" s="243" t="s">
        <v>372</v>
      </c>
      <c r="E175" s="265" t="s">
        <v>1</v>
      </c>
      <c r="F175" s="266" t="s">
        <v>396</v>
      </c>
      <c r="G175" s="264"/>
      <c r="H175" s="267">
        <v>21.600000000000001</v>
      </c>
      <c r="I175" s="268"/>
      <c r="J175" s="264"/>
      <c r="K175" s="264"/>
      <c r="L175" s="269"/>
      <c r="M175" s="270"/>
      <c r="N175" s="271"/>
      <c r="O175" s="271"/>
      <c r="P175" s="271"/>
      <c r="Q175" s="271"/>
      <c r="R175" s="271"/>
      <c r="S175" s="271"/>
      <c r="T175" s="27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3" t="s">
        <v>372</v>
      </c>
      <c r="AU175" s="273" t="s">
        <v>88</v>
      </c>
      <c r="AV175" s="14" t="s">
        <v>370</v>
      </c>
      <c r="AW175" s="14" t="s">
        <v>32</v>
      </c>
      <c r="AX175" s="14" t="s">
        <v>83</v>
      </c>
      <c r="AY175" s="273" t="s">
        <v>362</v>
      </c>
    </row>
    <row r="176" s="2" customFormat="1" ht="21.75" customHeight="1">
      <c r="A176" s="39"/>
      <c r="B176" s="40"/>
      <c r="C176" s="228" t="s">
        <v>427</v>
      </c>
      <c r="D176" s="228" t="s">
        <v>365</v>
      </c>
      <c r="E176" s="229" t="s">
        <v>673</v>
      </c>
      <c r="F176" s="230" t="s">
        <v>674</v>
      </c>
      <c r="G176" s="231" t="s">
        <v>368</v>
      </c>
      <c r="H176" s="232">
        <v>3.2000000000000002</v>
      </c>
      <c r="I176" s="233"/>
      <c r="J176" s="234">
        <f>ROUND(I176*H176,2)</f>
        <v>0</v>
      </c>
      <c r="K176" s="230" t="s">
        <v>369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0.075999999999999998</v>
      </c>
      <c r="T176" s="238">
        <f>S176*H176</f>
        <v>0.2432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370</v>
      </c>
      <c r="AT176" s="239" t="s">
        <v>365</v>
      </c>
      <c r="AU176" s="239" t="s">
        <v>88</v>
      </c>
      <c r="AY176" s="18" t="s">
        <v>362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88</v>
      </c>
      <c r="BK176" s="240">
        <f>ROUND(I176*H176,2)</f>
        <v>0</v>
      </c>
      <c r="BL176" s="18" t="s">
        <v>370</v>
      </c>
      <c r="BM176" s="239" t="s">
        <v>675</v>
      </c>
    </row>
    <row r="177" s="15" customFormat="1">
      <c r="A177" s="15"/>
      <c r="B177" s="274"/>
      <c r="C177" s="275"/>
      <c r="D177" s="243" t="s">
        <v>372</v>
      </c>
      <c r="E177" s="276" t="s">
        <v>1</v>
      </c>
      <c r="F177" s="277" t="s">
        <v>2145</v>
      </c>
      <c r="G177" s="275"/>
      <c r="H177" s="276" t="s">
        <v>1</v>
      </c>
      <c r="I177" s="278"/>
      <c r="J177" s="275"/>
      <c r="K177" s="275"/>
      <c r="L177" s="279"/>
      <c r="M177" s="280"/>
      <c r="N177" s="281"/>
      <c r="O177" s="281"/>
      <c r="P177" s="281"/>
      <c r="Q177" s="281"/>
      <c r="R177" s="281"/>
      <c r="S177" s="281"/>
      <c r="T177" s="282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83" t="s">
        <v>372</v>
      </c>
      <c r="AU177" s="283" t="s">
        <v>88</v>
      </c>
      <c r="AV177" s="15" t="s">
        <v>83</v>
      </c>
      <c r="AW177" s="15" t="s">
        <v>32</v>
      </c>
      <c r="AX177" s="15" t="s">
        <v>76</v>
      </c>
      <c r="AY177" s="283" t="s">
        <v>362</v>
      </c>
    </row>
    <row r="178" s="13" customFormat="1">
      <c r="A178" s="13"/>
      <c r="B178" s="241"/>
      <c r="C178" s="242"/>
      <c r="D178" s="243" t="s">
        <v>372</v>
      </c>
      <c r="E178" s="244" t="s">
        <v>1</v>
      </c>
      <c r="F178" s="245" t="s">
        <v>2150</v>
      </c>
      <c r="G178" s="242"/>
      <c r="H178" s="246">
        <v>3.2000000000000002</v>
      </c>
      <c r="I178" s="247"/>
      <c r="J178" s="242"/>
      <c r="K178" s="242"/>
      <c r="L178" s="248"/>
      <c r="M178" s="249"/>
      <c r="N178" s="250"/>
      <c r="O178" s="250"/>
      <c r="P178" s="250"/>
      <c r="Q178" s="250"/>
      <c r="R178" s="250"/>
      <c r="S178" s="250"/>
      <c r="T178" s="25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2" t="s">
        <v>372</v>
      </c>
      <c r="AU178" s="252" t="s">
        <v>88</v>
      </c>
      <c r="AV178" s="13" t="s">
        <v>88</v>
      </c>
      <c r="AW178" s="13" t="s">
        <v>32</v>
      </c>
      <c r="AX178" s="13" t="s">
        <v>76</v>
      </c>
      <c r="AY178" s="252" t="s">
        <v>362</v>
      </c>
    </row>
    <row r="179" s="14" customFormat="1">
      <c r="A179" s="14"/>
      <c r="B179" s="263"/>
      <c r="C179" s="264"/>
      <c r="D179" s="243" t="s">
        <v>372</v>
      </c>
      <c r="E179" s="265" t="s">
        <v>1</v>
      </c>
      <c r="F179" s="266" t="s">
        <v>396</v>
      </c>
      <c r="G179" s="264"/>
      <c r="H179" s="267">
        <v>3.2000000000000002</v>
      </c>
      <c r="I179" s="268"/>
      <c r="J179" s="264"/>
      <c r="K179" s="264"/>
      <c r="L179" s="269"/>
      <c r="M179" s="270"/>
      <c r="N179" s="271"/>
      <c r="O179" s="271"/>
      <c r="P179" s="271"/>
      <c r="Q179" s="271"/>
      <c r="R179" s="271"/>
      <c r="S179" s="271"/>
      <c r="T179" s="27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73" t="s">
        <v>372</v>
      </c>
      <c r="AU179" s="273" t="s">
        <v>88</v>
      </c>
      <c r="AV179" s="14" t="s">
        <v>370</v>
      </c>
      <c r="AW179" s="14" t="s">
        <v>32</v>
      </c>
      <c r="AX179" s="14" t="s">
        <v>83</v>
      </c>
      <c r="AY179" s="273" t="s">
        <v>362</v>
      </c>
    </row>
    <row r="180" s="2" customFormat="1" ht="21.75" customHeight="1">
      <c r="A180" s="39"/>
      <c r="B180" s="40"/>
      <c r="C180" s="228" t="s">
        <v>431</v>
      </c>
      <c r="D180" s="228" t="s">
        <v>365</v>
      </c>
      <c r="E180" s="229" t="s">
        <v>691</v>
      </c>
      <c r="F180" s="230" t="s">
        <v>692</v>
      </c>
      <c r="G180" s="231" t="s">
        <v>368</v>
      </c>
      <c r="H180" s="232">
        <v>7.7999999999999998</v>
      </c>
      <c r="I180" s="233"/>
      <c r="J180" s="234">
        <f>ROUND(I180*H180,2)</f>
        <v>0</v>
      </c>
      <c r="K180" s="230" t="s">
        <v>369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0.063</v>
      </c>
      <c r="T180" s="238">
        <f>S180*H180</f>
        <v>0.4914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370</v>
      </c>
      <c r="AT180" s="239" t="s">
        <v>365</v>
      </c>
      <c r="AU180" s="239" t="s">
        <v>88</v>
      </c>
      <c r="AY180" s="18" t="s">
        <v>362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88</v>
      </c>
      <c r="BK180" s="240">
        <f>ROUND(I180*H180,2)</f>
        <v>0</v>
      </c>
      <c r="BL180" s="18" t="s">
        <v>370</v>
      </c>
      <c r="BM180" s="239" t="s">
        <v>693</v>
      </c>
    </row>
    <row r="181" s="15" customFormat="1">
      <c r="A181" s="15"/>
      <c r="B181" s="274"/>
      <c r="C181" s="275"/>
      <c r="D181" s="243" t="s">
        <v>372</v>
      </c>
      <c r="E181" s="276" t="s">
        <v>1</v>
      </c>
      <c r="F181" s="277" t="s">
        <v>2145</v>
      </c>
      <c r="G181" s="275"/>
      <c r="H181" s="276" t="s">
        <v>1</v>
      </c>
      <c r="I181" s="278"/>
      <c r="J181" s="275"/>
      <c r="K181" s="275"/>
      <c r="L181" s="279"/>
      <c r="M181" s="280"/>
      <c r="N181" s="281"/>
      <c r="O181" s="281"/>
      <c r="P181" s="281"/>
      <c r="Q181" s="281"/>
      <c r="R181" s="281"/>
      <c r="S181" s="281"/>
      <c r="T181" s="282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83" t="s">
        <v>372</v>
      </c>
      <c r="AU181" s="283" t="s">
        <v>88</v>
      </c>
      <c r="AV181" s="15" t="s">
        <v>83</v>
      </c>
      <c r="AW181" s="15" t="s">
        <v>32</v>
      </c>
      <c r="AX181" s="15" t="s">
        <v>76</v>
      </c>
      <c r="AY181" s="283" t="s">
        <v>362</v>
      </c>
    </row>
    <row r="182" s="15" customFormat="1">
      <c r="A182" s="15"/>
      <c r="B182" s="274"/>
      <c r="C182" s="275"/>
      <c r="D182" s="243" t="s">
        <v>372</v>
      </c>
      <c r="E182" s="276" t="s">
        <v>1</v>
      </c>
      <c r="F182" s="277" t="s">
        <v>2151</v>
      </c>
      <c r="G182" s="275"/>
      <c r="H182" s="276" t="s">
        <v>1</v>
      </c>
      <c r="I182" s="278"/>
      <c r="J182" s="275"/>
      <c r="K182" s="275"/>
      <c r="L182" s="279"/>
      <c r="M182" s="280"/>
      <c r="N182" s="281"/>
      <c r="O182" s="281"/>
      <c r="P182" s="281"/>
      <c r="Q182" s="281"/>
      <c r="R182" s="281"/>
      <c r="S182" s="281"/>
      <c r="T182" s="282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83" t="s">
        <v>372</v>
      </c>
      <c r="AU182" s="283" t="s">
        <v>88</v>
      </c>
      <c r="AV182" s="15" t="s">
        <v>83</v>
      </c>
      <c r="AW182" s="15" t="s">
        <v>32</v>
      </c>
      <c r="AX182" s="15" t="s">
        <v>76</v>
      </c>
      <c r="AY182" s="283" t="s">
        <v>362</v>
      </c>
    </row>
    <row r="183" s="13" customFormat="1">
      <c r="A183" s="13"/>
      <c r="B183" s="241"/>
      <c r="C183" s="242"/>
      <c r="D183" s="243" t="s">
        <v>372</v>
      </c>
      <c r="E183" s="244" t="s">
        <v>1</v>
      </c>
      <c r="F183" s="245" t="s">
        <v>2152</v>
      </c>
      <c r="G183" s="242"/>
      <c r="H183" s="246">
        <v>7.7999999999999998</v>
      </c>
      <c r="I183" s="247"/>
      <c r="J183" s="242"/>
      <c r="K183" s="242"/>
      <c r="L183" s="248"/>
      <c r="M183" s="249"/>
      <c r="N183" s="250"/>
      <c r="O183" s="250"/>
      <c r="P183" s="250"/>
      <c r="Q183" s="250"/>
      <c r="R183" s="250"/>
      <c r="S183" s="250"/>
      <c r="T183" s="25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2" t="s">
        <v>372</v>
      </c>
      <c r="AU183" s="252" t="s">
        <v>88</v>
      </c>
      <c r="AV183" s="13" t="s">
        <v>88</v>
      </c>
      <c r="AW183" s="13" t="s">
        <v>32</v>
      </c>
      <c r="AX183" s="13" t="s">
        <v>76</v>
      </c>
      <c r="AY183" s="252" t="s">
        <v>362</v>
      </c>
    </row>
    <row r="184" s="14" customFormat="1">
      <c r="A184" s="14"/>
      <c r="B184" s="263"/>
      <c r="C184" s="264"/>
      <c r="D184" s="243" t="s">
        <v>372</v>
      </c>
      <c r="E184" s="265" t="s">
        <v>1</v>
      </c>
      <c r="F184" s="266" t="s">
        <v>396</v>
      </c>
      <c r="G184" s="264"/>
      <c r="H184" s="267">
        <v>7.7999999999999998</v>
      </c>
      <c r="I184" s="268"/>
      <c r="J184" s="264"/>
      <c r="K184" s="264"/>
      <c r="L184" s="269"/>
      <c r="M184" s="270"/>
      <c r="N184" s="271"/>
      <c r="O184" s="271"/>
      <c r="P184" s="271"/>
      <c r="Q184" s="271"/>
      <c r="R184" s="271"/>
      <c r="S184" s="271"/>
      <c r="T184" s="27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73" t="s">
        <v>372</v>
      </c>
      <c r="AU184" s="273" t="s">
        <v>88</v>
      </c>
      <c r="AV184" s="14" t="s">
        <v>370</v>
      </c>
      <c r="AW184" s="14" t="s">
        <v>32</v>
      </c>
      <c r="AX184" s="14" t="s">
        <v>83</v>
      </c>
      <c r="AY184" s="273" t="s">
        <v>362</v>
      </c>
    </row>
    <row r="185" s="2" customFormat="1" ht="16.5" customHeight="1">
      <c r="A185" s="39"/>
      <c r="B185" s="40"/>
      <c r="C185" s="228" t="s">
        <v>435</v>
      </c>
      <c r="D185" s="228" t="s">
        <v>365</v>
      </c>
      <c r="E185" s="229" t="s">
        <v>2153</v>
      </c>
      <c r="F185" s="230" t="s">
        <v>2154</v>
      </c>
      <c r="G185" s="231" t="s">
        <v>368</v>
      </c>
      <c r="H185" s="232">
        <v>16.510000000000002</v>
      </c>
      <c r="I185" s="233"/>
      <c r="J185" s="234">
        <f>ROUND(I185*H185,2)</f>
        <v>0</v>
      </c>
      <c r="K185" s="230" t="s">
        <v>369</v>
      </c>
      <c r="L185" s="45"/>
      <c r="M185" s="235" t="s">
        <v>1</v>
      </c>
      <c r="N185" s="236" t="s">
        <v>42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0.025000000000000001</v>
      </c>
      <c r="T185" s="238">
        <f>S185*H185</f>
        <v>0.41275000000000006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370</v>
      </c>
      <c r="AT185" s="239" t="s">
        <v>365</v>
      </c>
      <c r="AU185" s="239" t="s">
        <v>88</v>
      </c>
      <c r="AY185" s="18" t="s">
        <v>362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88</v>
      </c>
      <c r="BK185" s="240">
        <f>ROUND(I185*H185,2)</f>
        <v>0</v>
      </c>
      <c r="BL185" s="18" t="s">
        <v>370</v>
      </c>
      <c r="BM185" s="239" t="s">
        <v>2155</v>
      </c>
    </row>
    <row r="186" s="15" customFormat="1">
      <c r="A186" s="15"/>
      <c r="B186" s="274"/>
      <c r="C186" s="275"/>
      <c r="D186" s="243" t="s">
        <v>372</v>
      </c>
      <c r="E186" s="276" t="s">
        <v>1</v>
      </c>
      <c r="F186" s="277" t="s">
        <v>2156</v>
      </c>
      <c r="G186" s="275"/>
      <c r="H186" s="276" t="s">
        <v>1</v>
      </c>
      <c r="I186" s="278"/>
      <c r="J186" s="275"/>
      <c r="K186" s="275"/>
      <c r="L186" s="279"/>
      <c r="M186" s="280"/>
      <c r="N186" s="281"/>
      <c r="O186" s="281"/>
      <c r="P186" s="281"/>
      <c r="Q186" s="281"/>
      <c r="R186" s="281"/>
      <c r="S186" s="281"/>
      <c r="T186" s="282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83" t="s">
        <v>372</v>
      </c>
      <c r="AU186" s="283" t="s">
        <v>88</v>
      </c>
      <c r="AV186" s="15" t="s">
        <v>83</v>
      </c>
      <c r="AW186" s="15" t="s">
        <v>32</v>
      </c>
      <c r="AX186" s="15" t="s">
        <v>76</v>
      </c>
      <c r="AY186" s="283" t="s">
        <v>362</v>
      </c>
    </row>
    <row r="187" s="13" customFormat="1">
      <c r="A187" s="13"/>
      <c r="B187" s="241"/>
      <c r="C187" s="242"/>
      <c r="D187" s="243" t="s">
        <v>372</v>
      </c>
      <c r="E187" s="244" t="s">
        <v>1</v>
      </c>
      <c r="F187" s="245" t="s">
        <v>2157</v>
      </c>
      <c r="G187" s="242"/>
      <c r="H187" s="246">
        <v>8.9700000000000006</v>
      </c>
      <c r="I187" s="247"/>
      <c r="J187" s="242"/>
      <c r="K187" s="242"/>
      <c r="L187" s="248"/>
      <c r="M187" s="249"/>
      <c r="N187" s="250"/>
      <c r="O187" s="250"/>
      <c r="P187" s="250"/>
      <c r="Q187" s="250"/>
      <c r="R187" s="250"/>
      <c r="S187" s="250"/>
      <c r="T187" s="25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2" t="s">
        <v>372</v>
      </c>
      <c r="AU187" s="252" t="s">
        <v>88</v>
      </c>
      <c r="AV187" s="13" t="s">
        <v>88</v>
      </c>
      <c r="AW187" s="13" t="s">
        <v>32</v>
      </c>
      <c r="AX187" s="13" t="s">
        <v>76</v>
      </c>
      <c r="AY187" s="252" t="s">
        <v>362</v>
      </c>
    </row>
    <row r="188" s="13" customFormat="1">
      <c r="A188" s="13"/>
      <c r="B188" s="241"/>
      <c r="C188" s="242"/>
      <c r="D188" s="243" t="s">
        <v>372</v>
      </c>
      <c r="E188" s="244" t="s">
        <v>1</v>
      </c>
      <c r="F188" s="245" t="s">
        <v>2158</v>
      </c>
      <c r="G188" s="242"/>
      <c r="H188" s="246">
        <v>7.54</v>
      </c>
      <c r="I188" s="247"/>
      <c r="J188" s="242"/>
      <c r="K188" s="242"/>
      <c r="L188" s="248"/>
      <c r="M188" s="249"/>
      <c r="N188" s="250"/>
      <c r="O188" s="250"/>
      <c r="P188" s="250"/>
      <c r="Q188" s="250"/>
      <c r="R188" s="250"/>
      <c r="S188" s="250"/>
      <c r="T188" s="25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2" t="s">
        <v>372</v>
      </c>
      <c r="AU188" s="252" t="s">
        <v>88</v>
      </c>
      <c r="AV188" s="13" t="s">
        <v>88</v>
      </c>
      <c r="AW188" s="13" t="s">
        <v>32</v>
      </c>
      <c r="AX188" s="13" t="s">
        <v>76</v>
      </c>
      <c r="AY188" s="252" t="s">
        <v>362</v>
      </c>
    </row>
    <row r="189" s="14" customFormat="1">
      <c r="A189" s="14"/>
      <c r="B189" s="263"/>
      <c r="C189" s="264"/>
      <c r="D189" s="243" t="s">
        <v>372</v>
      </c>
      <c r="E189" s="265" t="s">
        <v>1</v>
      </c>
      <c r="F189" s="266" t="s">
        <v>396</v>
      </c>
      <c r="G189" s="264"/>
      <c r="H189" s="267">
        <v>16.510000000000002</v>
      </c>
      <c r="I189" s="268"/>
      <c r="J189" s="264"/>
      <c r="K189" s="264"/>
      <c r="L189" s="269"/>
      <c r="M189" s="270"/>
      <c r="N189" s="271"/>
      <c r="O189" s="271"/>
      <c r="P189" s="271"/>
      <c r="Q189" s="271"/>
      <c r="R189" s="271"/>
      <c r="S189" s="271"/>
      <c r="T189" s="27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73" t="s">
        <v>372</v>
      </c>
      <c r="AU189" s="273" t="s">
        <v>88</v>
      </c>
      <c r="AV189" s="14" t="s">
        <v>370</v>
      </c>
      <c r="AW189" s="14" t="s">
        <v>32</v>
      </c>
      <c r="AX189" s="14" t="s">
        <v>83</v>
      </c>
      <c r="AY189" s="273" t="s">
        <v>362</v>
      </c>
    </row>
    <row r="190" s="2" customFormat="1" ht="24.15" customHeight="1">
      <c r="A190" s="39"/>
      <c r="B190" s="40"/>
      <c r="C190" s="228" t="s">
        <v>440</v>
      </c>
      <c r="D190" s="228" t="s">
        <v>365</v>
      </c>
      <c r="E190" s="229" t="s">
        <v>699</v>
      </c>
      <c r="F190" s="230" t="s">
        <v>700</v>
      </c>
      <c r="G190" s="231" t="s">
        <v>368</v>
      </c>
      <c r="H190" s="232">
        <v>1.845</v>
      </c>
      <c r="I190" s="233"/>
      <c r="J190" s="234">
        <f>ROUND(I190*H190,2)</f>
        <v>0</v>
      </c>
      <c r="K190" s="230" t="s">
        <v>369</v>
      </c>
      <c r="L190" s="45"/>
      <c r="M190" s="235" t="s">
        <v>1</v>
      </c>
      <c r="N190" s="236" t="s">
        <v>42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0.36499999999999999</v>
      </c>
      <c r="T190" s="238">
        <f>S190*H190</f>
        <v>0.67342499999999994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370</v>
      </c>
      <c r="AT190" s="239" t="s">
        <v>365</v>
      </c>
      <c r="AU190" s="239" t="s">
        <v>88</v>
      </c>
      <c r="AY190" s="18" t="s">
        <v>362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88</v>
      </c>
      <c r="BK190" s="240">
        <f>ROUND(I190*H190,2)</f>
        <v>0</v>
      </c>
      <c r="BL190" s="18" t="s">
        <v>370</v>
      </c>
      <c r="BM190" s="239" t="s">
        <v>701</v>
      </c>
    </row>
    <row r="191" s="15" customFormat="1">
      <c r="A191" s="15"/>
      <c r="B191" s="274"/>
      <c r="C191" s="275"/>
      <c r="D191" s="243" t="s">
        <v>372</v>
      </c>
      <c r="E191" s="276" t="s">
        <v>1</v>
      </c>
      <c r="F191" s="277" t="s">
        <v>2159</v>
      </c>
      <c r="G191" s="275"/>
      <c r="H191" s="276" t="s">
        <v>1</v>
      </c>
      <c r="I191" s="278"/>
      <c r="J191" s="275"/>
      <c r="K191" s="275"/>
      <c r="L191" s="279"/>
      <c r="M191" s="280"/>
      <c r="N191" s="281"/>
      <c r="O191" s="281"/>
      <c r="P191" s="281"/>
      <c r="Q191" s="281"/>
      <c r="R191" s="281"/>
      <c r="S191" s="281"/>
      <c r="T191" s="282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83" t="s">
        <v>372</v>
      </c>
      <c r="AU191" s="283" t="s">
        <v>88</v>
      </c>
      <c r="AV191" s="15" t="s">
        <v>83</v>
      </c>
      <c r="AW191" s="15" t="s">
        <v>32</v>
      </c>
      <c r="AX191" s="15" t="s">
        <v>76</v>
      </c>
      <c r="AY191" s="283" t="s">
        <v>362</v>
      </c>
    </row>
    <row r="192" s="13" customFormat="1">
      <c r="A192" s="13"/>
      <c r="B192" s="241"/>
      <c r="C192" s="242"/>
      <c r="D192" s="243" t="s">
        <v>372</v>
      </c>
      <c r="E192" s="244" t="s">
        <v>1</v>
      </c>
      <c r="F192" s="245" t="s">
        <v>2160</v>
      </c>
      <c r="G192" s="242"/>
      <c r="H192" s="246">
        <v>1.845</v>
      </c>
      <c r="I192" s="247"/>
      <c r="J192" s="242"/>
      <c r="K192" s="242"/>
      <c r="L192" s="248"/>
      <c r="M192" s="249"/>
      <c r="N192" s="250"/>
      <c r="O192" s="250"/>
      <c r="P192" s="250"/>
      <c r="Q192" s="250"/>
      <c r="R192" s="250"/>
      <c r="S192" s="250"/>
      <c r="T192" s="25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2" t="s">
        <v>372</v>
      </c>
      <c r="AU192" s="252" t="s">
        <v>88</v>
      </c>
      <c r="AV192" s="13" t="s">
        <v>88</v>
      </c>
      <c r="AW192" s="13" t="s">
        <v>32</v>
      </c>
      <c r="AX192" s="13" t="s">
        <v>76</v>
      </c>
      <c r="AY192" s="252" t="s">
        <v>362</v>
      </c>
    </row>
    <row r="193" s="14" customFormat="1">
      <c r="A193" s="14"/>
      <c r="B193" s="263"/>
      <c r="C193" s="264"/>
      <c r="D193" s="243" t="s">
        <v>372</v>
      </c>
      <c r="E193" s="265" t="s">
        <v>1</v>
      </c>
      <c r="F193" s="266" t="s">
        <v>396</v>
      </c>
      <c r="G193" s="264"/>
      <c r="H193" s="267">
        <v>1.845</v>
      </c>
      <c r="I193" s="268"/>
      <c r="J193" s="264"/>
      <c r="K193" s="264"/>
      <c r="L193" s="269"/>
      <c r="M193" s="270"/>
      <c r="N193" s="271"/>
      <c r="O193" s="271"/>
      <c r="P193" s="271"/>
      <c r="Q193" s="271"/>
      <c r="R193" s="271"/>
      <c r="S193" s="271"/>
      <c r="T193" s="27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73" t="s">
        <v>372</v>
      </c>
      <c r="AU193" s="273" t="s">
        <v>88</v>
      </c>
      <c r="AV193" s="14" t="s">
        <v>370</v>
      </c>
      <c r="AW193" s="14" t="s">
        <v>32</v>
      </c>
      <c r="AX193" s="14" t="s">
        <v>83</v>
      </c>
      <c r="AY193" s="273" t="s">
        <v>362</v>
      </c>
    </row>
    <row r="194" s="2" customFormat="1" ht="24.15" customHeight="1">
      <c r="A194" s="39"/>
      <c r="B194" s="40"/>
      <c r="C194" s="228" t="s">
        <v>445</v>
      </c>
      <c r="D194" s="228" t="s">
        <v>365</v>
      </c>
      <c r="E194" s="229" t="s">
        <v>462</v>
      </c>
      <c r="F194" s="230" t="s">
        <v>463</v>
      </c>
      <c r="G194" s="231" t="s">
        <v>464</v>
      </c>
      <c r="H194" s="232">
        <v>0.58499999999999996</v>
      </c>
      <c r="I194" s="233"/>
      <c r="J194" s="234">
        <f>ROUND(I194*H194,2)</f>
        <v>0</v>
      </c>
      <c r="K194" s="230" t="s">
        <v>369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2.3999999999999999</v>
      </c>
      <c r="T194" s="238">
        <f>S194*H194</f>
        <v>1.4039999999999999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370</v>
      </c>
      <c r="AT194" s="239" t="s">
        <v>365</v>
      </c>
      <c r="AU194" s="239" t="s">
        <v>88</v>
      </c>
      <c r="AY194" s="18" t="s">
        <v>362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88</v>
      </c>
      <c r="BK194" s="240">
        <f>ROUND(I194*H194,2)</f>
        <v>0</v>
      </c>
      <c r="BL194" s="18" t="s">
        <v>370</v>
      </c>
      <c r="BM194" s="239" t="s">
        <v>2161</v>
      </c>
    </row>
    <row r="195" s="15" customFormat="1">
      <c r="A195" s="15"/>
      <c r="B195" s="274"/>
      <c r="C195" s="275"/>
      <c r="D195" s="243" t="s">
        <v>372</v>
      </c>
      <c r="E195" s="276" t="s">
        <v>1</v>
      </c>
      <c r="F195" s="277" t="s">
        <v>466</v>
      </c>
      <c r="G195" s="275"/>
      <c r="H195" s="276" t="s">
        <v>1</v>
      </c>
      <c r="I195" s="278"/>
      <c r="J195" s="275"/>
      <c r="K195" s="275"/>
      <c r="L195" s="279"/>
      <c r="M195" s="280"/>
      <c r="N195" s="281"/>
      <c r="O195" s="281"/>
      <c r="P195" s="281"/>
      <c r="Q195" s="281"/>
      <c r="R195" s="281"/>
      <c r="S195" s="281"/>
      <c r="T195" s="282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83" t="s">
        <v>372</v>
      </c>
      <c r="AU195" s="283" t="s">
        <v>88</v>
      </c>
      <c r="AV195" s="15" t="s">
        <v>83</v>
      </c>
      <c r="AW195" s="15" t="s">
        <v>32</v>
      </c>
      <c r="AX195" s="15" t="s">
        <v>76</v>
      </c>
      <c r="AY195" s="283" t="s">
        <v>362</v>
      </c>
    </row>
    <row r="196" s="13" customFormat="1">
      <c r="A196" s="13"/>
      <c r="B196" s="241"/>
      <c r="C196" s="242"/>
      <c r="D196" s="243" t="s">
        <v>372</v>
      </c>
      <c r="E196" s="244" t="s">
        <v>1</v>
      </c>
      <c r="F196" s="245" t="s">
        <v>2162</v>
      </c>
      <c r="G196" s="242"/>
      <c r="H196" s="246">
        <v>0.58499999999999996</v>
      </c>
      <c r="I196" s="247"/>
      <c r="J196" s="242"/>
      <c r="K196" s="242"/>
      <c r="L196" s="248"/>
      <c r="M196" s="249"/>
      <c r="N196" s="250"/>
      <c r="O196" s="250"/>
      <c r="P196" s="250"/>
      <c r="Q196" s="250"/>
      <c r="R196" s="250"/>
      <c r="S196" s="250"/>
      <c r="T196" s="25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2" t="s">
        <v>372</v>
      </c>
      <c r="AU196" s="252" t="s">
        <v>88</v>
      </c>
      <c r="AV196" s="13" t="s">
        <v>88</v>
      </c>
      <c r="AW196" s="13" t="s">
        <v>32</v>
      </c>
      <c r="AX196" s="13" t="s">
        <v>76</v>
      </c>
      <c r="AY196" s="252" t="s">
        <v>362</v>
      </c>
    </row>
    <row r="197" s="14" customFormat="1">
      <c r="A197" s="14"/>
      <c r="B197" s="263"/>
      <c r="C197" s="264"/>
      <c r="D197" s="243" t="s">
        <v>372</v>
      </c>
      <c r="E197" s="265" t="s">
        <v>1</v>
      </c>
      <c r="F197" s="266" t="s">
        <v>396</v>
      </c>
      <c r="G197" s="264"/>
      <c r="H197" s="267">
        <v>0.58499999999999996</v>
      </c>
      <c r="I197" s="268"/>
      <c r="J197" s="264"/>
      <c r="K197" s="264"/>
      <c r="L197" s="269"/>
      <c r="M197" s="270"/>
      <c r="N197" s="271"/>
      <c r="O197" s="271"/>
      <c r="P197" s="271"/>
      <c r="Q197" s="271"/>
      <c r="R197" s="271"/>
      <c r="S197" s="271"/>
      <c r="T197" s="27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73" t="s">
        <v>372</v>
      </c>
      <c r="AU197" s="273" t="s">
        <v>88</v>
      </c>
      <c r="AV197" s="14" t="s">
        <v>370</v>
      </c>
      <c r="AW197" s="14" t="s">
        <v>32</v>
      </c>
      <c r="AX197" s="14" t="s">
        <v>83</v>
      </c>
      <c r="AY197" s="273" t="s">
        <v>362</v>
      </c>
    </row>
    <row r="198" s="2" customFormat="1" ht="24.15" customHeight="1">
      <c r="A198" s="39"/>
      <c r="B198" s="40"/>
      <c r="C198" s="228" t="s">
        <v>450</v>
      </c>
      <c r="D198" s="228" t="s">
        <v>365</v>
      </c>
      <c r="E198" s="229" t="s">
        <v>714</v>
      </c>
      <c r="F198" s="230" t="s">
        <v>715</v>
      </c>
      <c r="G198" s="231" t="s">
        <v>464</v>
      </c>
      <c r="H198" s="232">
        <v>0.048000000000000001</v>
      </c>
      <c r="I198" s="233"/>
      <c r="J198" s="234">
        <f>ROUND(I198*H198,2)</f>
        <v>0</v>
      </c>
      <c r="K198" s="230" t="s">
        <v>369</v>
      </c>
      <c r="L198" s="45"/>
      <c r="M198" s="235" t="s">
        <v>1</v>
      </c>
      <c r="N198" s="236" t="s">
        <v>42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2.3999999999999999</v>
      </c>
      <c r="T198" s="238">
        <f>S198*H198</f>
        <v>0.1152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370</v>
      </c>
      <c r="AT198" s="239" t="s">
        <v>365</v>
      </c>
      <c r="AU198" s="239" t="s">
        <v>88</v>
      </c>
      <c r="AY198" s="18" t="s">
        <v>362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88</v>
      </c>
      <c r="BK198" s="240">
        <f>ROUND(I198*H198,2)</f>
        <v>0</v>
      </c>
      <c r="BL198" s="18" t="s">
        <v>370</v>
      </c>
      <c r="BM198" s="239" t="s">
        <v>2163</v>
      </c>
    </row>
    <row r="199" s="13" customFormat="1">
      <c r="A199" s="13"/>
      <c r="B199" s="241"/>
      <c r="C199" s="242"/>
      <c r="D199" s="243" t="s">
        <v>372</v>
      </c>
      <c r="E199" s="244" t="s">
        <v>1</v>
      </c>
      <c r="F199" s="245" t="s">
        <v>2164</v>
      </c>
      <c r="G199" s="242"/>
      <c r="H199" s="246">
        <v>0.048000000000000001</v>
      </c>
      <c r="I199" s="247"/>
      <c r="J199" s="242"/>
      <c r="K199" s="242"/>
      <c r="L199" s="248"/>
      <c r="M199" s="249"/>
      <c r="N199" s="250"/>
      <c r="O199" s="250"/>
      <c r="P199" s="250"/>
      <c r="Q199" s="250"/>
      <c r="R199" s="250"/>
      <c r="S199" s="250"/>
      <c r="T199" s="25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2" t="s">
        <v>372</v>
      </c>
      <c r="AU199" s="252" t="s">
        <v>88</v>
      </c>
      <c r="AV199" s="13" t="s">
        <v>88</v>
      </c>
      <c r="AW199" s="13" t="s">
        <v>32</v>
      </c>
      <c r="AX199" s="13" t="s">
        <v>83</v>
      </c>
      <c r="AY199" s="252" t="s">
        <v>362</v>
      </c>
    </row>
    <row r="200" s="2" customFormat="1" ht="24.15" customHeight="1">
      <c r="A200" s="39"/>
      <c r="B200" s="40"/>
      <c r="C200" s="228" t="s">
        <v>456</v>
      </c>
      <c r="D200" s="228" t="s">
        <v>365</v>
      </c>
      <c r="E200" s="229" t="s">
        <v>719</v>
      </c>
      <c r="F200" s="230" t="s">
        <v>720</v>
      </c>
      <c r="G200" s="231" t="s">
        <v>403</v>
      </c>
      <c r="H200" s="232">
        <v>12.800000000000001</v>
      </c>
      <c r="I200" s="233"/>
      <c r="J200" s="234">
        <f>ROUND(I200*H200,2)</f>
        <v>0</v>
      </c>
      <c r="K200" s="230" t="s">
        <v>369</v>
      </c>
      <c r="L200" s="45"/>
      <c r="M200" s="235" t="s">
        <v>1</v>
      </c>
      <c r="N200" s="236" t="s">
        <v>42</v>
      </c>
      <c r="O200" s="92"/>
      <c r="P200" s="237">
        <f>O200*H200</f>
        <v>0</v>
      </c>
      <c r="Q200" s="237">
        <v>8.0000000000000007E-05</v>
      </c>
      <c r="R200" s="237">
        <f>Q200*H200</f>
        <v>0.0010240000000000002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370</v>
      </c>
      <c r="AT200" s="239" t="s">
        <v>365</v>
      </c>
      <c r="AU200" s="239" t="s">
        <v>88</v>
      </c>
      <c r="AY200" s="18" t="s">
        <v>362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88</v>
      </c>
      <c r="BK200" s="240">
        <f>ROUND(I200*H200,2)</f>
        <v>0</v>
      </c>
      <c r="BL200" s="18" t="s">
        <v>370</v>
      </c>
      <c r="BM200" s="239" t="s">
        <v>721</v>
      </c>
    </row>
    <row r="201" s="15" customFormat="1">
      <c r="A201" s="15"/>
      <c r="B201" s="274"/>
      <c r="C201" s="275"/>
      <c r="D201" s="243" t="s">
        <v>372</v>
      </c>
      <c r="E201" s="276" t="s">
        <v>1</v>
      </c>
      <c r="F201" s="277" t="s">
        <v>2159</v>
      </c>
      <c r="G201" s="275"/>
      <c r="H201" s="276" t="s">
        <v>1</v>
      </c>
      <c r="I201" s="278"/>
      <c r="J201" s="275"/>
      <c r="K201" s="275"/>
      <c r="L201" s="279"/>
      <c r="M201" s="280"/>
      <c r="N201" s="281"/>
      <c r="O201" s="281"/>
      <c r="P201" s="281"/>
      <c r="Q201" s="281"/>
      <c r="R201" s="281"/>
      <c r="S201" s="281"/>
      <c r="T201" s="282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83" t="s">
        <v>372</v>
      </c>
      <c r="AU201" s="283" t="s">
        <v>88</v>
      </c>
      <c r="AV201" s="15" t="s">
        <v>83</v>
      </c>
      <c r="AW201" s="15" t="s">
        <v>32</v>
      </c>
      <c r="AX201" s="15" t="s">
        <v>76</v>
      </c>
      <c r="AY201" s="283" t="s">
        <v>362</v>
      </c>
    </row>
    <row r="202" s="13" customFormat="1">
      <c r="A202" s="13"/>
      <c r="B202" s="241"/>
      <c r="C202" s="242"/>
      <c r="D202" s="243" t="s">
        <v>372</v>
      </c>
      <c r="E202" s="244" t="s">
        <v>1</v>
      </c>
      <c r="F202" s="245" t="s">
        <v>2165</v>
      </c>
      <c r="G202" s="242"/>
      <c r="H202" s="246">
        <v>5</v>
      </c>
      <c r="I202" s="247"/>
      <c r="J202" s="242"/>
      <c r="K202" s="242"/>
      <c r="L202" s="248"/>
      <c r="M202" s="249"/>
      <c r="N202" s="250"/>
      <c r="O202" s="250"/>
      <c r="P202" s="250"/>
      <c r="Q202" s="250"/>
      <c r="R202" s="250"/>
      <c r="S202" s="250"/>
      <c r="T202" s="25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2" t="s">
        <v>372</v>
      </c>
      <c r="AU202" s="252" t="s">
        <v>88</v>
      </c>
      <c r="AV202" s="13" t="s">
        <v>88</v>
      </c>
      <c r="AW202" s="13" t="s">
        <v>32</v>
      </c>
      <c r="AX202" s="13" t="s">
        <v>76</v>
      </c>
      <c r="AY202" s="252" t="s">
        <v>362</v>
      </c>
    </row>
    <row r="203" s="16" customFormat="1">
      <c r="A203" s="16"/>
      <c r="B203" s="297"/>
      <c r="C203" s="298"/>
      <c r="D203" s="243" t="s">
        <v>372</v>
      </c>
      <c r="E203" s="299" t="s">
        <v>1</v>
      </c>
      <c r="F203" s="300" t="s">
        <v>848</v>
      </c>
      <c r="G203" s="298"/>
      <c r="H203" s="301">
        <v>5</v>
      </c>
      <c r="I203" s="302"/>
      <c r="J203" s="298"/>
      <c r="K203" s="298"/>
      <c r="L203" s="303"/>
      <c r="M203" s="304"/>
      <c r="N203" s="305"/>
      <c r="O203" s="305"/>
      <c r="P203" s="305"/>
      <c r="Q203" s="305"/>
      <c r="R203" s="305"/>
      <c r="S203" s="305"/>
      <c r="T203" s="30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T203" s="307" t="s">
        <v>372</v>
      </c>
      <c r="AU203" s="307" t="s">
        <v>88</v>
      </c>
      <c r="AV203" s="16" t="s">
        <v>104</v>
      </c>
      <c r="AW203" s="16" t="s">
        <v>32</v>
      </c>
      <c r="AX203" s="16" t="s">
        <v>76</v>
      </c>
      <c r="AY203" s="307" t="s">
        <v>362</v>
      </c>
    </row>
    <row r="204" s="13" customFormat="1">
      <c r="A204" s="13"/>
      <c r="B204" s="241"/>
      <c r="C204" s="242"/>
      <c r="D204" s="243" t="s">
        <v>372</v>
      </c>
      <c r="E204" s="244" t="s">
        <v>1</v>
      </c>
      <c r="F204" s="245" t="s">
        <v>2166</v>
      </c>
      <c r="G204" s="242"/>
      <c r="H204" s="246">
        <v>7.7999999999999998</v>
      </c>
      <c r="I204" s="247"/>
      <c r="J204" s="242"/>
      <c r="K204" s="242"/>
      <c r="L204" s="248"/>
      <c r="M204" s="249"/>
      <c r="N204" s="250"/>
      <c r="O204" s="250"/>
      <c r="P204" s="250"/>
      <c r="Q204" s="250"/>
      <c r="R204" s="250"/>
      <c r="S204" s="250"/>
      <c r="T204" s="25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2" t="s">
        <v>372</v>
      </c>
      <c r="AU204" s="252" t="s">
        <v>88</v>
      </c>
      <c r="AV204" s="13" t="s">
        <v>88</v>
      </c>
      <c r="AW204" s="13" t="s">
        <v>32</v>
      </c>
      <c r="AX204" s="13" t="s">
        <v>76</v>
      </c>
      <c r="AY204" s="252" t="s">
        <v>362</v>
      </c>
    </row>
    <row r="205" s="16" customFormat="1">
      <c r="A205" s="16"/>
      <c r="B205" s="297"/>
      <c r="C205" s="298"/>
      <c r="D205" s="243" t="s">
        <v>372</v>
      </c>
      <c r="E205" s="299" t="s">
        <v>1</v>
      </c>
      <c r="F205" s="300" t="s">
        <v>848</v>
      </c>
      <c r="G205" s="298"/>
      <c r="H205" s="301">
        <v>7.7999999999999998</v>
      </c>
      <c r="I205" s="302"/>
      <c r="J205" s="298"/>
      <c r="K205" s="298"/>
      <c r="L205" s="303"/>
      <c r="M205" s="304"/>
      <c r="N205" s="305"/>
      <c r="O205" s="305"/>
      <c r="P205" s="305"/>
      <c r="Q205" s="305"/>
      <c r="R205" s="305"/>
      <c r="S205" s="305"/>
      <c r="T205" s="30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T205" s="307" t="s">
        <v>372</v>
      </c>
      <c r="AU205" s="307" t="s">
        <v>88</v>
      </c>
      <c r="AV205" s="16" t="s">
        <v>104</v>
      </c>
      <c r="AW205" s="16" t="s">
        <v>32</v>
      </c>
      <c r="AX205" s="16" t="s">
        <v>76</v>
      </c>
      <c r="AY205" s="307" t="s">
        <v>362</v>
      </c>
    </row>
    <row r="206" s="14" customFormat="1">
      <c r="A206" s="14"/>
      <c r="B206" s="263"/>
      <c r="C206" s="264"/>
      <c r="D206" s="243" t="s">
        <v>372</v>
      </c>
      <c r="E206" s="265" t="s">
        <v>1</v>
      </c>
      <c r="F206" s="266" t="s">
        <v>396</v>
      </c>
      <c r="G206" s="264"/>
      <c r="H206" s="267">
        <v>12.800000000000001</v>
      </c>
      <c r="I206" s="268"/>
      <c r="J206" s="264"/>
      <c r="K206" s="264"/>
      <c r="L206" s="269"/>
      <c r="M206" s="270"/>
      <c r="N206" s="271"/>
      <c r="O206" s="271"/>
      <c r="P206" s="271"/>
      <c r="Q206" s="271"/>
      <c r="R206" s="271"/>
      <c r="S206" s="271"/>
      <c r="T206" s="27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73" t="s">
        <v>372</v>
      </c>
      <c r="AU206" s="273" t="s">
        <v>88</v>
      </c>
      <c r="AV206" s="14" t="s">
        <v>370</v>
      </c>
      <c r="AW206" s="14" t="s">
        <v>32</v>
      </c>
      <c r="AX206" s="14" t="s">
        <v>83</v>
      </c>
      <c r="AY206" s="273" t="s">
        <v>362</v>
      </c>
    </row>
    <row r="207" s="2" customFormat="1" ht="37.8" customHeight="1">
      <c r="A207" s="39"/>
      <c r="B207" s="40"/>
      <c r="C207" s="228" t="s">
        <v>461</v>
      </c>
      <c r="D207" s="228" t="s">
        <v>365</v>
      </c>
      <c r="E207" s="229" t="s">
        <v>727</v>
      </c>
      <c r="F207" s="230" t="s">
        <v>728</v>
      </c>
      <c r="G207" s="231" t="s">
        <v>368</v>
      </c>
      <c r="H207" s="232">
        <v>157.83000000000001</v>
      </c>
      <c r="I207" s="233"/>
      <c r="J207" s="234">
        <f>ROUND(I207*H207,2)</f>
        <v>0</v>
      </c>
      <c r="K207" s="230" t="s">
        <v>369</v>
      </c>
      <c r="L207" s="45"/>
      <c r="M207" s="235" t="s">
        <v>1</v>
      </c>
      <c r="N207" s="236" t="s">
        <v>42</v>
      </c>
      <c r="O207" s="92"/>
      <c r="P207" s="237">
        <f>O207*H207</f>
        <v>0</v>
      </c>
      <c r="Q207" s="237">
        <v>0</v>
      </c>
      <c r="R207" s="237">
        <f>Q207*H207</f>
        <v>0</v>
      </c>
      <c r="S207" s="237">
        <v>0.0040000000000000001</v>
      </c>
      <c r="T207" s="238">
        <f>S207*H207</f>
        <v>0.6313200000000001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370</v>
      </c>
      <c r="AT207" s="239" t="s">
        <v>365</v>
      </c>
      <c r="AU207" s="239" t="s">
        <v>88</v>
      </c>
      <c r="AY207" s="18" t="s">
        <v>362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88</v>
      </c>
      <c r="BK207" s="240">
        <f>ROUND(I207*H207,2)</f>
        <v>0</v>
      </c>
      <c r="BL207" s="18" t="s">
        <v>370</v>
      </c>
      <c r="BM207" s="239" t="s">
        <v>2167</v>
      </c>
    </row>
    <row r="208" s="2" customFormat="1" ht="37.8" customHeight="1">
      <c r="A208" s="39"/>
      <c r="B208" s="40"/>
      <c r="C208" s="228" t="s">
        <v>7</v>
      </c>
      <c r="D208" s="228" t="s">
        <v>365</v>
      </c>
      <c r="E208" s="229" t="s">
        <v>730</v>
      </c>
      <c r="F208" s="230" t="s">
        <v>731</v>
      </c>
      <c r="G208" s="231" t="s">
        <v>368</v>
      </c>
      <c r="H208" s="232">
        <v>194.589</v>
      </c>
      <c r="I208" s="233"/>
      <c r="J208" s="234">
        <f>ROUND(I208*H208,2)</f>
        <v>0</v>
      </c>
      <c r="K208" s="230" t="s">
        <v>369</v>
      </c>
      <c r="L208" s="45"/>
      <c r="M208" s="235" t="s">
        <v>1</v>
      </c>
      <c r="N208" s="236" t="s">
        <v>42</v>
      </c>
      <c r="O208" s="92"/>
      <c r="P208" s="237">
        <f>O208*H208</f>
        <v>0</v>
      </c>
      <c r="Q208" s="237">
        <v>0</v>
      </c>
      <c r="R208" s="237">
        <f>Q208*H208</f>
        <v>0</v>
      </c>
      <c r="S208" s="237">
        <v>0.0040000000000000001</v>
      </c>
      <c r="T208" s="238">
        <f>S208*H208</f>
        <v>0.77835600000000005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370</v>
      </c>
      <c r="AT208" s="239" t="s">
        <v>365</v>
      </c>
      <c r="AU208" s="239" t="s">
        <v>88</v>
      </c>
      <c r="AY208" s="18" t="s">
        <v>362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88</v>
      </c>
      <c r="BK208" s="240">
        <f>ROUND(I208*H208,2)</f>
        <v>0</v>
      </c>
      <c r="BL208" s="18" t="s">
        <v>370</v>
      </c>
      <c r="BM208" s="239" t="s">
        <v>732</v>
      </c>
    </row>
    <row r="209" s="2" customFormat="1" ht="24.15" customHeight="1">
      <c r="A209" s="39"/>
      <c r="B209" s="40"/>
      <c r="C209" s="228" t="s">
        <v>473</v>
      </c>
      <c r="D209" s="228" t="s">
        <v>365</v>
      </c>
      <c r="E209" s="229" t="s">
        <v>2168</v>
      </c>
      <c r="F209" s="230" t="s">
        <v>2169</v>
      </c>
      <c r="G209" s="231" t="s">
        <v>464</v>
      </c>
      <c r="H209" s="232">
        <v>4.3200000000000003</v>
      </c>
      <c r="I209" s="233"/>
      <c r="J209" s="234">
        <f>ROUND(I209*H209,2)</f>
        <v>0</v>
      </c>
      <c r="K209" s="230" t="s">
        <v>369</v>
      </c>
      <c r="L209" s="45"/>
      <c r="M209" s="235" t="s">
        <v>1</v>
      </c>
      <c r="N209" s="236" t="s">
        <v>42</v>
      </c>
      <c r="O209" s="92"/>
      <c r="P209" s="237">
        <f>O209*H209</f>
        <v>0</v>
      </c>
      <c r="Q209" s="237">
        <v>0.00010000000000000001</v>
      </c>
      <c r="R209" s="237">
        <f>Q209*H209</f>
        <v>0.00043200000000000004</v>
      </c>
      <c r="S209" s="237">
        <v>2.4100000000000001</v>
      </c>
      <c r="T209" s="238">
        <f>S209*H209</f>
        <v>10.411200000000001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370</v>
      </c>
      <c r="AT209" s="239" t="s">
        <v>365</v>
      </c>
      <c r="AU209" s="239" t="s">
        <v>88</v>
      </c>
      <c r="AY209" s="18" t="s">
        <v>362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88</v>
      </c>
      <c r="BK209" s="240">
        <f>ROUND(I209*H209,2)</f>
        <v>0</v>
      </c>
      <c r="BL209" s="18" t="s">
        <v>370</v>
      </c>
      <c r="BM209" s="239" t="s">
        <v>2170</v>
      </c>
    </row>
    <row r="210" s="15" customFormat="1">
      <c r="A210" s="15"/>
      <c r="B210" s="274"/>
      <c r="C210" s="275"/>
      <c r="D210" s="243" t="s">
        <v>372</v>
      </c>
      <c r="E210" s="276" t="s">
        <v>1</v>
      </c>
      <c r="F210" s="277" t="s">
        <v>2171</v>
      </c>
      <c r="G210" s="275"/>
      <c r="H210" s="276" t="s">
        <v>1</v>
      </c>
      <c r="I210" s="278"/>
      <c r="J210" s="275"/>
      <c r="K210" s="275"/>
      <c r="L210" s="279"/>
      <c r="M210" s="280"/>
      <c r="N210" s="281"/>
      <c r="O210" s="281"/>
      <c r="P210" s="281"/>
      <c r="Q210" s="281"/>
      <c r="R210" s="281"/>
      <c r="S210" s="281"/>
      <c r="T210" s="282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83" t="s">
        <v>372</v>
      </c>
      <c r="AU210" s="283" t="s">
        <v>88</v>
      </c>
      <c r="AV210" s="15" t="s">
        <v>83</v>
      </c>
      <c r="AW210" s="15" t="s">
        <v>32</v>
      </c>
      <c r="AX210" s="15" t="s">
        <v>76</v>
      </c>
      <c r="AY210" s="283" t="s">
        <v>362</v>
      </c>
    </row>
    <row r="211" s="15" customFormat="1">
      <c r="A211" s="15"/>
      <c r="B211" s="274"/>
      <c r="C211" s="275"/>
      <c r="D211" s="243" t="s">
        <v>372</v>
      </c>
      <c r="E211" s="276" t="s">
        <v>1</v>
      </c>
      <c r="F211" s="277" t="s">
        <v>2172</v>
      </c>
      <c r="G211" s="275"/>
      <c r="H211" s="276" t="s">
        <v>1</v>
      </c>
      <c r="I211" s="278"/>
      <c r="J211" s="275"/>
      <c r="K211" s="275"/>
      <c r="L211" s="279"/>
      <c r="M211" s="280"/>
      <c r="N211" s="281"/>
      <c r="O211" s="281"/>
      <c r="P211" s="281"/>
      <c r="Q211" s="281"/>
      <c r="R211" s="281"/>
      <c r="S211" s="281"/>
      <c r="T211" s="282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83" t="s">
        <v>372</v>
      </c>
      <c r="AU211" s="283" t="s">
        <v>88</v>
      </c>
      <c r="AV211" s="15" t="s">
        <v>83</v>
      </c>
      <c r="AW211" s="15" t="s">
        <v>32</v>
      </c>
      <c r="AX211" s="15" t="s">
        <v>76</v>
      </c>
      <c r="AY211" s="283" t="s">
        <v>362</v>
      </c>
    </row>
    <row r="212" s="13" customFormat="1">
      <c r="A212" s="13"/>
      <c r="B212" s="241"/>
      <c r="C212" s="242"/>
      <c r="D212" s="243" t="s">
        <v>372</v>
      </c>
      <c r="E212" s="244" t="s">
        <v>1</v>
      </c>
      <c r="F212" s="245" t="s">
        <v>2173</v>
      </c>
      <c r="G212" s="242"/>
      <c r="H212" s="246">
        <v>4.3200000000000003</v>
      </c>
      <c r="I212" s="247"/>
      <c r="J212" s="242"/>
      <c r="K212" s="242"/>
      <c r="L212" s="248"/>
      <c r="M212" s="249"/>
      <c r="N212" s="250"/>
      <c r="O212" s="250"/>
      <c r="P212" s="250"/>
      <c r="Q212" s="250"/>
      <c r="R212" s="250"/>
      <c r="S212" s="250"/>
      <c r="T212" s="25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2" t="s">
        <v>372</v>
      </c>
      <c r="AU212" s="252" t="s">
        <v>88</v>
      </c>
      <c r="AV212" s="13" t="s">
        <v>88</v>
      </c>
      <c r="AW212" s="13" t="s">
        <v>32</v>
      </c>
      <c r="AX212" s="13" t="s">
        <v>76</v>
      </c>
      <c r="AY212" s="252" t="s">
        <v>362</v>
      </c>
    </row>
    <row r="213" s="14" customFormat="1">
      <c r="A213" s="14"/>
      <c r="B213" s="263"/>
      <c r="C213" s="264"/>
      <c r="D213" s="243" t="s">
        <v>372</v>
      </c>
      <c r="E213" s="265" t="s">
        <v>1</v>
      </c>
      <c r="F213" s="266" t="s">
        <v>396</v>
      </c>
      <c r="G213" s="264"/>
      <c r="H213" s="267">
        <v>4.3200000000000003</v>
      </c>
      <c r="I213" s="268"/>
      <c r="J213" s="264"/>
      <c r="K213" s="264"/>
      <c r="L213" s="269"/>
      <c r="M213" s="270"/>
      <c r="N213" s="271"/>
      <c r="O213" s="271"/>
      <c r="P213" s="271"/>
      <c r="Q213" s="271"/>
      <c r="R213" s="271"/>
      <c r="S213" s="271"/>
      <c r="T213" s="27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73" t="s">
        <v>372</v>
      </c>
      <c r="AU213" s="273" t="s">
        <v>88</v>
      </c>
      <c r="AV213" s="14" t="s">
        <v>370</v>
      </c>
      <c r="AW213" s="14" t="s">
        <v>32</v>
      </c>
      <c r="AX213" s="14" t="s">
        <v>83</v>
      </c>
      <c r="AY213" s="273" t="s">
        <v>362</v>
      </c>
    </row>
    <row r="214" s="12" customFormat="1" ht="22.8" customHeight="1">
      <c r="A214" s="12"/>
      <c r="B214" s="212"/>
      <c r="C214" s="213"/>
      <c r="D214" s="214" t="s">
        <v>75</v>
      </c>
      <c r="E214" s="226" t="s">
        <v>477</v>
      </c>
      <c r="F214" s="226" t="s">
        <v>478</v>
      </c>
      <c r="G214" s="213"/>
      <c r="H214" s="213"/>
      <c r="I214" s="216"/>
      <c r="J214" s="227">
        <f>BK214</f>
        <v>0</v>
      </c>
      <c r="K214" s="213"/>
      <c r="L214" s="218"/>
      <c r="M214" s="219"/>
      <c r="N214" s="220"/>
      <c r="O214" s="220"/>
      <c r="P214" s="221">
        <f>SUM(P215:P227)</f>
        <v>0</v>
      </c>
      <c r="Q214" s="220"/>
      <c r="R214" s="221">
        <f>SUM(R215:R227)</f>
        <v>0</v>
      </c>
      <c r="S214" s="220"/>
      <c r="T214" s="222">
        <f>SUM(T215:T227)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23" t="s">
        <v>83</v>
      </c>
      <c r="AT214" s="224" t="s">
        <v>75</v>
      </c>
      <c r="AU214" s="224" t="s">
        <v>83</v>
      </c>
      <c r="AY214" s="223" t="s">
        <v>362</v>
      </c>
      <c r="BK214" s="225">
        <f>SUM(BK215:BK227)</f>
        <v>0</v>
      </c>
    </row>
    <row r="215" s="2" customFormat="1" ht="16.5" customHeight="1">
      <c r="A215" s="39"/>
      <c r="B215" s="40"/>
      <c r="C215" s="228" t="s">
        <v>479</v>
      </c>
      <c r="D215" s="228" t="s">
        <v>365</v>
      </c>
      <c r="E215" s="229" t="s">
        <v>480</v>
      </c>
      <c r="F215" s="230" t="s">
        <v>481</v>
      </c>
      <c r="G215" s="231" t="s">
        <v>482</v>
      </c>
      <c r="H215" s="232">
        <v>62.369</v>
      </c>
      <c r="I215" s="233"/>
      <c r="J215" s="234">
        <f>ROUND(I215*H215,2)</f>
        <v>0</v>
      </c>
      <c r="K215" s="230" t="s">
        <v>369</v>
      </c>
      <c r="L215" s="45"/>
      <c r="M215" s="235" t="s">
        <v>1</v>
      </c>
      <c r="N215" s="236" t="s">
        <v>42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370</v>
      </c>
      <c r="AT215" s="239" t="s">
        <v>365</v>
      </c>
      <c r="AU215" s="239" t="s">
        <v>88</v>
      </c>
      <c r="AY215" s="18" t="s">
        <v>362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88</v>
      </c>
      <c r="BK215" s="240">
        <f>ROUND(I215*H215,2)</f>
        <v>0</v>
      </c>
      <c r="BL215" s="18" t="s">
        <v>370</v>
      </c>
      <c r="BM215" s="239" t="s">
        <v>2174</v>
      </c>
    </row>
    <row r="216" s="2" customFormat="1" ht="24.15" customHeight="1">
      <c r="A216" s="39"/>
      <c r="B216" s="40"/>
      <c r="C216" s="228" t="s">
        <v>484</v>
      </c>
      <c r="D216" s="228" t="s">
        <v>365</v>
      </c>
      <c r="E216" s="229" t="s">
        <v>2175</v>
      </c>
      <c r="F216" s="230" t="s">
        <v>2176</v>
      </c>
      <c r="G216" s="231" t="s">
        <v>482</v>
      </c>
      <c r="H216" s="232">
        <v>62.369</v>
      </c>
      <c r="I216" s="233"/>
      <c r="J216" s="234">
        <f>ROUND(I216*H216,2)</f>
        <v>0</v>
      </c>
      <c r="K216" s="230" t="s">
        <v>369</v>
      </c>
      <c r="L216" s="45"/>
      <c r="M216" s="235" t="s">
        <v>1</v>
      </c>
      <c r="N216" s="236" t="s">
        <v>42</v>
      </c>
      <c r="O216" s="92"/>
      <c r="P216" s="237">
        <f>O216*H216</f>
        <v>0</v>
      </c>
      <c r="Q216" s="237">
        <v>0</v>
      </c>
      <c r="R216" s="237">
        <f>Q216*H216</f>
        <v>0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370</v>
      </c>
      <c r="AT216" s="239" t="s">
        <v>365</v>
      </c>
      <c r="AU216" s="239" t="s">
        <v>88</v>
      </c>
      <c r="AY216" s="18" t="s">
        <v>362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88</v>
      </c>
      <c r="BK216" s="240">
        <f>ROUND(I216*H216,2)</f>
        <v>0</v>
      </c>
      <c r="BL216" s="18" t="s">
        <v>370</v>
      </c>
      <c r="BM216" s="239" t="s">
        <v>739</v>
      </c>
    </row>
    <row r="217" s="2" customFormat="1" ht="24.15" customHeight="1">
      <c r="A217" s="39"/>
      <c r="B217" s="40"/>
      <c r="C217" s="228" t="s">
        <v>488</v>
      </c>
      <c r="D217" s="228" t="s">
        <v>365</v>
      </c>
      <c r="E217" s="229" t="s">
        <v>489</v>
      </c>
      <c r="F217" s="230" t="s">
        <v>490</v>
      </c>
      <c r="G217" s="231" t="s">
        <v>482</v>
      </c>
      <c r="H217" s="232">
        <v>62.369</v>
      </c>
      <c r="I217" s="233"/>
      <c r="J217" s="234">
        <f>ROUND(I217*H217,2)</f>
        <v>0</v>
      </c>
      <c r="K217" s="230" t="s">
        <v>369</v>
      </c>
      <c r="L217" s="45"/>
      <c r="M217" s="235" t="s">
        <v>1</v>
      </c>
      <c r="N217" s="236" t="s">
        <v>42</v>
      </c>
      <c r="O217" s="92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370</v>
      </c>
      <c r="AT217" s="239" t="s">
        <v>365</v>
      </c>
      <c r="AU217" s="239" t="s">
        <v>88</v>
      </c>
      <c r="AY217" s="18" t="s">
        <v>362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88</v>
      </c>
      <c r="BK217" s="240">
        <f>ROUND(I217*H217,2)</f>
        <v>0</v>
      </c>
      <c r="BL217" s="18" t="s">
        <v>370</v>
      </c>
      <c r="BM217" s="239" t="s">
        <v>740</v>
      </c>
    </row>
    <row r="218" s="2" customFormat="1" ht="24.15" customHeight="1">
      <c r="A218" s="39"/>
      <c r="B218" s="40"/>
      <c r="C218" s="228" t="s">
        <v>492</v>
      </c>
      <c r="D218" s="228" t="s">
        <v>365</v>
      </c>
      <c r="E218" s="229" t="s">
        <v>493</v>
      </c>
      <c r="F218" s="230" t="s">
        <v>494</v>
      </c>
      <c r="G218" s="231" t="s">
        <v>482</v>
      </c>
      <c r="H218" s="232">
        <v>623.69000000000005</v>
      </c>
      <c r="I218" s="233"/>
      <c r="J218" s="234">
        <f>ROUND(I218*H218,2)</f>
        <v>0</v>
      </c>
      <c r="K218" s="230" t="s">
        <v>369</v>
      </c>
      <c r="L218" s="45"/>
      <c r="M218" s="235" t="s">
        <v>1</v>
      </c>
      <c r="N218" s="236" t="s">
        <v>42</v>
      </c>
      <c r="O218" s="92"/>
      <c r="P218" s="237">
        <f>O218*H218</f>
        <v>0</v>
      </c>
      <c r="Q218" s="237">
        <v>0</v>
      </c>
      <c r="R218" s="237">
        <f>Q218*H218</f>
        <v>0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370</v>
      </c>
      <c r="AT218" s="239" t="s">
        <v>365</v>
      </c>
      <c r="AU218" s="239" t="s">
        <v>88</v>
      </c>
      <c r="AY218" s="18" t="s">
        <v>362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88</v>
      </c>
      <c r="BK218" s="240">
        <f>ROUND(I218*H218,2)</f>
        <v>0</v>
      </c>
      <c r="BL218" s="18" t="s">
        <v>370</v>
      </c>
      <c r="BM218" s="239" t="s">
        <v>741</v>
      </c>
    </row>
    <row r="219" s="13" customFormat="1">
      <c r="A219" s="13"/>
      <c r="B219" s="241"/>
      <c r="C219" s="242"/>
      <c r="D219" s="243" t="s">
        <v>372</v>
      </c>
      <c r="E219" s="242"/>
      <c r="F219" s="245" t="s">
        <v>2177</v>
      </c>
      <c r="G219" s="242"/>
      <c r="H219" s="246">
        <v>623.69000000000005</v>
      </c>
      <c r="I219" s="247"/>
      <c r="J219" s="242"/>
      <c r="K219" s="242"/>
      <c r="L219" s="248"/>
      <c r="M219" s="249"/>
      <c r="N219" s="250"/>
      <c r="O219" s="250"/>
      <c r="P219" s="250"/>
      <c r="Q219" s="250"/>
      <c r="R219" s="250"/>
      <c r="S219" s="250"/>
      <c r="T219" s="25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2" t="s">
        <v>372</v>
      </c>
      <c r="AU219" s="252" t="s">
        <v>88</v>
      </c>
      <c r="AV219" s="13" t="s">
        <v>88</v>
      </c>
      <c r="AW219" s="13" t="s">
        <v>4</v>
      </c>
      <c r="AX219" s="13" t="s">
        <v>83</v>
      </c>
      <c r="AY219" s="252" t="s">
        <v>362</v>
      </c>
    </row>
    <row r="220" s="2" customFormat="1" ht="33" customHeight="1">
      <c r="A220" s="39"/>
      <c r="B220" s="40"/>
      <c r="C220" s="228" t="s">
        <v>497</v>
      </c>
      <c r="D220" s="228" t="s">
        <v>365</v>
      </c>
      <c r="E220" s="229" t="s">
        <v>498</v>
      </c>
      <c r="F220" s="230" t="s">
        <v>499</v>
      </c>
      <c r="G220" s="231" t="s">
        <v>482</v>
      </c>
      <c r="H220" s="232">
        <v>18.710999999999999</v>
      </c>
      <c r="I220" s="233"/>
      <c r="J220" s="234">
        <f>ROUND(I220*H220,2)</f>
        <v>0</v>
      </c>
      <c r="K220" s="230" t="s">
        <v>369</v>
      </c>
      <c r="L220" s="45"/>
      <c r="M220" s="235" t="s">
        <v>1</v>
      </c>
      <c r="N220" s="236" t="s">
        <v>42</v>
      </c>
      <c r="O220" s="92"/>
      <c r="P220" s="237">
        <f>O220*H220</f>
        <v>0</v>
      </c>
      <c r="Q220" s="237">
        <v>0</v>
      </c>
      <c r="R220" s="237">
        <f>Q220*H220</f>
        <v>0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370</v>
      </c>
      <c r="AT220" s="239" t="s">
        <v>365</v>
      </c>
      <c r="AU220" s="239" t="s">
        <v>88</v>
      </c>
      <c r="AY220" s="18" t="s">
        <v>362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88</v>
      </c>
      <c r="BK220" s="240">
        <f>ROUND(I220*H220,2)</f>
        <v>0</v>
      </c>
      <c r="BL220" s="18" t="s">
        <v>370</v>
      </c>
      <c r="BM220" s="239" t="s">
        <v>743</v>
      </c>
    </row>
    <row r="221" s="13" customFormat="1">
      <c r="A221" s="13"/>
      <c r="B221" s="241"/>
      <c r="C221" s="242"/>
      <c r="D221" s="243" t="s">
        <v>372</v>
      </c>
      <c r="E221" s="242"/>
      <c r="F221" s="245" t="s">
        <v>2178</v>
      </c>
      <c r="G221" s="242"/>
      <c r="H221" s="246">
        <v>18.710999999999999</v>
      </c>
      <c r="I221" s="247"/>
      <c r="J221" s="242"/>
      <c r="K221" s="242"/>
      <c r="L221" s="248"/>
      <c r="M221" s="249"/>
      <c r="N221" s="250"/>
      <c r="O221" s="250"/>
      <c r="P221" s="250"/>
      <c r="Q221" s="250"/>
      <c r="R221" s="250"/>
      <c r="S221" s="250"/>
      <c r="T221" s="25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2" t="s">
        <v>372</v>
      </c>
      <c r="AU221" s="252" t="s">
        <v>88</v>
      </c>
      <c r="AV221" s="13" t="s">
        <v>88</v>
      </c>
      <c r="AW221" s="13" t="s">
        <v>4</v>
      </c>
      <c r="AX221" s="13" t="s">
        <v>83</v>
      </c>
      <c r="AY221" s="252" t="s">
        <v>362</v>
      </c>
    </row>
    <row r="222" s="2" customFormat="1" ht="44.25" customHeight="1">
      <c r="A222" s="39"/>
      <c r="B222" s="40"/>
      <c r="C222" s="228" t="s">
        <v>502</v>
      </c>
      <c r="D222" s="228" t="s">
        <v>365</v>
      </c>
      <c r="E222" s="229" t="s">
        <v>503</v>
      </c>
      <c r="F222" s="230" t="s">
        <v>504</v>
      </c>
      <c r="G222" s="231" t="s">
        <v>482</v>
      </c>
      <c r="H222" s="232">
        <v>43.658000000000001</v>
      </c>
      <c r="I222" s="233"/>
      <c r="J222" s="234">
        <f>ROUND(I222*H222,2)</f>
        <v>0</v>
      </c>
      <c r="K222" s="230" t="s">
        <v>369</v>
      </c>
      <c r="L222" s="45"/>
      <c r="M222" s="235" t="s">
        <v>1</v>
      </c>
      <c r="N222" s="236" t="s">
        <v>42</v>
      </c>
      <c r="O222" s="92"/>
      <c r="P222" s="237">
        <f>O222*H222</f>
        <v>0</v>
      </c>
      <c r="Q222" s="237">
        <v>0</v>
      </c>
      <c r="R222" s="237">
        <f>Q222*H222</f>
        <v>0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370</v>
      </c>
      <c r="AT222" s="239" t="s">
        <v>365</v>
      </c>
      <c r="AU222" s="239" t="s">
        <v>88</v>
      </c>
      <c r="AY222" s="18" t="s">
        <v>362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88</v>
      </c>
      <c r="BK222" s="240">
        <f>ROUND(I222*H222,2)</f>
        <v>0</v>
      </c>
      <c r="BL222" s="18" t="s">
        <v>370</v>
      </c>
      <c r="BM222" s="239" t="s">
        <v>2179</v>
      </c>
    </row>
    <row r="223" s="13" customFormat="1">
      <c r="A223" s="13"/>
      <c r="B223" s="241"/>
      <c r="C223" s="242"/>
      <c r="D223" s="243" t="s">
        <v>372</v>
      </c>
      <c r="E223" s="242"/>
      <c r="F223" s="245" t="s">
        <v>2180</v>
      </c>
      <c r="G223" s="242"/>
      <c r="H223" s="246">
        <v>43.658000000000001</v>
      </c>
      <c r="I223" s="247"/>
      <c r="J223" s="242"/>
      <c r="K223" s="242"/>
      <c r="L223" s="248"/>
      <c r="M223" s="249"/>
      <c r="N223" s="250"/>
      <c r="O223" s="250"/>
      <c r="P223" s="250"/>
      <c r="Q223" s="250"/>
      <c r="R223" s="250"/>
      <c r="S223" s="250"/>
      <c r="T223" s="25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2" t="s">
        <v>372</v>
      </c>
      <c r="AU223" s="252" t="s">
        <v>88</v>
      </c>
      <c r="AV223" s="13" t="s">
        <v>88</v>
      </c>
      <c r="AW223" s="13" t="s">
        <v>4</v>
      </c>
      <c r="AX223" s="13" t="s">
        <v>83</v>
      </c>
      <c r="AY223" s="252" t="s">
        <v>362</v>
      </c>
    </row>
    <row r="224" s="2" customFormat="1" ht="49.05" customHeight="1">
      <c r="A224" s="39"/>
      <c r="B224" s="40"/>
      <c r="C224" s="228" t="s">
        <v>509</v>
      </c>
      <c r="D224" s="228" t="s">
        <v>365</v>
      </c>
      <c r="E224" s="229" t="s">
        <v>747</v>
      </c>
      <c r="F224" s="230" t="s">
        <v>748</v>
      </c>
      <c r="G224" s="231" t="s">
        <v>470</v>
      </c>
      <c r="H224" s="232">
        <v>2</v>
      </c>
      <c r="I224" s="233"/>
      <c r="J224" s="234">
        <f>ROUND(I224*H224,2)</f>
        <v>0</v>
      </c>
      <c r="K224" s="230" t="s">
        <v>471</v>
      </c>
      <c r="L224" s="45"/>
      <c r="M224" s="235" t="s">
        <v>1</v>
      </c>
      <c r="N224" s="236" t="s">
        <v>42</v>
      </c>
      <c r="O224" s="92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370</v>
      </c>
      <c r="AT224" s="239" t="s">
        <v>365</v>
      </c>
      <c r="AU224" s="239" t="s">
        <v>88</v>
      </c>
      <c r="AY224" s="18" t="s">
        <v>362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88</v>
      </c>
      <c r="BK224" s="240">
        <f>ROUND(I224*H224,2)</f>
        <v>0</v>
      </c>
      <c r="BL224" s="18" t="s">
        <v>370</v>
      </c>
      <c r="BM224" s="239" t="s">
        <v>2181</v>
      </c>
    </row>
    <row r="225" s="2" customFormat="1">
      <c r="A225" s="39"/>
      <c r="B225" s="40"/>
      <c r="C225" s="41"/>
      <c r="D225" s="243" t="s">
        <v>570</v>
      </c>
      <c r="E225" s="41"/>
      <c r="F225" s="284" t="s">
        <v>750</v>
      </c>
      <c r="G225" s="41"/>
      <c r="H225" s="41"/>
      <c r="I225" s="285"/>
      <c r="J225" s="41"/>
      <c r="K225" s="41"/>
      <c r="L225" s="45"/>
      <c r="M225" s="286"/>
      <c r="N225" s="287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570</v>
      </c>
      <c r="AU225" s="18" t="s">
        <v>88</v>
      </c>
    </row>
    <row r="226" s="2" customFormat="1" ht="49.05" customHeight="1">
      <c r="A226" s="39"/>
      <c r="B226" s="40"/>
      <c r="C226" s="228" t="s">
        <v>517</v>
      </c>
      <c r="D226" s="228" t="s">
        <v>365</v>
      </c>
      <c r="E226" s="229" t="s">
        <v>751</v>
      </c>
      <c r="F226" s="230" t="s">
        <v>752</v>
      </c>
      <c r="G226" s="231" t="s">
        <v>470</v>
      </c>
      <c r="H226" s="232">
        <v>4</v>
      </c>
      <c r="I226" s="233"/>
      <c r="J226" s="234">
        <f>ROUND(I226*H226,2)</f>
        <v>0</v>
      </c>
      <c r="K226" s="230" t="s">
        <v>1</v>
      </c>
      <c r="L226" s="45"/>
      <c r="M226" s="235" t="s">
        <v>1</v>
      </c>
      <c r="N226" s="236" t="s">
        <v>42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370</v>
      </c>
      <c r="AT226" s="239" t="s">
        <v>365</v>
      </c>
      <c r="AU226" s="239" t="s">
        <v>88</v>
      </c>
      <c r="AY226" s="18" t="s">
        <v>362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88</v>
      </c>
      <c r="BK226" s="240">
        <f>ROUND(I226*H226,2)</f>
        <v>0</v>
      </c>
      <c r="BL226" s="18" t="s">
        <v>370</v>
      </c>
      <c r="BM226" s="239" t="s">
        <v>2182</v>
      </c>
    </row>
    <row r="227" s="2" customFormat="1">
      <c r="A227" s="39"/>
      <c r="B227" s="40"/>
      <c r="C227" s="41"/>
      <c r="D227" s="243" t="s">
        <v>570</v>
      </c>
      <c r="E227" s="41"/>
      <c r="F227" s="284" t="s">
        <v>750</v>
      </c>
      <c r="G227" s="41"/>
      <c r="H227" s="41"/>
      <c r="I227" s="285"/>
      <c r="J227" s="41"/>
      <c r="K227" s="41"/>
      <c r="L227" s="45"/>
      <c r="M227" s="286"/>
      <c r="N227" s="287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570</v>
      </c>
      <c r="AU227" s="18" t="s">
        <v>88</v>
      </c>
    </row>
    <row r="228" s="12" customFormat="1" ht="25.92" customHeight="1">
      <c r="A228" s="12"/>
      <c r="B228" s="212"/>
      <c r="C228" s="213"/>
      <c r="D228" s="214" t="s">
        <v>75</v>
      </c>
      <c r="E228" s="215" t="s">
        <v>513</v>
      </c>
      <c r="F228" s="215" t="s">
        <v>514</v>
      </c>
      <c r="G228" s="213"/>
      <c r="H228" s="213"/>
      <c r="I228" s="216"/>
      <c r="J228" s="217">
        <f>BK228</f>
        <v>0</v>
      </c>
      <c r="K228" s="213"/>
      <c r="L228" s="218"/>
      <c r="M228" s="219"/>
      <c r="N228" s="220"/>
      <c r="O228" s="220"/>
      <c r="P228" s="221">
        <f>P229+P233</f>
        <v>0</v>
      </c>
      <c r="Q228" s="220"/>
      <c r="R228" s="221">
        <f>R229+R233</f>
        <v>0</v>
      </c>
      <c r="S228" s="220"/>
      <c r="T228" s="222">
        <f>T229+T233</f>
        <v>0.68310000000000004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23" t="s">
        <v>88</v>
      </c>
      <c r="AT228" s="224" t="s">
        <v>75</v>
      </c>
      <c r="AU228" s="224" t="s">
        <v>76</v>
      </c>
      <c r="AY228" s="223" t="s">
        <v>362</v>
      </c>
      <c r="BK228" s="225">
        <f>BK229+BK233</f>
        <v>0</v>
      </c>
    </row>
    <row r="229" s="12" customFormat="1" ht="22.8" customHeight="1">
      <c r="A229" s="12"/>
      <c r="B229" s="212"/>
      <c r="C229" s="213"/>
      <c r="D229" s="214" t="s">
        <v>75</v>
      </c>
      <c r="E229" s="226" t="s">
        <v>2183</v>
      </c>
      <c r="F229" s="226" t="s">
        <v>2184</v>
      </c>
      <c r="G229" s="213"/>
      <c r="H229" s="213"/>
      <c r="I229" s="216"/>
      <c r="J229" s="227">
        <f>BK229</f>
        <v>0</v>
      </c>
      <c r="K229" s="213"/>
      <c r="L229" s="218"/>
      <c r="M229" s="219"/>
      <c r="N229" s="220"/>
      <c r="O229" s="220"/>
      <c r="P229" s="221">
        <f>SUM(P230:P232)</f>
        <v>0</v>
      </c>
      <c r="Q229" s="220"/>
      <c r="R229" s="221">
        <f>SUM(R230:R232)</f>
        <v>0</v>
      </c>
      <c r="S229" s="220"/>
      <c r="T229" s="222">
        <f>SUM(T230:T232)</f>
        <v>0.55659999999999998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23" t="s">
        <v>88</v>
      </c>
      <c r="AT229" s="224" t="s">
        <v>75</v>
      </c>
      <c r="AU229" s="224" t="s">
        <v>83</v>
      </c>
      <c r="AY229" s="223" t="s">
        <v>362</v>
      </c>
      <c r="BK229" s="225">
        <f>SUM(BK230:BK232)</f>
        <v>0</v>
      </c>
    </row>
    <row r="230" s="2" customFormat="1" ht="33" customHeight="1">
      <c r="A230" s="39"/>
      <c r="B230" s="40"/>
      <c r="C230" s="228" t="s">
        <v>522</v>
      </c>
      <c r="D230" s="228" t="s">
        <v>365</v>
      </c>
      <c r="E230" s="229" t="s">
        <v>2185</v>
      </c>
      <c r="F230" s="230" t="s">
        <v>2186</v>
      </c>
      <c r="G230" s="231" t="s">
        <v>368</v>
      </c>
      <c r="H230" s="232">
        <v>50.600000000000001</v>
      </c>
      <c r="I230" s="233"/>
      <c r="J230" s="234">
        <f>ROUND(I230*H230,2)</f>
        <v>0</v>
      </c>
      <c r="K230" s="230" t="s">
        <v>369</v>
      </c>
      <c r="L230" s="45"/>
      <c r="M230" s="235" t="s">
        <v>1</v>
      </c>
      <c r="N230" s="236" t="s">
        <v>42</v>
      </c>
      <c r="O230" s="92"/>
      <c r="P230" s="237">
        <f>O230*H230</f>
        <v>0</v>
      </c>
      <c r="Q230" s="237">
        <v>0</v>
      </c>
      <c r="R230" s="237">
        <f>Q230*H230</f>
        <v>0</v>
      </c>
      <c r="S230" s="237">
        <v>0.010999999999999999</v>
      </c>
      <c r="T230" s="238">
        <f>S230*H230</f>
        <v>0.55659999999999998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440</v>
      </c>
      <c r="AT230" s="239" t="s">
        <v>365</v>
      </c>
      <c r="AU230" s="239" t="s">
        <v>88</v>
      </c>
      <c r="AY230" s="18" t="s">
        <v>362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88</v>
      </c>
      <c r="BK230" s="240">
        <f>ROUND(I230*H230,2)</f>
        <v>0</v>
      </c>
      <c r="BL230" s="18" t="s">
        <v>440</v>
      </c>
      <c r="BM230" s="239" t="s">
        <v>2187</v>
      </c>
    </row>
    <row r="231" s="13" customFormat="1">
      <c r="A231" s="13"/>
      <c r="B231" s="241"/>
      <c r="C231" s="242"/>
      <c r="D231" s="243" t="s">
        <v>372</v>
      </c>
      <c r="E231" s="244" t="s">
        <v>1</v>
      </c>
      <c r="F231" s="245" t="s">
        <v>2188</v>
      </c>
      <c r="G231" s="242"/>
      <c r="H231" s="246">
        <v>50.600000000000001</v>
      </c>
      <c r="I231" s="247"/>
      <c r="J231" s="242"/>
      <c r="K231" s="242"/>
      <c r="L231" s="248"/>
      <c r="M231" s="249"/>
      <c r="N231" s="250"/>
      <c r="O231" s="250"/>
      <c r="P231" s="250"/>
      <c r="Q231" s="250"/>
      <c r="R231" s="250"/>
      <c r="S231" s="250"/>
      <c r="T231" s="25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2" t="s">
        <v>372</v>
      </c>
      <c r="AU231" s="252" t="s">
        <v>88</v>
      </c>
      <c r="AV231" s="13" t="s">
        <v>88</v>
      </c>
      <c r="AW231" s="13" t="s">
        <v>32</v>
      </c>
      <c r="AX231" s="13" t="s">
        <v>76</v>
      </c>
      <c r="AY231" s="252" t="s">
        <v>362</v>
      </c>
    </row>
    <row r="232" s="14" customFormat="1">
      <c r="A232" s="14"/>
      <c r="B232" s="263"/>
      <c r="C232" s="264"/>
      <c r="D232" s="243" t="s">
        <v>372</v>
      </c>
      <c r="E232" s="265" t="s">
        <v>1</v>
      </c>
      <c r="F232" s="266" t="s">
        <v>396</v>
      </c>
      <c r="G232" s="264"/>
      <c r="H232" s="267">
        <v>50.600000000000001</v>
      </c>
      <c r="I232" s="268"/>
      <c r="J232" s="264"/>
      <c r="K232" s="264"/>
      <c r="L232" s="269"/>
      <c r="M232" s="270"/>
      <c r="N232" s="271"/>
      <c r="O232" s="271"/>
      <c r="P232" s="271"/>
      <c r="Q232" s="271"/>
      <c r="R232" s="271"/>
      <c r="S232" s="271"/>
      <c r="T232" s="27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73" t="s">
        <v>372</v>
      </c>
      <c r="AU232" s="273" t="s">
        <v>88</v>
      </c>
      <c r="AV232" s="14" t="s">
        <v>370</v>
      </c>
      <c r="AW232" s="14" t="s">
        <v>32</v>
      </c>
      <c r="AX232" s="14" t="s">
        <v>83</v>
      </c>
      <c r="AY232" s="273" t="s">
        <v>362</v>
      </c>
    </row>
    <row r="233" s="12" customFormat="1" ht="22.8" customHeight="1">
      <c r="A233" s="12"/>
      <c r="B233" s="212"/>
      <c r="C233" s="213"/>
      <c r="D233" s="214" t="s">
        <v>75</v>
      </c>
      <c r="E233" s="226" t="s">
        <v>1979</v>
      </c>
      <c r="F233" s="226" t="s">
        <v>1980</v>
      </c>
      <c r="G233" s="213"/>
      <c r="H233" s="213"/>
      <c r="I233" s="216"/>
      <c r="J233" s="227">
        <f>BK233</f>
        <v>0</v>
      </c>
      <c r="K233" s="213"/>
      <c r="L233" s="218"/>
      <c r="M233" s="219"/>
      <c r="N233" s="220"/>
      <c r="O233" s="220"/>
      <c r="P233" s="221">
        <f>SUM(P234:P236)</f>
        <v>0</v>
      </c>
      <c r="Q233" s="220"/>
      <c r="R233" s="221">
        <f>SUM(R234:R236)</f>
        <v>0</v>
      </c>
      <c r="S233" s="220"/>
      <c r="T233" s="222">
        <f>SUM(T234:T236)</f>
        <v>0.1265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23" t="s">
        <v>88</v>
      </c>
      <c r="AT233" s="224" t="s">
        <v>75</v>
      </c>
      <c r="AU233" s="224" t="s">
        <v>83</v>
      </c>
      <c r="AY233" s="223" t="s">
        <v>362</v>
      </c>
      <c r="BK233" s="225">
        <f>SUM(BK234:BK236)</f>
        <v>0</v>
      </c>
    </row>
    <row r="234" s="2" customFormat="1" ht="24.15" customHeight="1">
      <c r="A234" s="39"/>
      <c r="B234" s="40"/>
      <c r="C234" s="228" t="s">
        <v>526</v>
      </c>
      <c r="D234" s="228" t="s">
        <v>365</v>
      </c>
      <c r="E234" s="229" t="s">
        <v>2189</v>
      </c>
      <c r="F234" s="230" t="s">
        <v>2190</v>
      </c>
      <c r="G234" s="231" t="s">
        <v>368</v>
      </c>
      <c r="H234" s="232">
        <v>50.600000000000001</v>
      </c>
      <c r="I234" s="233"/>
      <c r="J234" s="234">
        <f>ROUND(I234*H234,2)</f>
        <v>0</v>
      </c>
      <c r="K234" s="230" t="s">
        <v>369</v>
      </c>
      <c r="L234" s="45"/>
      <c r="M234" s="235" t="s">
        <v>1</v>
      </c>
      <c r="N234" s="236" t="s">
        <v>42</v>
      </c>
      <c r="O234" s="92"/>
      <c r="P234" s="237">
        <f>O234*H234</f>
        <v>0</v>
      </c>
      <c r="Q234" s="237">
        <v>0</v>
      </c>
      <c r="R234" s="237">
        <f>Q234*H234</f>
        <v>0</v>
      </c>
      <c r="S234" s="237">
        <v>0.0025000000000000001</v>
      </c>
      <c r="T234" s="238">
        <f>S234*H234</f>
        <v>0.1265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440</v>
      </c>
      <c r="AT234" s="239" t="s">
        <v>365</v>
      </c>
      <c r="AU234" s="239" t="s">
        <v>88</v>
      </c>
      <c r="AY234" s="18" t="s">
        <v>362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88</v>
      </c>
      <c r="BK234" s="240">
        <f>ROUND(I234*H234,2)</f>
        <v>0</v>
      </c>
      <c r="BL234" s="18" t="s">
        <v>440</v>
      </c>
      <c r="BM234" s="239" t="s">
        <v>2191</v>
      </c>
    </row>
    <row r="235" s="13" customFormat="1">
      <c r="A235" s="13"/>
      <c r="B235" s="241"/>
      <c r="C235" s="242"/>
      <c r="D235" s="243" t="s">
        <v>372</v>
      </c>
      <c r="E235" s="244" t="s">
        <v>1</v>
      </c>
      <c r="F235" s="245" t="s">
        <v>2188</v>
      </c>
      <c r="G235" s="242"/>
      <c r="H235" s="246">
        <v>50.600000000000001</v>
      </c>
      <c r="I235" s="247"/>
      <c r="J235" s="242"/>
      <c r="K235" s="242"/>
      <c r="L235" s="248"/>
      <c r="M235" s="249"/>
      <c r="N235" s="250"/>
      <c r="O235" s="250"/>
      <c r="P235" s="250"/>
      <c r="Q235" s="250"/>
      <c r="R235" s="250"/>
      <c r="S235" s="250"/>
      <c r="T235" s="25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2" t="s">
        <v>372</v>
      </c>
      <c r="AU235" s="252" t="s">
        <v>88</v>
      </c>
      <c r="AV235" s="13" t="s">
        <v>88</v>
      </c>
      <c r="AW235" s="13" t="s">
        <v>32</v>
      </c>
      <c r="AX235" s="13" t="s">
        <v>76</v>
      </c>
      <c r="AY235" s="252" t="s">
        <v>362</v>
      </c>
    </row>
    <row r="236" s="14" customFormat="1">
      <c r="A236" s="14"/>
      <c r="B236" s="263"/>
      <c r="C236" s="264"/>
      <c r="D236" s="243" t="s">
        <v>372</v>
      </c>
      <c r="E236" s="265" t="s">
        <v>1</v>
      </c>
      <c r="F236" s="266" t="s">
        <v>396</v>
      </c>
      <c r="G236" s="264"/>
      <c r="H236" s="267">
        <v>50.600000000000001</v>
      </c>
      <c r="I236" s="268"/>
      <c r="J236" s="264"/>
      <c r="K236" s="264"/>
      <c r="L236" s="269"/>
      <c r="M236" s="270"/>
      <c r="N236" s="271"/>
      <c r="O236" s="271"/>
      <c r="P236" s="271"/>
      <c r="Q236" s="271"/>
      <c r="R236" s="271"/>
      <c r="S236" s="271"/>
      <c r="T236" s="27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73" t="s">
        <v>372</v>
      </c>
      <c r="AU236" s="273" t="s">
        <v>88</v>
      </c>
      <c r="AV236" s="14" t="s">
        <v>370</v>
      </c>
      <c r="AW236" s="14" t="s">
        <v>32</v>
      </c>
      <c r="AX236" s="14" t="s">
        <v>83</v>
      </c>
      <c r="AY236" s="273" t="s">
        <v>362</v>
      </c>
    </row>
    <row r="237" s="12" customFormat="1" ht="25.92" customHeight="1">
      <c r="A237" s="12"/>
      <c r="B237" s="212"/>
      <c r="C237" s="213"/>
      <c r="D237" s="214" t="s">
        <v>75</v>
      </c>
      <c r="E237" s="215" t="s">
        <v>552</v>
      </c>
      <c r="F237" s="215" t="s">
        <v>553</v>
      </c>
      <c r="G237" s="213"/>
      <c r="H237" s="213"/>
      <c r="I237" s="216"/>
      <c r="J237" s="217">
        <f>BK237</f>
        <v>0</v>
      </c>
      <c r="K237" s="213"/>
      <c r="L237" s="218"/>
      <c r="M237" s="219"/>
      <c r="N237" s="220"/>
      <c r="O237" s="220"/>
      <c r="P237" s="221">
        <f>SUM(P238:P241)</f>
        <v>0</v>
      </c>
      <c r="Q237" s="220"/>
      <c r="R237" s="221">
        <f>SUM(R238:R241)</f>
        <v>0</v>
      </c>
      <c r="S237" s="220"/>
      <c r="T237" s="222">
        <f>SUM(T238:T241)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23" t="s">
        <v>370</v>
      </c>
      <c r="AT237" s="224" t="s">
        <v>75</v>
      </c>
      <c r="AU237" s="224" t="s">
        <v>76</v>
      </c>
      <c r="AY237" s="223" t="s">
        <v>362</v>
      </c>
      <c r="BK237" s="225">
        <f>SUM(BK238:BK241)</f>
        <v>0</v>
      </c>
    </row>
    <row r="238" s="2" customFormat="1" ht="21.75" customHeight="1">
      <c r="A238" s="39"/>
      <c r="B238" s="40"/>
      <c r="C238" s="228" t="s">
        <v>530</v>
      </c>
      <c r="D238" s="228" t="s">
        <v>365</v>
      </c>
      <c r="E238" s="229" t="s">
        <v>555</v>
      </c>
      <c r="F238" s="230" t="s">
        <v>556</v>
      </c>
      <c r="G238" s="231" t="s">
        <v>557</v>
      </c>
      <c r="H238" s="232">
        <v>32</v>
      </c>
      <c r="I238" s="233"/>
      <c r="J238" s="234">
        <f>ROUND(I238*H238,2)</f>
        <v>0</v>
      </c>
      <c r="K238" s="230" t="s">
        <v>369</v>
      </c>
      <c r="L238" s="45"/>
      <c r="M238" s="235" t="s">
        <v>1</v>
      </c>
      <c r="N238" s="236" t="s">
        <v>42</v>
      </c>
      <c r="O238" s="92"/>
      <c r="P238" s="237">
        <f>O238*H238</f>
        <v>0</v>
      </c>
      <c r="Q238" s="237">
        <v>0</v>
      </c>
      <c r="R238" s="237">
        <f>Q238*H238</f>
        <v>0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558</v>
      </c>
      <c r="AT238" s="239" t="s">
        <v>365</v>
      </c>
      <c r="AU238" s="239" t="s">
        <v>83</v>
      </c>
      <c r="AY238" s="18" t="s">
        <v>362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88</v>
      </c>
      <c r="BK238" s="240">
        <f>ROUND(I238*H238,2)</f>
        <v>0</v>
      </c>
      <c r="BL238" s="18" t="s">
        <v>558</v>
      </c>
      <c r="BM238" s="239" t="s">
        <v>775</v>
      </c>
    </row>
    <row r="239" s="15" customFormat="1">
      <c r="A239" s="15"/>
      <c r="B239" s="274"/>
      <c r="C239" s="275"/>
      <c r="D239" s="243" t="s">
        <v>372</v>
      </c>
      <c r="E239" s="276" t="s">
        <v>1</v>
      </c>
      <c r="F239" s="277" t="s">
        <v>776</v>
      </c>
      <c r="G239" s="275"/>
      <c r="H239" s="276" t="s">
        <v>1</v>
      </c>
      <c r="I239" s="278"/>
      <c r="J239" s="275"/>
      <c r="K239" s="275"/>
      <c r="L239" s="279"/>
      <c r="M239" s="280"/>
      <c r="N239" s="281"/>
      <c r="O239" s="281"/>
      <c r="P239" s="281"/>
      <c r="Q239" s="281"/>
      <c r="R239" s="281"/>
      <c r="S239" s="281"/>
      <c r="T239" s="282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83" t="s">
        <v>372</v>
      </c>
      <c r="AU239" s="283" t="s">
        <v>83</v>
      </c>
      <c r="AV239" s="15" t="s">
        <v>83</v>
      </c>
      <c r="AW239" s="15" t="s">
        <v>32</v>
      </c>
      <c r="AX239" s="15" t="s">
        <v>76</v>
      </c>
      <c r="AY239" s="283" t="s">
        <v>362</v>
      </c>
    </row>
    <row r="240" s="13" customFormat="1">
      <c r="A240" s="13"/>
      <c r="B240" s="241"/>
      <c r="C240" s="242"/>
      <c r="D240" s="243" t="s">
        <v>372</v>
      </c>
      <c r="E240" s="244" t="s">
        <v>1</v>
      </c>
      <c r="F240" s="245" t="s">
        <v>2192</v>
      </c>
      <c r="G240" s="242"/>
      <c r="H240" s="246">
        <v>32</v>
      </c>
      <c r="I240" s="247"/>
      <c r="J240" s="242"/>
      <c r="K240" s="242"/>
      <c r="L240" s="248"/>
      <c r="M240" s="249"/>
      <c r="N240" s="250"/>
      <c r="O240" s="250"/>
      <c r="P240" s="250"/>
      <c r="Q240" s="250"/>
      <c r="R240" s="250"/>
      <c r="S240" s="250"/>
      <c r="T240" s="25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2" t="s">
        <v>372</v>
      </c>
      <c r="AU240" s="252" t="s">
        <v>83</v>
      </c>
      <c r="AV240" s="13" t="s">
        <v>88</v>
      </c>
      <c r="AW240" s="13" t="s">
        <v>32</v>
      </c>
      <c r="AX240" s="13" t="s">
        <v>76</v>
      </c>
      <c r="AY240" s="252" t="s">
        <v>362</v>
      </c>
    </row>
    <row r="241" s="14" customFormat="1">
      <c r="A241" s="14"/>
      <c r="B241" s="263"/>
      <c r="C241" s="264"/>
      <c r="D241" s="243" t="s">
        <v>372</v>
      </c>
      <c r="E241" s="265" t="s">
        <v>1</v>
      </c>
      <c r="F241" s="266" t="s">
        <v>396</v>
      </c>
      <c r="G241" s="264"/>
      <c r="H241" s="267">
        <v>32</v>
      </c>
      <c r="I241" s="268"/>
      <c r="J241" s="264"/>
      <c r="K241" s="264"/>
      <c r="L241" s="269"/>
      <c r="M241" s="293"/>
      <c r="N241" s="294"/>
      <c r="O241" s="294"/>
      <c r="P241" s="294"/>
      <c r="Q241" s="294"/>
      <c r="R241" s="294"/>
      <c r="S241" s="294"/>
      <c r="T241" s="295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73" t="s">
        <v>372</v>
      </c>
      <c r="AU241" s="273" t="s">
        <v>83</v>
      </c>
      <c r="AV241" s="14" t="s">
        <v>370</v>
      </c>
      <c r="AW241" s="14" t="s">
        <v>32</v>
      </c>
      <c r="AX241" s="14" t="s">
        <v>83</v>
      </c>
      <c r="AY241" s="273" t="s">
        <v>362</v>
      </c>
    </row>
    <row r="242" s="2" customFormat="1" ht="6.96" customHeight="1">
      <c r="A242" s="39"/>
      <c r="B242" s="67"/>
      <c r="C242" s="68"/>
      <c r="D242" s="68"/>
      <c r="E242" s="68"/>
      <c r="F242" s="68"/>
      <c r="G242" s="68"/>
      <c r="H242" s="68"/>
      <c r="I242" s="68"/>
      <c r="J242" s="68"/>
      <c r="K242" s="68"/>
      <c r="L242" s="45"/>
      <c r="M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</row>
  </sheetData>
  <sheetProtection sheet="1" autoFilter="0" formatColumns="0" formatRows="0" objects="1" scenarios="1" spinCount="100000" saltValue="iByqgYwcRzpMtgY0Wi7VsQdRy+BRf0CYp9g5lmQU9Jgnf3i9zFlUbFFHTFOHgZ5mTs1TGYLyKnzf0MI/Zm1lew==" hashValue="1+CAMWFTeWBA9I8dSfwJ14SJhcJUYQyf/mT+962Xq4nMA0aryyhUeIcqXpPS0zuaUBFa06dlJZBkvSH2O8moiA==" algorithmName="SHA-512" password="CC35"/>
  <autoFilter ref="C131:K24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8:H118"/>
    <mergeCell ref="E122:H122"/>
    <mergeCell ref="E120:H120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632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2096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2193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ROUND(J142,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ROUND((SUM(BE142:BE639)),  2)</f>
        <v>0</v>
      </c>
      <c r="G37" s="39"/>
      <c r="H37" s="39"/>
      <c r="I37" s="166">
        <v>0.20999999999999999</v>
      </c>
      <c r="J37" s="165">
        <f>ROUND(((SUM(BE142:BE639))*I37),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ROUND((SUM(BF142:BF639)),  2)</f>
        <v>0</v>
      </c>
      <c r="G38" s="39"/>
      <c r="H38" s="39"/>
      <c r="I38" s="166">
        <v>0.12</v>
      </c>
      <c r="J38" s="165">
        <f>ROUND(((SUM(BF142:BF639))*I38),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ROUND((SUM(BG142:BG639)),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ROUND((SUM(BH142:BH639)),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ROUND((SUM(BI142:BI639)),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632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2096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02.B - Vnitřní stavební úpravy 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J142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334</v>
      </c>
      <c r="E101" s="193"/>
      <c r="F101" s="193"/>
      <c r="G101" s="193"/>
      <c r="H101" s="193"/>
      <c r="I101" s="193"/>
      <c r="J101" s="194">
        <f>J143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2098</v>
      </c>
      <c r="E102" s="198"/>
      <c r="F102" s="198"/>
      <c r="G102" s="198"/>
      <c r="H102" s="198"/>
      <c r="I102" s="198"/>
      <c r="J102" s="199">
        <f>J144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2194</v>
      </c>
      <c r="E103" s="198"/>
      <c r="F103" s="198"/>
      <c r="G103" s="198"/>
      <c r="H103" s="198"/>
      <c r="I103" s="198"/>
      <c r="J103" s="199">
        <f>J164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779</v>
      </c>
      <c r="E104" s="198"/>
      <c r="F104" s="198"/>
      <c r="G104" s="198"/>
      <c r="H104" s="198"/>
      <c r="I104" s="198"/>
      <c r="J104" s="199">
        <f>J189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336</v>
      </c>
      <c r="E105" s="198"/>
      <c r="F105" s="198"/>
      <c r="G105" s="198"/>
      <c r="H105" s="198"/>
      <c r="I105" s="198"/>
      <c r="J105" s="199">
        <f>J259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337</v>
      </c>
      <c r="E106" s="198"/>
      <c r="F106" s="198"/>
      <c r="G106" s="198"/>
      <c r="H106" s="198"/>
      <c r="I106" s="198"/>
      <c r="J106" s="199">
        <f>J409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338</v>
      </c>
      <c r="E107" s="198"/>
      <c r="F107" s="198"/>
      <c r="G107" s="198"/>
      <c r="H107" s="198"/>
      <c r="I107" s="198"/>
      <c r="J107" s="199">
        <f>J451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339</v>
      </c>
      <c r="E108" s="198"/>
      <c r="F108" s="198"/>
      <c r="G108" s="198"/>
      <c r="H108" s="198"/>
      <c r="I108" s="198"/>
      <c r="J108" s="199">
        <f>J461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90"/>
      <c r="C109" s="191"/>
      <c r="D109" s="192" t="s">
        <v>340</v>
      </c>
      <c r="E109" s="193"/>
      <c r="F109" s="193"/>
      <c r="G109" s="193"/>
      <c r="H109" s="193"/>
      <c r="I109" s="193"/>
      <c r="J109" s="194">
        <f>J463</f>
        <v>0</v>
      </c>
      <c r="K109" s="191"/>
      <c r="L109" s="195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96"/>
      <c r="C110" s="134"/>
      <c r="D110" s="197" t="s">
        <v>2099</v>
      </c>
      <c r="E110" s="198"/>
      <c r="F110" s="198"/>
      <c r="G110" s="198"/>
      <c r="H110" s="198"/>
      <c r="I110" s="198"/>
      <c r="J110" s="199">
        <f>J464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1900</v>
      </c>
      <c r="E111" s="198"/>
      <c r="F111" s="198"/>
      <c r="G111" s="198"/>
      <c r="H111" s="198"/>
      <c r="I111" s="198"/>
      <c r="J111" s="199">
        <f>J478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4"/>
      <c r="D112" s="197" t="s">
        <v>780</v>
      </c>
      <c r="E112" s="198"/>
      <c r="F112" s="198"/>
      <c r="G112" s="198"/>
      <c r="H112" s="198"/>
      <c r="I112" s="198"/>
      <c r="J112" s="199">
        <f>J486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4"/>
      <c r="D113" s="197" t="s">
        <v>341</v>
      </c>
      <c r="E113" s="198"/>
      <c r="F113" s="198"/>
      <c r="G113" s="198"/>
      <c r="H113" s="198"/>
      <c r="I113" s="198"/>
      <c r="J113" s="199">
        <f>J493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6"/>
      <c r="C114" s="134"/>
      <c r="D114" s="197" t="s">
        <v>782</v>
      </c>
      <c r="E114" s="198"/>
      <c r="F114" s="198"/>
      <c r="G114" s="198"/>
      <c r="H114" s="198"/>
      <c r="I114" s="198"/>
      <c r="J114" s="199">
        <f>J544</f>
        <v>0</v>
      </c>
      <c r="K114" s="134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6"/>
      <c r="C115" s="134"/>
      <c r="D115" s="197" t="s">
        <v>783</v>
      </c>
      <c r="E115" s="198"/>
      <c r="F115" s="198"/>
      <c r="G115" s="198"/>
      <c r="H115" s="198"/>
      <c r="I115" s="198"/>
      <c r="J115" s="199">
        <f>J547</f>
        <v>0</v>
      </c>
      <c r="K115" s="134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6"/>
      <c r="C116" s="134"/>
      <c r="D116" s="197" t="s">
        <v>636</v>
      </c>
      <c r="E116" s="198"/>
      <c r="F116" s="198"/>
      <c r="G116" s="198"/>
      <c r="H116" s="198"/>
      <c r="I116" s="198"/>
      <c r="J116" s="199">
        <f>J571</f>
        <v>0</v>
      </c>
      <c r="K116" s="134"/>
      <c r="L116" s="20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6"/>
      <c r="C117" s="134"/>
      <c r="D117" s="197" t="s">
        <v>784</v>
      </c>
      <c r="E117" s="198"/>
      <c r="F117" s="198"/>
      <c r="G117" s="198"/>
      <c r="H117" s="198"/>
      <c r="I117" s="198"/>
      <c r="J117" s="199">
        <f>J603</f>
        <v>0</v>
      </c>
      <c r="K117" s="134"/>
      <c r="L117" s="20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6"/>
      <c r="C118" s="134"/>
      <c r="D118" s="197" t="s">
        <v>786</v>
      </c>
      <c r="E118" s="198"/>
      <c r="F118" s="198"/>
      <c r="G118" s="198"/>
      <c r="H118" s="198"/>
      <c r="I118" s="198"/>
      <c r="J118" s="199">
        <f>J625</f>
        <v>0</v>
      </c>
      <c r="K118" s="134"/>
      <c r="L118" s="20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2" customFormat="1" ht="21.84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4" s="2" customFormat="1" ht="6.96" customHeight="1">
      <c r="A124" s="39"/>
      <c r="B124" s="69"/>
      <c r="C124" s="70"/>
      <c r="D124" s="70"/>
      <c r="E124" s="70"/>
      <c r="F124" s="70"/>
      <c r="G124" s="70"/>
      <c r="H124" s="70"/>
      <c r="I124" s="70"/>
      <c r="J124" s="70"/>
      <c r="K124" s="70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24.96" customHeight="1">
      <c r="A125" s="39"/>
      <c r="B125" s="40"/>
      <c r="C125" s="24" t="s">
        <v>347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16</v>
      </c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6.5" customHeight="1">
      <c r="A128" s="39"/>
      <c r="B128" s="40"/>
      <c r="C128" s="41"/>
      <c r="D128" s="41"/>
      <c r="E128" s="185" t="str">
        <f>E7</f>
        <v>Stavební úpravy Ústecká 2855, Česká Lípa</v>
      </c>
      <c r="F128" s="33"/>
      <c r="G128" s="33"/>
      <c r="H128" s="33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" customFormat="1" ht="12" customHeight="1">
      <c r="B129" s="22"/>
      <c r="C129" s="33" t="s">
        <v>325</v>
      </c>
      <c r="D129" s="23"/>
      <c r="E129" s="23"/>
      <c r="F129" s="23"/>
      <c r="G129" s="23"/>
      <c r="H129" s="23"/>
      <c r="I129" s="23"/>
      <c r="J129" s="23"/>
      <c r="K129" s="23"/>
      <c r="L129" s="21"/>
    </row>
    <row r="130" s="1" customFormat="1" ht="16.5" customHeight="1">
      <c r="B130" s="22"/>
      <c r="C130" s="23"/>
      <c r="D130" s="23"/>
      <c r="E130" s="185" t="s">
        <v>632</v>
      </c>
      <c r="F130" s="23"/>
      <c r="G130" s="23"/>
      <c r="H130" s="23"/>
      <c r="I130" s="23"/>
      <c r="J130" s="23"/>
      <c r="K130" s="23"/>
      <c r="L130" s="21"/>
    </row>
    <row r="131" s="1" customFormat="1" ht="12" customHeight="1">
      <c r="B131" s="22"/>
      <c r="C131" s="33" t="s">
        <v>327</v>
      </c>
      <c r="D131" s="23"/>
      <c r="E131" s="23"/>
      <c r="F131" s="23"/>
      <c r="G131" s="23"/>
      <c r="H131" s="23"/>
      <c r="I131" s="23"/>
      <c r="J131" s="23"/>
      <c r="K131" s="23"/>
      <c r="L131" s="21"/>
    </row>
    <row r="132" s="2" customFormat="1" ht="16.5" customHeight="1">
      <c r="A132" s="39"/>
      <c r="B132" s="40"/>
      <c r="C132" s="41"/>
      <c r="D132" s="41"/>
      <c r="E132" s="296" t="s">
        <v>2096</v>
      </c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2" customHeight="1">
      <c r="A133" s="39"/>
      <c r="B133" s="40"/>
      <c r="C133" s="33" t="s">
        <v>634</v>
      </c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6.5" customHeight="1">
      <c r="A134" s="39"/>
      <c r="B134" s="40"/>
      <c r="C134" s="41"/>
      <c r="D134" s="41"/>
      <c r="E134" s="77" t="str">
        <f>E13</f>
        <v xml:space="preserve">02.B - Vnitřní stavební úpravy </v>
      </c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6.96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2" customHeight="1">
      <c r="A136" s="39"/>
      <c r="B136" s="40"/>
      <c r="C136" s="33" t="s">
        <v>20</v>
      </c>
      <c r="D136" s="41"/>
      <c r="E136" s="41"/>
      <c r="F136" s="28" t="str">
        <f>F16</f>
        <v xml:space="preserve">Ústecká 2855, Česká Lípa </v>
      </c>
      <c r="G136" s="41"/>
      <c r="H136" s="41"/>
      <c r="I136" s="33" t="s">
        <v>22</v>
      </c>
      <c r="J136" s="80" t="str">
        <f>IF(J16="","",J16)</f>
        <v>6. 8. 2025</v>
      </c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6.96" customHeight="1">
      <c r="A137" s="39"/>
      <c r="B137" s="40"/>
      <c r="C137" s="41"/>
      <c r="D137" s="41"/>
      <c r="E137" s="41"/>
      <c r="F137" s="41"/>
      <c r="G137" s="41"/>
      <c r="H137" s="41"/>
      <c r="I137" s="41"/>
      <c r="J137" s="41"/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5.15" customHeight="1">
      <c r="A138" s="39"/>
      <c r="B138" s="40"/>
      <c r="C138" s="33" t="s">
        <v>24</v>
      </c>
      <c r="D138" s="41"/>
      <c r="E138" s="41"/>
      <c r="F138" s="28" t="str">
        <f>E19</f>
        <v>Město Č. Lípa, n. T.G.M. 1/1, 47 001 Česká Lípa</v>
      </c>
      <c r="G138" s="41"/>
      <c r="H138" s="41"/>
      <c r="I138" s="33" t="s">
        <v>30</v>
      </c>
      <c r="J138" s="37" t="str">
        <f>E25</f>
        <v xml:space="preserve"> </v>
      </c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15.15" customHeight="1">
      <c r="A139" s="39"/>
      <c r="B139" s="40"/>
      <c r="C139" s="33" t="s">
        <v>28</v>
      </c>
      <c r="D139" s="41"/>
      <c r="E139" s="41"/>
      <c r="F139" s="28" t="str">
        <f>IF(E22="","",E22)</f>
        <v>Vyplň údaj</v>
      </c>
      <c r="G139" s="41"/>
      <c r="H139" s="41"/>
      <c r="I139" s="33" t="s">
        <v>33</v>
      </c>
      <c r="J139" s="37" t="str">
        <f>E28</f>
        <v xml:space="preserve"> </v>
      </c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10.32" customHeight="1">
      <c r="A140" s="39"/>
      <c r="B140" s="40"/>
      <c r="C140" s="41"/>
      <c r="D140" s="41"/>
      <c r="E140" s="41"/>
      <c r="F140" s="41"/>
      <c r="G140" s="41"/>
      <c r="H140" s="41"/>
      <c r="I140" s="41"/>
      <c r="J140" s="41"/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11" customFormat="1" ht="29.28" customHeight="1">
      <c r="A141" s="201"/>
      <c r="B141" s="202"/>
      <c r="C141" s="203" t="s">
        <v>348</v>
      </c>
      <c r="D141" s="204" t="s">
        <v>61</v>
      </c>
      <c r="E141" s="204" t="s">
        <v>57</v>
      </c>
      <c r="F141" s="204" t="s">
        <v>58</v>
      </c>
      <c r="G141" s="204" t="s">
        <v>349</v>
      </c>
      <c r="H141" s="204" t="s">
        <v>350</v>
      </c>
      <c r="I141" s="204" t="s">
        <v>351</v>
      </c>
      <c r="J141" s="204" t="s">
        <v>331</v>
      </c>
      <c r="K141" s="205" t="s">
        <v>352</v>
      </c>
      <c r="L141" s="206"/>
      <c r="M141" s="101" t="s">
        <v>1</v>
      </c>
      <c r="N141" s="102" t="s">
        <v>40</v>
      </c>
      <c r="O141" s="102" t="s">
        <v>353</v>
      </c>
      <c r="P141" s="102" t="s">
        <v>354</v>
      </c>
      <c r="Q141" s="102" t="s">
        <v>355</v>
      </c>
      <c r="R141" s="102" t="s">
        <v>356</v>
      </c>
      <c r="S141" s="102" t="s">
        <v>357</v>
      </c>
      <c r="T141" s="103" t="s">
        <v>358</v>
      </c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</row>
    <row r="142" s="2" customFormat="1" ht="22.8" customHeight="1">
      <c r="A142" s="39"/>
      <c r="B142" s="40"/>
      <c r="C142" s="108" t="s">
        <v>359</v>
      </c>
      <c r="D142" s="41"/>
      <c r="E142" s="41"/>
      <c r="F142" s="41"/>
      <c r="G142" s="41"/>
      <c r="H142" s="41"/>
      <c r="I142" s="41"/>
      <c r="J142" s="207">
        <f>BK142</f>
        <v>0</v>
      </c>
      <c r="K142" s="41"/>
      <c r="L142" s="45"/>
      <c r="M142" s="104"/>
      <c r="N142" s="208"/>
      <c r="O142" s="105"/>
      <c r="P142" s="209">
        <f>P143+P463</f>
        <v>0</v>
      </c>
      <c r="Q142" s="105"/>
      <c r="R142" s="209">
        <f>R143+R463</f>
        <v>55.794557910000002</v>
      </c>
      <c r="S142" s="105"/>
      <c r="T142" s="210">
        <f>T143+T463</f>
        <v>2.4306758899999998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75</v>
      </c>
      <c r="AU142" s="18" t="s">
        <v>333</v>
      </c>
      <c r="BK142" s="211">
        <f>BK143+BK463</f>
        <v>0</v>
      </c>
    </row>
    <row r="143" s="12" customFormat="1" ht="25.92" customHeight="1">
      <c r="A143" s="12"/>
      <c r="B143" s="212"/>
      <c r="C143" s="213"/>
      <c r="D143" s="214" t="s">
        <v>75</v>
      </c>
      <c r="E143" s="215" t="s">
        <v>360</v>
      </c>
      <c r="F143" s="215" t="s">
        <v>361</v>
      </c>
      <c r="G143" s="213"/>
      <c r="H143" s="213"/>
      <c r="I143" s="216"/>
      <c r="J143" s="217">
        <f>BK143</f>
        <v>0</v>
      </c>
      <c r="K143" s="213"/>
      <c r="L143" s="218"/>
      <c r="M143" s="219"/>
      <c r="N143" s="220"/>
      <c r="O143" s="220"/>
      <c r="P143" s="221">
        <f>P144+P164+P189+P259+P409+P451+P461</f>
        <v>0</v>
      </c>
      <c r="Q143" s="220"/>
      <c r="R143" s="221">
        <f>R144+R164+R189+R259+R409+R451+R461</f>
        <v>50.004054670000002</v>
      </c>
      <c r="S143" s="220"/>
      <c r="T143" s="222">
        <f>T144+T164+T189+T259+T409+T451+T461</f>
        <v>2.3214259999999998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3" t="s">
        <v>83</v>
      </c>
      <c r="AT143" s="224" t="s">
        <v>75</v>
      </c>
      <c r="AU143" s="224" t="s">
        <v>76</v>
      </c>
      <c r="AY143" s="223" t="s">
        <v>362</v>
      </c>
      <c r="BK143" s="225">
        <f>BK144+BK164+BK189+BK259+BK409+BK451+BK461</f>
        <v>0</v>
      </c>
    </row>
    <row r="144" s="12" customFormat="1" ht="22.8" customHeight="1">
      <c r="A144" s="12"/>
      <c r="B144" s="212"/>
      <c r="C144" s="213"/>
      <c r="D144" s="214" t="s">
        <v>75</v>
      </c>
      <c r="E144" s="226" t="s">
        <v>83</v>
      </c>
      <c r="F144" s="226" t="s">
        <v>2100</v>
      </c>
      <c r="G144" s="213"/>
      <c r="H144" s="213"/>
      <c r="I144" s="216"/>
      <c r="J144" s="227">
        <f>BK144</f>
        <v>0</v>
      </c>
      <c r="K144" s="213"/>
      <c r="L144" s="218"/>
      <c r="M144" s="219"/>
      <c r="N144" s="220"/>
      <c r="O144" s="220"/>
      <c r="P144" s="221">
        <f>SUM(P145:P163)</f>
        <v>0</v>
      </c>
      <c r="Q144" s="220"/>
      <c r="R144" s="221">
        <f>SUM(R145:R163)</f>
        <v>0</v>
      </c>
      <c r="S144" s="220"/>
      <c r="T144" s="222">
        <f>SUM(T145:T163)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3" t="s">
        <v>83</v>
      </c>
      <c r="AT144" s="224" t="s">
        <v>75</v>
      </c>
      <c r="AU144" s="224" t="s">
        <v>83</v>
      </c>
      <c r="AY144" s="223" t="s">
        <v>362</v>
      </c>
      <c r="BK144" s="225">
        <f>SUM(BK145:BK163)</f>
        <v>0</v>
      </c>
    </row>
    <row r="145" s="2" customFormat="1" ht="33" customHeight="1">
      <c r="A145" s="39"/>
      <c r="B145" s="40"/>
      <c r="C145" s="228" t="s">
        <v>83</v>
      </c>
      <c r="D145" s="228" t="s">
        <v>365</v>
      </c>
      <c r="E145" s="229" t="s">
        <v>2195</v>
      </c>
      <c r="F145" s="230" t="s">
        <v>2196</v>
      </c>
      <c r="G145" s="231" t="s">
        <v>464</v>
      </c>
      <c r="H145" s="232">
        <v>8.0999999999999996</v>
      </c>
      <c r="I145" s="233"/>
      <c r="J145" s="234">
        <f>ROUND(I145*H145,2)</f>
        <v>0</v>
      </c>
      <c r="K145" s="230" t="s">
        <v>369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370</v>
      </c>
      <c r="AT145" s="239" t="s">
        <v>365</v>
      </c>
      <c r="AU145" s="239" t="s">
        <v>88</v>
      </c>
      <c r="AY145" s="18" t="s">
        <v>362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88</v>
      </c>
      <c r="BK145" s="240">
        <f>ROUND(I145*H145,2)</f>
        <v>0</v>
      </c>
      <c r="BL145" s="18" t="s">
        <v>370</v>
      </c>
      <c r="BM145" s="239" t="s">
        <v>2197</v>
      </c>
    </row>
    <row r="146" s="15" customFormat="1">
      <c r="A146" s="15"/>
      <c r="B146" s="274"/>
      <c r="C146" s="275"/>
      <c r="D146" s="243" t="s">
        <v>372</v>
      </c>
      <c r="E146" s="276" t="s">
        <v>1</v>
      </c>
      <c r="F146" s="277" t="s">
        <v>2198</v>
      </c>
      <c r="G146" s="275"/>
      <c r="H146" s="276" t="s">
        <v>1</v>
      </c>
      <c r="I146" s="278"/>
      <c r="J146" s="275"/>
      <c r="K146" s="275"/>
      <c r="L146" s="279"/>
      <c r="M146" s="280"/>
      <c r="N146" s="281"/>
      <c r="O146" s="281"/>
      <c r="P146" s="281"/>
      <c r="Q146" s="281"/>
      <c r="R146" s="281"/>
      <c r="S146" s="281"/>
      <c r="T146" s="282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83" t="s">
        <v>372</v>
      </c>
      <c r="AU146" s="283" t="s">
        <v>88</v>
      </c>
      <c r="AV146" s="15" t="s">
        <v>83</v>
      </c>
      <c r="AW146" s="15" t="s">
        <v>32</v>
      </c>
      <c r="AX146" s="15" t="s">
        <v>76</v>
      </c>
      <c r="AY146" s="283" t="s">
        <v>362</v>
      </c>
    </row>
    <row r="147" s="13" customFormat="1">
      <c r="A147" s="13"/>
      <c r="B147" s="241"/>
      <c r="C147" s="242"/>
      <c r="D147" s="243" t="s">
        <v>372</v>
      </c>
      <c r="E147" s="244" t="s">
        <v>1</v>
      </c>
      <c r="F147" s="245" t="s">
        <v>2199</v>
      </c>
      <c r="G147" s="242"/>
      <c r="H147" s="246">
        <v>4.0499999999999998</v>
      </c>
      <c r="I147" s="247"/>
      <c r="J147" s="242"/>
      <c r="K147" s="242"/>
      <c r="L147" s="248"/>
      <c r="M147" s="249"/>
      <c r="N147" s="250"/>
      <c r="O147" s="250"/>
      <c r="P147" s="250"/>
      <c r="Q147" s="250"/>
      <c r="R147" s="250"/>
      <c r="S147" s="250"/>
      <c r="T147" s="25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2" t="s">
        <v>372</v>
      </c>
      <c r="AU147" s="252" t="s">
        <v>88</v>
      </c>
      <c r="AV147" s="13" t="s">
        <v>88</v>
      </c>
      <c r="AW147" s="13" t="s">
        <v>32</v>
      </c>
      <c r="AX147" s="13" t="s">
        <v>76</v>
      </c>
      <c r="AY147" s="252" t="s">
        <v>362</v>
      </c>
    </row>
    <row r="148" s="15" customFormat="1">
      <c r="A148" s="15"/>
      <c r="B148" s="274"/>
      <c r="C148" s="275"/>
      <c r="D148" s="243" t="s">
        <v>372</v>
      </c>
      <c r="E148" s="276" t="s">
        <v>1</v>
      </c>
      <c r="F148" s="277" t="s">
        <v>2200</v>
      </c>
      <c r="G148" s="275"/>
      <c r="H148" s="276" t="s">
        <v>1</v>
      </c>
      <c r="I148" s="278"/>
      <c r="J148" s="275"/>
      <c r="K148" s="275"/>
      <c r="L148" s="279"/>
      <c r="M148" s="280"/>
      <c r="N148" s="281"/>
      <c r="O148" s="281"/>
      <c r="P148" s="281"/>
      <c r="Q148" s="281"/>
      <c r="R148" s="281"/>
      <c r="S148" s="281"/>
      <c r="T148" s="282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83" t="s">
        <v>372</v>
      </c>
      <c r="AU148" s="283" t="s">
        <v>88</v>
      </c>
      <c r="AV148" s="15" t="s">
        <v>83</v>
      </c>
      <c r="AW148" s="15" t="s">
        <v>32</v>
      </c>
      <c r="AX148" s="15" t="s">
        <v>76</v>
      </c>
      <c r="AY148" s="283" t="s">
        <v>362</v>
      </c>
    </row>
    <row r="149" s="13" customFormat="1">
      <c r="A149" s="13"/>
      <c r="B149" s="241"/>
      <c r="C149" s="242"/>
      <c r="D149" s="243" t="s">
        <v>372</v>
      </c>
      <c r="E149" s="244" t="s">
        <v>1</v>
      </c>
      <c r="F149" s="245" t="s">
        <v>2199</v>
      </c>
      <c r="G149" s="242"/>
      <c r="H149" s="246">
        <v>4.0499999999999998</v>
      </c>
      <c r="I149" s="247"/>
      <c r="J149" s="242"/>
      <c r="K149" s="242"/>
      <c r="L149" s="248"/>
      <c r="M149" s="249"/>
      <c r="N149" s="250"/>
      <c r="O149" s="250"/>
      <c r="P149" s="250"/>
      <c r="Q149" s="250"/>
      <c r="R149" s="250"/>
      <c r="S149" s="250"/>
      <c r="T149" s="25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2" t="s">
        <v>372</v>
      </c>
      <c r="AU149" s="252" t="s">
        <v>88</v>
      </c>
      <c r="AV149" s="13" t="s">
        <v>88</v>
      </c>
      <c r="AW149" s="13" t="s">
        <v>32</v>
      </c>
      <c r="AX149" s="13" t="s">
        <v>76</v>
      </c>
      <c r="AY149" s="252" t="s">
        <v>362</v>
      </c>
    </row>
    <row r="150" s="14" customFormat="1">
      <c r="A150" s="14"/>
      <c r="B150" s="263"/>
      <c r="C150" s="264"/>
      <c r="D150" s="243" t="s">
        <v>372</v>
      </c>
      <c r="E150" s="265" t="s">
        <v>1</v>
      </c>
      <c r="F150" s="266" t="s">
        <v>396</v>
      </c>
      <c r="G150" s="264"/>
      <c r="H150" s="267">
        <v>8.0999999999999996</v>
      </c>
      <c r="I150" s="268"/>
      <c r="J150" s="264"/>
      <c r="K150" s="264"/>
      <c r="L150" s="269"/>
      <c r="M150" s="270"/>
      <c r="N150" s="271"/>
      <c r="O150" s="271"/>
      <c r="P150" s="271"/>
      <c r="Q150" s="271"/>
      <c r="R150" s="271"/>
      <c r="S150" s="271"/>
      <c r="T150" s="27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73" t="s">
        <v>372</v>
      </c>
      <c r="AU150" s="273" t="s">
        <v>88</v>
      </c>
      <c r="AV150" s="14" t="s">
        <v>370</v>
      </c>
      <c r="AW150" s="14" t="s">
        <v>32</v>
      </c>
      <c r="AX150" s="14" t="s">
        <v>83</v>
      </c>
      <c r="AY150" s="273" t="s">
        <v>362</v>
      </c>
    </row>
    <row r="151" s="2" customFormat="1" ht="37.8" customHeight="1">
      <c r="A151" s="39"/>
      <c r="B151" s="40"/>
      <c r="C151" s="228" t="s">
        <v>88</v>
      </c>
      <c r="D151" s="228" t="s">
        <v>365</v>
      </c>
      <c r="E151" s="229" t="s">
        <v>2108</v>
      </c>
      <c r="F151" s="230" t="s">
        <v>2109</v>
      </c>
      <c r="G151" s="231" t="s">
        <v>464</v>
      </c>
      <c r="H151" s="232">
        <v>8.0999999999999996</v>
      </c>
      <c r="I151" s="233"/>
      <c r="J151" s="234">
        <f>ROUND(I151*H151,2)</f>
        <v>0</v>
      </c>
      <c r="K151" s="230" t="s">
        <v>369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370</v>
      </c>
      <c r="AT151" s="239" t="s">
        <v>365</v>
      </c>
      <c r="AU151" s="239" t="s">
        <v>88</v>
      </c>
      <c r="AY151" s="18" t="s">
        <v>362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370</v>
      </c>
      <c r="BM151" s="239" t="s">
        <v>2201</v>
      </c>
    </row>
    <row r="152" s="2" customFormat="1" ht="37.8" customHeight="1">
      <c r="A152" s="39"/>
      <c r="B152" s="40"/>
      <c r="C152" s="228" t="s">
        <v>104</v>
      </c>
      <c r="D152" s="228" t="s">
        <v>365</v>
      </c>
      <c r="E152" s="229" t="s">
        <v>2111</v>
      </c>
      <c r="F152" s="230" t="s">
        <v>2112</v>
      </c>
      <c r="G152" s="231" t="s">
        <v>464</v>
      </c>
      <c r="H152" s="232">
        <v>8.0999999999999996</v>
      </c>
      <c r="I152" s="233"/>
      <c r="J152" s="234">
        <f>ROUND(I152*H152,2)</f>
        <v>0</v>
      </c>
      <c r="K152" s="230" t="s">
        <v>369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370</v>
      </c>
      <c r="AT152" s="239" t="s">
        <v>365</v>
      </c>
      <c r="AU152" s="239" t="s">
        <v>88</v>
      </c>
      <c r="AY152" s="18" t="s">
        <v>362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370</v>
      </c>
      <c r="BM152" s="239" t="s">
        <v>2202</v>
      </c>
    </row>
    <row r="153" s="2" customFormat="1" ht="37.8" customHeight="1">
      <c r="A153" s="39"/>
      <c r="B153" s="40"/>
      <c r="C153" s="228" t="s">
        <v>370</v>
      </c>
      <c r="D153" s="228" t="s">
        <v>365</v>
      </c>
      <c r="E153" s="229" t="s">
        <v>2114</v>
      </c>
      <c r="F153" s="230" t="s">
        <v>2115</v>
      </c>
      <c r="G153" s="231" t="s">
        <v>464</v>
      </c>
      <c r="H153" s="232">
        <v>4.0499999999999998</v>
      </c>
      <c r="I153" s="233"/>
      <c r="J153" s="234">
        <f>ROUND(I153*H153,2)</f>
        <v>0</v>
      </c>
      <c r="K153" s="230" t="s">
        <v>369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370</v>
      </c>
      <c r="AT153" s="239" t="s">
        <v>365</v>
      </c>
      <c r="AU153" s="239" t="s">
        <v>88</v>
      </c>
      <c r="AY153" s="18" t="s">
        <v>362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370</v>
      </c>
      <c r="BM153" s="239" t="s">
        <v>2203</v>
      </c>
    </row>
    <row r="154" s="2" customFormat="1">
      <c r="A154" s="39"/>
      <c r="B154" s="40"/>
      <c r="C154" s="41"/>
      <c r="D154" s="243" t="s">
        <v>570</v>
      </c>
      <c r="E154" s="41"/>
      <c r="F154" s="284" t="s">
        <v>2204</v>
      </c>
      <c r="G154" s="41"/>
      <c r="H154" s="41"/>
      <c r="I154" s="285"/>
      <c r="J154" s="41"/>
      <c r="K154" s="41"/>
      <c r="L154" s="45"/>
      <c r="M154" s="286"/>
      <c r="N154" s="287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570</v>
      </c>
      <c r="AU154" s="18" t="s">
        <v>88</v>
      </c>
    </row>
    <row r="155" s="13" customFormat="1">
      <c r="A155" s="13"/>
      <c r="B155" s="241"/>
      <c r="C155" s="242"/>
      <c r="D155" s="243" t="s">
        <v>372</v>
      </c>
      <c r="E155" s="244" t="s">
        <v>1</v>
      </c>
      <c r="F155" s="245" t="s">
        <v>2205</v>
      </c>
      <c r="G155" s="242"/>
      <c r="H155" s="246">
        <v>4.0499999999999998</v>
      </c>
      <c r="I155" s="247"/>
      <c r="J155" s="242"/>
      <c r="K155" s="242"/>
      <c r="L155" s="248"/>
      <c r="M155" s="249"/>
      <c r="N155" s="250"/>
      <c r="O155" s="250"/>
      <c r="P155" s="250"/>
      <c r="Q155" s="250"/>
      <c r="R155" s="250"/>
      <c r="S155" s="250"/>
      <c r="T155" s="25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2" t="s">
        <v>372</v>
      </c>
      <c r="AU155" s="252" t="s">
        <v>88</v>
      </c>
      <c r="AV155" s="13" t="s">
        <v>88</v>
      </c>
      <c r="AW155" s="13" t="s">
        <v>32</v>
      </c>
      <c r="AX155" s="13" t="s">
        <v>83</v>
      </c>
      <c r="AY155" s="252" t="s">
        <v>362</v>
      </c>
    </row>
    <row r="156" s="2" customFormat="1" ht="37.8" customHeight="1">
      <c r="A156" s="39"/>
      <c r="B156" s="40"/>
      <c r="C156" s="228" t="s">
        <v>363</v>
      </c>
      <c r="D156" s="228" t="s">
        <v>365</v>
      </c>
      <c r="E156" s="229" t="s">
        <v>2117</v>
      </c>
      <c r="F156" s="230" t="s">
        <v>2118</v>
      </c>
      <c r="G156" s="231" t="s">
        <v>464</v>
      </c>
      <c r="H156" s="232">
        <v>40.5</v>
      </c>
      <c r="I156" s="233"/>
      <c r="J156" s="234">
        <f>ROUND(I156*H156,2)</f>
        <v>0</v>
      </c>
      <c r="K156" s="230" t="s">
        <v>369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370</v>
      </c>
      <c r="AT156" s="239" t="s">
        <v>365</v>
      </c>
      <c r="AU156" s="239" t="s">
        <v>88</v>
      </c>
      <c r="AY156" s="18" t="s">
        <v>362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370</v>
      </c>
      <c r="BM156" s="239" t="s">
        <v>2206</v>
      </c>
    </row>
    <row r="157" s="13" customFormat="1">
      <c r="A157" s="13"/>
      <c r="B157" s="241"/>
      <c r="C157" s="242"/>
      <c r="D157" s="243" t="s">
        <v>372</v>
      </c>
      <c r="E157" s="244" t="s">
        <v>1</v>
      </c>
      <c r="F157" s="245" t="s">
        <v>2207</v>
      </c>
      <c r="G157" s="242"/>
      <c r="H157" s="246">
        <v>4.0499999999999998</v>
      </c>
      <c r="I157" s="247"/>
      <c r="J157" s="242"/>
      <c r="K157" s="242"/>
      <c r="L157" s="248"/>
      <c r="M157" s="249"/>
      <c r="N157" s="250"/>
      <c r="O157" s="250"/>
      <c r="P157" s="250"/>
      <c r="Q157" s="250"/>
      <c r="R157" s="250"/>
      <c r="S157" s="250"/>
      <c r="T157" s="25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2" t="s">
        <v>372</v>
      </c>
      <c r="AU157" s="252" t="s">
        <v>88</v>
      </c>
      <c r="AV157" s="13" t="s">
        <v>88</v>
      </c>
      <c r="AW157" s="13" t="s">
        <v>32</v>
      </c>
      <c r="AX157" s="13" t="s">
        <v>83</v>
      </c>
      <c r="AY157" s="252" t="s">
        <v>362</v>
      </c>
    </row>
    <row r="158" s="13" customFormat="1">
      <c r="A158" s="13"/>
      <c r="B158" s="241"/>
      <c r="C158" s="242"/>
      <c r="D158" s="243" t="s">
        <v>372</v>
      </c>
      <c r="E158" s="242"/>
      <c r="F158" s="245" t="s">
        <v>2208</v>
      </c>
      <c r="G158" s="242"/>
      <c r="H158" s="246">
        <v>40.5</v>
      </c>
      <c r="I158" s="247"/>
      <c r="J158" s="242"/>
      <c r="K158" s="242"/>
      <c r="L158" s="248"/>
      <c r="M158" s="249"/>
      <c r="N158" s="250"/>
      <c r="O158" s="250"/>
      <c r="P158" s="250"/>
      <c r="Q158" s="250"/>
      <c r="R158" s="250"/>
      <c r="S158" s="250"/>
      <c r="T158" s="25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2" t="s">
        <v>372</v>
      </c>
      <c r="AU158" s="252" t="s">
        <v>88</v>
      </c>
      <c r="AV158" s="13" t="s">
        <v>88</v>
      </c>
      <c r="AW158" s="13" t="s">
        <v>4</v>
      </c>
      <c r="AX158" s="13" t="s">
        <v>83</v>
      </c>
      <c r="AY158" s="252" t="s">
        <v>362</v>
      </c>
    </row>
    <row r="159" s="2" customFormat="1" ht="24.15" customHeight="1">
      <c r="A159" s="39"/>
      <c r="B159" s="40"/>
      <c r="C159" s="228" t="s">
        <v>386</v>
      </c>
      <c r="D159" s="228" t="s">
        <v>365</v>
      </c>
      <c r="E159" s="229" t="s">
        <v>2122</v>
      </c>
      <c r="F159" s="230" t="s">
        <v>2123</v>
      </c>
      <c r="G159" s="231" t="s">
        <v>482</v>
      </c>
      <c r="H159" s="232">
        <v>7.29</v>
      </c>
      <c r="I159" s="233"/>
      <c r="J159" s="234">
        <f>ROUND(I159*H159,2)</f>
        <v>0</v>
      </c>
      <c r="K159" s="230" t="s">
        <v>369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370</v>
      </c>
      <c r="AT159" s="239" t="s">
        <v>365</v>
      </c>
      <c r="AU159" s="239" t="s">
        <v>88</v>
      </c>
      <c r="AY159" s="18" t="s">
        <v>362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370</v>
      </c>
      <c r="BM159" s="239" t="s">
        <v>2209</v>
      </c>
    </row>
    <row r="160" s="13" customFormat="1">
      <c r="A160" s="13"/>
      <c r="B160" s="241"/>
      <c r="C160" s="242"/>
      <c r="D160" s="243" t="s">
        <v>372</v>
      </c>
      <c r="E160" s="244" t="s">
        <v>1</v>
      </c>
      <c r="F160" s="245" t="s">
        <v>2210</v>
      </c>
      <c r="G160" s="242"/>
      <c r="H160" s="246">
        <v>7.29</v>
      </c>
      <c r="I160" s="247"/>
      <c r="J160" s="242"/>
      <c r="K160" s="242"/>
      <c r="L160" s="248"/>
      <c r="M160" s="249"/>
      <c r="N160" s="250"/>
      <c r="O160" s="250"/>
      <c r="P160" s="250"/>
      <c r="Q160" s="250"/>
      <c r="R160" s="250"/>
      <c r="S160" s="250"/>
      <c r="T160" s="25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2" t="s">
        <v>372</v>
      </c>
      <c r="AU160" s="252" t="s">
        <v>88</v>
      </c>
      <c r="AV160" s="13" t="s">
        <v>88</v>
      </c>
      <c r="AW160" s="13" t="s">
        <v>32</v>
      </c>
      <c r="AX160" s="13" t="s">
        <v>83</v>
      </c>
      <c r="AY160" s="252" t="s">
        <v>362</v>
      </c>
    </row>
    <row r="161" s="2" customFormat="1" ht="16.5" customHeight="1">
      <c r="A161" s="39"/>
      <c r="B161" s="40"/>
      <c r="C161" s="228" t="s">
        <v>397</v>
      </c>
      <c r="D161" s="228" t="s">
        <v>365</v>
      </c>
      <c r="E161" s="229" t="s">
        <v>2126</v>
      </c>
      <c r="F161" s="230" t="s">
        <v>2127</v>
      </c>
      <c r="G161" s="231" t="s">
        <v>464</v>
      </c>
      <c r="H161" s="232">
        <v>4.0499999999999998</v>
      </c>
      <c r="I161" s="233"/>
      <c r="J161" s="234">
        <f>ROUND(I161*H161,2)</f>
        <v>0</v>
      </c>
      <c r="K161" s="230" t="s">
        <v>369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370</v>
      </c>
      <c r="AT161" s="239" t="s">
        <v>365</v>
      </c>
      <c r="AU161" s="239" t="s">
        <v>88</v>
      </c>
      <c r="AY161" s="18" t="s">
        <v>362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88</v>
      </c>
      <c r="BK161" s="240">
        <f>ROUND(I161*H161,2)</f>
        <v>0</v>
      </c>
      <c r="BL161" s="18" t="s">
        <v>370</v>
      </c>
      <c r="BM161" s="239" t="s">
        <v>2211</v>
      </c>
    </row>
    <row r="162" s="2" customFormat="1" ht="24.15" customHeight="1">
      <c r="A162" s="39"/>
      <c r="B162" s="40"/>
      <c r="C162" s="228" t="s">
        <v>383</v>
      </c>
      <c r="D162" s="228" t="s">
        <v>365</v>
      </c>
      <c r="E162" s="229" t="s">
        <v>2212</v>
      </c>
      <c r="F162" s="230" t="s">
        <v>2213</v>
      </c>
      <c r="G162" s="231" t="s">
        <v>464</v>
      </c>
      <c r="H162" s="232">
        <v>4.0499999999999998</v>
      </c>
      <c r="I162" s="233"/>
      <c r="J162" s="234">
        <f>ROUND(I162*H162,2)</f>
        <v>0</v>
      </c>
      <c r="K162" s="230" t="s">
        <v>369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370</v>
      </c>
      <c r="AT162" s="239" t="s">
        <v>365</v>
      </c>
      <c r="AU162" s="239" t="s">
        <v>88</v>
      </c>
      <c r="AY162" s="18" t="s">
        <v>362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88</v>
      </c>
      <c r="BK162" s="240">
        <f>ROUND(I162*H162,2)</f>
        <v>0</v>
      </c>
      <c r="BL162" s="18" t="s">
        <v>370</v>
      </c>
      <c r="BM162" s="239" t="s">
        <v>2214</v>
      </c>
    </row>
    <row r="163" s="13" customFormat="1">
      <c r="A163" s="13"/>
      <c r="B163" s="241"/>
      <c r="C163" s="242"/>
      <c r="D163" s="243" t="s">
        <v>372</v>
      </c>
      <c r="E163" s="244" t="s">
        <v>1</v>
      </c>
      <c r="F163" s="245" t="s">
        <v>2199</v>
      </c>
      <c r="G163" s="242"/>
      <c r="H163" s="246">
        <v>4.0499999999999998</v>
      </c>
      <c r="I163" s="247"/>
      <c r="J163" s="242"/>
      <c r="K163" s="242"/>
      <c r="L163" s="248"/>
      <c r="M163" s="249"/>
      <c r="N163" s="250"/>
      <c r="O163" s="250"/>
      <c r="P163" s="250"/>
      <c r="Q163" s="250"/>
      <c r="R163" s="250"/>
      <c r="S163" s="250"/>
      <c r="T163" s="25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2" t="s">
        <v>372</v>
      </c>
      <c r="AU163" s="252" t="s">
        <v>88</v>
      </c>
      <c r="AV163" s="13" t="s">
        <v>88</v>
      </c>
      <c r="AW163" s="13" t="s">
        <v>32</v>
      </c>
      <c r="AX163" s="13" t="s">
        <v>83</v>
      </c>
      <c r="AY163" s="252" t="s">
        <v>362</v>
      </c>
    </row>
    <row r="164" s="12" customFormat="1" ht="22.8" customHeight="1">
      <c r="A164" s="12"/>
      <c r="B164" s="212"/>
      <c r="C164" s="213"/>
      <c r="D164" s="214" t="s">
        <v>75</v>
      </c>
      <c r="E164" s="226" t="s">
        <v>88</v>
      </c>
      <c r="F164" s="226" t="s">
        <v>2215</v>
      </c>
      <c r="G164" s="213"/>
      <c r="H164" s="213"/>
      <c r="I164" s="216"/>
      <c r="J164" s="227">
        <f>BK164</f>
        <v>0</v>
      </c>
      <c r="K164" s="213"/>
      <c r="L164" s="218"/>
      <c r="M164" s="219"/>
      <c r="N164" s="220"/>
      <c r="O164" s="220"/>
      <c r="P164" s="221">
        <f>SUM(P165:P188)</f>
        <v>0</v>
      </c>
      <c r="Q164" s="220"/>
      <c r="R164" s="221">
        <f>SUM(R165:R188)</f>
        <v>31.760296150000002</v>
      </c>
      <c r="S164" s="220"/>
      <c r="T164" s="222">
        <f>SUM(T165:T188)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3" t="s">
        <v>83</v>
      </c>
      <c r="AT164" s="224" t="s">
        <v>75</v>
      </c>
      <c r="AU164" s="224" t="s">
        <v>83</v>
      </c>
      <c r="AY164" s="223" t="s">
        <v>362</v>
      </c>
      <c r="BK164" s="225">
        <f>SUM(BK165:BK188)</f>
        <v>0</v>
      </c>
    </row>
    <row r="165" s="2" customFormat="1" ht="24.15" customHeight="1">
      <c r="A165" s="39"/>
      <c r="B165" s="40"/>
      <c r="C165" s="228" t="s">
        <v>406</v>
      </c>
      <c r="D165" s="228" t="s">
        <v>365</v>
      </c>
      <c r="E165" s="229" t="s">
        <v>2216</v>
      </c>
      <c r="F165" s="230" t="s">
        <v>2217</v>
      </c>
      <c r="G165" s="231" t="s">
        <v>368</v>
      </c>
      <c r="H165" s="232">
        <v>51</v>
      </c>
      <c r="I165" s="233"/>
      <c r="J165" s="234">
        <f>ROUND(I165*H165,2)</f>
        <v>0</v>
      </c>
      <c r="K165" s="230" t="s">
        <v>369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0.00010000000000000001</v>
      </c>
      <c r="R165" s="237">
        <f>Q165*H165</f>
        <v>0.0051000000000000004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370</v>
      </c>
      <c r="AT165" s="239" t="s">
        <v>365</v>
      </c>
      <c r="AU165" s="239" t="s">
        <v>88</v>
      </c>
      <c r="AY165" s="18" t="s">
        <v>362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88</v>
      </c>
      <c r="BK165" s="240">
        <f>ROUND(I165*H165,2)</f>
        <v>0</v>
      </c>
      <c r="BL165" s="18" t="s">
        <v>370</v>
      </c>
      <c r="BM165" s="239" t="s">
        <v>2218</v>
      </c>
    </row>
    <row r="166" s="15" customFormat="1">
      <c r="A166" s="15"/>
      <c r="B166" s="274"/>
      <c r="C166" s="275"/>
      <c r="D166" s="243" t="s">
        <v>372</v>
      </c>
      <c r="E166" s="276" t="s">
        <v>1</v>
      </c>
      <c r="F166" s="277" t="s">
        <v>2219</v>
      </c>
      <c r="G166" s="275"/>
      <c r="H166" s="276" t="s">
        <v>1</v>
      </c>
      <c r="I166" s="278"/>
      <c r="J166" s="275"/>
      <c r="K166" s="275"/>
      <c r="L166" s="279"/>
      <c r="M166" s="280"/>
      <c r="N166" s="281"/>
      <c r="O166" s="281"/>
      <c r="P166" s="281"/>
      <c r="Q166" s="281"/>
      <c r="R166" s="281"/>
      <c r="S166" s="281"/>
      <c r="T166" s="282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83" t="s">
        <v>372</v>
      </c>
      <c r="AU166" s="283" t="s">
        <v>88</v>
      </c>
      <c r="AV166" s="15" t="s">
        <v>83</v>
      </c>
      <c r="AW166" s="15" t="s">
        <v>32</v>
      </c>
      <c r="AX166" s="15" t="s">
        <v>76</v>
      </c>
      <c r="AY166" s="283" t="s">
        <v>362</v>
      </c>
    </row>
    <row r="167" s="13" customFormat="1">
      <c r="A167" s="13"/>
      <c r="B167" s="241"/>
      <c r="C167" s="242"/>
      <c r="D167" s="243" t="s">
        <v>372</v>
      </c>
      <c r="E167" s="244" t="s">
        <v>1</v>
      </c>
      <c r="F167" s="245" t="s">
        <v>2220</v>
      </c>
      <c r="G167" s="242"/>
      <c r="H167" s="246">
        <v>51</v>
      </c>
      <c r="I167" s="247"/>
      <c r="J167" s="242"/>
      <c r="K167" s="242"/>
      <c r="L167" s="248"/>
      <c r="M167" s="249"/>
      <c r="N167" s="250"/>
      <c r="O167" s="250"/>
      <c r="P167" s="250"/>
      <c r="Q167" s="250"/>
      <c r="R167" s="250"/>
      <c r="S167" s="250"/>
      <c r="T167" s="25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2" t="s">
        <v>372</v>
      </c>
      <c r="AU167" s="252" t="s">
        <v>88</v>
      </c>
      <c r="AV167" s="13" t="s">
        <v>88</v>
      </c>
      <c r="AW167" s="13" t="s">
        <v>32</v>
      </c>
      <c r="AX167" s="13" t="s">
        <v>76</v>
      </c>
      <c r="AY167" s="252" t="s">
        <v>362</v>
      </c>
    </row>
    <row r="168" s="14" customFormat="1">
      <c r="A168" s="14"/>
      <c r="B168" s="263"/>
      <c r="C168" s="264"/>
      <c r="D168" s="243" t="s">
        <v>372</v>
      </c>
      <c r="E168" s="265" t="s">
        <v>1</v>
      </c>
      <c r="F168" s="266" t="s">
        <v>396</v>
      </c>
      <c r="G168" s="264"/>
      <c r="H168" s="267">
        <v>51</v>
      </c>
      <c r="I168" s="268"/>
      <c r="J168" s="264"/>
      <c r="K168" s="264"/>
      <c r="L168" s="269"/>
      <c r="M168" s="270"/>
      <c r="N168" s="271"/>
      <c r="O168" s="271"/>
      <c r="P168" s="271"/>
      <c r="Q168" s="271"/>
      <c r="R168" s="271"/>
      <c r="S168" s="271"/>
      <c r="T168" s="27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3" t="s">
        <v>372</v>
      </c>
      <c r="AU168" s="273" t="s">
        <v>88</v>
      </c>
      <c r="AV168" s="14" t="s">
        <v>370</v>
      </c>
      <c r="AW168" s="14" t="s">
        <v>32</v>
      </c>
      <c r="AX168" s="14" t="s">
        <v>83</v>
      </c>
      <c r="AY168" s="273" t="s">
        <v>362</v>
      </c>
    </row>
    <row r="169" s="2" customFormat="1" ht="24.15" customHeight="1">
      <c r="A169" s="39"/>
      <c r="B169" s="40"/>
      <c r="C169" s="253" t="s">
        <v>411</v>
      </c>
      <c r="D169" s="253" t="s">
        <v>380</v>
      </c>
      <c r="E169" s="254" t="s">
        <v>2221</v>
      </c>
      <c r="F169" s="255" t="s">
        <v>2222</v>
      </c>
      <c r="G169" s="256" t="s">
        <v>368</v>
      </c>
      <c r="H169" s="257">
        <v>60.409999999999997</v>
      </c>
      <c r="I169" s="258"/>
      <c r="J169" s="259">
        <f>ROUND(I169*H169,2)</f>
        <v>0</v>
      </c>
      <c r="K169" s="255" t="s">
        <v>369</v>
      </c>
      <c r="L169" s="260"/>
      <c r="M169" s="261" t="s">
        <v>1</v>
      </c>
      <c r="N169" s="262" t="s">
        <v>42</v>
      </c>
      <c r="O169" s="92"/>
      <c r="P169" s="237">
        <f>O169*H169</f>
        <v>0</v>
      </c>
      <c r="Q169" s="237">
        <v>0.00014999999999999999</v>
      </c>
      <c r="R169" s="237">
        <f>Q169*H169</f>
        <v>0.0090614999999999984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383</v>
      </c>
      <c r="AT169" s="239" t="s">
        <v>380</v>
      </c>
      <c r="AU169" s="239" t="s">
        <v>88</v>
      </c>
      <c r="AY169" s="18" t="s">
        <v>362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88</v>
      </c>
      <c r="BK169" s="240">
        <f>ROUND(I169*H169,2)</f>
        <v>0</v>
      </c>
      <c r="BL169" s="18" t="s">
        <v>370</v>
      </c>
      <c r="BM169" s="239" t="s">
        <v>2223</v>
      </c>
    </row>
    <row r="170" s="13" customFormat="1">
      <c r="A170" s="13"/>
      <c r="B170" s="241"/>
      <c r="C170" s="242"/>
      <c r="D170" s="243" t="s">
        <v>372</v>
      </c>
      <c r="E170" s="242"/>
      <c r="F170" s="245" t="s">
        <v>2224</v>
      </c>
      <c r="G170" s="242"/>
      <c r="H170" s="246">
        <v>60.409999999999997</v>
      </c>
      <c r="I170" s="247"/>
      <c r="J170" s="242"/>
      <c r="K170" s="242"/>
      <c r="L170" s="248"/>
      <c r="M170" s="249"/>
      <c r="N170" s="250"/>
      <c r="O170" s="250"/>
      <c r="P170" s="250"/>
      <c r="Q170" s="250"/>
      <c r="R170" s="250"/>
      <c r="S170" s="250"/>
      <c r="T170" s="25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2" t="s">
        <v>372</v>
      </c>
      <c r="AU170" s="252" t="s">
        <v>88</v>
      </c>
      <c r="AV170" s="13" t="s">
        <v>88</v>
      </c>
      <c r="AW170" s="13" t="s">
        <v>4</v>
      </c>
      <c r="AX170" s="13" t="s">
        <v>83</v>
      </c>
      <c r="AY170" s="252" t="s">
        <v>362</v>
      </c>
    </row>
    <row r="171" s="2" customFormat="1" ht="24.15" customHeight="1">
      <c r="A171" s="39"/>
      <c r="B171" s="40"/>
      <c r="C171" s="228" t="s">
        <v>416</v>
      </c>
      <c r="D171" s="228" t="s">
        <v>365</v>
      </c>
      <c r="E171" s="229" t="s">
        <v>2225</v>
      </c>
      <c r="F171" s="230" t="s">
        <v>2226</v>
      </c>
      <c r="G171" s="231" t="s">
        <v>1168</v>
      </c>
      <c r="H171" s="232">
        <v>2</v>
      </c>
      <c r="I171" s="233"/>
      <c r="J171" s="234">
        <f>ROUND(I171*H171,2)</f>
        <v>0</v>
      </c>
      <c r="K171" s="230" t="s">
        <v>471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2.1600000000000001</v>
      </c>
      <c r="R171" s="237">
        <f>Q171*H171</f>
        <v>4.3200000000000003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370</v>
      </c>
      <c r="AT171" s="239" t="s">
        <v>365</v>
      </c>
      <c r="AU171" s="239" t="s">
        <v>88</v>
      </c>
      <c r="AY171" s="18" t="s">
        <v>362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88</v>
      </c>
      <c r="BK171" s="240">
        <f>ROUND(I171*H171,2)</f>
        <v>0</v>
      </c>
      <c r="BL171" s="18" t="s">
        <v>370</v>
      </c>
      <c r="BM171" s="239" t="s">
        <v>2227</v>
      </c>
    </row>
    <row r="172" s="2" customFormat="1" ht="24.15" customHeight="1">
      <c r="A172" s="39"/>
      <c r="B172" s="40"/>
      <c r="C172" s="228" t="s">
        <v>8</v>
      </c>
      <c r="D172" s="228" t="s">
        <v>365</v>
      </c>
      <c r="E172" s="229" t="s">
        <v>2228</v>
      </c>
      <c r="F172" s="230" t="s">
        <v>2229</v>
      </c>
      <c r="G172" s="231" t="s">
        <v>464</v>
      </c>
      <c r="H172" s="232">
        <v>8.0329999999999995</v>
      </c>
      <c r="I172" s="233"/>
      <c r="J172" s="234">
        <f>ROUND(I172*H172,2)</f>
        <v>0</v>
      </c>
      <c r="K172" s="230" t="s">
        <v>369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2.3010199999999998</v>
      </c>
      <c r="R172" s="237">
        <f>Q172*H172</f>
        <v>18.484093659999999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370</v>
      </c>
      <c r="AT172" s="239" t="s">
        <v>365</v>
      </c>
      <c r="AU172" s="239" t="s">
        <v>88</v>
      </c>
      <c r="AY172" s="18" t="s">
        <v>362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88</v>
      </c>
      <c r="BK172" s="240">
        <f>ROUND(I172*H172,2)</f>
        <v>0</v>
      </c>
      <c r="BL172" s="18" t="s">
        <v>370</v>
      </c>
      <c r="BM172" s="239" t="s">
        <v>2230</v>
      </c>
    </row>
    <row r="173" s="13" customFormat="1">
      <c r="A173" s="13"/>
      <c r="B173" s="241"/>
      <c r="C173" s="242"/>
      <c r="D173" s="243" t="s">
        <v>372</v>
      </c>
      <c r="E173" s="244" t="s">
        <v>1</v>
      </c>
      <c r="F173" s="245" t="s">
        <v>2231</v>
      </c>
      <c r="G173" s="242"/>
      <c r="H173" s="246">
        <v>8.0329999999999995</v>
      </c>
      <c r="I173" s="247"/>
      <c r="J173" s="242"/>
      <c r="K173" s="242"/>
      <c r="L173" s="248"/>
      <c r="M173" s="249"/>
      <c r="N173" s="250"/>
      <c r="O173" s="250"/>
      <c r="P173" s="250"/>
      <c r="Q173" s="250"/>
      <c r="R173" s="250"/>
      <c r="S173" s="250"/>
      <c r="T173" s="25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2" t="s">
        <v>372</v>
      </c>
      <c r="AU173" s="252" t="s">
        <v>88</v>
      </c>
      <c r="AV173" s="13" t="s">
        <v>88</v>
      </c>
      <c r="AW173" s="13" t="s">
        <v>32</v>
      </c>
      <c r="AX173" s="13" t="s">
        <v>83</v>
      </c>
      <c r="AY173" s="252" t="s">
        <v>362</v>
      </c>
    </row>
    <row r="174" s="2" customFormat="1" ht="16.5" customHeight="1">
      <c r="A174" s="39"/>
      <c r="B174" s="40"/>
      <c r="C174" s="228" t="s">
        <v>427</v>
      </c>
      <c r="D174" s="228" t="s">
        <v>365</v>
      </c>
      <c r="E174" s="229" t="s">
        <v>2232</v>
      </c>
      <c r="F174" s="230" t="s">
        <v>2233</v>
      </c>
      <c r="G174" s="231" t="s">
        <v>368</v>
      </c>
      <c r="H174" s="232">
        <v>3.75</v>
      </c>
      <c r="I174" s="233"/>
      <c r="J174" s="234">
        <f>ROUND(I174*H174,2)</f>
        <v>0</v>
      </c>
      <c r="K174" s="230" t="s">
        <v>369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0.0029399999999999999</v>
      </c>
      <c r="R174" s="237">
        <f>Q174*H174</f>
        <v>0.011025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370</v>
      </c>
      <c r="AT174" s="239" t="s">
        <v>365</v>
      </c>
      <c r="AU174" s="239" t="s">
        <v>88</v>
      </c>
      <c r="AY174" s="18" t="s">
        <v>362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88</v>
      </c>
      <c r="BK174" s="240">
        <f>ROUND(I174*H174,2)</f>
        <v>0</v>
      </c>
      <c r="BL174" s="18" t="s">
        <v>370</v>
      </c>
      <c r="BM174" s="239" t="s">
        <v>2234</v>
      </c>
    </row>
    <row r="175" s="13" customFormat="1">
      <c r="A175" s="13"/>
      <c r="B175" s="241"/>
      <c r="C175" s="242"/>
      <c r="D175" s="243" t="s">
        <v>372</v>
      </c>
      <c r="E175" s="244" t="s">
        <v>1</v>
      </c>
      <c r="F175" s="245" t="s">
        <v>2235</v>
      </c>
      <c r="G175" s="242"/>
      <c r="H175" s="246">
        <v>3.75</v>
      </c>
      <c r="I175" s="247"/>
      <c r="J175" s="242"/>
      <c r="K175" s="242"/>
      <c r="L175" s="248"/>
      <c r="M175" s="249"/>
      <c r="N175" s="250"/>
      <c r="O175" s="250"/>
      <c r="P175" s="250"/>
      <c r="Q175" s="250"/>
      <c r="R175" s="250"/>
      <c r="S175" s="250"/>
      <c r="T175" s="25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2" t="s">
        <v>372</v>
      </c>
      <c r="AU175" s="252" t="s">
        <v>88</v>
      </c>
      <c r="AV175" s="13" t="s">
        <v>88</v>
      </c>
      <c r="AW175" s="13" t="s">
        <v>32</v>
      </c>
      <c r="AX175" s="13" t="s">
        <v>83</v>
      </c>
      <c r="AY175" s="252" t="s">
        <v>362</v>
      </c>
    </row>
    <row r="176" s="2" customFormat="1" ht="16.5" customHeight="1">
      <c r="A176" s="39"/>
      <c r="B176" s="40"/>
      <c r="C176" s="228" t="s">
        <v>431</v>
      </c>
      <c r="D176" s="228" t="s">
        <v>365</v>
      </c>
      <c r="E176" s="229" t="s">
        <v>2236</v>
      </c>
      <c r="F176" s="230" t="s">
        <v>2237</v>
      </c>
      <c r="G176" s="231" t="s">
        <v>368</v>
      </c>
      <c r="H176" s="232">
        <v>3.75</v>
      </c>
      <c r="I176" s="233"/>
      <c r="J176" s="234">
        <f>ROUND(I176*H176,2)</f>
        <v>0</v>
      </c>
      <c r="K176" s="230" t="s">
        <v>369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370</v>
      </c>
      <c r="AT176" s="239" t="s">
        <v>365</v>
      </c>
      <c r="AU176" s="239" t="s">
        <v>88</v>
      </c>
      <c r="AY176" s="18" t="s">
        <v>362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88</v>
      </c>
      <c r="BK176" s="240">
        <f>ROUND(I176*H176,2)</f>
        <v>0</v>
      </c>
      <c r="BL176" s="18" t="s">
        <v>370</v>
      </c>
      <c r="BM176" s="239" t="s">
        <v>2238</v>
      </c>
    </row>
    <row r="177" s="2" customFormat="1" ht="16.5" customHeight="1">
      <c r="A177" s="39"/>
      <c r="B177" s="40"/>
      <c r="C177" s="228" t="s">
        <v>435</v>
      </c>
      <c r="D177" s="228" t="s">
        <v>365</v>
      </c>
      <c r="E177" s="229" t="s">
        <v>2239</v>
      </c>
      <c r="F177" s="230" t="s">
        <v>2240</v>
      </c>
      <c r="G177" s="231" t="s">
        <v>482</v>
      </c>
      <c r="H177" s="232">
        <v>0.20399999999999999</v>
      </c>
      <c r="I177" s="233"/>
      <c r="J177" s="234">
        <f>ROUND(I177*H177,2)</f>
        <v>0</v>
      </c>
      <c r="K177" s="230" t="s">
        <v>369</v>
      </c>
      <c r="L177" s="45"/>
      <c r="M177" s="235" t="s">
        <v>1</v>
      </c>
      <c r="N177" s="236" t="s">
        <v>42</v>
      </c>
      <c r="O177" s="92"/>
      <c r="P177" s="237">
        <f>O177*H177</f>
        <v>0</v>
      </c>
      <c r="Q177" s="237">
        <v>1.06277</v>
      </c>
      <c r="R177" s="237">
        <f>Q177*H177</f>
        <v>0.21680507999999998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370</v>
      </c>
      <c r="AT177" s="239" t="s">
        <v>365</v>
      </c>
      <c r="AU177" s="239" t="s">
        <v>88</v>
      </c>
      <c r="AY177" s="18" t="s">
        <v>362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88</v>
      </c>
      <c r="BK177" s="240">
        <f>ROUND(I177*H177,2)</f>
        <v>0</v>
      </c>
      <c r="BL177" s="18" t="s">
        <v>370</v>
      </c>
      <c r="BM177" s="239" t="s">
        <v>2241</v>
      </c>
    </row>
    <row r="178" s="13" customFormat="1">
      <c r="A178" s="13"/>
      <c r="B178" s="241"/>
      <c r="C178" s="242"/>
      <c r="D178" s="243" t="s">
        <v>372</v>
      </c>
      <c r="E178" s="244" t="s">
        <v>1</v>
      </c>
      <c r="F178" s="245" t="s">
        <v>2242</v>
      </c>
      <c r="G178" s="242"/>
      <c r="H178" s="246">
        <v>0.20399999999999999</v>
      </c>
      <c r="I178" s="247"/>
      <c r="J178" s="242"/>
      <c r="K178" s="242"/>
      <c r="L178" s="248"/>
      <c r="M178" s="249"/>
      <c r="N178" s="250"/>
      <c r="O178" s="250"/>
      <c r="P178" s="250"/>
      <c r="Q178" s="250"/>
      <c r="R178" s="250"/>
      <c r="S178" s="250"/>
      <c r="T178" s="25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2" t="s">
        <v>372</v>
      </c>
      <c r="AU178" s="252" t="s">
        <v>88</v>
      </c>
      <c r="AV178" s="13" t="s">
        <v>88</v>
      </c>
      <c r="AW178" s="13" t="s">
        <v>32</v>
      </c>
      <c r="AX178" s="13" t="s">
        <v>83</v>
      </c>
      <c r="AY178" s="252" t="s">
        <v>362</v>
      </c>
    </row>
    <row r="179" s="2" customFormat="1" ht="24.15" customHeight="1">
      <c r="A179" s="39"/>
      <c r="B179" s="40"/>
      <c r="C179" s="228" t="s">
        <v>440</v>
      </c>
      <c r="D179" s="228" t="s">
        <v>365</v>
      </c>
      <c r="E179" s="229" t="s">
        <v>2243</v>
      </c>
      <c r="F179" s="230" t="s">
        <v>2244</v>
      </c>
      <c r="G179" s="231" t="s">
        <v>464</v>
      </c>
      <c r="H179" s="232">
        <v>2.7000000000000002</v>
      </c>
      <c r="I179" s="233"/>
      <c r="J179" s="234">
        <f>ROUND(I179*H179,2)</f>
        <v>0</v>
      </c>
      <c r="K179" s="230" t="s">
        <v>369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2.3010199999999998</v>
      </c>
      <c r="R179" s="237">
        <f>Q179*H179</f>
        <v>6.2127540000000003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370</v>
      </c>
      <c r="AT179" s="239" t="s">
        <v>365</v>
      </c>
      <c r="AU179" s="239" t="s">
        <v>88</v>
      </c>
      <c r="AY179" s="18" t="s">
        <v>362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88</v>
      </c>
      <c r="BK179" s="240">
        <f>ROUND(I179*H179,2)</f>
        <v>0</v>
      </c>
      <c r="BL179" s="18" t="s">
        <v>370</v>
      </c>
      <c r="BM179" s="239" t="s">
        <v>2245</v>
      </c>
    </row>
    <row r="180" s="13" customFormat="1">
      <c r="A180" s="13"/>
      <c r="B180" s="241"/>
      <c r="C180" s="242"/>
      <c r="D180" s="243" t="s">
        <v>372</v>
      </c>
      <c r="E180" s="244" t="s">
        <v>1</v>
      </c>
      <c r="F180" s="245" t="s">
        <v>2246</v>
      </c>
      <c r="G180" s="242"/>
      <c r="H180" s="246">
        <v>2.7000000000000002</v>
      </c>
      <c r="I180" s="247"/>
      <c r="J180" s="242"/>
      <c r="K180" s="242"/>
      <c r="L180" s="248"/>
      <c r="M180" s="249"/>
      <c r="N180" s="250"/>
      <c r="O180" s="250"/>
      <c r="P180" s="250"/>
      <c r="Q180" s="250"/>
      <c r="R180" s="250"/>
      <c r="S180" s="250"/>
      <c r="T180" s="25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2" t="s">
        <v>372</v>
      </c>
      <c r="AU180" s="252" t="s">
        <v>88</v>
      </c>
      <c r="AV180" s="13" t="s">
        <v>88</v>
      </c>
      <c r="AW180" s="13" t="s">
        <v>32</v>
      </c>
      <c r="AX180" s="13" t="s">
        <v>83</v>
      </c>
      <c r="AY180" s="252" t="s">
        <v>362</v>
      </c>
    </row>
    <row r="181" s="2" customFormat="1" ht="21.75" customHeight="1">
      <c r="A181" s="39"/>
      <c r="B181" s="40"/>
      <c r="C181" s="228" t="s">
        <v>445</v>
      </c>
      <c r="D181" s="228" t="s">
        <v>365</v>
      </c>
      <c r="E181" s="229" t="s">
        <v>2247</v>
      </c>
      <c r="F181" s="230" t="s">
        <v>2248</v>
      </c>
      <c r="G181" s="231" t="s">
        <v>482</v>
      </c>
      <c r="H181" s="232">
        <v>0.108</v>
      </c>
      <c r="I181" s="233"/>
      <c r="J181" s="234">
        <f>ROUND(I181*H181,2)</f>
        <v>0</v>
      </c>
      <c r="K181" s="230" t="s">
        <v>369</v>
      </c>
      <c r="L181" s="45"/>
      <c r="M181" s="235" t="s">
        <v>1</v>
      </c>
      <c r="N181" s="236" t="s">
        <v>42</v>
      </c>
      <c r="O181" s="92"/>
      <c r="P181" s="237">
        <f>O181*H181</f>
        <v>0</v>
      </c>
      <c r="Q181" s="237">
        <v>1.0606199999999999</v>
      </c>
      <c r="R181" s="237">
        <f>Q181*H181</f>
        <v>0.11454695999999999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370</v>
      </c>
      <c r="AT181" s="239" t="s">
        <v>365</v>
      </c>
      <c r="AU181" s="239" t="s">
        <v>88</v>
      </c>
      <c r="AY181" s="18" t="s">
        <v>362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88</v>
      </c>
      <c r="BK181" s="240">
        <f>ROUND(I181*H181,2)</f>
        <v>0</v>
      </c>
      <c r="BL181" s="18" t="s">
        <v>370</v>
      </c>
      <c r="BM181" s="239" t="s">
        <v>2249</v>
      </c>
    </row>
    <row r="182" s="13" customFormat="1">
      <c r="A182" s="13"/>
      <c r="B182" s="241"/>
      <c r="C182" s="242"/>
      <c r="D182" s="243" t="s">
        <v>372</v>
      </c>
      <c r="E182" s="244" t="s">
        <v>1</v>
      </c>
      <c r="F182" s="245" t="s">
        <v>2250</v>
      </c>
      <c r="G182" s="242"/>
      <c r="H182" s="246">
        <v>0.108</v>
      </c>
      <c r="I182" s="247"/>
      <c r="J182" s="242"/>
      <c r="K182" s="242"/>
      <c r="L182" s="248"/>
      <c r="M182" s="249"/>
      <c r="N182" s="250"/>
      <c r="O182" s="250"/>
      <c r="P182" s="250"/>
      <c r="Q182" s="250"/>
      <c r="R182" s="250"/>
      <c r="S182" s="250"/>
      <c r="T182" s="25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2" t="s">
        <v>372</v>
      </c>
      <c r="AU182" s="252" t="s">
        <v>88</v>
      </c>
      <c r="AV182" s="13" t="s">
        <v>88</v>
      </c>
      <c r="AW182" s="13" t="s">
        <v>32</v>
      </c>
      <c r="AX182" s="13" t="s">
        <v>83</v>
      </c>
      <c r="AY182" s="252" t="s">
        <v>362</v>
      </c>
    </row>
    <row r="183" s="2" customFormat="1" ht="33" customHeight="1">
      <c r="A183" s="39"/>
      <c r="B183" s="40"/>
      <c r="C183" s="228" t="s">
        <v>450</v>
      </c>
      <c r="D183" s="228" t="s">
        <v>365</v>
      </c>
      <c r="E183" s="229" t="s">
        <v>2251</v>
      </c>
      <c r="F183" s="230" t="s">
        <v>2252</v>
      </c>
      <c r="G183" s="231" t="s">
        <v>368</v>
      </c>
      <c r="H183" s="232">
        <v>1.875</v>
      </c>
      <c r="I183" s="233"/>
      <c r="J183" s="234">
        <f>ROUND(I183*H183,2)</f>
        <v>0</v>
      </c>
      <c r="K183" s="230" t="s">
        <v>369</v>
      </c>
      <c r="L183" s="45"/>
      <c r="M183" s="235" t="s">
        <v>1</v>
      </c>
      <c r="N183" s="236" t="s">
        <v>42</v>
      </c>
      <c r="O183" s="92"/>
      <c r="P183" s="237">
        <f>O183*H183</f>
        <v>0</v>
      </c>
      <c r="Q183" s="237">
        <v>0.69501000000000002</v>
      </c>
      <c r="R183" s="237">
        <f>Q183*H183</f>
        <v>1.3031437500000001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370</v>
      </c>
      <c r="AT183" s="239" t="s">
        <v>365</v>
      </c>
      <c r="AU183" s="239" t="s">
        <v>88</v>
      </c>
      <c r="AY183" s="18" t="s">
        <v>362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88</v>
      </c>
      <c r="BK183" s="240">
        <f>ROUND(I183*H183,2)</f>
        <v>0</v>
      </c>
      <c r="BL183" s="18" t="s">
        <v>370</v>
      </c>
      <c r="BM183" s="239" t="s">
        <v>2253</v>
      </c>
    </row>
    <row r="184" s="13" customFormat="1">
      <c r="A184" s="13"/>
      <c r="B184" s="241"/>
      <c r="C184" s="242"/>
      <c r="D184" s="243" t="s">
        <v>372</v>
      </c>
      <c r="E184" s="244" t="s">
        <v>1</v>
      </c>
      <c r="F184" s="245" t="s">
        <v>2254</v>
      </c>
      <c r="G184" s="242"/>
      <c r="H184" s="246">
        <v>1.875</v>
      </c>
      <c r="I184" s="247"/>
      <c r="J184" s="242"/>
      <c r="K184" s="242"/>
      <c r="L184" s="248"/>
      <c r="M184" s="249"/>
      <c r="N184" s="250"/>
      <c r="O184" s="250"/>
      <c r="P184" s="250"/>
      <c r="Q184" s="250"/>
      <c r="R184" s="250"/>
      <c r="S184" s="250"/>
      <c r="T184" s="25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2" t="s">
        <v>372</v>
      </c>
      <c r="AU184" s="252" t="s">
        <v>88</v>
      </c>
      <c r="AV184" s="13" t="s">
        <v>88</v>
      </c>
      <c r="AW184" s="13" t="s">
        <v>32</v>
      </c>
      <c r="AX184" s="13" t="s">
        <v>83</v>
      </c>
      <c r="AY184" s="252" t="s">
        <v>362</v>
      </c>
    </row>
    <row r="185" s="2" customFormat="1" ht="24.15" customHeight="1">
      <c r="A185" s="39"/>
      <c r="B185" s="40"/>
      <c r="C185" s="228" t="s">
        <v>456</v>
      </c>
      <c r="D185" s="228" t="s">
        <v>365</v>
      </c>
      <c r="E185" s="229" t="s">
        <v>2255</v>
      </c>
      <c r="F185" s="230" t="s">
        <v>2256</v>
      </c>
      <c r="G185" s="231" t="s">
        <v>482</v>
      </c>
      <c r="H185" s="232">
        <v>0.023</v>
      </c>
      <c r="I185" s="233"/>
      <c r="J185" s="234">
        <f>ROUND(I185*H185,2)</f>
        <v>0</v>
      </c>
      <c r="K185" s="230" t="s">
        <v>369</v>
      </c>
      <c r="L185" s="45"/>
      <c r="M185" s="235" t="s">
        <v>1</v>
      </c>
      <c r="N185" s="236" t="s">
        <v>42</v>
      </c>
      <c r="O185" s="92"/>
      <c r="P185" s="237">
        <f>O185*H185</f>
        <v>0</v>
      </c>
      <c r="Q185" s="237">
        <v>1.0593999999999999</v>
      </c>
      <c r="R185" s="237">
        <f>Q185*H185</f>
        <v>0.024366199999999998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370</v>
      </c>
      <c r="AT185" s="239" t="s">
        <v>365</v>
      </c>
      <c r="AU185" s="239" t="s">
        <v>88</v>
      </c>
      <c r="AY185" s="18" t="s">
        <v>362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88</v>
      </c>
      <c r="BK185" s="240">
        <f>ROUND(I185*H185,2)</f>
        <v>0</v>
      </c>
      <c r="BL185" s="18" t="s">
        <v>370</v>
      </c>
      <c r="BM185" s="239" t="s">
        <v>2257</v>
      </c>
    </row>
    <row r="186" s="13" customFormat="1">
      <c r="A186" s="13"/>
      <c r="B186" s="241"/>
      <c r="C186" s="242"/>
      <c r="D186" s="243" t="s">
        <v>372</v>
      </c>
      <c r="E186" s="244" t="s">
        <v>1</v>
      </c>
      <c r="F186" s="245" t="s">
        <v>2258</v>
      </c>
      <c r="G186" s="242"/>
      <c r="H186" s="246">
        <v>0.023</v>
      </c>
      <c r="I186" s="247"/>
      <c r="J186" s="242"/>
      <c r="K186" s="242"/>
      <c r="L186" s="248"/>
      <c r="M186" s="249"/>
      <c r="N186" s="250"/>
      <c r="O186" s="250"/>
      <c r="P186" s="250"/>
      <c r="Q186" s="250"/>
      <c r="R186" s="250"/>
      <c r="S186" s="250"/>
      <c r="T186" s="25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2" t="s">
        <v>372</v>
      </c>
      <c r="AU186" s="252" t="s">
        <v>88</v>
      </c>
      <c r="AV186" s="13" t="s">
        <v>88</v>
      </c>
      <c r="AW186" s="13" t="s">
        <v>32</v>
      </c>
      <c r="AX186" s="13" t="s">
        <v>83</v>
      </c>
      <c r="AY186" s="252" t="s">
        <v>362</v>
      </c>
    </row>
    <row r="187" s="2" customFormat="1" ht="16.5" customHeight="1">
      <c r="A187" s="39"/>
      <c r="B187" s="40"/>
      <c r="C187" s="228" t="s">
        <v>461</v>
      </c>
      <c r="D187" s="228" t="s">
        <v>365</v>
      </c>
      <c r="E187" s="229" t="s">
        <v>2259</v>
      </c>
      <c r="F187" s="230" t="s">
        <v>2260</v>
      </c>
      <c r="G187" s="231" t="s">
        <v>1168</v>
      </c>
      <c r="H187" s="232">
        <v>1</v>
      </c>
      <c r="I187" s="233"/>
      <c r="J187" s="234">
        <f>ROUND(I187*H187,2)</f>
        <v>0</v>
      </c>
      <c r="K187" s="230" t="s">
        <v>471</v>
      </c>
      <c r="L187" s="45"/>
      <c r="M187" s="235" t="s">
        <v>1</v>
      </c>
      <c r="N187" s="236" t="s">
        <v>42</v>
      </c>
      <c r="O187" s="92"/>
      <c r="P187" s="237">
        <f>O187*H187</f>
        <v>0</v>
      </c>
      <c r="Q187" s="237">
        <v>1.0593999999999999</v>
      </c>
      <c r="R187" s="237">
        <f>Q187*H187</f>
        <v>1.0593999999999999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370</v>
      </c>
      <c r="AT187" s="239" t="s">
        <v>365</v>
      </c>
      <c r="AU187" s="239" t="s">
        <v>88</v>
      </c>
      <c r="AY187" s="18" t="s">
        <v>362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88</v>
      </c>
      <c r="BK187" s="240">
        <f>ROUND(I187*H187,2)</f>
        <v>0</v>
      </c>
      <c r="BL187" s="18" t="s">
        <v>370</v>
      </c>
      <c r="BM187" s="239" t="s">
        <v>2261</v>
      </c>
    </row>
    <row r="188" s="13" customFormat="1">
      <c r="A188" s="13"/>
      <c r="B188" s="241"/>
      <c r="C188" s="242"/>
      <c r="D188" s="243" t="s">
        <v>372</v>
      </c>
      <c r="E188" s="244" t="s">
        <v>1</v>
      </c>
      <c r="F188" s="245" t="s">
        <v>83</v>
      </c>
      <c r="G188" s="242"/>
      <c r="H188" s="246">
        <v>1</v>
      </c>
      <c r="I188" s="247"/>
      <c r="J188" s="242"/>
      <c r="K188" s="242"/>
      <c r="L188" s="248"/>
      <c r="M188" s="249"/>
      <c r="N188" s="250"/>
      <c r="O188" s="250"/>
      <c r="P188" s="250"/>
      <c r="Q188" s="250"/>
      <c r="R188" s="250"/>
      <c r="S188" s="250"/>
      <c r="T188" s="25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2" t="s">
        <v>372</v>
      </c>
      <c r="AU188" s="252" t="s">
        <v>88</v>
      </c>
      <c r="AV188" s="13" t="s">
        <v>88</v>
      </c>
      <c r="AW188" s="13" t="s">
        <v>32</v>
      </c>
      <c r="AX188" s="13" t="s">
        <v>83</v>
      </c>
      <c r="AY188" s="252" t="s">
        <v>362</v>
      </c>
    </row>
    <row r="189" s="12" customFormat="1" ht="22.8" customHeight="1">
      <c r="A189" s="12"/>
      <c r="B189" s="212"/>
      <c r="C189" s="213"/>
      <c r="D189" s="214" t="s">
        <v>75</v>
      </c>
      <c r="E189" s="226" t="s">
        <v>104</v>
      </c>
      <c r="F189" s="226" t="s">
        <v>788</v>
      </c>
      <c r="G189" s="213"/>
      <c r="H189" s="213"/>
      <c r="I189" s="216"/>
      <c r="J189" s="227">
        <f>BK189</f>
        <v>0</v>
      </c>
      <c r="K189" s="213"/>
      <c r="L189" s="218"/>
      <c r="M189" s="219"/>
      <c r="N189" s="220"/>
      <c r="O189" s="220"/>
      <c r="P189" s="221">
        <f>SUM(P190:P258)</f>
        <v>0</v>
      </c>
      <c r="Q189" s="220"/>
      <c r="R189" s="221">
        <f>SUM(R190:R258)</f>
        <v>5.7474520000000009</v>
      </c>
      <c r="S189" s="220"/>
      <c r="T189" s="222">
        <f>SUM(T190:T258)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3" t="s">
        <v>83</v>
      </c>
      <c r="AT189" s="224" t="s">
        <v>75</v>
      </c>
      <c r="AU189" s="224" t="s">
        <v>83</v>
      </c>
      <c r="AY189" s="223" t="s">
        <v>362</v>
      </c>
      <c r="BK189" s="225">
        <f>SUM(BK190:BK258)</f>
        <v>0</v>
      </c>
    </row>
    <row r="190" s="2" customFormat="1" ht="37.8" customHeight="1">
      <c r="A190" s="39"/>
      <c r="B190" s="40"/>
      <c r="C190" s="228" t="s">
        <v>7</v>
      </c>
      <c r="D190" s="228" t="s">
        <v>365</v>
      </c>
      <c r="E190" s="229" t="s">
        <v>2262</v>
      </c>
      <c r="F190" s="230" t="s">
        <v>2263</v>
      </c>
      <c r="G190" s="231" t="s">
        <v>368</v>
      </c>
      <c r="H190" s="232">
        <v>3.375</v>
      </c>
      <c r="I190" s="233"/>
      <c r="J190" s="234">
        <f>ROUND(I190*H190,2)</f>
        <v>0</v>
      </c>
      <c r="K190" s="230" t="s">
        <v>369</v>
      </c>
      <c r="L190" s="45"/>
      <c r="M190" s="235" t="s">
        <v>1</v>
      </c>
      <c r="N190" s="236" t="s">
        <v>42</v>
      </c>
      <c r="O190" s="92"/>
      <c r="P190" s="237">
        <f>O190*H190</f>
        <v>0</v>
      </c>
      <c r="Q190" s="237">
        <v>0.22362000000000001</v>
      </c>
      <c r="R190" s="237">
        <f>Q190*H190</f>
        <v>0.75471750000000004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370</v>
      </c>
      <c r="AT190" s="239" t="s">
        <v>365</v>
      </c>
      <c r="AU190" s="239" t="s">
        <v>88</v>
      </c>
      <c r="AY190" s="18" t="s">
        <v>362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88</v>
      </c>
      <c r="BK190" s="240">
        <f>ROUND(I190*H190,2)</f>
        <v>0</v>
      </c>
      <c r="BL190" s="18" t="s">
        <v>370</v>
      </c>
      <c r="BM190" s="239" t="s">
        <v>2264</v>
      </c>
    </row>
    <row r="191" s="15" customFormat="1">
      <c r="A191" s="15"/>
      <c r="B191" s="274"/>
      <c r="C191" s="275"/>
      <c r="D191" s="243" t="s">
        <v>372</v>
      </c>
      <c r="E191" s="276" t="s">
        <v>1</v>
      </c>
      <c r="F191" s="277" t="s">
        <v>2219</v>
      </c>
      <c r="G191" s="275"/>
      <c r="H191" s="276" t="s">
        <v>1</v>
      </c>
      <c r="I191" s="278"/>
      <c r="J191" s="275"/>
      <c r="K191" s="275"/>
      <c r="L191" s="279"/>
      <c r="M191" s="280"/>
      <c r="N191" s="281"/>
      <c r="O191" s="281"/>
      <c r="P191" s="281"/>
      <c r="Q191" s="281"/>
      <c r="R191" s="281"/>
      <c r="S191" s="281"/>
      <c r="T191" s="282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83" t="s">
        <v>372</v>
      </c>
      <c r="AU191" s="283" t="s">
        <v>88</v>
      </c>
      <c r="AV191" s="15" t="s">
        <v>83</v>
      </c>
      <c r="AW191" s="15" t="s">
        <v>32</v>
      </c>
      <c r="AX191" s="15" t="s">
        <v>76</v>
      </c>
      <c r="AY191" s="283" t="s">
        <v>362</v>
      </c>
    </row>
    <row r="192" s="15" customFormat="1">
      <c r="A192" s="15"/>
      <c r="B192" s="274"/>
      <c r="C192" s="275"/>
      <c r="D192" s="243" t="s">
        <v>372</v>
      </c>
      <c r="E192" s="276" t="s">
        <v>1</v>
      </c>
      <c r="F192" s="277" t="s">
        <v>2265</v>
      </c>
      <c r="G192" s="275"/>
      <c r="H192" s="276" t="s">
        <v>1</v>
      </c>
      <c r="I192" s="278"/>
      <c r="J192" s="275"/>
      <c r="K192" s="275"/>
      <c r="L192" s="279"/>
      <c r="M192" s="280"/>
      <c r="N192" s="281"/>
      <c r="O192" s="281"/>
      <c r="P192" s="281"/>
      <c r="Q192" s="281"/>
      <c r="R192" s="281"/>
      <c r="S192" s="281"/>
      <c r="T192" s="282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83" t="s">
        <v>372</v>
      </c>
      <c r="AU192" s="283" t="s">
        <v>88</v>
      </c>
      <c r="AV192" s="15" t="s">
        <v>83</v>
      </c>
      <c r="AW192" s="15" t="s">
        <v>32</v>
      </c>
      <c r="AX192" s="15" t="s">
        <v>76</v>
      </c>
      <c r="AY192" s="283" t="s">
        <v>362</v>
      </c>
    </row>
    <row r="193" s="13" customFormat="1">
      <c r="A193" s="13"/>
      <c r="B193" s="241"/>
      <c r="C193" s="242"/>
      <c r="D193" s="243" t="s">
        <v>372</v>
      </c>
      <c r="E193" s="244" t="s">
        <v>1</v>
      </c>
      <c r="F193" s="245" t="s">
        <v>2266</v>
      </c>
      <c r="G193" s="242"/>
      <c r="H193" s="246">
        <v>5.1749999999999998</v>
      </c>
      <c r="I193" s="247"/>
      <c r="J193" s="242"/>
      <c r="K193" s="242"/>
      <c r="L193" s="248"/>
      <c r="M193" s="249"/>
      <c r="N193" s="250"/>
      <c r="O193" s="250"/>
      <c r="P193" s="250"/>
      <c r="Q193" s="250"/>
      <c r="R193" s="250"/>
      <c r="S193" s="250"/>
      <c r="T193" s="25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2" t="s">
        <v>372</v>
      </c>
      <c r="AU193" s="252" t="s">
        <v>88</v>
      </c>
      <c r="AV193" s="13" t="s">
        <v>88</v>
      </c>
      <c r="AW193" s="13" t="s">
        <v>32</v>
      </c>
      <c r="AX193" s="13" t="s">
        <v>76</v>
      </c>
      <c r="AY193" s="252" t="s">
        <v>362</v>
      </c>
    </row>
    <row r="194" s="13" customFormat="1">
      <c r="A194" s="13"/>
      <c r="B194" s="241"/>
      <c r="C194" s="242"/>
      <c r="D194" s="243" t="s">
        <v>372</v>
      </c>
      <c r="E194" s="244" t="s">
        <v>1</v>
      </c>
      <c r="F194" s="245" t="s">
        <v>2267</v>
      </c>
      <c r="G194" s="242"/>
      <c r="H194" s="246">
        <v>-1.8</v>
      </c>
      <c r="I194" s="247"/>
      <c r="J194" s="242"/>
      <c r="K194" s="242"/>
      <c r="L194" s="248"/>
      <c r="M194" s="249"/>
      <c r="N194" s="250"/>
      <c r="O194" s="250"/>
      <c r="P194" s="250"/>
      <c r="Q194" s="250"/>
      <c r="R194" s="250"/>
      <c r="S194" s="250"/>
      <c r="T194" s="25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2" t="s">
        <v>372</v>
      </c>
      <c r="AU194" s="252" t="s">
        <v>88</v>
      </c>
      <c r="AV194" s="13" t="s">
        <v>88</v>
      </c>
      <c r="AW194" s="13" t="s">
        <v>32</v>
      </c>
      <c r="AX194" s="13" t="s">
        <v>76</v>
      </c>
      <c r="AY194" s="252" t="s">
        <v>362</v>
      </c>
    </row>
    <row r="195" s="14" customFormat="1">
      <c r="A195" s="14"/>
      <c r="B195" s="263"/>
      <c r="C195" s="264"/>
      <c r="D195" s="243" t="s">
        <v>372</v>
      </c>
      <c r="E195" s="265" t="s">
        <v>1</v>
      </c>
      <c r="F195" s="266" t="s">
        <v>396</v>
      </c>
      <c r="G195" s="264"/>
      <c r="H195" s="267">
        <v>3.375</v>
      </c>
      <c r="I195" s="268"/>
      <c r="J195" s="264"/>
      <c r="K195" s="264"/>
      <c r="L195" s="269"/>
      <c r="M195" s="270"/>
      <c r="N195" s="271"/>
      <c r="O195" s="271"/>
      <c r="P195" s="271"/>
      <c r="Q195" s="271"/>
      <c r="R195" s="271"/>
      <c r="S195" s="271"/>
      <c r="T195" s="27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73" t="s">
        <v>372</v>
      </c>
      <c r="AU195" s="273" t="s">
        <v>88</v>
      </c>
      <c r="AV195" s="14" t="s">
        <v>370</v>
      </c>
      <c r="AW195" s="14" t="s">
        <v>32</v>
      </c>
      <c r="AX195" s="14" t="s">
        <v>83</v>
      </c>
      <c r="AY195" s="273" t="s">
        <v>362</v>
      </c>
    </row>
    <row r="196" s="2" customFormat="1" ht="37.8" customHeight="1">
      <c r="A196" s="39"/>
      <c r="B196" s="40"/>
      <c r="C196" s="228" t="s">
        <v>473</v>
      </c>
      <c r="D196" s="228" t="s">
        <v>365</v>
      </c>
      <c r="E196" s="229" t="s">
        <v>2268</v>
      </c>
      <c r="F196" s="230" t="s">
        <v>2269</v>
      </c>
      <c r="G196" s="231" t="s">
        <v>368</v>
      </c>
      <c r="H196" s="232">
        <v>14.810000000000001</v>
      </c>
      <c r="I196" s="233"/>
      <c r="J196" s="234">
        <f>ROUND(I196*H196,2)</f>
        <v>0</v>
      </c>
      <c r="K196" s="230" t="s">
        <v>369</v>
      </c>
      <c r="L196" s="45"/>
      <c r="M196" s="235" t="s">
        <v>1</v>
      </c>
      <c r="N196" s="236" t="s">
        <v>42</v>
      </c>
      <c r="O196" s="92"/>
      <c r="P196" s="237">
        <f>O196*H196</f>
        <v>0</v>
      </c>
      <c r="Q196" s="237">
        <v>0.18310000000000001</v>
      </c>
      <c r="R196" s="237">
        <f>Q196*H196</f>
        <v>2.7117110000000002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370</v>
      </c>
      <c r="AT196" s="239" t="s">
        <v>365</v>
      </c>
      <c r="AU196" s="239" t="s">
        <v>88</v>
      </c>
      <c r="AY196" s="18" t="s">
        <v>362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88</v>
      </c>
      <c r="BK196" s="240">
        <f>ROUND(I196*H196,2)</f>
        <v>0</v>
      </c>
      <c r="BL196" s="18" t="s">
        <v>370</v>
      </c>
      <c r="BM196" s="239" t="s">
        <v>2270</v>
      </c>
    </row>
    <row r="197" s="15" customFormat="1">
      <c r="A197" s="15"/>
      <c r="B197" s="274"/>
      <c r="C197" s="275"/>
      <c r="D197" s="243" t="s">
        <v>372</v>
      </c>
      <c r="E197" s="276" t="s">
        <v>1</v>
      </c>
      <c r="F197" s="277" t="s">
        <v>2271</v>
      </c>
      <c r="G197" s="275"/>
      <c r="H197" s="276" t="s">
        <v>1</v>
      </c>
      <c r="I197" s="278"/>
      <c r="J197" s="275"/>
      <c r="K197" s="275"/>
      <c r="L197" s="279"/>
      <c r="M197" s="280"/>
      <c r="N197" s="281"/>
      <c r="O197" s="281"/>
      <c r="P197" s="281"/>
      <c r="Q197" s="281"/>
      <c r="R197" s="281"/>
      <c r="S197" s="281"/>
      <c r="T197" s="282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83" t="s">
        <v>372</v>
      </c>
      <c r="AU197" s="283" t="s">
        <v>88</v>
      </c>
      <c r="AV197" s="15" t="s">
        <v>83</v>
      </c>
      <c r="AW197" s="15" t="s">
        <v>32</v>
      </c>
      <c r="AX197" s="15" t="s">
        <v>76</v>
      </c>
      <c r="AY197" s="283" t="s">
        <v>362</v>
      </c>
    </row>
    <row r="198" s="15" customFormat="1">
      <c r="A198" s="15"/>
      <c r="B198" s="274"/>
      <c r="C198" s="275"/>
      <c r="D198" s="243" t="s">
        <v>372</v>
      </c>
      <c r="E198" s="276" t="s">
        <v>1</v>
      </c>
      <c r="F198" s="277" t="s">
        <v>2265</v>
      </c>
      <c r="G198" s="275"/>
      <c r="H198" s="276" t="s">
        <v>1</v>
      </c>
      <c r="I198" s="278"/>
      <c r="J198" s="275"/>
      <c r="K198" s="275"/>
      <c r="L198" s="279"/>
      <c r="M198" s="280"/>
      <c r="N198" s="281"/>
      <c r="O198" s="281"/>
      <c r="P198" s="281"/>
      <c r="Q198" s="281"/>
      <c r="R198" s="281"/>
      <c r="S198" s="281"/>
      <c r="T198" s="282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83" t="s">
        <v>372</v>
      </c>
      <c r="AU198" s="283" t="s">
        <v>88</v>
      </c>
      <c r="AV198" s="15" t="s">
        <v>83</v>
      </c>
      <c r="AW198" s="15" t="s">
        <v>32</v>
      </c>
      <c r="AX198" s="15" t="s">
        <v>76</v>
      </c>
      <c r="AY198" s="283" t="s">
        <v>362</v>
      </c>
    </row>
    <row r="199" s="13" customFormat="1">
      <c r="A199" s="13"/>
      <c r="B199" s="241"/>
      <c r="C199" s="242"/>
      <c r="D199" s="243" t="s">
        <v>372</v>
      </c>
      <c r="E199" s="244" t="s">
        <v>1</v>
      </c>
      <c r="F199" s="245" t="s">
        <v>2272</v>
      </c>
      <c r="G199" s="242"/>
      <c r="H199" s="246">
        <v>22.010000000000002</v>
      </c>
      <c r="I199" s="247"/>
      <c r="J199" s="242"/>
      <c r="K199" s="242"/>
      <c r="L199" s="248"/>
      <c r="M199" s="249"/>
      <c r="N199" s="250"/>
      <c r="O199" s="250"/>
      <c r="P199" s="250"/>
      <c r="Q199" s="250"/>
      <c r="R199" s="250"/>
      <c r="S199" s="250"/>
      <c r="T199" s="25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2" t="s">
        <v>372</v>
      </c>
      <c r="AU199" s="252" t="s">
        <v>88</v>
      </c>
      <c r="AV199" s="13" t="s">
        <v>88</v>
      </c>
      <c r="AW199" s="13" t="s">
        <v>32</v>
      </c>
      <c r="AX199" s="13" t="s">
        <v>76</v>
      </c>
      <c r="AY199" s="252" t="s">
        <v>362</v>
      </c>
    </row>
    <row r="200" s="13" customFormat="1">
      <c r="A200" s="13"/>
      <c r="B200" s="241"/>
      <c r="C200" s="242"/>
      <c r="D200" s="243" t="s">
        <v>372</v>
      </c>
      <c r="E200" s="244" t="s">
        <v>1</v>
      </c>
      <c r="F200" s="245" t="s">
        <v>2273</v>
      </c>
      <c r="G200" s="242"/>
      <c r="H200" s="246">
        <v>-7.2000000000000002</v>
      </c>
      <c r="I200" s="247"/>
      <c r="J200" s="242"/>
      <c r="K200" s="242"/>
      <c r="L200" s="248"/>
      <c r="M200" s="249"/>
      <c r="N200" s="250"/>
      <c r="O200" s="250"/>
      <c r="P200" s="250"/>
      <c r="Q200" s="250"/>
      <c r="R200" s="250"/>
      <c r="S200" s="250"/>
      <c r="T200" s="25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2" t="s">
        <v>372</v>
      </c>
      <c r="AU200" s="252" t="s">
        <v>88</v>
      </c>
      <c r="AV200" s="13" t="s">
        <v>88</v>
      </c>
      <c r="AW200" s="13" t="s">
        <v>32</v>
      </c>
      <c r="AX200" s="13" t="s">
        <v>76</v>
      </c>
      <c r="AY200" s="252" t="s">
        <v>362</v>
      </c>
    </row>
    <row r="201" s="14" customFormat="1">
      <c r="A201" s="14"/>
      <c r="B201" s="263"/>
      <c r="C201" s="264"/>
      <c r="D201" s="243" t="s">
        <v>372</v>
      </c>
      <c r="E201" s="265" t="s">
        <v>1</v>
      </c>
      <c r="F201" s="266" t="s">
        <v>396</v>
      </c>
      <c r="G201" s="264"/>
      <c r="H201" s="267">
        <v>14.810000000000002</v>
      </c>
      <c r="I201" s="268"/>
      <c r="J201" s="264"/>
      <c r="K201" s="264"/>
      <c r="L201" s="269"/>
      <c r="M201" s="270"/>
      <c r="N201" s="271"/>
      <c r="O201" s="271"/>
      <c r="P201" s="271"/>
      <c r="Q201" s="271"/>
      <c r="R201" s="271"/>
      <c r="S201" s="271"/>
      <c r="T201" s="27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73" t="s">
        <v>372</v>
      </c>
      <c r="AU201" s="273" t="s">
        <v>88</v>
      </c>
      <c r="AV201" s="14" t="s">
        <v>370</v>
      </c>
      <c r="AW201" s="14" t="s">
        <v>32</v>
      </c>
      <c r="AX201" s="14" t="s">
        <v>83</v>
      </c>
      <c r="AY201" s="273" t="s">
        <v>362</v>
      </c>
    </row>
    <row r="202" s="2" customFormat="1" ht="21.75" customHeight="1">
      <c r="A202" s="39"/>
      <c r="B202" s="40"/>
      <c r="C202" s="228" t="s">
        <v>479</v>
      </c>
      <c r="D202" s="228" t="s">
        <v>365</v>
      </c>
      <c r="E202" s="229" t="s">
        <v>794</v>
      </c>
      <c r="F202" s="230" t="s">
        <v>795</v>
      </c>
      <c r="G202" s="231" t="s">
        <v>403</v>
      </c>
      <c r="H202" s="232">
        <v>9</v>
      </c>
      <c r="I202" s="233"/>
      <c r="J202" s="234">
        <f>ROUND(I202*H202,2)</f>
        <v>0</v>
      </c>
      <c r="K202" s="230" t="s">
        <v>369</v>
      </c>
      <c r="L202" s="45"/>
      <c r="M202" s="235" t="s">
        <v>1</v>
      </c>
      <c r="N202" s="236" t="s">
        <v>42</v>
      </c>
      <c r="O202" s="92"/>
      <c r="P202" s="237">
        <f>O202*H202</f>
        <v>0</v>
      </c>
      <c r="Q202" s="237">
        <v>6.0000000000000002E-05</v>
      </c>
      <c r="R202" s="237">
        <f>Q202*H202</f>
        <v>0.00054000000000000001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370</v>
      </c>
      <c r="AT202" s="239" t="s">
        <v>365</v>
      </c>
      <c r="AU202" s="239" t="s">
        <v>88</v>
      </c>
      <c r="AY202" s="18" t="s">
        <v>362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88</v>
      </c>
      <c r="BK202" s="240">
        <f>ROUND(I202*H202,2)</f>
        <v>0</v>
      </c>
      <c r="BL202" s="18" t="s">
        <v>370</v>
      </c>
      <c r="BM202" s="239" t="s">
        <v>796</v>
      </c>
    </row>
    <row r="203" s="15" customFormat="1">
      <c r="A203" s="15"/>
      <c r="B203" s="274"/>
      <c r="C203" s="275"/>
      <c r="D203" s="243" t="s">
        <v>372</v>
      </c>
      <c r="E203" s="276" t="s">
        <v>1</v>
      </c>
      <c r="F203" s="277" t="s">
        <v>797</v>
      </c>
      <c r="G203" s="275"/>
      <c r="H203" s="276" t="s">
        <v>1</v>
      </c>
      <c r="I203" s="278"/>
      <c r="J203" s="275"/>
      <c r="K203" s="275"/>
      <c r="L203" s="279"/>
      <c r="M203" s="280"/>
      <c r="N203" s="281"/>
      <c r="O203" s="281"/>
      <c r="P203" s="281"/>
      <c r="Q203" s="281"/>
      <c r="R203" s="281"/>
      <c r="S203" s="281"/>
      <c r="T203" s="282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83" t="s">
        <v>372</v>
      </c>
      <c r="AU203" s="283" t="s">
        <v>88</v>
      </c>
      <c r="AV203" s="15" t="s">
        <v>83</v>
      </c>
      <c r="AW203" s="15" t="s">
        <v>32</v>
      </c>
      <c r="AX203" s="15" t="s">
        <v>76</v>
      </c>
      <c r="AY203" s="283" t="s">
        <v>362</v>
      </c>
    </row>
    <row r="204" s="13" customFormat="1">
      <c r="A204" s="13"/>
      <c r="B204" s="241"/>
      <c r="C204" s="242"/>
      <c r="D204" s="243" t="s">
        <v>372</v>
      </c>
      <c r="E204" s="244" t="s">
        <v>1</v>
      </c>
      <c r="F204" s="245" t="s">
        <v>2274</v>
      </c>
      <c r="G204" s="242"/>
      <c r="H204" s="246">
        <v>2.7999999999999998</v>
      </c>
      <c r="I204" s="247"/>
      <c r="J204" s="242"/>
      <c r="K204" s="242"/>
      <c r="L204" s="248"/>
      <c r="M204" s="249"/>
      <c r="N204" s="250"/>
      <c r="O204" s="250"/>
      <c r="P204" s="250"/>
      <c r="Q204" s="250"/>
      <c r="R204" s="250"/>
      <c r="S204" s="250"/>
      <c r="T204" s="25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2" t="s">
        <v>372</v>
      </c>
      <c r="AU204" s="252" t="s">
        <v>88</v>
      </c>
      <c r="AV204" s="13" t="s">
        <v>88</v>
      </c>
      <c r="AW204" s="13" t="s">
        <v>32</v>
      </c>
      <c r="AX204" s="13" t="s">
        <v>76</v>
      </c>
      <c r="AY204" s="252" t="s">
        <v>362</v>
      </c>
    </row>
    <row r="205" s="13" customFormat="1">
      <c r="A205" s="13"/>
      <c r="B205" s="241"/>
      <c r="C205" s="242"/>
      <c r="D205" s="243" t="s">
        <v>372</v>
      </c>
      <c r="E205" s="244" t="s">
        <v>1</v>
      </c>
      <c r="F205" s="245" t="s">
        <v>2275</v>
      </c>
      <c r="G205" s="242"/>
      <c r="H205" s="246">
        <v>6.2000000000000002</v>
      </c>
      <c r="I205" s="247"/>
      <c r="J205" s="242"/>
      <c r="K205" s="242"/>
      <c r="L205" s="248"/>
      <c r="M205" s="249"/>
      <c r="N205" s="250"/>
      <c r="O205" s="250"/>
      <c r="P205" s="250"/>
      <c r="Q205" s="250"/>
      <c r="R205" s="250"/>
      <c r="S205" s="250"/>
      <c r="T205" s="25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2" t="s">
        <v>372</v>
      </c>
      <c r="AU205" s="252" t="s">
        <v>88</v>
      </c>
      <c r="AV205" s="13" t="s">
        <v>88</v>
      </c>
      <c r="AW205" s="13" t="s">
        <v>32</v>
      </c>
      <c r="AX205" s="13" t="s">
        <v>76</v>
      </c>
      <c r="AY205" s="252" t="s">
        <v>362</v>
      </c>
    </row>
    <row r="206" s="14" customFormat="1">
      <c r="A206" s="14"/>
      <c r="B206" s="263"/>
      <c r="C206" s="264"/>
      <c r="D206" s="243" t="s">
        <v>372</v>
      </c>
      <c r="E206" s="265" t="s">
        <v>1</v>
      </c>
      <c r="F206" s="266" t="s">
        <v>396</v>
      </c>
      <c r="G206" s="264"/>
      <c r="H206" s="267">
        <v>9</v>
      </c>
      <c r="I206" s="268"/>
      <c r="J206" s="264"/>
      <c r="K206" s="264"/>
      <c r="L206" s="269"/>
      <c r="M206" s="270"/>
      <c r="N206" s="271"/>
      <c r="O206" s="271"/>
      <c r="P206" s="271"/>
      <c r="Q206" s="271"/>
      <c r="R206" s="271"/>
      <c r="S206" s="271"/>
      <c r="T206" s="27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73" t="s">
        <v>372</v>
      </c>
      <c r="AU206" s="273" t="s">
        <v>88</v>
      </c>
      <c r="AV206" s="14" t="s">
        <v>370</v>
      </c>
      <c r="AW206" s="14" t="s">
        <v>32</v>
      </c>
      <c r="AX206" s="14" t="s">
        <v>83</v>
      </c>
      <c r="AY206" s="273" t="s">
        <v>362</v>
      </c>
    </row>
    <row r="207" s="2" customFormat="1" ht="24.15" customHeight="1">
      <c r="A207" s="39"/>
      <c r="B207" s="40"/>
      <c r="C207" s="228" t="s">
        <v>484</v>
      </c>
      <c r="D207" s="228" t="s">
        <v>365</v>
      </c>
      <c r="E207" s="229" t="s">
        <v>2276</v>
      </c>
      <c r="F207" s="230" t="s">
        <v>2277</v>
      </c>
      <c r="G207" s="231" t="s">
        <v>403</v>
      </c>
      <c r="H207" s="232">
        <v>7.0999999999999996</v>
      </c>
      <c r="I207" s="233"/>
      <c r="J207" s="234">
        <f>ROUND(I207*H207,2)</f>
        <v>0</v>
      </c>
      <c r="K207" s="230" t="s">
        <v>369</v>
      </c>
      <c r="L207" s="45"/>
      <c r="M207" s="235" t="s">
        <v>1</v>
      </c>
      <c r="N207" s="236" t="s">
        <v>42</v>
      </c>
      <c r="O207" s="92"/>
      <c r="P207" s="237">
        <f>O207*H207</f>
        <v>0</v>
      </c>
      <c r="Q207" s="237">
        <v>0.0062300000000000003</v>
      </c>
      <c r="R207" s="237">
        <f>Q207*H207</f>
        <v>0.044233000000000001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370</v>
      </c>
      <c r="AT207" s="239" t="s">
        <v>365</v>
      </c>
      <c r="AU207" s="239" t="s">
        <v>88</v>
      </c>
      <c r="AY207" s="18" t="s">
        <v>362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88</v>
      </c>
      <c r="BK207" s="240">
        <f>ROUND(I207*H207,2)</f>
        <v>0</v>
      </c>
      <c r="BL207" s="18" t="s">
        <v>370</v>
      </c>
      <c r="BM207" s="239" t="s">
        <v>2278</v>
      </c>
    </row>
    <row r="208" s="2" customFormat="1" ht="24.15" customHeight="1">
      <c r="A208" s="39"/>
      <c r="B208" s="40"/>
      <c r="C208" s="228" t="s">
        <v>488</v>
      </c>
      <c r="D208" s="228" t="s">
        <v>365</v>
      </c>
      <c r="E208" s="229" t="s">
        <v>2279</v>
      </c>
      <c r="F208" s="230" t="s">
        <v>2280</v>
      </c>
      <c r="G208" s="231" t="s">
        <v>403</v>
      </c>
      <c r="H208" s="232">
        <v>6.9000000000000004</v>
      </c>
      <c r="I208" s="233"/>
      <c r="J208" s="234">
        <f>ROUND(I208*H208,2)</f>
        <v>0</v>
      </c>
      <c r="K208" s="230" t="s">
        <v>369</v>
      </c>
      <c r="L208" s="45"/>
      <c r="M208" s="235" t="s">
        <v>1</v>
      </c>
      <c r="N208" s="236" t="s">
        <v>42</v>
      </c>
      <c r="O208" s="92"/>
      <c r="P208" s="237">
        <f>O208*H208</f>
        <v>0</v>
      </c>
      <c r="Q208" s="237">
        <v>0.0074700000000000001</v>
      </c>
      <c r="R208" s="237">
        <f>Q208*H208</f>
        <v>0.051543000000000005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370</v>
      </c>
      <c r="AT208" s="239" t="s">
        <v>365</v>
      </c>
      <c r="AU208" s="239" t="s">
        <v>88</v>
      </c>
      <c r="AY208" s="18" t="s">
        <v>362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88</v>
      </c>
      <c r="BK208" s="240">
        <f>ROUND(I208*H208,2)</f>
        <v>0</v>
      </c>
      <c r="BL208" s="18" t="s">
        <v>370</v>
      </c>
      <c r="BM208" s="239" t="s">
        <v>2281</v>
      </c>
    </row>
    <row r="209" s="13" customFormat="1">
      <c r="A209" s="13"/>
      <c r="B209" s="241"/>
      <c r="C209" s="242"/>
      <c r="D209" s="243" t="s">
        <v>372</v>
      </c>
      <c r="E209" s="244" t="s">
        <v>1</v>
      </c>
      <c r="F209" s="245" t="s">
        <v>2282</v>
      </c>
      <c r="G209" s="242"/>
      <c r="H209" s="246">
        <v>6.9000000000000004</v>
      </c>
      <c r="I209" s="247"/>
      <c r="J209" s="242"/>
      <c r="K209" s="242"/>
      <c r="L209" s="248"/>
      <c r="M209" s="249"/>
      <c r="N209" s="250"/>
      <c r="O209" s="250"/>
      <c r="P209" s="250"/>
      <c r="Q209" s="250"/>
      <c r="R209" s="250"/>
      <c r="S209" s="250"/>
      <c r="T209" s="25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2" t="s">
        <v>372</v>
      </c>
      <c r="AU209" s="252" t="s">
        <v>88</v>
      </c>
      <c r="AV209" s="13" t="s">
        <v>88</v>
      </c>
      <c r="AW209" s="13" t="s">
        <v>32</v>
      </c>
      <c r="AX209" s="13" t="s">
        <v>83</v>
      </c>
      <c r="AY209" s="252" t="s">
        <v>362</v>
      </c>
    </row>
    <row r="210" s="2" customFormat="1" ht="33" customHeight="1">
      <c r="A210" s="39"/>
      <c r="B210" s="40"/>
      <c r="C210" s="228" t="s">
        <v>492</v>
      </c>
      <c r="D210" s="228" t="s">
        <v>365</v>
      </c>
      <c r="E210" s="229" t="s">
        <v>803</v>
      </c>
      <c r="F210" s="230" t="s">
        <v>804</v>
      </c>
      <c r="G210" s="231" t="s">
        <v>482</v>
      </c>
      <c r="H210" s="232">
        <v>0.104</v>
      </c>
      <c r="I210" s="233"/>
      <c r="J210" s="234">
        <f>ROUND(I210*H210,2)</f>
        <v>0</v>
      </c>
      <c r="K210" s="230" t="s">
        <v>471</v>
      </c>
      <c r="L210" s="45"/>
      <c r="M210" s="235" t="s">
        <v>1</v>
      </c>
      <c r="N210" s="236" t="s">
        <v>42</v>
      </c>
      <c r="O210" s="92"/>
      <c r="P210" s="237">
        <f>O210*H210</f>
        <v>0</v>
      </c>
      <c r="Q210" s="237">
        <v>1.0900000000000001</v>
      </c>
      <c r="R210" s="237">
        <f>Q210*H210</f>
        <v>0.11336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370</v>
      </c>
      <c r="AT210" s="239" t="s">
        <v>365</v>
      </c>
      <c r="AU210" s="239" t="s">
        <v>88</v>
      </c>
      <c r="AY210" s="18" t="s">
        <v>362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88</v>
      </c>
      <c r="BK210" s="240">
        <f>ROUND(I210*H210,2)</f>
        <v>0</v>
      </c>
      <c r="BL210" s="18" t="s">
        <v>370</v>
      </c>
      <c r="BM210" s="239" t="s">
        <v>2283</v>
      </c>
    </row>
    <row r="211" s="15" customFormat="1">
      <c r="A211" s="15"/>
      <c r="B211" s="274"/>
      <c r="C211" s="275"/>
      <c r="D211" s="243" t="s">
        <v>372</v>
      </c>
      <c r="E211" s="276" t="s">
        <v>1</v>
      </c>
      <c r="F211" s="277" t="s">
        <v>806</v>
      </c>
      <c r="G211" s="275"/>
      <c r="H211" s="276" t="s">
        <v>1</v>
      </c>
      <c r="I211" s="278"/>
      <c r="J211" s="275"/>
      <c r="K211" s="275"/>
      <c r="L211" s="279"/>
      <c r="M211" s="280"/>
      <c r="N211" s="281"/>
      <c r="O211" s="281"/>
      <c r="P211" s="281"/>
      <c r="Q211" s="281"/>
      <c r="R211" s="281"/>
      <c r="S211" s="281"/>
      <c r="T211" s="282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83" t="s">
        <v>372</v>
      </c>
      <c r="AU211" s="283" t="s">
        <v>88</v>
      </c>
      <c r="AV211" s="15" t="s">
        <v>83</v>
      </c>
      <c r="AW211" s="15" t="s">
        <v>32</v>
      </c>
      <c r="AX211" s="15" t="s">
        <v>76</v>
      </c>
      <c r="AY211" s="283" t="s">
        <v>362</v>
      </c>
    </row>
    <row r="212" s="13" customFormat="1">
      <c r="A212" s="13"/>
      <c r="B212" s="241"/>
      <c r="C212" s="242"/>
      <c r="D212" s="243" t="s">
        <v>372</v>
      </c>
      <c r="E212" s="244" t="s">
        <v>1</v>
      </c>
      <c r="F212" s="245" t="s">
        <v>807</v>
      </c>
      <c r="G212" s="242"/>
      <c r="H212" s="246">
        <v>2.7010000000000001</v>
      </c>
      <c r="I212" s="247"/>
      <c r="J212" s="242"/>
      <c r="K212" s="242"/>
      <c r="L212" s="248"/>
      <c r="M212" s="249"/>
      <c r="N212" s="250"/>
      <c r="O212" s="250"/>
      <c r="P212" s="250"/>
      <c r="Q212" s="250"/>
      <c r="R212" s="250"/>
      <c r="S212" s="250"/>
      <c r="T212" s="25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2" t="s">
        <v>372</v>
      </c>
      <c r="AU212" s="252" t="s">
        <v>88</v>
      </c>
      <c r="AV212" s="13" t="s">
        <v>88</v>
      </c>
      <c r="AW212" s="13" t="s">
        <v>32</v>
      </c>
      <c r="AX212" s="13" t="s">
        <v>76</v>
      </c>
      <c r="AY212" s="252" t="s">
        <v>362</v>
      </c>
    </row>
    <row r="213" s="14" customFormat="1">
      <c r="A213" s="14"/>
      <c r="B213" s="263"/>
      <c r="C213" s="264"/>
      <c r="D213" s="243" t="s">
        <v>372</v>
      </c>
      <c r="E213" s="265" t="s">
        <v>1</v>
      </c>
      <c r="F213" s="266" t="s">
        <v>396</v>
      </c>
      <c r="G213" s="264"/>
      <c r="H213" s="267">
        <v>2.7010000000000001</v>
      </c>
      <c r="I213" s="268"/>
      <c r="J213" s="264"/>
      <c r="K213" s="264"/>
      <c r="L213" s="269"/>
      <c r="M213" s="270"/>
      <c r="N213" s="271"/>
      <c r="O213" s="271"/>
      <c r="P213" s="271"/>
      <c r="Q213" s="271"/>
      <c r="R213" s="271"/>
      <c r="S213" s="271"/>
      <c r="T213" s="27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73" t="s">
        <v>372</v>
      </c>
      <c r="AU213" s="273" t="s">
        <v>88</v>
      </c>
      <c r="AV213" s="14" t="s">
        <v>370</v>
      </c>
      <c r="AW213" s="14" t="s">
        <v>32</v>
      </c>
      <c r="AX213" s="14" t="s">
        <v>76</v>
      </c>
      <c r="AY213" s="273" t="s">
        <v>362</v>
      </c>
    </row>
    <row r="214" s="15" customFormat="1">
      <c r="A214" s="15"/>
      <c r="B214" s="274"/>
      <c r="C214" s="275"/>
      <c r="D214" s="243" t="s">
        <v>372</v>
      </c>
      <c r="E214" s="276" t="s">
        <v>1</v>
      </c>
      <c r="F214" s="277" t="s">
        <v>808</v>
      </c>
      <c r="G214" s="275"/>
      <c r="H214" s="276" t="s">
        <v>1</v>
      </c>
      <c r="I214" s="278"/>
      <c r="J214" s="275"/>
      <c r="K214" s="275"/>
      <c r="L214" s="279"/>
      <c r="M214" s="280"/>
      <c r="N214" s="281"/>
      <c r="O214" s="281"/>
      <c r="P214" s="281"/>
      <c r="Q214" s="281"/>
      <c r="R214" s="281"/>
      <c r="S214" s="281"/>
      <c r="T214" s="282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83" t="s">
        <v>372</v>
      </c>
      <c r="AU214" s="283" t="s">
        <v>88</v>
      </c>
      <c r="AV214" s="15" t="s">
        <v>83</v>
      </c>
      <c r="AW214" s="15" t="s">
        <v>32</v>
      </c>
      <c r="AX214" s="15" t="s">
        <v>76</v>
      </c>
      <c r="AY214" s="283" t="s">
        <v>362</v>
      </c>
    </row>
    <row r="215" s="13" customFormat="1">
      <c r="A215" s="13"/>
      <c r="B215" s="241"/>
      <c r="C215" s="242"/>
      <c r="D215" s="243" t="s">
        <v>372</v>
      </c>
      <c r="E215" s="244" t="s">
        <v>1</v>
      </c>
      <c r="F215" s="245" t="s">
        <v>809</v>
      </c>
      <c r="G215" s="242"/>
      <c r="H215" s="246">
        <v>1.3520000000000001</v>
      </c>
      <c r="I215" s="247"/>
      <c r="J215" s="242"/>
      <c r="K215" s="242"/>
      <c r="L215" s="248"/>
      <c r="M215" s="249"/>
      <c r="N215" s="250"/>
      <c r="O215" s="250"/>
      <c r="P215" s="250"/>
      <c r="Q215" s="250"/>
      <c r="R215" s="250"/>
      <c r="S215" s="250"/>
      <c r="T215" s="25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2" t="s">
        <v>372</v>
      </c>
      <c r="AU215" s="252" t="s">
        <v>88</v>
      </c>
      <c r="AV215" s="13" t="s">
        <v>88</v>
      </c>
      <c r="AW215" s="13" t="s">
        <v>32</v>
      </c>
      <c r="AX215" s="13" t="s">
        <v>76</v>
      </c>
      <c r="AY215" s="252" t="s">
        <v>362</v>
      </c>
    </row>
    <row r="216" s="15" customFormat="1">
      <c r="A216" s="15"/>
      <c r="B216" s="274"/>
      <c r="C216" s="275"/>
      <c r="D216" s="243" t="s">
        <v>372</v>
      </c>
      <c r="E216" s="276" t="s">
        <v>1</v>
      </c>
      <c r="F216" s="277" t="s">
        <v>810</v>
      </c>
      <c r="G216" s="275"/>
      <c r="H216" s="276" t="s">
        <v>1</v>
      </c>
      <c r="I216" s="278"/>
      <c r="J216" s="275"/>
      <c r="K216" s="275"/>
      <c r="L216" s="279"/>
      <c r="M216" s="280"/>
      <c r="N216" s="281"/>
      <c r="O216" s="281"/>
      <c r="P216" s="281"/>
      <c r="Q216" s="281"/>
      <c r="R216" s="281"/>
      <c r="S216" s="281"/>
      <c r="T216" s="282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83" t="s">
        <v>372</v>
      </c>
      <c r="AU216" s="283" t="s">
        <v>88</v>
      </c>
      <c r="AV216" s="15" t="s">
        <v>83</v>
      </c>
      <c r="AW216" s="15" t="s">
        <v>32</v>
      </c>
      <c r="AX216" s="15" t="s">
        <v>76</v>
      </c>
      <c r="AY216" s="283" t="s">
        <v>362</v>
      </c>
    </row>
    <row r="217" s="13" customFormat="1">
      <c r="A217" s="13"/>
      <c r="B217" s="241"/>
      <c r="C217" s="242"/>
      <c r="D217" s="243" t="s">
        <v>372</v>
      </c>
      <c r="E217" s="244" t="s">
        <v>1</v>
      </c>
      <c r="F217" s="245" t="s">
        <v>811</v>
      </c>
      <c r="G217" s="242"/>
      <c r="H217" s="246">
        <v>0.104</v>
      </c>
      <c r="I217" s="247"/>
      <c r="J217" s="242"/>
      <c r="K217" s="242"/>
      <c r="L217" s="248"/>
      <c r="M217" s="249"/>
      <c r="N217" s="250"/>
      <c r="O217" s="250"/>
      <c r="P217" s="250"/>
      <c r="Q217" s="250"/>
      <c r="R217" s="250"/>
      <c r="S217" s="250"/>
      <c r="T217" s="25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2" t="s">
        <v>372</v>
      </c>
      <c r="AU217" s="252" t="s">
        <v>88</v>
      </c>
      <c r="AV217" s="13" t="s">
        <v>88</v>
      </c>
      <c r="AW217" s="13" t="s">
        <v>32</v>
      </c>
      <c r="AX217" s="13" t="s">
        <v>76</v>
      </c>
      <c r="AY217" s="252" t="s">
        <v>362</v>
      </c>
    </row>
    <row r="218" s="15" customFormat="1">
      <c r="A218" s="15"/>
      <c r="B218" s="274"/>
      <c r="C218" s="275"/>
      <c r="D218" s="243" t="s">
        <v>372</v>
      </c>
      <c r="E218" s="276" t="s">
        <v>1</v>
      </c>
      <c r="F218" s="277" t="s">
        <v>812</v>
      </c>
      <c r="G218" s="275"/>
      <c r="H218" s="276" t="s">
        <v>1</v>
      </c>
      <c r="I218" s="278"/>
      <c r="J218" s="275"/>
      <c r="K218" s="275"/>
      <c r="L218" s="279"/>
      <c r="M218" s="280"/>
      <c r="N218" s="281"/>
      <c r="O218" s="281"/>
      <c r="P218" s="281"/>
      <c r="Q218" s="281"/>
      <c r="R218" s="281"/>
      <c r="S218" s="281"/>
      <c r="T218" s="282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83" t="s">
        <v>372</v>
      </c>
      <c r="AU218" s="283" t="s">
        <v>88</v>
      </c>
      <c r="AV218" s="15" t="s">
        <v>83</v>
      </c>
      <c r="AW218" s="15" t="s">
        <v>32</v>
      </c>
      <c r="AX218" s="15" t="s">
        <v>76</v>
      </c>
      <c r="AY218" s="283" t="s">
        <v>362</v>
      </c>
    </row>
    <row r="219" s="13" customFormat="1">
      <c r="A219" s="13"/>
      <c r="B219" s="241"/>
      <c r="C219" s="242"/>
      <c r="D219" s="243" t="s">
        <v>372</v>
      </c>
      <c r="E219" s="244" t="s">
        <v>1</v>
      </c>
      <c r="F219" s="245" t="s">
        <v>813</v>
      </c>
      <c r="G219" s="242"/>
      <c r="H219" s="246">
        <v>1.248</v>
      </c>
      <c r="I219" s="247"/>
      <c r="J219" s="242"/>
      <c r="K219" s="242"/>
      <c r="L219" s="248"/>
      <c r="M219" s="249"/>
      <c r="N219" s="250"/>
      <c r="O219" s="250"/>
      <c r="P219" s="250"/>
      <c r="Q219" s="250"/>
      <c r="R219" s="250"/>
      <c r="S219" s="250"/>
      <c r="T219" s="25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2" t="s">
        <v>372</v>
      </c>
      <c r="AU219" s="252" t="s">
        <v>88</v>
      </c>
      <c r="AV219" s="13" t="s">
        <v>88</v>
      </c>
      <c r="AW219" s="13" t="s">
        <v>32</v>
      </c>
      <c r="AX219" s="13" t="s">
        <v>76</v>
      </c>
      <c r="AY219" s="252" t="s">
        <v>362</v>
      </c>
    </row>
    <row r="220" s="14" customFormat="1">
      <c r="A220" s="14"/>
      <c r="B220" s="263"/>
      <c r="C220" s="264"/>
      <c r="D220" s="243" t="s">
        <v>372</v>
      </c>
      <c r="E220" s="265" t="s">
        <v>1</v>
      </c>
      <c r="F220" s="266" t="s">
        <v>396</v>
      </c>
      <c r="G220" s="264"/>
      <c r="H220" s="267">
        <v>2.7040000000000002</v>
      </c>
      <c r="I220" s="268"/>
      <c r="J220" s="264"/>
      <c r="K220" s="264"/>
      <c r="L220" s="269"/>
      <c r="M220" s="270"/>
      <c r="N220" s="271"/>
      <c r="O220" s="271"/>
      <c r="P220" s="271"/>
      <c r="Q220" s="271"/>
      <c r="R220" s="271"/>
      <c r="S220" s="271"/>
      <c r="T220" s="27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73" t="s">
        <v>372</v>
      </c>
      <c r="AU220" s="273" t="s">
        <v>88</v>
      </c>
      <c r="AV220" s="14" t="s">
        <v>370</v>
      </c>
      <c r="AW220" s="14" t="s">
        <v>32</v>
      </c>
      <c r="AX220" s="14" t="s">
        <v>76</v>
      </c>
      <c r="AY220" s="273" t="s">
        <v>362</v>
      </c>
    </row>
    <row r="221" s="15" customFormat="1">
      <c r="A221" s="15"/>
      <c r="B221" s="274"/>
      <c r="C221" s="275"/>
      <c r="D221" s="243" t="s">
        <v>372</v>
      </c>
      <c r="E221" s="276" t="s">
        <v>1</v>
      </c>
      <c r="F221" s="277" t="s">
        <v>2284</v>
      </c>
      <c r="G221" s="275"/>
      <c r="H221" s="276" t="s">
        <v>1</v>
      </c>
      <c r="I221" s="278"/>
      <c r="J221" s="275"/>
      <c r="K221" s="275"/>
      <c r="L221" s="279"/>
      <c r="M221" s="280"/>
      <c r="N221" s="281"/>
      <c r="O221" s="281"/>
      <c r="P221" s="281"/>
      <c r="Q221" s="281"/>
      <c r="R221" s="281"/>
      <c r="S221" s="281"/>
      <c r="T221" s="282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83" t="s">
        <v>372</v>
      </c>
      <c r="AU221" s="283" t="s">
        <v>88</v>
      </c>
      <c r="AV221" s="15" t="s">
        <v>83</v>
      </c>
      <c r="AW221" s="15" t="s">
        <v>32</v>
      </c>
      <c r="AX221" s="15" t="s">
        <v>76</v>
      </c>
      <c r="AY221" s="283" t="s">
        <v>362</v>
      </c>
    </row>
    <row r="222" s="13" customFormat="1">
      <c r="A222" s="13"/>
      <c r="B222" s="241"/>
      <c r="C222" s="242"/>
      <c r="D222" s="243" t="s">
        <v>372</v>
      </c>
      <c r="E222" s="244" t="s">
        <v>1</v>
      </c>
      <c r="F222" s="245" t="s">
        <v>2285</v>
      </c>
      <c r="G222" s="242"/>
      <c r="H222" s="246">
        <v>0.104</v>
      </c>
      <c r="I222" s="247"/>
      <c r="J222" s="242"/>
      <c r="K222" s="242"/>
      <c r="L222" s="248"/>
      <c r="M222" s="249"/>
      <c r="N222" s="250"/>
      <c r="O222" s="250"/>
      <c r="P222" s="250"/>
      <c r="Q222" s="250"/>
      <c r="R222" s="250"/>
      <c r="S222" s="250"/>
      <c r="T222" s="25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2" t="s">
        <v>372</v>
      </c>
      <c r="AU222" s="252" t="s">
        <v>88</v>
      </c>
      <c r="AV222" s="13" t="s">
        <v>88</v>
      </c>
      <c r="AW222" s="13" t="s">
        <v>32</v>
      </c>
      <c r="AX222" s="13" t="s">
        <v>83</v>
      </c>
      <c r="AY222" s="252" t="s">
        <v>362</v>
      </c>
    </row>
    <row r="223" s="2" customFormat="1" ht="33" customHeight="1">
      <c r="A223" s="39"/>
      <c r="B223" s="40"/>
      <c r="C223" s="228" t="s">
        <v>497</v>
      </c>
      <c r="D223" s="228" t="s">
        <v>365</v>
      </c>
      <c r="E223" s="229" t="s">
        <v>820</v>
      </c>
      <c r="F223" s="230" t="s">
        <v>821</v>
      </c>
      <c r="G223" s="231" t="s">
        <v>368</v>
      </c>
      <c r="H223" s="232">
        <v>1.6799999999999999</v>
      </c>
      <c r="I223" s="233"/>
      <c r="J223" s="234">
        <f>ROUND(I223*H223,2)</f>
        <v>0</v>
      </c>
      <c r="K223" s="230" t="s">
        <v>369</v>
      </c>
      <c r="L223" s="45"/>
      <c r="M223" s="235" t="s">
        <v>1</v>
      </c>
      <c r="N223" s="236" t="s">
        <v>42</v>
      </c>
      <c r="O223" s="92"/>
      <c r="P223" s="237">
        <f>O223*H223</f>
        <v>0</v>
      </c>
      <c r="Q223" s="237">
        <v>0.080610000000000001</v>
      </c>
      <c r="R223" s="237">
        <f>Q223*H223</f>
        <v>0.13542479999999998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370</v>
      </c>
      <c r="AT223" s="239" t="s">
        <v>365</v>
      </c>
      <c r="AU223" s="239" t="s">
        <v>88</v>
      </c>
      <c r="AY223" s="18" t="s">
        <v>362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88</v>
      </c>
      <c r="BK223" s="240">
        <f>ROUND(I223*H223,2)</f>
        <v>0</v>
      </c>
      <c r="BL223" s="18" t="s">
        <v>370</v>
      </c>
      <c r="BM223" s="239" t="s">
        <v>822</v>
      </c>
    </row>
    <row r="224" s="15" customFormat="1">
      <c r="A224" s="15"/>
      <c r="B224" s="274"/>
      <c r="C224" s="275"/>
      <c r="D224" s="243" t="s">
        <v>372</v>
      </c>
      <c r="E224" s="276" t="s">
        <v>1</v>
      </c>
      <c r="F224" s="277" t="s">
        <v>2145</v>
      </c>
      <c r="G224" s="275"/>
      <c r="H224" s="276" t="s">
        <v>1</v>
      </c>
      <c r="I224" s="278"/>
      <c r="J224" s="275"/>
      <c r="K224" s="275"/>
      <c r="L224" s="279"/>
      <c r="M224" s="280"/>
      <c r="N224" s="281"/>
      <c r="O224" s="281"/>
      <c r="P224" s="281"/>
      <c r="Q224" s="281"/>
      <c r="R224" s="281"/>
      <c r="S224" s="281"/>
      <c r="T224" s="282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83" t="s">
        <v>372</v>
      </c>
      <c r="AU224" s="283" t="s">
        <v>88</v>
      </c>
      <c r="AV224" s="15" t="s">
        <v>83</v>
      </c>
      <c r="AW224" s="15" t="s">
        <v>32</v>
      </c>
      <c r="AX224" s="15" t="s">
        <v>76</v>
      </c>
      <c r="AY224" s="283" t="s">
        <v>362</v>
      </c>
    </row>
    <row r="225" s="13" customFormat="1">
      <c r="A225" s="13"/>
      <c r="B225" s="241"/>
      <c r="C225" s="242"/>
      <c r="D225" s="243" t="s">
        <v>372</v>
      </c>
      <c r="E225" s="244" t="s">
        <v>1</v>
      </c>
      <c r="F225" s="245" t="s">
        <v>2286</v>
      </c>
      <c r="G225" s="242"/>
      <c r="H225" s="246">
        <v>1.6799999999999999</v>
      </c>
      <c r="I225" s="247"/>
      <c r="J225" s="242"/>
      <c r="K225" s="242"/>
      <c r="L225" s="248"/>
      <c r="M225" s="249"/>
      <c r="N225" s="250"/>
      <c r="O225" s="250"/>
      <c r="P225" s="250"/>
      <c r="Q225" s="250"/>
      <c r="R225" s="250"/>
      <c r="S225" s="250"/>
      <c r="T225" s="25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2" t="s">
        <v>372</v>
      </c>
      <c r="AU225" s="252" t="s">
        <v>88</v>
      </c>
      <c r="AV225" s="13" t="s">
        <v>88</v>
      </c>
      <c r="AW225" s="13" t="s">
        <v>32</v>
      </c>
      <c r="AX225" s="13" t="s">
        <v>76</v>
      </c>
      <c r="AY225" s="252" t="s">
        <v>362</v>
      </c>
    </row>
    <row r="226" s="14" customFormat="1">
      <c r="A226" s="14"/>
      <c r="B226" s="263"/>
      <c r="C226" s="264"/>
      <c r="D226" s="243" t="s">
        <v>372</v>
      </c>
      <c r="E226" s="265" t="s">
        <v>1</v>
      </c>
      <c r="F226" s="266" t="s">
        <v>396</v>
      </c>
      <c r="G226" s="264"/>
      <c r="H226" s="267">
        <v>1.6799999999999999</v>
      </c>
      <c r="I226" s="268"/>
      <c r="J226" s="264"/>
      <c r="K226" s="264"/>
      <c r="L226" s="269"/>
      <c r="M226" s="270"/>
      <c r="N226" s="271"/>
      <c r="O226" s="271"/>
      <c r="P226" s="271"/>
      <c r="Q226" s="271"/>
      <c r="R226" s="271"/>
      <c r="S226" s="271"/>
      <c r="T226" s="27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73" t="s">
        <v>372</v>
      </c>
      <c r="AU226" s="273" t="s">
        <v>88</v>
      </c>
      <c r="AV226" s="14" t="s">
        <v>370</v>
      </c>
      <c r="AW226" s="14" t="s">
        <v>32</v>
      </c>
      <c r="AX226" s="14" t="s">
        <v>83</v>
      </c>
      <c r="AY226" s="273" t="s">
        <v>362</v>
      </c>
    </row>
    <row r="227" s="2" customFormat="1" ht="24.15" customHeight="1">
      <c r="A227" s="39"/>
      <c r="B227" s="40"/>
      <c r="C227" s="228" t="s">
        <v>502</v>
      </c>
      <c r="D227" s="228" t="s">
        <v>365</v>
      </c>
      <c r="E227" s="229" t="s">
        <v>838</v>
      </c>
      <c r="F227" s="230" t="s">
        <v>839</v>
      </c>
      <c r="G227" s="231" t="s">
        <v>403</v>
      </c>
      <c r="H227" s="232">
        <v>5.2400000000000002</v>
      </c>
      <c r="I227" s="233"/>
      <c r="J227" s="234">
        <f>ROUND(I227*H227,2)</f>
        <v>0</v>
      </c>
      <c r="K227" s="230" t="s">
        <v>369</v>
      </c>
      <c r="L227" s="45"/>
      <c r="M227" s="235" t="s">
        <v>1</v>
      </c>
      <c r="N227" s="236" t="s">
        <v>42</v>
      </c>
      <c r="O227" s="92"/>
      <c r="P227" s="237">
        <f>O227*H227</f>
        <v>0</v>
      </c>
      <c r="Q227" s="237">
        <v>0.00013999999999999999</v>
      </c>
      <c r="R227" s="237">
        <f>Q227*H227</f>
        <v>0.00073359999999999994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370</v>
      </c>
      <c r="AT227" s="239" t="s">
        <v>365</v>
      </c>
      <c r="AU227" s="239" t="s">
        <v>88</v>
      </c>
      <c r="AY227" s="18" t="s">
        <v>362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88</v>
      </c>
      <c r="BK227" s="240">
        <f>ROUND(I227*H227,2)</f>
        <v>0</v>
      </c>
      <c r="BL227" s="18" t="s">
        <v>370</v>
      </c>
      <c r="BM227" s="239" t="s">
        <v>840</v>
      </c>
    </row>
    <row r="228" s="13" customFormat="1">
      <c r="A228" s="13"/>
      <c r="B228" s="241"/>
      <c r="C228" s="242"/>
      <c r="D228" s="243" t="s">
        <v>372</v>
      </c>
      <c r="E228" s="244" t="s">
        <v>1</v>
      </c>
      <c r="F228" s="245" t="s">
        <v>1443</v>
      </c>
      <c r="G228" s="242"/>
      <c r="H228" s="246">
        <v>5.2400000000000002</v>
      </c>
      <c r="I228" s="247"/>
      <c r="J228" s="242"/>
      <c r="K228" s="242"/>
      <c r="L228" s="248"/>
      <c r="M228" s="249"/>
      <c r="N228" s="250"/>
      <c r="O228" s="250"/>
      <c r="P228" s="250"/>
      <c r="Q228" s="250"/>
      <c r="R228" s="250"/>
      <c r="S228" s="250"/>
      <c r="T228" s="25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2" t="s">
        <v>372</v>
      </c>
      <c r="AU228" s="252" t="s">
        <v>88</v>
      </c>
      <c r="AV228" s="13" t="s">
        <v>88</v>
      </c>
      <c r="AW228" s="13" t="s">
        <v>32</v>
      </c>
      <c r="AX228" s="13" t="s">
        <v>76</v>
      </c>
      <c r="AY228" s="252" t="s">
        <v>362</v>
      </c>
    </row>
    <row r="229" s="14" customFormat="1">
      <c r="A229" s="14"/>
      <c r="B229" s="263"/>
      <c r="C229" s="264"/>
      <c r="D229" s="243" t="s">
        <v>372</v>
      </c>
      <c r="E229" s="265" t="s">
        <v>1</v>
      </c>
      <c r="F229" s="266" t="s">
        <v>396</v>
      </c>
      <c r="G229" s="264"/>
      <c r="H229" s="267">
        <v>5.2400000000000002</v>
      </c>
      <c r="I229" s="268"/>
      <c r="J229" s="264"/>
      <c r="K229" s="264"/>
      <c r="L229" s="269"/>
      <c r="M229" s="270"/>
      <c r="N229" s="271"/>
      <c r="O229" s="271"/>
      <c r="P229" s="271"/>
      <c r="Q229" s="271"/>
      <c r="R229" s="271"/>
      <c r="S229" s="271"/>
      <c r="T229" s="27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73" t="s">
        <v>372</v>
      </c>
      <c r="AU229" s="273" t="s">
        <v>88</v>
      </c>
      <c r="AV229" s="14" t="s">
        <v>370</v>
      </c>
      <c r="AW229" s="14" t="s">
        <v>32</v>
      </c>
      <c r="AX229" s="14" t="s">
        <v>83</v>
      </c>
      <c r="AY229" s="273" t="s">
        <v>362</v>
      </c>
    </row>
    <row r="230" s="2" customFormat="1" ht="24.15" customHeight="1">
      <c r="A230" s="39"/>
      <c r="B230" s="40"/>
      <c r="C230" s="228" t="s">
        <v>509</v>
      </c>
      <c r="D230" s="228" t="s">
        <v>365</v>
      </c>
      <c r="E230" s="229" t="s">
        <v>842</v>
      </c>
      <c r="F230" s="230" t="s">
        <v>843</v>
      </c>
      <c r="G230" s="231" t="s">
        <v>403</v>
      </c>
      <c r="H230" s="232">
        <v>5.2999999999999998</v>
      </c>
      <c r="I230" s="233"/>
      <c r="J230" s="234">
        <f>ROUND(I230*H230,2)</f>
        <v>0</v>
      </c>
      <c r="K230" s="230" t="s">
        <v>369</v>
      </c>
      <c r="L230" s="45"/>
      <c r="M230" s="235" t="s">
        <v>1</v>
      </c>
      <c r="N230" s="236" t="s">
        <v>42</v>
      </c>
      <c r="O230" s="92"/>
      <c r="P230" s="237">
        <f>O230*H230</f>
        <v>0</v>
      </c>
      <c r="Q230" s="237">
        <v>0.0030599999999999998</v>
      </c>
      <c r="R230" s="237">
        <f>Q230*H230</f>
        <v>0.016218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370</v>
      </c>
      <c r="AT230" s="239" t="s">
        <v>365</v>
      </c>
      <c r="AU230" s="239" t="s">
        <v>88</v>
      </c>
      <c r="AY230" s="18" t="s">
        <v>362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88</v>
      </c>
      <c r="BK230" s="240">
        <f>ROUND(I230*H230,2)</f>
        <v>0</v>
      </c>
      <c r="BL230" s="18" t="s">
        <v>370</v>
      </c>
      <c r="BM230" s="239" t="s">
        <v>844</v>
      </c>
    </row>
    <row r="231" s="15" customFormat="1">
      <c r="A231" s="15"/>
      <c r="B231" s="274"/>
      <c r="C231" s="275"/>
      <c r="D231" s="243" t="s">
        <v>372</v>
      </c>
      <c r="E231" s="276" t="s">
        <v>1</v>
      </c>
      <c r="F231" s="277" t="s">
        <v>2287</v>
      </c>
      <c r="G231" s="275"/>
      <c r="H231" s="276" t="s">
        <v>1</v>
      </c>
      <c r="I231" s="278"/>
      <c r="J231" s="275"/>
      <c r="K231" s="275"/>
      <c r="L231" s="279"/>
      <c r="M231" s="280"/>
      <c r="N231" s="281"/>
      <c r="O231" s="281"/>
      <c r="P231" s="281"/>
      <c r="Q231" s="281"/>
      <c r="R231" s="281"/>
      <c r="S231" s="281"/>
      <c r="T231" s="282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83" t="s">
        <v>372</v>
      </c>
      <c r="AU231" s="283" t="s">
        <v>88</v>
      </c>
      <c r="AV231" s="15" t="s">
        <v>83</v>
      </c>
      <c r="AW231" s="15" t="s">
        <v>32</v>
      </c>
      <c r="AX231" s="15" t="s">
        <v>76</v>
      </c>
      <c r="AY231" s="283" t="s">
        <v>362</v>
      </c>
    </row>
    <row r="232" s="13" customFormat="1">
      <c r="A232" s="13"/>
      <c r="B232" s="241"/>
      <c r="C232" s="242"/>
      <c r="D232" s="243" t="s">
        <v>372</v>
      </c>
      <c r="E232" s="244" t="s">
        <v>1</v>
      </c>
      <c r="F232" s="245" t="s">
        <v>2288</v>
      </c>
      <c r="G232" s="242"/>
      <c r="H232" s="246">
        <v>1.5</v>
      </c>
      <c r="I232" s="247"/>
      <c r="J232" s="242"/>
      <c r="K232" s="242"/>
      <c r="L232" s="248"/>
      <c r="M232" s="249"/>
      <c r="N232" s="250"/>
      <c r="O232" s="250"/>
      <c r="P232" s="250"/>
      <c r="Q232" s="250"/>
      <c r="R232" s="250"/>
      <c r="S232" s="250"/>
      <c r="T232" s="25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2" t="s">
        <v>372</v>
      </c>
      <c r="AU232" s="252" t="s">
        <v>88</v>
      </c>
      <c r="AV232" s="13" t="s">
        <v>88</v>
      </c>
      <c r="AW232" s="13" t="s">
        <v>32</v>
      </c>
      <c r="AX232" s="13" t="s">
        <v>76</v>
      </c>
      <c r="AY232" s="252" t="s">
        <v>362</v>
      </c>
    </row>
    <row r="233" s="16" customFormat="1">
      <c r="A233" s="16"/>
      <c r="B233" s="297"/>
      <c r="C233" s="298"/>
      <c r="D233" s="243" t="s">
        <v>372</v>
      </c>
      <c r="E233" s="299" t="s">
        <v>1</v>
      </c>
      <c r="F233" s="300" t="s">
        <v>848</v>
      </c>
      <c r="G233" s="298"/>
      <c r="H233" s="301">
        <v>1.5</v>
      </c>
      <c r="I233" s="302"/>
      <c r="J233" s="298"/>
      <c r="K233" s="298"/>
      <c r="L233" s="303"/>
      <c r="M233" s="304"/>
      <c r="N233" s="305"/>
      <c r="O233" s="305"/>
      <c r="P233" s="305"/>
      <c r="Q233" s="305"/>
      <c r="R233" s="305"/>
      <c r="S233" s="305"/>
      <c r="T233" s="30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T233" s="307" t="s">
        <v>372</v>
      </c>
      <c r="AU233" s="307" t="s">
        <v>88</v>
      </c>
      <c r="AV233" s="16" t="s">
        <v>104</v>
      </c>
      <c r="AW233" s="16" t="s">
        <v>32</v>
      </c>
      <c r="AX233" s="16" t="s">
        <v>76</v>
      </c>
      <c r="AY233" s="307" t="s">
        <v>362</v>
      </c>
    </row>
    <row r="234" s="15" customFormat="1">
      <c r="A234" s="15"/>
      <c r="B234" s="274"/>
      <c r="C234" s="275"/>
      <c r="D234" s="243" t="s">
        <v>372</v>
      </c>
      <c r="E234" s="276" t="s">
        <v>1</v>
      </c>
      <c r="F234" s="277" t="s">
        <v>849</v>
      </c>
      <c r="G234" s="275"/>
      <c r="H234" s="276" t="s">
        <v>1</v>
      </c>
      <c r="I234" s="278"/>
      <c r="J234" s="275"/>
      <c r="K234" s="275"/>
      <c r="L234" s="279"/>
      <c r="M234" s="280"/>
      <c r="N234" s="281"/>
      <c r="O234" s="281"/>
      <c r="P234" s="281"/>
      <c r="Q234" s="281"/>
      <c r="R234" s="281"/>
      <c r="S234" s="281"/>
      <c r="T234" s="282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83" t="s">
        <v>372</v>
      </c>
      <c r="AU234" s="283" t="s">
        <v>88</v>
      </c>
      <c r="AV234" s="15" t="s">
        <v>83</v>
      </c>
      <c r="AW234" s="15" t="s">
        <v>32</v>
      </c>
      <c r="AX234" s="15" t="s">
        <v>76</v>
      </c>
      <c r="AY234" s="283" t="s">
        <v>362</v>
      </c>
    </row>
    <row r="235" s="15" customFormat="1">
      <c r="A235" s="15"/>
      <c r="B235" s="274"/>
      <c r="C235" s="275"/>
      <c r="D235" s="243" t="s">
        <v>372</v>
      </c>
      <c r="E235" s="276" t="s">
        <v>1</v>
      </c>
      <c r="F235" s="277" t="s">
        <v>2145</v>
      </c>
      <c r="G235" s="275"/>
      <c r="H235" s="276" t="s">
        <v>1</v>
      </c>
      <c r="I235" s="278"/>
      <c r="J235" s="275"/>
      <c r="K235" s="275"/>
      <c r="L235" s="279"/>
      <c r="M235" s="280"/>
      <c r="N235" s="281"/>
      <c r="O235" s="281"/>
      <c r="P235" s="281"/>
      <c r="Q235" s="281"/>
      <c r="R235" s="281"/>
      <c r="S235" s="281"/>
      <c r="T235" s="282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83" t="s">
        <v>372</v>
      </c>
      <c r="AU235" s="283" t="s">
        <v>88</v>
      </c>
      <c r="AV235" s="15" t="s">
        <v>83</v>
      </c>
      <c r="AW235" s="15" t="s">
        <v>32</v>
      </c>
      <c r="AX235" s="15" t="s">
        <v>76</v>
      </c>
      <c r="AY235" s="283" t="s">
        <v>362</v>
      </c>
    </row>
    <row r="236" s="13" customFormat="1">
      <c r="A236" s="13"/>
      <c r="B236" s="241"/>
      <c r="C236" s="242"/>
      <c r="D236" s="243" t="s">
        <v>372</v>
      </c>
      <c r="E236" s="244" t="s">
        <v>1</v>
      </c>
      <c r="F236" s="245" t="s">
        <v>2289</v>
      </c>
      <c r="G236" s="242"/>
      <c r="H236" s="246">
        <v>3.7999999999999998</v>
      </c>
      <c r="I236" s="247"/>
      <c r="J236" s="242"/>
      <c r="K236" s="242"/>
      <c r="L236" s="248"/>
      <c r="M236" s="249"/>
      <c r="N236" s="250"/>
      <c r="O236" s="250"/>
      <c r="P236" s="250"/>
      <c r="Q236" s="250"/>
      <c r="R236" s="250"/>
      <c r="S236" s="250"/>
      <c r="T236" s="25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2" t="s">
        <v>372</v>
      </c>
      <c r="AU236" s="252" t="s">
        <v>88</v>
      </c>
      <c r="AV236" s="13" t="s">
        <v>88</v>
      </c>
      <c r="AW236" s="13" t="s">
        <v>32</v>
      </c>
      <c r="AX236" s="13" t="s">
        <v>76</v>
      </c>
      <c r="AY236" s="252" t="s">
        <v>362</v>
      </c>
    </row>
    <row r="237" s="16" customFormat="1">
      <c r="A237" s="16"/>
      <c r="B237" s="297"/>
      <c r="C237" s="298"/>
      <c r="D237" s="243" t="s">
        <v>372</v>
      </c>
      <c r="E237" s="299" t="s">
        <v>1</v>
      </c>
      <c r="F237" s="300" t="s">
        <v>848</v>
      </c>
      <c r="G237" s="298"/>
      <c r="H237" s="301">
        <v>3.7999999999999998</v>
      </c>
      <c r="I237" s="302"/>
      <c r="J237" s="298"/>
      <c r="K237" s="298"/>
      <c r="L237" s="303"/>
      <c r="M237" s="304"/>
      <c r="N237" s="305"/>
      <c r="O237" s="305"/>
      <c r="P237" s="305"/>
      <c r="Q237" s="305"/>
      <c r="R237" s="305"/>
      <c r="S237" s="305"/>
      <c r="T237" s="30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T237" s="307" t="s">
        <v>372</v>
      </c>
      <c r="AU237" s="307" t="s">
        <v>88</v>
      </c>
      <c r="AV237" s="16" t="s">
        <v>104</v>
      </c>
      <c r="AW237" s="16" t="s">
        <v>32</v>
      </c>
      <c r="AX237" s="16" t="s">
        <v>76</v>
      </c>
      <c r="AY237" s="307" t="s">
        <v>362</v>
      </c>
    </row>
    <row r="238" s="14" customFormat="1">
      <c r="A238" s="14"/>
      <c r="B238" s="263"/>
      <c r="C238" s="264"/>
      <c r="D238" s="243" t="s">
        <v>372</v>
      </c>
      <c r="E238" s="265" t="s">
        <v>1</v>
      </c>
      <c r="F238" s="266" t="s">
        <v>396</v>
      </c>
      <c r="G238" s="264"/>
      <c r="H238" s="267">
        <v>5.2999999999999998</v>
      </c>
      <c r="I238" s="268"/>
      <c r="J238" s="264"/>
      <c r="K238" s="264"/>
      <c r="L238" s="269"/>
      <c r="M238" s="270"/>
      <c r="N238" s="271"/>
      <c r="O238" s="271"/>
      <c r="P238" s="271"/>
      <c r="Q238" s="271"/>
      <c r="R238" s="271"/>
      <c r="S238" s="271"/>
      <c r="T238" s="27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73" t="s">
        <v>372</v>
      </c>
      <c r="AU238" s="273" t="s">
        <v>88</v>
      </c>
      <c r="AV238" s="14" t="s">
        <v>370</v>
      </c>
      <c r="AW238" s="14" t="s">
        <v>32</v>
      </c>
      <c r="AX238" s="14" t="s">
        <v>76</v>
      </c>
      <c r="AY238" s="273" t="s">
        <v>362</v>
      </c>
    </row>
    <row r="239" s="15" customFormat="1">
      <c r="A239" s="15"/>
      <c r="B239" s="274"/>
      <c r="C239" s="275"/>
      <c r="D239" s="243" t="s">
        <v>372</v>
      </c>
      <c r="E239" s="276" t="s">
        <v>1</v>
      </c>
      <c r="F239" s="277" t="s">
        <v>863</v>
      </c>
      <c r="G239" s="275"/>
      <c r="H239" s="276" t="s">
        <v>1</v>
      </c>
      <c r="I239" s="278"/>
      <c r="J239" s="275"/>
      <c r="K239" s="275"/>
      <c r="L239" s="279"/>
      <c r="M239" s="280"/>
      <c r="N239" s="281"/>
      <c r="O239" s="281"/>
      <c r="P239" s="281"/>
      <c r="Q239" s="281"/>
      <c r="R239" s="281"/>
      <c r="S239" s="281"/>
      <c r="T239" s="282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83" t="s">
        <v>372</v>
      </c>
      <c r="AU239" s="283" t="s">
        <v>88</v>
      </c>
      <c r="AV239" s="15" t="s">
        <v>83</v>
      </c>
      <c r="AW239" s="15" t="s">
        <v>32</v>
      </c>
      <c r="AX239" s="15" t="s">
        <v>76</v>
      </c>
      <c r="AY239" s="283" t="s">
        <v>362</v>
      </c>
    </row>
    <row r="240" s="13" customFormat="1">
      <c r="A240" s="13"/>
      <c r="B240" s="241"/>
      <c r="C240" s="242"/>
      <c r="D240" s="243" t="s">
        <v>372</v>
      </c>
      <c r="E240" s="244" t="s">
        <v>1</v>
      </c>
      <c r="F240" s="245" t="s">
        <v>2290</v>
      </c>
      <c r="G240" s="242"/>
      <c r="H240" s="246">
        <v>5.2999999999999998</v>
      </c>
      <c r="I240" s="247"/>
      <c r="J240" s="242"/>
      <c r="K240" s="242"/>
      <c r="L240" s="248"/>
      <c r="M240" s="249"/>
      <c r="N240" s="250"/>
      <c r="O240" s="250"/>
      <c r="P240" s="250"/>
      <c r="Q240" s="250"/>
      <c r="R240" s="250"/>
      <c r="S240" s="250"/>
      <c r="T240" s="25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2" t="s">
        <v>372</v>
      </c>
      <c r="AU240" s="252" t="s">
        <v>88</v>
      </c>
      <c r="AV240" s="13" t="s">
        <v>88</v>
      </c>
      <c r="AW240" s="13" t="s">
        <v>32</v>
      </c>
      <c r="AX240" s="13" t="s">
        <v>76</v>
      </c>
      <c r="AY240" s="252" t="s">
        <v>362</v>
      </c>
    </row>
    <row r="241" s="14" customFormat="1">
      <c r="A241" s="14"/>
      <c r="B241" s="263"/>
      <c r="C241" s="264"/>
      <c r="D241" s="243" t="s">
        <v>372</v>
      </c>
      <c r="E241" s="265" t="s">
        <v>1</v>
      </c>
      <c r="F241" s="266" t="s">
        <v>396</v>
      </c>
      <c r="G241" s="264"/>
      <c r="H241" s="267">
        <v>5.2999999999999998</v>
      </c>
      <c r="I241" s="268"/>
      <c r="J241" s="264"/>
      <c r="K241" s="264"/>
      <c r="L241" s="269"/>
      <c r="M241" s="270"/>
      <c r="N241" s="271"/>
      <c r="O241" s="271"/>
      <c r="P241" s="271"/>
      <c r="Q241" s="271"/>
      <c r="R241" s="271"/>
      <c r="S241" s="271"/>
      <c r="T241" s="27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73" t="s">
        <v>372</v>
      </c>
      <c r="AU241" s="273" t="s">
        <v>88</v>
      </c>
      <c r="AV241" s="14" t="s">
        <v>370</v>
      </c>
      <c r="AW241" s="14" t="s">
        <v>32</v>
      </c>
      <c r="AX241" s="14" t="s">
        <v>83</v>
      </c>
      <c r="AY241" s="273" t="s">
        <v>362</v>
      </c>
    </row>
    <row r="242" s="2" customFormat="1" ht="24.15" customHeight="1">
      <c r="A242" s="39"/>
      <c r="B242" s="40"/>
      <c r="C242" s="228" t="s">
        <v>517</v>
      </c>
      <c r="D242" s="228" t="s">
        <v>365</v>
      </c>
      <c r="E242" s="229" t="s">
        <v>865</v>
      </c>
      <c r="F242" s="230" t="s">
        <v>866</v>
      </c>
      <c r="G242" s="231" t="s">
        <v>368</v>
      </c>
      <c r="H242" s="232">
        <v>7.04</v>
      </c>
      <c r="I242" s="233"/>
      <c r="J242" s="234">
        <f>ROUND(I242*H242,2)</f>
        <v>0</v>
      </c>
      <c r="K242" s="230" t="s">
        <v>369</v>
      </c>
      <c r="L242" s="45"/>
      <c r="M242" s="235" t="s">
        <v>1</v>
      </c>
      <c r="N242" s="236" t="s">
        <v>42</v>
      </c>
      <c r="O242" s="92"/>
      <c r="P242" s="237">
        <f>O242*H242</f>
        <v>0</v>
      </c>
      <c r="Q242" s="237">
        <v>0.17818000000000001</v>
      </c>
      <c r="R242" s="237">
        <f>Q242*H242</f>
        <v>1.2543872</v>
      </c>
      <c r="S242" s="237">
        <v>0</v>
      </c>
      <c r="T242" s="238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370</v>
      </c>
      <c r="AT242" s="239" t="s">
        <v>365</v>
      </c>
      <c r="AU242" s="239" t="s">
        <v>88</v>
      </c>
      <c r="AY242" s="18" t="s">
        <v>362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88</v>
      </c>
      <c r="BK242" s="240">
        <f>ROUND(I242*H242,2)</f>
        <v>0</v>
      </c>
      <c r="BL242" s="18" t="s">
        <v>370</v>
      </c>
      <c r="BM242" s="239" t="s">
        <v>867</v>
      </c>
    </row>
    <row r="243" s="15" customFormat="1">
      <c r="A243" s="15"/>
      <c r="B243" s="274"/>
      <c r="C243" s="275"/>
      <c r="D243" s="243" t="s">
        <v>372</v>
      </c>
      <c r="E243" s="276" t="s">
        <v>1</v>
      </c>
      <c r="F243" s="277" t="s">
        <v>2159</v>
      </c>
      <c r="G243" s="275"/>
      <c r="H243" s="276" t="s">
        <v>1</v>
      </c>
      <c r="I243" s="278"/>
      <c r="J243" s="275"/>
      <c r="K243" s="275"/>
      <c r="L243" s="279"/>
      <c r="M243" s="280"/>
      <c r="N243" s="281"/>
      <c r="O243" s="281"/>
      <c r="P243" s="281"/>
      <c r="Q243" s="281"/>
      <c r="R243" s="281"/>
      <c r="S243" s="281"/>
      <c r="T243" s="282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83" t="s">
        <v>372</v>
      </c>
      <c r="AU243" s="283" t="s">
        <v>88</v>
      </c>
      <c r="AV243" s="15" t="s">
        <v>83</v>
      </c>
      <c r="AW243" s="15" t="s">
        <v>32</v>
      </c>
      <c r="AX243" s="15" t="s">
        <v>76</v>
      </c>
      <c r="AY243" s="283" t="s">
        <v>362</v>
      </c>
    </row>
    <row r="244" s="13" customFormat="1">
      <c r="A244" s="13"/>
      <c r="B244" s="241"/>
      <c r="C244" s="242"/>
      <c r="D244" s="243" t="s">
        <v>372</v>
      </c>
      <c r="E244" s="244" t="s">
        <v>1</v>
      </c>
      <c r="F244" s="245" t="s">
        <v>870</v>
      </c>
      <c r="G244" s="242"/>
      <c r="H244" s="246">
        <v>0.90000000000000002</v>
      </c>
      <c r="I244" s="247"/>
      <c r="J244" s="242"/>
      <c r="K244" s="242"/>
      <c r="L244" s="248"/>
      <c r="M244" s="249"/>
      <c r="N244" s="250"/>
      <c r="O244" s="250"/>
      <c r="P244" s="250"/>
      <c r="Q244" s="250"/>
      <c r="R244" s="250"/>
      <c r="S244" s="250"/>
      <c r="T244" s="25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2" t="s">
        <v>372</v>
      </c>
      <c r="AU244" s="252" t="s">
        <v>88</v>
      </c>
      <c r="AV244" s="13" t="s">
        <v>88</v>
      </c>
      <c r="AW244" s="13" t="s">
        <v>32</v>
      </c>
      <c r="AX244" s="13" t="s">
        <v>76</v>
      </c>
      <c r="AY244" s="252" t="s">
        <v>362</v>
      </c>
    </row>
    <row r="245" s="16" customFormat="1">
      <c r="A245" s="16"/>
      <c r="B245" s="297"/>
      <c r="C245" s="298"/>
      <c r="D245" s="243" t="s">
        <v>372</v>
      </c>
      <c r="E245" s="299" t="s">
        <v>1</v>
      </c>
      <c r="F245" s="300" t="s">
        <v>848</v>
      </c>
      <c r="G245" s="298"/>
      <c r="H245" s="301">
        <v>0.90000000000000002</v>
      </c>
      <c r="I245" s="302"/>
      <c r="J245" s="298"/>
      <c r="K245" s="298"/>
      <c r="L245" s="303"/>
      <c r="M245" s="304"/>
      <c r="N245" s="305"/>
      <c r="O245" s="305"/>
      <c r="P245" s="305"/>
      <c r="Q245" s="305"/>
      <c r="R245" s="305"/>
      <c r="S245" s="305"/>
      <c r="T245" s="30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T245" s="307" t="s">
        <v>372</v>
      </c>
      <c r="AU245" s="307" t="s">
        <v>88</v>
      </c>
      <c r="AV245" s="16" t="s">
        <v>104</v>
      </c>
      <c r="AW245" s="16" t="s">
        <v>32</v>
      </c>
      <c r="AX245" s="16" t="s">
        <v>76</v>
      </c>
      <c r="AY245" s="307" t="s">
        <v>362</v>
      </c>
    </row>
    <row r="246" s="13" customFormat="1">
      <c r="A246" s="13"/>
      <c r="B246" s="241"/>
      <c r="C246" s="242"/>
      <c r="D246" s="243" t="s">
        <v>372</v>
      </c>
      <c r="E246" s="244" t="s">
        <v>1</v>
      </c>
      <c r="F246" s="245" t="s">
        <v>2166</v>
      </c>
      <c r="G246" s="242"/>
      <c r="H246" s="246">
        <v>7.7999999999999998</v>
      </c>
      <c r="I246" s="247"/>
      <c r="J246" s="242"/>
      <c r="K246" s="242"/>
      <c r="L246" s="248"/>
      <c r="M246" s="249"/>
      <c r="N246" s="250"/>
      <c r="O246" s="250"/>
      <c r="P246" s="250"/>
      <c r="Q246" s="250"/>
      <c r="R246" s="250"/>
      <c r="S246" s="250"/>
      <c r="T246" s="251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2" t="s">
        <v>372</v>
      </c>
      <c r="AU246" s="252" t="s">
        <v>88</v>
      </c>
      <c r="AV246" s="13" t="s">
        <v>88</v>
      </c>
      <c r="AW246" s="13" t="s">
        <v>32</v>
      </c>
      <c r="AX246" s="13" t="s">
        <v>76</v>
      </c>
      <c r="AY246" s="252" t="s">
        <v>362</v>
      </c>
    </row>
    <row r="247" s="16" customFormat="1">
      <c r="A247" s="16"/>
      <c r="B247" s="297"/>
      <c r="C247" s="298"/>
      <c r="D247" s="243" t="s">
        <v>372</v>
      </c>
      <c r="E247" s="299" t="s">
        <v>1</v>
      </c>
      <c r="F247" s="300" t="s">
        <v>848</v>
      </c>
      <c r="G247" s="298"/>
      <c r="H247" s="301">
        <v>7.7999999999999998</v>
      </c>
      <c r="I247" s="302"/>
      <c r="J247" s="298"/>
      <c r="K247" s="298"/>
      <c r="L247" s="303"/>
      <c r="M247" s="304"/>
      <c r="N247" s="305"/>
      <c r="O247" s="305"/>
      <c r="P247" s="305"/>
      <c r="Q247" s="305"/>
      <c r="R247" s="305"/>
      <c r="S247" s="305"/>
      <c r="T247" s="30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T247" s="307" t="s">
        <v>372</v>
      </c>
      <c r="AU247" s="307" t="s">
        <v>88</v>
      </c>
      <c r="AV247" s="16" t="s">
        <v>104</v>
      </c>
      <c r="AW247" s="16" t="s">
        <v>32</v>
      </c>
      <c r="AX247" s="16" t="s">
        <v>76</v>
      </c>
      <c r="AY247" s="307" t="s">
        <v>362</v>
      </c>
    </row>
    <row r="248" s="14" customFormat="1">
      <c r="A248" s="14"/>
      <c r="B248" s="263"/>
      <c r="C248" s="264"/>
      <c r="D248" s="243" t="s">
        <v>372</v>
      </c>
      <c r="E248" s="265" t="s">
        <v>1</v>
      </c>
      <c r="F248" s="266" t="s">
        <v>396</v>
      </c>
      <c r="G248" s="264"/>
      <c r="H248" s="267">
        <v>8.6999999999999993</v>
      </c>
      <c r="I248" s="268"/>
      <c r="J248" s="264"/>
      <c r="K248" s="264"/>
      <c r="L248" s="269"/>
      <c r="M248" s="270"/>
      <c r="N248" s="271"/>
      <c r="O248" s="271"/>
      <c r="P248" s="271"/>
      <c r="Q248" s="271"/>
      <c r="R248" s="271"/>
      <c r="S248" s="271"/>
      <c r="T248" s="27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73" t="s">
        <v>372</v>
      </c>
      <c r="AU248" s="273" t="s">
        <v>88</v>
      </c>
      <c r="AV248" s="14" t="s">
        <v>370</v>
      </c>
      <c r="AW248" s="14" t="s">
        <v>32</v>
      </c>
      <c r="AX248" s="14" t="s">
        <v>76</v>
      </c>
      <c r="AY248" s="273" t="s">
        <v>362</v>
      </c>
    </row>
    <row r="249" s="13" customFormat="1">
      <c r="A249" s="13"/>
      <c r="B249" s="241"/>
      <c r="C249" s="242"/>
      <c r="D249" s="243" t="s">
        <v>372</v>
      </c>
      <c r="E249" s="244" t="s">
        <v>1</v>
      </c>
      <c r="F249" s="245" t="s">
        <v>2291</v>
      </c>
      <c r="G249" s="242"/>
      <c r="H249" s="246">
        <v>7.04</v>
      </c>
      <c r="I249" s="247"/>
      <c r="J249" s="242"/>
      <c r="K249" s="242"/>
      <c r="L249" s="248"/>
      <c r="M249" s="249"/>
      <c r="N249" s="250"/>
      <c r="O249" s="250"/>
      <c r="P249" s="250"/>
      <c r="Q249" s="250"/>
      <c r="R249" s="250"/>
      <c r="S249" s="250"/>
      <c r="T249" s="25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2" t="s">
        <v>372</v>
      </c>
      <c r="AU249" s="252" t="s">
        <v>88</v>
      </c>
      <c r="AV249" s="13" t="s">
        <v>88</v>
      </c>
      <c r="AW249" s="13" t="s">
        <v>32</v>
      </c>
      <c r="AX249" s="13" t="s">
        <v>83</v>
      </c>
      <c r="AY249" s="252" t="s">
        <v>362</v>
      </c>
    </row>
    <row r="250" s="2" customFormat="1" ht="16.5" customHeight="1">
      <c r="A250" s="39"/>
      <c r="B250" s="40"/>
      <c r="C250" s="228" t="s">
        <v>522</v>
      </c>
      <c r="D250" s="228" t="s">
        <v>365</v>
      </c>
      <c r="E250" s="229" t="s">
        <v>2292</v>
      </c>
      <c r="F250" s="230" t="s">
        <v>2293</v>
      </c>
      <c r="G250" s="231" t="s">
        <v>368</v>
      </c>
      <c r="H250" s="232">
        <v>3.9300000000000002</v>
      </c>
      <c r="I250" s="233"/>
      <c r="J250" s="234">
        <f>ROUND(I250*H250,2)</f>
        <v>0</v>
      </c>
      <c r="K250" s="230" t="s">
        <v>369</v>
      </c>
      <c r="L250" s="45"/>
      <c r="M250" s="235" t="s">
        <v>1</v>
      </c>
      <c r="N250" s="236" t="s">
        <v>42</v>
      </c>
      <c r="O250" s="92"/>
      <c r="P250" s="237">
        <f>O250*H250</f>
        <v>0</v>
      </c>
      <c r="Q250" s="237">
        <v>0.083409999999999998</v>
      </c>
      <c r="R250" s="237">
        <f>Q250*H250</f>
        <v>0.32780130000000002</v>
      </c>
      <c r="S250" s="237">
        <v>0</v>
      </c>
      <c r="T250" s="238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9" t="s">
        <v>370</v>
      </c>
      <c r="AT250" s="239" t="s">
        <v>365</v>
      </c>
      <c r="AU250" s="239" t="s">
        <v>88</v>
      </c>
      <c r="AY250" s="18" t="s">
        <v>362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8" t="s">
        <v>88</v>
      </c>
      <c r="BK250" s="240">
        <f>ROUND(I250*H250,2)</f>
        <v>0</v>
      </c>
      <c r="BL250" s="18" t="s">
        <v>370</v>
      </c>
      <c r="BM250" s="239" t="s">
        <v>2294</v>
      </c>
    </row>
    <row r="251" s="15" customFormat="1">
      <c r="A251" s="15"/>
      <c r="B251" s="274"/>
      <c r="C251" s="275"/>
      <c r="D251" s="243" t="s">
        <v>372</v>
      </c>
      <c r="E251" s="276" t="s">
        <v>1</v>
      </c>
      <c r="F251" s="277" t="s">
        <v>2287</v>
      </c>
      <c r="G251" s="275"/>
      <c r="H251" s="276" t="s">
        <v>1</v>
      </c>
      <c r="I251" s="278"/>
      <c r="J251" s="275"/>
      <c r="K251" s="275"/>
      <c r="L251" s="279"/>
      <c r="M251" s="280"/>
      <c r="N251" s="281"/>
      <c r="O251" s="281"/>
      <c r="P251" s="281"/>
      <c r="Q251" s="281"/>
      <c r="R251" s="281"/>
      <c r="S251" s="281"/>
      <c r="T251" s="282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83" t="s">
        <v>372</v>
      </c>
      <c r="AU251" s="283" t="s">
        <v>88</v>
      </c>
      <c r="AV251" s="15" t="s">
        <v>83</v>
      </c>
      <c r="AW251" s="15" t="s">
        <v>32</v>
      </c>
      <c r="AX251" s="15" t="s">
        <v>76</v>
      </c>
      <c r="AY251" s="283" t="s">
        <v>362</v>
      </c>
    </row>
    <row r="252" s="13" customFormat="1">
      <c r="A252" s="13"/>
      <c r="B252" s="241"/>
      <c r="C252" s="242"/>
      <c r="D252" s="243" t="s">
        <v>372</v>
      </c>
      <c r="E252" s="244" t="s">
        <v>1</v>
      </c>
      <c r="F252" s="245" t="s">
        <v>2295</v>
      </c>
      <c r="G252" s="242"/>
      <c r="H252" s="246">
        <v>3.9300000000000002</v>
      </c>
      <c r="I252" s="247"/>
      <c r="J252" s="242"/>
      <c r="K252" s="242"/>
      <c r="L252" s="248"/>
      <c r="M252" s="249"/>
      <c r="N252" s="250"/>
      <c r="O252" s="250"/>
      <c r="P252" s="250"/>
      <c r="Q252" s="250"/>
      <c r="R252" s="250"/>
      <c r="S252" s="250"/>
      <c r="T252" s="25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2" t="s">
        <v>372</v>
      </c>
      <c r="AU252" s="252" t="s">
        <v>88</v>
      </c>
      <c r="AV252" s="13" t="s">
        <v>88</v>
      </c>
      <c r="AW252" s="13" t="s">
        <v>32</v>
      </c>
      <c r="AX252" s="13" t="s">
        <v>76</v>
      </c>
      <c r="AY252" s="252" t="s">
        <v>362</v>
      </c>
    </row>
    <row r="253" s="14" customFormat="1">
      <c r="A253" s="14"/>
      <c r="B253" s="263"/>
      <c r="C253" s="264"/>
      <c r="D253" s="243" t="s">
        <v>372</v>
      </c>
      <c r="E253" s="265" t="s">
        <v>1</v>
      </c>
      <c r="F253" s="266" t="s">
        <v>396</v>
      </c>
      <c r="G253" s="264"/>
      <c r="H253" s="267">
        <v>3.9300000000000002</v>
      </c>
      <c r="I253" s="268"/>
      <c r="J253" s="264"/>
      <c r="K253" s="264"/>
      <c r="L253" s="269"/>
      <c r="M253" s="270"/>
      <c r="N253" s="271"/>
      <c r="O253" s="271"/>
      <c r="P253" s="271"/>
      <c r="Q253" s="271"/>
      <c r="R253" s="271"/>
      <c r="S253" s="271"/>
      <c r="T253" s="27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73" t="s">
        <v>372</v>
      </c>
      <c r="AU253" s="273" t="s">
        <v>88</v>
      </c>
      <c r="AV253" s="14" t="s">
        <v>370</v>
      </c>
      <c r="AW253" s="14" t="s">
        <v>32</v>
      </c>
      <c r="AX253" s="14" t="s">
        <v>83</v>
      </c>
      <c r="AY253" s="273" t="s">
        <v>362</v>
      </c>
    </row>
    <row r="254" s="2" customFormat="1" ht="16.5" customHeight="1">
      <c r="A254" s="39"/>
      <c r="B254" s="40"/>
      <c r="C254" s="228" t="s">
        <v>526</v>
      </c>
      <c r="D254" s="228" t="s">
        <v>365</v>
      </c>
      <c r="E254" s="229" t="s">
        <v>884</v>
      </c>
      <c r="F254" s="230" t="s">
        <v>885</v>
      </c>
      <c r="G254" s="231" t="s">
        <v>368</v>
      </c>
      <c r="H254" s="232">
        <v>2.0899999999999999</v>
      </c>
      <c r="I254" s="233"/>
      <c r="J254" s="234">
        <f>ROUND(I254*H254,2)</f>
        <v>0</v>
      </c>
      <c r="K254" s="230" t="s">
        <v>369</v>
      </c>
      <c r="L254" s="45"/>
      <c r="M254" s="235" t="s">
        <v>1</v>
      </c>
      <c r="N254" s="236" t="s">
        <v>42</v>
      </c>
      <c r="O254" s="92"/>
      <c r="P254" s="237">
        <f>O254*H254</f>
        <v>0</v>
      </c>
      <c r="Q254" s="237">
        <v>0.16114000000000001</v>
      </c>
      <c r="R254" s="237">
        <f>Q254*H254</f>
        <v>0.33678259999999999</v>
      </c>
      <c r="S254" s="237">
        <v>0</v>
      </c>
      <c r="T254" s="238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9" t="s">
        <v>370</v>
      </c>
      <c r="AT254" s="239" t="s">
        <v>365</v>
      </c>
      <c r="AU254" s="239" t="s">
        <v>88</v>
      </c>
      <c r="AY254" s="18" t="s">
        <v>362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8" t="s">
        <v>88</v>
      </c>
      <c r="BK254" s="240">
        <f>ROUND(I254*H254,2)</f>
        <v>0</v>
      </c>
      <c r="BL254" s="18" t="s">
        <v>370</v>
      </c>
      <c r="BM254" s="239" t="s">
        <v>886</v>
      </c>
    </row>
    <row r="255" s="15" customFormat="1">
      <c r="A255" s="15"/>
      <c r="B255" s="274"/>
      <c r="C255" s="275"/>
      <c r="D255" s="243" t="s">
        <v>372</v>
      </c>
      <c r="E255" s="276" t="s">
        <v>1</v>
      </c>
      <c r="F255" s="277" t="s">
        <v>849</v>
      </c>
      <c r="G255" s="275"/>
      <c r="H255" s="276" t="s">
        <v>1</v>
      </c>
      <c r="I255" s="278"/>
      <c r="J255" s="275"/>
      <c r="K255" s="275"/>
      <c r="L255" s="279"/>
      <c r="M255" s="280"/>
      <c r="N255" s="281"/>
      <c r="O255" s="281"/>
      <c r="P255" s="281"/>
      <c r="Q255" s="281"/>
      <c r="R255" s="281"/>
      <c r="S255" s="281"/>
      <c r="T255" s="282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83" t="s">
        <v>372</v>
      </c>
      <c r="AU255" s="283" t="s">
        <v>88</v>
      </c>
      <c r="AV255" s="15" t="s">
        <v>83</v>
      </c>
      <c r="AW255" s="15" t="s">
        <v>32</v>
      </c>
      <c r="AX255" s="15" t="s">
        <v>76</v>
      </c>
      <c r="AY255" s="283" t="s">
        <v>362</v>
      </c>
    </row>
    <row r="256" s="15" customFormat="1">
      <c r="A256" s="15"/>
      <c r="B256" s="274"/>
      <c r="C256" s="275"/>
      <c r="D256" s="243" t="s">
        <v>372</v>
      </c>
      <c r="E256" s="276" t="s">
        <v>1</v>
      </c>
      <c r="F256" s="277" t="s">
        <v>2145</v>
      </c>
      <c r="G256" s="275"/>
      <c r="H256" s="276" t="s">
        <v>1</v>
      </c>
      <c r="I256" s="278"/>
      <c r="J256" s="275"/>
      <c r="K256" s="275"/>
      <c r="L256" s="279"/>
      <c r="M256" s="280"/>
      <c r="N256" s="281"/>
      <c r="O256" s="281"/>
      <c r="P256" s="281"/>
      <c r="Q256" s="281"/>
      <c r="R256" s="281"/>
      <c r="S256" s="281"/>
      <c r="T256" s="282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83" t="s">
        <v>372</v>
      </c>
      <c r="AU256" s="283" t="s">
        <v>88</v>
      </c>
      <c r="AV256" s="15" t="s">
        <v>83</v>
      </c>
      <c r="AW256" s="15" t="s">
        <v>32</v>
      </c>
      <c r="AX256" s="15" t="s">
        <v>76</v>
      </c>
      <c r="AY256" s="283" t="s">
        <v>362</v>
      </c>
    </row>
    <row r="257" s="13" customFormat="1">
      <c r="A257" s="13"/>
      <c r="B257" s="241"/>
      <c r="C257" s="242"/>
      <c r="D257" s="243" t="s">
        <v>372</v>
      </c>
      <c r="E257" s="244" t="s">
        <v>1</v>
      </c>
      <c r="F257" s="245" t="s">
        <v>2296</v>
      </c>
      <c r="G257" s="242"/>
      <c r="H257" s="246">
        <v>2.0899999999999999</v>
      </c>
      <c r="I257" s="247"/>
      <c r="J257" s="242"/>
      <c r="K257" s="242"/>
      <c r="L257" s="248"/>
      <c r="M257" s="249"/>
      <c r="N257" s="250"/>
      <c r="O257" s="250"/>
      <c r="P257" s="250"/>
      <c r="Q257" s="250"/>
      <c r="R257" s="250"/>
      <c r="S257" s="250"/>
      <c r="T257" s="25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2" t="s">
        <v>372</v>
      </c>
      <c r="AU257" s="252" t="s">
        <v>88</v>
      </c>
      <c r="AV257" s="13" t="s">
        <v>88</v>
      </c>
      <c r="AW257" s="13" t="s">
        <v>32</v>
      </c>
      <c r="AX257" s="13" t="s">
        <v>76</v>
      </c>
      <c r="AY257" s="252" t="s">
        <v>362</v>
      </c>
    </row>
    <row r="258" s="14" customFormat="1">
      <c r="A258" s="14"/>
      <c r="B258" s="263"/>
      <c r="C258" s="264"/>
      <c r="D258" s="243" t="s">
        <v>372</v>
      </c>
      <c r="E258" s="265" t="s">
        <v>1</v>
      </c>
      <c r="F258" s="266" t="s">
        <v>396</v>
      </c>
      <c r="G258" s="264"/>
      <c r="H258" s="267">
        <v>2.0899999999999999</v>
      </c>
      <c r="I258" s="268"/>
      <c r="J258" s="264"/>
      <c r="K258" s="264"/>
      <c r="L258" s="269"/>
      <c r="M258" s="270"/>
      <c r="N258" s="271"/>
      <c r="O258" s="271"/>
      <c r="P258" s="271"/>
      <c r="Q258" s="271"/>
      <c r="R258" s="271"/>
      <c r="S258" s="271"/>
      <c r="T258" s="27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73" t="s">
        <v>372</v>
      </c>
      <c r="AU258" s="273" t="s">
        <v>88</v>
      </c>
      <c r="AV258" s="14" t="s">
        <v>370</v>
      </c>
      <c r="AW258" s="14" t="s">
        <v>32</v>
      </c>
      <c r="AX258" s="14" t="s">
        <v>83</v>
      </c>
      <c r="AY258" s="273" t="s">
        <v>362</v>
      </c>
    </row>
    <row r="259" s="12" customFormat="1" ht="22.8" customHeight="1">
      <c r="A259" s="12"/>
      <c r="B259" s="212"/>
      <c r="C259" s="213"/>
      <c r="D259" s="214" t="s">
        <v>75</v>
      </c>
      <c r="E259" s="226" t="s">
        <v>386</v>
      </c>
      <c r="F259" s="226" t="s">
        <v>387</v>
      </c>
      <c r="G259" s="213"/>
      <c r="H259" s="213"/>
      <c r="I259" s="216"/>
      <c r="J259" s="227">
        <f>BK259</f>
        <v>0</v>
      </c>
      <c r="K259" s="213"/>
      <c r="L259" s="218"/>
      <c r="M259" s="219"/>
      <c r="N259" s="220"/>
      <c r="O259" s="220"/>
      <c r="P259" s="221">
        <f>SUM(P260:P408)</f>
        <v>0</v>
      </c>
      <c r="Q259" s="220"/>
      <c r="R259" s="221">
        <f>SUM(R260:R408)</f>
        <v>11.0988183</v>
      </c>
      <c r="S259" s="220"/>
      <c r="T259" s="222">
        <f>SUM(T260:T408)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23" t="s">
        <v>83</v>
      </c>
      <c r="AT259" s="224" t="s">
        <v>75</v>
      </c>
      <c r="AU259" s="224" t="s">
        <v>83</v>
      </c>
      <c r="AY259" s="223" t="s">
        <v>362</v>
      </c>
      <c r="BK259" s="225">
        <f>SUM(BK260:BK408)</f>
        <v>0</v>
      </c>
    </row>
    <row r="260" s="2" customFormat="1" ht="24.15" customHeight="1">
      <c r="A260" s="39"/>
      <c r="B260" s="40"/>
      <c r="C260" s="228" t="s">
        <v>530</v>
      </c>
      <c r="D260" s="228" t="s">
        <v>365</v>
      </c>
      <c r="E260" s="229" t="s">
        <v>889</v>
      </c>
      <c r="F260" s="230" t="s">
        <v>890</v>
      </c>
      <c r="G260" s="231" t="s">
        <v>368</v>
      </c>
      <c r="H260" s="232">
        <v>157.83000000000001</v>
      </c>
      <c r="I260" s="233"/>
      <c r="J260" s="234">
        <f>ROUND(I260*H260,2)</f>
        <v>0</v>
      </c>
      <c r="K260" s="230" t="s">
        <v>369</v>
      </c>
      <c r="L260" s="45"/>
      <c r="M260" s="235" t="s">
        <v>1</v>
      </c>
      <c r="N260" s="236" t="s">
        <v>42</v>
      </c>
      <c r="O260" s="92"/>
      <c r="P260" s="237">
        <f>O260*H260</f>
        <v>0</v>
      </c>
      <c r="Q260" s="237">
        <v>0.00025999999999999998</v>
      </c>
      <c r="R260" s="237">
        <f>Q260*H260</f>
        <v>0.041035799999999997</v>
      </c>
      <c r="S260" s="237">
        <v>0</v>
      </c>
      <c r="T260" s="238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9" t="s">
        <v>370</v>
      </c>
      <c r="AT260" s="239" t="s">
        <v>365</v>
      </c>
      <c r="AU260" s="239" t="s">
        <v>88</v>
      </c>
      <c r="AY260" s="18" t="s">
        <v>362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8" t="s">
        <v>88</v>
      </c>
      <c r="BK260" s="240">
        <f>ROUND(I260*H260,2)</f>
        <v>0</v>
      </c>
      <c r="BL260" s="18" t="s">
        <v>370</v>
      </c>
      <c r="BM260" s="239" t="s">
        <v>2297</v>
      </c>
    </row>
    <row r="261" s="13" customFormat="1">
      <c r="A261" s="13"/>
      <c r="B261" s="241"/>
      <c r="C261" s="242"/>
      <c r="D261" s="243" t="s">
        <v>372</v>
      </c>
      <c r="E261" s="244" t="s">
        <v>1</v>
      </c>
      <c r="F261" s="245" t="s">
        <v>2298</v>
      </c>
      <c r="G261" s="242"/>
      <c r="H261" s="246">
        <v>157.83000000000001</v>
      </c>
      <c r="I261" s="247"/>
      <c r="J261" s="242"/>
      <c r="K261" s="242"/>
      <c r="L261" s="248"/>
      <c r="M261" s="249"/>
      <c r="N261" s="250"/>
      <c r="O261" s="250"/>
      <c r="P261" s="250"/>
      <c r="Q261" s="250"/>
      <c r="R261" s="250"/>
      <c r="S261" s="250"/>
      <c r="T261" s="251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2" t="s">
        <v>372</v>
      </c>
      <c r="AU261" s="252" t="s">
        <v>88</v>
      </c>
      <c r="AV261" s="13" t="s">
        <v>88</v>
      </c>
      <c r="AW261" s="13" t="s">
        <v>32</v>
      </c>
      <c r="AX261" s="13" t="s">
        <v>83</v>
      </c>
      <c r="AY261" s="252" t="s">
        <v>362</v>
      </c>
    </row>
    <row r="262" s="2" customFormat="1" ht="24.15" customHeight="1">
      <c r="A262" s="39"/>
      <c r="B262" s="40"/>
      <c r="C262" s="228" t="s">
        <v>536</v>
      </c>
      <c r="D262" s="228" t="s">
        <v>365</v>
      </c>
      <c r="E262" s="229" t="s">
        <v>910</v>
      </c>
      <c r="F262" s="230" t="s">
        <v>911</v>
      </c>
      <c r="G262" s="231" t="s">
        <v>368</v>
      </c>
      <c r="H262" s="232">
        <v>78.915000000000006</v>
      </c>
      <c r="I262" s="233"/>
      <c r="J262" s="234">
        <f>ROUND(I262*H262,2)</f>
        <v>0</v>
      </c>
      <c r="K262" s="230" t="s">
        <v>369</v>
      </c>
      <c r="L262" s="45"/>
      <c r="M262" s="235" t="s">
        <v>1</v>
      </c>
      <c r="N262" s="236" t="s">
        <v>42</v>
      </c>
      <c r="O262" s="92"/>
      <c r="P262" s="237">
        <f>O262*H262</f>
        <v>0</v>
      </c>
      <c r="Q262" s="237">
        <v>0.0030000000000000001</v>
      </c>
      <c r="R262" s="237">
        <f>Q262*H262</f>
        <v>0.23674500000000001</v>
      </c>
      <c r="S262" s="237">
        <v>0</v>
      </c>
      <c r="T262" s="238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9" t="s">
        <v>370</v>
      </c>
      <c r="AT262" s="239" t="s">
        <v>365</v>
      </c>
      <c r="AU262" s="239" t="s">
        <v>88</v>
      </c>
      <c r="AY262" s="18" t="s">
        <v>362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8" t="s">
        <v>88</v>
      </c>
      <c r="BK262" s="240">
        <f>ROUND(I262*H262,2)</f>
        <v>0</v>
      </c>
      <c r="BL262" s="18" t="s">
        <v>370</v>
      </c>
      <c r="BM262" s="239" t="s">
        <v>2299</v>
      </c>
    </row>
    <row r="263" s="15" customFormat="1">
      <c r="A263" s="15"/>
      <c r="B263" s="274"/>
      <c r="C263" s="275"/>
      <c r="D263" s="243" t="s">
        <v>372</v>
      </c>
      <c r="E263" s="276" t="s">
        <v>1</v>
      </c>
      <c r="F263" s="277" t="s">
        <v>913</v>
      </c>
      <c r="G263" s="275"/>
      <c r="H263" s="276" t="s">
        <v>1</v>
      </c>
      <c r="I263" s="278"/>
      <c r="J263" s="275"/>
      <c r="K263" s="275"/>
      <c r="L263" s="279"/>
      <c r="M263" s="280"/>
      <c r="N263" s="281"/>
      <c r="O263" s="281"/>
      <c r="P263" s="281"/>
      <c r="Q263" s="281"/>
      <c r="R263" s="281"/>
      <c r="S263" s="281"/>
      <c r="T263" s="282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83" t="s">
        <v>372</v>
      </c>
      <c r="AU263" s="283" t="s">
        <v>88</v>
      </c>
      <c r="AV263" s="15" t="s">
        <v>83</v>
      </c>
      <c r="AW263" s="15" t="s">
        <v>32</v>
      </c>
      <c r="AX263" s="15" t="s">
        <v>76</v>
      </c>
      <c r="AY263" s="283" t="s">
        <v>362</v>
      </c>
    </row>
    <row r="264" s="13" customFormat="1">
      <c r="A264" s="13"/>
      <c r="B264" s="241"/>
      <c r="C264" s="242"/>
      <c r="D264" s="243" t="s">
        <v>372</v>
      </c>
      <c r="E264" s="244" t="s">
        <v>1</v>
      </c>
      <c r="F264" s="245" t="s">
        <v>2300</v>
      </c>
      <c r="G264" s="242"/>
      <c r="H264" s="246">
        <v>78.915000000000006</v>
      </c>
      <c r="I264" s="247"/>
      <c r="J264" s="242"/>
      <c r="K264" s="242"/>
      <c r="L264" s="248"/>
      <c r="M264" s="249"/>
      <c r="N264" s="250"/>
      <c r="O264" s="250"/>
      <c r="P264" s="250"/>
      <c r="Q264" s="250"/>
      <c r="R264" s="250"/>
      <c r="S264" s="250"/>
      <c r="T264" s="251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2" t="s">
        <v>372</v>
      </c>
      <c r="AU264" s="252" t="s">
        <v>88</v>
      </c>
      <c r="AV264" s="13" t="s">
        <v>88</v>
      </c>
      <c r="AW264" s="13" t="s">
        <v>32</v>
      </c>
      <c r="AX264" s="13" t="s">
        <v>83</v>
      </c>
      <c r="AY264" s="252" t="s">
        <v>362</v>
      </c>
    </row>
    <row r="265" s="2" customFormat="1" ht="24.15" customHeight="1">
      <c r="A265" s="39"/>
      <c r="B265" s="40"/>
      <c r="C265" s="228" t="s">
        <v>540</v>
      </c>
      <c r="D265" s="228" t="s">
        <v>365</v>
      </c>
      <c r="E265" s="229" t="s">
        <v>915</v>
      </c>
      <c r="F265" s="230" t="s">
        <v>916</v>
      </c>
      <c r="G265" s="231" t="s">
        <v>368</v>
      </c>
      <c r="H265" s="232">
        <v>157.83000000000001</v>
      </c>
      <c r="I265" s="233"/>
      <c r="J265" s="234">
        <f>ROUND(I265*H265,2)</f>
        <v>0</v>
      </c>
      <c r="K265" s="230" t="s">
        <v>369</v>
      </c>
      <c r="L265" s="45"/>
      <c r="M265" s="235" t="s">
        <v>1</v>
      </c>
      <c r="N265" s="236" t="s">
        <v>42</v>
      </c>
      <c r="O265" s="92"/>
      <c r="P265" s="237">
        <f>O265*H265</f>
        <v>0</v>
      </c>
      <c r="Q265" s="237">
        <v>0.0053099999999999996</v>
      </c>
      <c r="R265" s="237">
        <f>Q265*H265</f>
        <v>0.83807730000000002</v>
      </c>
      <c r="S265" s="237">
        <v>0</v>
      </c>
      <c r="T265" s="238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9" t="s">
        <v>370</v>
      </c>
      <c r="AT265" s="239" t="s">
        <v>365</v>
      </c>
      <c r="AU265" s="239" t="s">
        <v>88</v>
      </c>
      <c r="AY265" s="18" t="s">
        <v>362</v>
      </c>
      <c r="BE265" s="240">
        <f>IF(N265="základní",J265,0)</f>
        <v>0</v>
      </c>
      <c r="BF265" s="240">
        <f>IF(N265="snížená",J265,0)</f>
        <v>0</v>
      </c>
      <c r="BG265" s="240">
        <f>IF(N265="zákl. přenesená",J265,0)</f>
        <v>0</v>
      </c>
      <c r="BH265" s="240">
        <f>IF(N265="sníž. přenesená",J265,0)</f>
        <v>0</v>
      </c>
      <c r="BI265" s="240">
        <f>IF(N265="nulová",J265,0)</f>
        <v>0</v>
      </c>
      <c r="BJ265" s="18" t="s">
        <v>88</v>
      </c>
      <c r="BK265" s="240">
        <f>ROUND(I265*H265,2)</f>
        <v>0</v>
      </c>
      <c r="BL265" s="18" t="s">
        <v>370</v>
      </c>
      <c r="BM265" s="239" t="s">
        <v>2301</v>
      </c>
    </row>
    <row r="266" s="15" customFormat="1">
      <c r="A266" s="15"/>
      <c r="B266" s="274"/>
      <c r="C266" s="275"/>
      <c r="D266" s="243" t="s">
        <v>372</v>
      </c>
      <c r="E266" s="276" t="s">
        <v>1</v>
      </c>
      <c r="F266" s="277" t="s">
        <v>2302</v>
      </c>
      <c r="G266" s="275"/>
      <c r="H266" s="276" t="s">
        <v>1</v>
      </c>
      <c r="I266" s="278"/>
      <c r="J266" s="275"/>
      <c r="K266" s="275"/>
      <c r="L266" s="279"/>
      <c r="M266" s="280"/>
      <c r="N266" s="281"/>
      <c r="O266" s="281"/>
      <c r="P266" s="281"/>
      <c r="Q266" s="281"/>
      <c r="R266" s="281"/>
      <c r="S266" s="281"/>
      <c r="T266" s="282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83" t="s">
        <v>372</v>
      </c>
      <c r="AU266" s="283" t="s">
        <v>88</v>
      </c>
      <c r="AV266" s="15" t="s">
        <v>83</v>
      </c>
      <c r="AW266" s="15" t="s">
        <v>32</v>
      </c>
      <c r="AX266" s="15" t="s">
        <v>76</v>
      </c>
      <c r="AY266" s="283" t="s">
        <v>362</v>
      </c>
    </row>
    <row r="267" s="13" customFormat="1">
      <c r="A267" s="13"/>
      <c r="B267" s="241"/>
      <c r="C267" s="242"/>
      <c r="D267" s="243" t="s">
        <v>372</v>
      </c>
      <c r="E267" s="244" t="s">
        <v>1</v>
      </c>
      <c r="F267" s="245" t="s">
        <v>2303</v>
      </c>
      <c r="G267" s="242"/>
      <c r="H267" s="246">
        <v>157.83000000000001</v>
      </c>
      <c r="I267" s="247"/>
      <c r="J267" s="242"/>
      <c r="K267" s="242"/>
      <c r="L267" s="248"/>
      <c r="M267" s="249"/>
      <c r="N267" s="250"/>
      <c r="O267" s="250"/>
      <c r="P267" s="250"/>
      <c r="Q267" s="250"/>
      <c r="R267" s="250"/>
      <c r="S267" s="250"/>
      <c r="T267" s="25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2" t="s">
        <v>372</v>
      </c>
      <c r="AU267" s="252" t="s">
        <v>88</v>
      </c>
      <c r="AV267" s="13" t="s">
        <v>88</v>
      </c>
      <c r="AW267" s="13" t="s">
        <v>32</v>
      </c>
      <c r="AX267" s="13" t="s">
        <v>76</v>
      </c>
      <c r="AY267" s="252" t="s">
        <v>362</v>
      </c>
    </row>
    <row r="268" s="16" customFormat="1">
      <c r="A268" s="16"/>
      <c r="B268" s="297"/>
      <c r="C268" s="298"/>
      <c r="D268" s="243" t="s">
        <v>372</v>
      </c>
      <c r="E268" s="299" t="s">
        <v>1</v>
      </c>
      <c r="F268" s="300" t="s">
        <v>848</v>
      </c>
      <c r="G268" s="298"/>
      <c r="H268" s="301">
        <v>157.83000000000001</v>
      </c>
      <c r="I268" s="302"/>
      <c r="J268" s="298"/>
      <c r="K268" s="298"/>
      <c r="L268" s="303"/>
      <c r="M268" s="304"/>
      <c r="N268" s="305"/>
      <c r="O268" s="305"/>
      <c r="P268" s="305"/>
      <c r="Q268" s="305"/>
      <c r="R268" s="305"/>
      <c r="S268" s="305"/>
      <c r="T268" s="30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T268" s="307" t="s">
        <v>372</v>
      </c>
      <c r="AU268" s="307" t="s">
        <v>88</v>
      </c>
      <c r="AV268" s="16" t="s">
        <v>104</v>
      </c>
      <c r="AW268" s="16" t="s">
        <v>32</v>
      </c>
      <c r="AX268" s="16" t="s">
        <v>76</v>
      </c>
      <c r="AY268" s="307" t="s">
        <v>362</v>
      </c>
    </row>
    <row r="269" s="14" customFormat="1">
      <c r="A269" s="14"/>
      <c r="B269" s="263"/>
      <c r="C269" s="264"/>
      <c r="D269" s="243" t="s">
        <v>372</v>
      </c>
      <c r="E269" s="265" t="s">
        <v>1</v>
      </c>
      <c r="F269" s="266" t="s">
        <v>396</v>
      </c>
      <c r="G269" s="264"/>
      <c r="H269" s="267">
        <v>157.83000000000001</v>
      </c>
      <c r="I269" s="268"/>
      <c r="J269" s="264"/>
      <c r="K269" s="264"/>
      <c r="L269" s="269"/>
      <c r="M269" s="270"/>
      <c r="N269" s="271"/>
      <c r="O269" s="271"/>
      <c r="P269" s="271"/>
      <c r="Q269" s="271"/>
      <c r="R269" s="271"/>
      <c r="S269" s="271"/>
      <c r="T269" s="27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73" t="s">
        <v>372</v>
      </c>
      <c r="AU269" s="273" t="s">
        <v>88</v>
      </c>
      <c r="AV269" s="14" t="s">
        <v>370</v>
      </c>
      <c r="AW269" s="14" t="s">
        <v>32</v>
      </c>
      <c r="AX269" s="14" t="s">
        <v>83</v>
      </c>
      <c r="AY269" s="273" t="s">
        <v>362</v>
      </c>
    </row>
    <row r="270" s="2" customFormat="1" ht="24.15" customHeight="1">
      <c r="A270" s="39"/>
      <c r="B270" s="40"/>
      <c r="C270" s="228" t="s">
        <v>544</v>
      </c>
      <c r="D270" s="228" t="s">
        <v>365</v>
      </c>
      <c r="E270" s="229" t="s">
        <v>918</v>
      </c>
      <c r="F270" s="230" t="s">
        <v>919</v>
      </c>
      <c r="G270" s="231" t="s">
        <v>368</v>
      </c>
      <c r="H270" s="232">
        <v>222.154</v>
      </c>
      <c r="I270" s="233"/>
      <c r="J270" s="234">
        <f>ROUND(I270*H270,2)</f>
        <v>0</v>
      </c>
      <c r="K270" s="230" t="s">
        <v>369</v>
      </c>
      <c r="L270" s="45"/>
      <c r="M270" s="235" t="s">
        <v>1</v>
      </c>
      <c r="N270" s="236" t="s">
        <v>42</v>
      </c>
      <c r="O270" s="92"/>
      <c r="P270" s="237">
        <f>O270*H270</f>
        <v>0</v>
      </c>
      <c r="Q270" s="237">
        <v>0.00025999999999999998</v>
      </c>
      <c r="R270" s="237">
        <f>Q270*H270</f>
        <v>0.057760039999999992</v>
      </c>
      <c r="S270" s="237">
        <v>0</v>
      </c>
      <c r="T270" s="238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9" t="s">
        <v>370</v>
      </c>
      <c r="AT270" s="239" t="s">
        <v>365</v>
      </c>
      <c r="AU270" s="239" t="s">
        <v>88</v>
      </c>
      <c r="AY270" s="18" t="s">
        <v>362</v>
      </c>
      <c r="BE270" s="240">
        <f>IF(N270="základní",J270,0)</f>
        <v>0</v>
      </c>
      <c r="BF270" s="240">
        <f>IF(N270="snížená",J270,0)</f>
        <v>0</v>
      </c>
      <c r="BG270" s="240">
        <f>IF(N270="zákl. přenesená",J270,0)</f>
        <v>0</v>
      </c>
      <c r="BH270" s="240">
        <f>IF(N270="sníž. přenesená",J270,0)</f>
        <v>0</v>
      </c>
      <c r="BI270" s="240">
        <f>IF(N270="nulová",J270,0)</f>
        <v>0</v>
      </c>
      <c r="BJ270" s="18" t="s">
        <v>88</v>
      </c>
      <c r="BK270" s="240">
        <f>ROUND(I270*H270,2)</f>
        <v>0</v>
      </c>
      <c r="BL270" s="18" t="s">
        <v>370</v>
      </c>
      <c r="BM270" s="239" t="s">
        <v>920</v>
      </c>
    </row>
    <row r="271" s="15" customFormat="1">
      <c r="A271" s="15"/>
      <c r="B271" s="274"/>
      <c r="C271" s="275"/>
      <c r="D271" s="243" t="s">
        <v>372</v>
      </c>
      <c r="E271" s="276" t="s">
        <v>1</v>
      </c>
      <c r="F271" s="277" t="s">
        <v>921</v>
      </c>
      <c r="G271" s="275"/>
      <c r="H271" s="276" t="s">
        <v>1</v>
      </c>
      <c r="I271" s="278"/>
      <c r="J271" s="275"/>
      <c r="K271" s="275"/>
      <c r="L271" s="279"/>
      <c r="M271" s="280"/>
      <c r="N271" s="281"/>
      <c r="O271" s="281"/>
      <c r="P271" s="281"/>
      <c r="Q271" s="281"/>
      <c r="R271" s="281"/>
      <c r="S271" s="281"/>
      <c r="T271" s="282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83" t="s">
        <v>372</v>
      </c>
      <c r="AU271" s="283" t="s">
        <v>88</v>
      </c>
      <c r="AV271" s="15" t="s">
        <v>83</v>
      </c>
      <c r="AW271" s="15" t="s">
        <v>32</v>
      </c>
      <c r="AX271" s="15" t="s">
        <v>76</v>
      </c>
      <c r="AY271" s="283" t="s">
        <v>362</v>
      </c>
    </row>
    <row r="272" s="13" customFormat="1">
      <c r="A272" s="13"/>
      <c r="B272" s="241"/>
      <c r="C272" s="242"/>
      <c r="D272" s="243" t="s">
        <v>372</v>
      </c>
      <c r="E272" s="244" t="s">
        <v>1</v>
      </c>
      <c r="F272" s="245" t="s">
        <v>2304</v>
      </c>
      <c r="G272" s="242"/>
      <c r="H272" s="246">
        <v>18.184999999999999</v>
      </c>
      <c r="I272" s="247"/>
      <c r="J272" s="242"/>
      <c r="K272" s="242"/>
      <c r="L272" s="248"/>
      <c r="M272" s="249"/>
      <c r="N272" s="250"/>
      <c r="O272" s="250"/>
      <c r="P272" s="250"/>
      <c r="Q272" s="250"/>
      <c r="R272" s="250"/>
      <c r="S272" s="250"/>
      <c r="T272" s="25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2" t="s">
        <v>372</v>
      </c>
      <c r="AU272" s="252" t="s">
        <v>88</v>
      </c>
      <c r="AV272" s="13" t="s">
        <v>88</v>
      </c>
      <c r="AW272" s="13" t="s">
        <v>32</v>
      </c>
      <c r="AX272" s="13" t="s">
        <v>76</v>
      </c>
      <c r="AY272" s="252" t="s">
        <v>362</v>
      </c>
    </row>
    <row r="273" s="13" customFormat="1">
      <c r="A273" s="13"/>
      <c r="B273" s="241"/>
      <c r="C273" s="242"/>
      <c r="D273" s="243" t="s">
        <v>372</v>
      </c>
      <c r="E273" s="244" t="s">
        <v>1</v>
      </c>
      <c r="F273" s="245" t="s">
        <v>2305</v>
      </c>
      <c r="G273" s="242"/>
      <c r="H273" s="246">
        <v>3.3599999999999999</v>
      </c>
      <c r="I273" s="247"/>
      <c r="J273" s="242"/>
      <c r="K273" s="242"/>
      <c r="L273" s="248"/>
      <c r="M273" s="249"/>
      <c r="N273" s="250"/>
      <c r="O273" s="250"/>
      <c r="P273" s="250"/>
      <c r="Q273" s="250"/>
      <c r="R273" s="250"/>
      <c r="S273" s="250"/>
      <c r="T273" s="25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2" t="s">
        <v>372</v>
      </c>
      <c r="AU273" s="252" t="s">
        <v>88</v>
      </c>
      <c r="AV273" s="13" t="s">
        <v>88</v>
      </c>
      <c r="AW273" s="13" t="s">
        <v>32</v>
      </c>
      <c r="AX273" s="13" t="s">
        <v>76</v>
      </c>
      <c r="AY273" s="252" t="s">
        <v>362</v>
      </c>
    </row>
    <row r="274" s="13" customFormat="1">
      <c r="A274" s="13"/>
      <c r="B274" s="241"/>
      <c r="C274" s="242"/>
      <c r="D274" s="243" t="s">
        <v>372</v>
      </c>
      <c r="E274" s="244" t="s">
        <v>1</v>
      </c>
      <c r="F274" s="245" t="s">
        <v>2306</v>
      </c>
      <c r="G274" s="242"/>
      <c r="H274" s="246">
        <v>3.9300000000000002</v>
      </c>
      <c r="I274" s="247"/>
      <c r="J274" s="242"/>
      <c r="K274" s="242"/>
      <c r="L274" s="248"/>
      <c r="M274" s="249"/>
      <c r="N274" s="250"/>
      <c r="O274" s="250"/>
      <c r="P274" s="250"/>
      <c r="Q274" s="250"/>
      <c r="R274" s="250"/>
      <c r="S274" s="250"/>
      <c r="T274" s="25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2" t="s">
        <v>372</v>
      </c>
      <c r="AU274" s="252" t="s">
        <v>88</v>
      </c>
      <c r="AV274" s="13" t="s">
        <v>88</v>
      </c>
      <c r="AW274" s="13" t="s">
        <v>32</v>
      </c>
      <c r="AX274" s="13" t="s">
        <v>76</v>
      </c>
      <c r="AY274" s="252" t="s">
        <v>362</v>
      </c>
    </row>
    <row r="275" s="13" customFormat="1">
      <c r="A275" s="13"/>
      <c r="B275" s="241"/>
      <c r="C275" s="242"/>
      <c r="D275" s="243" t="s">
        <v>372</v>
      </c>
      <c r="E275" s="244" t="s">
        <v>1</v>
      </c>
      <c r="F275" s="245" t="s">
        <v>2307</v>
      </c>
      <c r="G275" s="242"/>
      <c r="H275" s="246">
        <v>2.0899999999999999</v>
      </c>
      <c r="I275" s="247"/>
      <c r="J275" s="242"/>
      <c r="K275" s="242"/>
      <c r="L275" s="248"/>
      <c r="M275" s="249"/>
      <c r="N275" s="250"/>
      <c r="O275" s="250"/>
      <c r="P275" s="250"/>
      <c r="Q275" s="250"/>
      <c r="R275" s="250"/>
      <c r="S275" s="250"/>
      <c r="T275" s="251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2" t="s">
        <v>372</v>
      </c>
      <c r="AU275" s="252" t="s">
        <v>88</v>
      </c>
      <c r="AV275" s="13" t="s">
        <v>88</v>
      </c>
      <c r="AW275" s="13" t="s">
        <v>32</v>
      </c>
      <c r="AX275" s="13" t="s">
        <v>76</v>
      </c>
      <c r="AY275" s="252" t="s">
        <v>362</v>
      </c>
    </row>
    <row r="276" s="16" customFormat="1">
      <c r="A276" s="16"/>
      <c r="B276" s="297"/>
      <c r="C276" s="298"/>
      <c r="D276" s="243" t="s">
        <v>372</v>
      </c>
      <c r="E276" s="299" t="s">
        <v>1</v>
      </c>
      <c r="F276" s="300" t="s">
        <v>848</v>
      </c>
      <c r="G276" s="298"/>
      <c r="H276" s="301">
        <v>27.564999999999998</v>
      </c>
      <c r="I276" s="302"/>
      <c r="J276" s="298"/>
      <c r="K276" s="298"/>
      <c r="L276" s="303"/>
      <c r="M276" s="304"/>
      <c r="N276" s="305"/>
      <c r="O276" s="305"/>
      <c r="P276" s="305"/>
      <c r="Q276" s="305"/>
      <c r="R276" s="305"/>
      <c r="S276" s="305"/>
      <c r="T276" s="30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T276" s="307" t="s">
        <v>372</v>
      </c>
      <c r="AU276" s="307" t="s">
        <v>88</v>
      </c>
      <c r="AV276" s="16" t="s">
        <v>104</v>
      </c>
      <c r="AW276" s="16" t="s">
        <v>32</v>
      </c>
      <c r="AX276" s="16" t="s">
        <v>76</v>
      </c>
      <c r="AY276" s="307" t="s">
        <v>362</v>
      </c>
    </row>
    <row r="277" s="15" customFormat="1">
      <c r="A277" s="15"/>
      <c r="B277" s="274"/>
      <c r="C277" s="275"/>
      <c r="D277" s="243" t="s">
        <v>372</v>
      </c>
      <c r="E277" s="276" t="s">
        <v>1</v>
      </c>
      <c r="F277" s="277" t="s">
        <v>2308</v>
      </c>
      <c r="G277" s="275"/>
      <c r="H277" s="276" t="s">
        <v>1</v>
      </c>
      <c r="I277" s="278"/>
      <c r="J277" s="275"/>
      <c r="K277" s="275"/>
      <c r="L277" s="279"/>
      <c r="M277" s="280"/>
      <c r="N277" s="281"/>
      <c r="O277" s="281"/>
      <c r="P277" s="281"/>
      <c r="Q277" s="281"/>
      <c r="R277" s="281"/>
      <c r="S277" s="281"/>
      <c r="T277" s="282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83" t="s">
        <v>372</v>
      </c>
      <c r="AU277" s="283" t="s">
        <v>88</v>
      </c>
      <c r="AV277" s="15" t="s">
        <v>83</v>
      </c>
      <c r="AW277" s="15" t="s">
        <v>32</v>
      </c>
      <c r="AX277" s="15" t="s">
        <v>76</v>
      </c>
      <c r="AY277" s="283" t="s">
        <v>362</v>
      </c>
    </row>
    <row r="278" s="15" customFormat="1">
      <c r="A278" s="15"/>
      <c r="B278" s="274"/>
      <c r="C278" s="275"/>
      <c r="D278" s="243" t="s">
        <v>372</v>
      </c>
      <c r="E278" s="276" t="s">
        <v>1</v>
      </c>
      <c r="F278" s="277" t="s">
        <v>2309</v>
      </c>
      <c r="G278" s="275"/>
      <c r="H278" s="276" t="s">
        <v>1</v>
      </c>
      <c r="I278" s="278"/>
      <c r="J278" s="275"/>
      <c r="K278" s="275"/>
      <c r="L278" s="279"/>
      <c r="M278" s="280"/>
      <c r="N278" s="281"/>
      <c r="O278" s="281"/>
      <c r="P278" s="281"/>
      <c r="Q278" s="281"/>
      <c r="R278" s="281"/>
      <c r="S278" s="281"/>
      <c r="T278" s="282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83" t="s">
        <v>372</v>
      </c>
      <c r="AU278" s="283" t="s">
        <v>88</v>
      </c>
      <c r="AV278" s="15" t="s">
        <v>83</v>
      </c>
      <c r="AW278" s="15" t="s">
        <v>32</v>
      </c>
      <c r="AX278" s="15" t="s">
        <v>76</v>
      </c>
      <c r="AY278" s="283" t="s">
        <v>362</v>
      </c>
    </row>
    <row r="279" s="15" customFormat="1">
      <c r="A279" s="15"/>
      <c r="B279" s="274"/>
      <c r="C279" s="275"/>
      <c r="D279" s="243" t="s">
        <v>372</v>
      </c>
      <c r="E279" s="276" t="s">
        <v>1</v>
      </c>
      <c r="F279" s="277" t="s">
        <v>2310</v>
      </c>
      <c r="G279" s="275"/>
      <c r="H279" s="276" t="s">
        <v>1</v>
      </c>
      <c r="I279" s="278"/>
      <c r="J279" s="275"/>
      <c r="K279" s="275"/>
      <c r="L279" s="279"/>
      <c r="M279" s="280"/>
      <c r="N279" s="281"/>
      <c r="O279" s="281"/>
      <c r="P279" s="281"/>
      <c r="Q279" s="281"/>
      <c r="R279" s="281"/>
      <c r="S279" s="281"/>
      <c r="T279" s="282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83" t="s">
        <v>372</v>
      </c>
      <c r="AU279" s="283" t="s">
        <v>88</v>
      </c>
      <c r="AV279" s="15" t="s">
        <v>83</v>
      </c>
      <c r="AW279" s="15" t="s">
        <v>32</v>
      </c>
      <c r="AX279" s="15" t="s">
        <v>76</v>
      </c>
      <c r="AY279" s="283" t="s">
        <v>362</v>
      </c>
    </row>
    <row r="280" s="13" customFormat="1">
      <c r="A280" s="13"/>
      <c r="B280" s="241"/>
      <c r="C280" s="242"/>
      <c r="D280" s="243" t="s">
        <v>372</v>
      </c>
      <c r="E280" s="244" t="s">
        <v>1</v>
      </c>
      <c r="F280" s="245" t="s">
        <v>2311</v>
      </c>
      <c r="G280" s="242"/>
      <c r="H280" s="246">
        <v>31.178000000000001</v>
      </c>
      <c r="I280" s="247"/>
      <c r="J280" s="242"/>
      <c r="K280" s="242"/>
      <c r="L280" s="248"/>
      <c r="M280" s="249"/>
      <c r="N280" s="250"/>
      <c r="O280" s="250"/>
      <c r="P280" s="250"/>
      <c r="Q280" s="250"/>
      <c r="R280" s="250"/>
      <c r="S280" s="250"/>
      <c r="T280" s="25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2" t="s">
        <v>372</v>
      </c>
      <c r="AU280" s="252" t="s">
        <v>88</v>
      </c>
      <c r="AV280" s="13" t="s">
        <v>88</v>
      </c>
      <c r="AW280" s="13" t="s">
        <v>32</v>
      </c>
      <c r="AX280" s="13" t="s">
        <v>76</v>
      </c>
      <c r="AY280" s="252" t="s">
        <v>362</v>
      </c>
    </row>
    <row r="281" s="13" customFormat="1">
      <c r="A281" s="13"/>
      <c r="B281" s="241"/>
      <c r="C281" s="242"/>
      <c r="D281" s="243" t="s">
        <v>372</v>
      </c>
      <c r="E281" s="244" t="s">
        <v>1</v>
      </c>
      <c r="F281" s="245" t="s">
        <v>2312</v>
      </c>
      <c r="G281" s="242"/>
      <c r="H281" s="246">
        <v>-5.843</v>
      </c>
      <c r="I281" s="247"/>
      <c r="J281" s="242"/>
      <c r="K281" s="242"/>
      <c r="L281" s="248"/>
      <c r="M281" s="249"/>
      <c r="N281" s="250"/>
      <c r="O281" s="250"/>
      <c r="P281" s="250"/>
      <c r="Q281" s="250"/>
      <c r="R281" s="250"/>
      <c r="S281" s="250"/>
      <c r="T281" s="251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2" t="s">
        <v>372</v>
      </c>
      <c r="AU281" s="252" t="s">
        <v>88</v>
      </c>
      <c r="AV281" s="13" t="s">
        <v>88</v>
      </c>
      <c r="AW281" s="13" t="s">
        <v>32</v>
      </c>
      <c r="AX281" s="13" t="s">
        <v>76</v>
      </c>
      <c r="AY281" s="252" t="s">
        <v>362</v>
      </c>
    </row>
    <row r="282" s="13" customFormat="1">
      <c r="A282" s="13"/>
      <c r="B282" s="241"/>
      <c r="C282" s="242"/>
      <c r="D282" s="243" t="s">
        <v>372</v>
      </c>
      <c r="E282" s="244" t="s">
        <v>1</v>
      </c>
      <c r="F282" s="245" t="s">
        <v>2313</v>
      </c>
      <c r="G282" s="242"/>
      <c r="H282" s="246">
        <v>-7.0730000000000004</v>
      </c>
      <c r="I282" s="247"/>
      <c r="J282" s="242"/>
      <c r="K282" s="242"/>
      <c r="L282" s="248"/>
      <c r="M282" s="249"/>
      <c r="N282" s="250"/>
      <c r="O282" s="250"/>
      <c r="P282" s="250"/>
      <c r="Q282" s="250"/>
      <c r="R282" s="250"/>
      <c r="S282" s="250"/>
      <c r="T282" s="25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2" t="s">
        <v>372</v>
      </c>
      <c r="AU282" s="252" t="s">
        <v>88</v>
      </c>
      <c r="AV282" s="13" t="s">
        <v>88</v>
      </c>
      <c r="AW282" s="13" t="s">
        <v>32</v>
      </c>
      <c r="AX282" s="13" t="s">
        <v>76</v>
      </c>
      <c r="AY282" s="252" t="s">
        <v>362</v>
      </c>
    </row>
    <row r="283" s="15" customFormat="1">
      <c r="A283" s="15"/>
      <c r="B283" s="274"/>
      <c r="C283" s="275"/>
      <c r="D283" s="243" t="s">
        <v>372</v>
      </c>
      <c r="E283" s="276" t="s">
        <v>1</v>
      </c>
      <c r="F283" s="277" t="s">
        <v>2314</v>
      </c>
      <c r="G283" s="275"/>
      <c r="H283" s="276" t="s">
        <v>1</v>
      </c>
      <c r="I283" s="278"/>
      <c r="J283" s="275"/>
      <c r="K283" s="275"/>
      <c r="L283" s="279"/>
      <c r="M283" s="280"/>
      <c r="N283" s="281"/>
      <c r="O283" s="281"/>
      <c r="P283" s="281"/>
      <c r="Q283" s="281"/>
      <c r="R283" s="281"/>
      <c r="S283" s="281"/>
      <c r="T283" s="282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83" t="s">
        <v>372</v>
      </c>
      <c r="AU283" s="283" t="s">
        <v>88</v>
      </c>
      <c r="AV283" s="15" t="s">
        <v>83</v>
      </c>
      <c r="AW283" s="15" t="s">
        <v>32</v>
      </c>
      <c r="AX283" s="15" t="s">
        <v>76</v>
      </c>
      <c r="AY283" s="283" t="s">
        <v>362</v>
      </c>
    </row>
    <row r="284" s="13" customFormat="1">
      <c r="A284" s="13"/>
      <c r="B284" s="241"/>
      <c r="C284" s="242"/>
      <c r="D284" s="243" t="s">
        <v>372</v>
      </c>
      <c r="E284" s="244" t="s">
        <v>1</v>
      </c>
      <c r="F284" s="245" t="s">
        <v>2315</v>
      </c>
      <c r="G284" s="242"/>
      <c r="H284" s="246">
        <v>30.916</v>
      </c>
      <c r="I284" s="247"/>
      <c r="J284" s="242"/>
      <c r="K284" s="242"/>
      <c r="L284" s="248"/>
      <c r="M284" s="249"/>
      <c r="N284" s="250"/>
      <c r="O284" s="250"/>
      <c r="P284" s="250"/>
      <c r="Q284" s="250"/>
      <c r="R284" s="250"/>
      <c r="S284" s="250"/>
      <c r="T284" s="25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2" t="s">
        <v>372</v>
      </c>
      <c r="AU284" s="252" t="s">
        <v>88</v>
      </c>
      <c r="AV284" s="13" t="s">
        <v>88</v>
      </c>
      <c r="AW284" s="13" t="s">
        <v>32</v>
      </c>
      <c r="AX284" s="13" t="s">
        <v>76</v>
      </c>
      <c r="AY284" s="252" t="s">
        <v>362</v>
      </c>
    </row>
    <row r="285" s="13" customFormat="1">
      <c r="A285" s="13"/>
      <c r="B285" s="241"/>
      <c r="C285" s="242"/>
      <c r="D285" s="243" t="s">
        <v>372</v>
      </c>
      <c r="E285" s="244" t="s">
        <v>1</v>
      </c>
      <c r="F285" s="245" t="s">
        <v>2316</v>
      </c>
      <c r="G285" s="242"/>
      <c r="H285" s="246">
        <v>-3</v>
      </c>
      <c r="I285" s="247"/>
      <c r="J285" s="242"/>
      <c r="K285" s="242"/>
      <c r="L285" s="248"/>
      <c r="M285" s="249"/>
      <c r="N285" s="250"/>
      <c r="O285" s="250"/>
      <c r="P285" s="250"/>
      <c r="Q285" s="250"/>
      <c r="R285" s="250"/>
      <c r="S285" s="250"/>
      <c r="T285" s="251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2" t="s">
        <v>372</v>
      </c>
      <c r="AU285" s="252" t="s">
        <v>88</v>
      </c>
      <c r="AV285" s="13" t="s">
        <v>88</v>
      </c>
      <c r="AW285" s="13" t="s">
        <v>32</v>
      </c>
      <c r="AX285" s="13" t="s">
        <v>76</v>
      </c>
      <c r="AY285" s="252" t="s">
        <v>362</v>
      </c>
    </row>
    <row r="286" s="13" customFormat="1">
      <c r="A286" s="13"/>
      <c r="B286" s="241"/>
      <c r="C286" s="242"/>
      <c r="D286" s="243" t="s">
        <v>372</v>
      </c>
      <c r="E286" s="244" t="s">
        <v>1</v>
      </c>
      <c r="F286" s="245" t="s">
        <v>2317</v>
      </c>
      <c r="G286" s="242"/>
      <c r="H286" s="246">
        <v>81.350999999999999</v>
      </c>
      <c r="I286" s="247"/>
      <c r="J286" s="242"/>
      <c r="K286" s="242"/>
      <c r="L286" s="248"/>
      <c r="M286" s="249"/>
      <c r="N286" s="250"/>
      <c r="O286" s="250"/>
      <c r="P286" s="250"/>
      <c r="Q286" s="250"/>
      <c r="R286" s="250"/>
      <c r="S286" s="250"/>
      <c r="T286" s="251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2" t="s">
        <v>372</v>
      </c>
      <c r="AU286" s="252" t="s">
        <v>88</v>
      </c>
      <c r="AV286" s="13" t="s">
        <v>88</v>
      </c>
      <c r="AW286" s="13" t="s">
        <v>32</v>
      </c>
      <c r="AX286" s="13" t="s">
        <v>76</v>
      </c>
      <c r="AY286" s="252" t="s">
        <v>362</v>
      </c>
    </row>
    <row r="287" s="13" customFormat="1">
      <c r="A287" s="13"/>
      <c r="B287" s="241"/>
      <c r="C287" s="242"/>
      <c r="D287" s="243" t="s">
        <v>372</v>
      </c>
      <c r="E287" s="244" t="s">
        <v>1</v>
      </c>
      <c r="F287" s="245" t="s">
        <v>954</v>
      </c>
      <c r="G287" s="242"/>
      <c r="H287" s="246">
        <v>-4.7279999999999998</v>
      </c>
      <c r="I287" s="247"/>
      <c r="J287" s="242"/>
      <c r="K287" s="242"/>
      <c r="L287" s="248"/>
      <c r="M287" s="249"/>
      <c r="N287" s="250"/>
      <c r="O287" s="250"/>
      <c r="P287" s="250"/>
      <c r="Q287" s="250"/>
      <c r="R287" s="250"/>
      <c r="S287" s="250"/>
      <c r="T287" s="251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2" t="s">
        <v>372</v>
      </c>
      <c r="AU287" s="252" t="s">
        <v>88</v>
      </c>
      <c r="AV287" s="13" t="s">
        <v>88</v>
      </c>
      <c r="AW287" s="13" t="s">
        <v>32</v>
      </c>
      <c r="AX287" s="13" t="s">
        <v>76</v>
      </c>
      <c r="AY287" s="252" t="s">
        <v>362</v>
      </c>
    </row>
    <row r="288" s="13" customFormat="1">
      <c r="A288" s="13"/>
      <c r="B288" s="241"/>
      <c r="C288" s="242"/>
      <c r="D288" s="243" t="s">
        <v>372</v>
      </c>
      <c r="E288" s="244" t="s">
        <v>1</v>
      </c>
      <c r="F288" s="245" t="s">
        <v>2318</v>
      </c>
      <c r="G288" s="242"/>
      <c r="H288" s="246">
        <v>-7.3879999999999999</v>
      </c>
      <c r="I288" s="247"/>
      <c r="J288" s="242"/>
      <c r="K288" s="242"/>
      <c r="L288" s="248"/>
      <c r="M288" s="249"/>
      <c r="N288" s="250"/>
      <c r="O288" s="250"/>
      <c r="P288" s="250"/>
      <c r="Q288" s="250"/>
      <c r="R288" s="250"/>
      <c r="S288" s="250"/>
      <c r="T288" s="25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2" t="s">
        <v>372</v>
      </c>
      <c r="AU288" s="252" t="s">
        <v>88</v>
      </c>
      <c r="AV288" s="13" t="s">
        <v>88</v>
      </c>
      <c r="AW288" s="13" t="s">
        <v>32</v>
      </c>
      <c r="AX288" s="13" t="s">
        <v>76</v>
      </c>
      <c r="AY288" s="252" t="s">
        <v>362</v>
      </c>
    </row>
    <row r="289" s="13" customFormat="1">
      <c r="A289" s="13"/>
      <c r="B289" s="241"/>
      <c r="C289" s="242"/>
      <c r="D289" s="243" t="s">
        <v>372</v>
      </c>
      <c r="E289" s="244" t="s">
        <v>1</v>
      </c>
      <c r="F289" s="245" t="s">
        <v>2313</v>
      </c>
      <c r="G289" s="242"/>
      <c r="H289" s="246">
        <v>-7.0730000000000004</v>
      </c>
      <c r="I289" s="247"/>
      <c r="J289" s="242"/>
      <c r="K289" s="242"/>
      <c r="L289" s="248"/>
      <c r="M289" s="249"/>
      <c r="N289" s="250"/>
      <c r="O289" s="250"/>
      <c r="P289" s="250"/>
      <c r="Q289" s="250"/>
      <c r="R289" s="250"/>
      <c r="S289" s="250"/>
      <c r="T289" s="25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2" t="s">
        <v>372</v>
      </c>
      <c r="AU289" s="252" t="s">
        <v>88</v>
      </c>
      <c r="AV289" s="13" t="s">
        <v>88</v>
      </c>
      <c r="AW289" s="13" t="s">
        <v>32</v>
      </c>
      <c r="AX289" s="13" t="s">
        <v>76</v>
      </c>
      <c r="AY289" s="252" t="s">
        <v>362</v>
      </c>
    </row>
    <row r="290" s="13" customFormat="1">
      <c r="A290" s="13"/>
      <c r="B290" s="241"/>
      <c r="C290" s="242"/>
      <c r="D290" s="243" t="s">
        <v>372</v>
      </c>
      <c r="E290" s="244" t="s">
        <v>1</v>
      </c>
      <c r="F290" s="245" t="s">
        <v>2319</v>
      </c>
      <c r="G290" s="242"/>
      <c r="H290" s="246">
        <v>-3.3599999999999999</v>
      </c>
      <c r="I290" s="247"/>
      <c r="J290" s="242"/>
      <c r="K290" s="242"/>
      <c r="L290" s="248"/>
      <c r="M290" s="249"/>
      <c r="N290" s="250"/>
      <c r="O290" s="250"/>
      <c r="P290" s="250"/>
      <c r="Q290" s="250"/>
      <c r="R290" s="250"/>
      <c r="S290" s="250"/>
      <c r="T290" s="25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2" t="s">
        <v>372</v>
      </c>
      <c r="AU290" s="252" t="s">
        <v>88</v>
      </c>
      <c r="AV290" s="13" t="s">
        <v>88</v>
      </c>
      <c r="AW290" s="13" t="s">
        <v>32</v>
      </c>
      <c r="AX290" s="13" t="s">
        <v>76</v>
      </c>
      <c r="AY290" s="252" t="s">
        <v>362</v>
      </c>
    </row>
    <row r="291" s="15" customFormat="1">
      <c r="A291" s="15"/>
      <c r="B291" s="274"/>
      <c r="C291" s="275"/>
      <c r="D291" s="243" t="s">
        <v>372</v>
      </c>
      <c r="E291" s="276" t="s">
        <v>1</v>
      </c>
      <c r="F291" s="277" t="s">
        <v>2320</v>
      </c>
      <c r="G291" s="275"/>
      <c r="H291" s="276" t="s">
        <v>1</v>
      </c>
      <c r="I291" s="278"/>
      <c r="J291" s="275"/>
      <c r="K291" s="275"/>
      <c r="L291" s="279"/>
      <c r="M291" s="280"/>
      <c r="N291" s="281"/>
      <c r="O291" s="281"/>
      <c r="P291" s="281"/>
      <c r="Q291" s="281"/>
      <c r="R291" s="281"/>
      <c r="S291" s="281"/>
      <c r="T291" s="282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83" t="s">
        <v>372</v>
      </c>
      <c r="AU291" s="283" t="s">
        <v>88</v>
      </c>
      <c r="AV291" s="15" t="s">
        <v>83</v>
      </c>
      <c r="AW291" s="15" t="s">
        <v>32</v>
      </c>
      <c r="AX291" s="15" t="s">
        <v>76</v>
      </c>
      <c r="AY291" s="283" t="s">
        <v>362</v>
      </c>
    </row>
    <row r="292" s="13" customFormat="1">
      <c r="A292" s="13"/>
      <c r="B292" s="241"/>
      <c r="C292" s="242"/>
      <c r="D292" s="243" t="s">
        <v>372</v>
      </c>
      <c r="E292" s="244" t="s">
        <v>1</v>
      </c>
      <c r="F292" s="245" t="s">
        <v>2321</v>
      </c>
      <c r="G292" s="242"/>
      <c r="H292" s="246">
        <v>41.789000000000001</v>
      </c>
      <c r="I292" s="247"/>
      <c r="J292" s="242"/>
      <c r="K292" s="242"/>
      <c r="L292" s="248"/>
      <c r="M292" s="249"/>
      <c r="N292" s="250"/>
      <c r="O292" s="250"/>
      <c r="P292" s="250"/>
      <c r="Q292" s="250"/>
      <c r="R292" s="250"/>
      <c r="S292" s="250"/>
      <c r="T292" s="251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2" t="s">
        <v>372</v>
      </c>
      <c r="AU292" s="252" t="s">
        <v>88</v>
      </c>
      <c r="AV292" s="13" t="s">
        <v>88</v>
      </c>
      <c r="AW292" s="13" t="s">
        <v>32</v>
      </c>
      <c r="AX292" s="13" t="s">
        <v>76</v>
      </c>
      <c r="AY292" s="252" t="s">
        <v>362</v>
      </c>
    </row>
    <row r="293" s="13" customFormat="1">
      <c r="A293" s="13"/>
      <c r="B293" s="241"/>
      <c r="C293" s="242"/>
      <c r="D293" s="243" t="s">
        <v>372</v>
      </c>
      <c r="E293" s="244" t="s">
        <v>1</v>
      </c>
      <c r="F293" s="245" t="s">
        <v>963</v>
      </c>
      <c r="G293" s="242"/>
      <c r="H293" s="246">
        <v>-2.4630000000000001</v>
      </c>
      <c r="I293" s="247"/>
      <c r="J293" s="242"/>
      <c r="K293" s="242"/>
      <c r="L293" s="248"/>
      <c r="M293" s="249"/>
      <c r="N293" s="250"/>
      <c r="O293" s="250"/>
      <c r="P293" s="250"/>
      <c r="Q293" s="250"/>
      <c r="R293" s="250"/>
      <c r="S293" s="250"/>
      <c r="T293" s="251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2" t="s">
        <v>372</v>
      </c>
      <c r="AU293" s="252" t="s">
        <v>88</v>
      </c>
      <c r="AV293" s="13" t="s">
        <v>88</v>
      </c>
      <c r="AW293" s="13" t="s">
        <v>32</v>
      </c>
      <c r="AX293" s="13" t="s">
        <v>76</v>
      </c>
      <c r="AY293" s="252" t="s">
        <v>362</v>
      </c>
    </row>
    <row r="294" s="13" customFormat="1">
      <c r="A294" s="13"/>
      <c r="B294" s="241"/>
      <c r="C294" s="242"/>
      <c r="D294" s="243" t="s">
        <v>372</v>
      </c>
      <c r="E294" s="244" t="s">
        <v>1</v>
      </c>
      <c r="F294" s="245" t="s">
        <v>2322</v>
      </c>
      <c r="G294" s="242"/>
      <c r="H294" s="246">
        <v>-3.0600000000000001</v>
      </c>
      <c r="I294" s="247"/>
      <c r="J294" s="242"/>
      <c r="K294" s="242"/>
      <c r="L294" s="248"/>
      <c r="M294" s="249"/>
      <c r="N294" s="250"/>
      <c r="O294" s="250"/>
      <c r="P294" s="250"/>
      <c r="Q294" s="250"/>
      <c r="R294" s="250"/>
      <c r="S294" s="250"/>
      <c r="T294" s="25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2" t="s">
        <v>372</v>
      </c>
      <c r="AU294" s="252" t="s">
        <v>88</v>
      </c>
      <c r="AV294" s="13" t="s">
        <v>88</v>
      </c>
      <c r="AW294" s="13" t="s">
        <v>32</v>
      </c>
      <c r="AX294" s="13" t="s">
        <v>76</v>
      </c>
      <c r="AY294" s="252" t="s">
        <v>362</v>
      </c>
    </row>
    <row r="295" s="15" customFormat="1">
      <c r="A295" s="15"/>
      <c r="B295" s="274"/>
      <c r="C295" s="275"/>
      <c r="D295" s="243" t="s">
        <v>372</v>
      </c>
      <c r="E295" s="276" t="s">
        <v>1</v>
      </c>
      <c r="F295" s="277" t="s">
        <v>2323</v>
      </c>
      <c r="G295" s="275"/>
      <c r="H295" s="276" t="s">
        <v>1</v>
      </c>
      <c r="I295" s="278"/>
      <c r="J295" s="275"/>
      <c r="K295" s="275"/>
      <c r="L295" s="279"/>
      <c r="M295" s="280"/>
      <c r="N295" s="281"/>
      <c r="O295" s="281"/>
      <c r="P295" s="281"/>
      <c r="Q295" s="281"/>
      <c r="R295" s="281"/>
      <c r="S295" s="281"/>
      <c r="T295" s="282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83" t="s">
        <v>372</v>
      </c>
      <c r="AU295" s="283" t="s">
        <v>88</v>
      </c>
      <c r="AV295" s="15" t="s">
        <v>83</v>
      </c>
      <c r="AW295" s="15" t="s">
        <v>32</v>
      </c>
      <c r="AX295" s="15" t="s">
        <v>76</v>
      </c>
      <c r="AY295" s="283" t="s">
        <v>362</v>
      </c>
    </row>
    <row r="296" s="13" customFormat="1">
      <c r="A296" s="13"/>
      <c r="B296" s="241"/>
      <c r="C296" s="242"/>
      <c r="D296" s="243" t="s">
        <v>372</v>
      </c>
      <c r="E296" s="244" t="s">
        <v>1</v>
      </c>
      <c r="F296" s="245" t="s">
        <v>2324</v>
      </c>
      <c r="G296" s="242"/>
      <c r="H296" s="246">
        <v>55.805999999999997</v>
      </c>
      <c r="I296" s="247"/>
      <c r="J296" s="242"/>
      <c r="K296" s="242"/>
      <c r="L296" s="248"/>
      <c r="M296" s="249"/>
      <c r="N296" s="250"/>
      <c r="O296" s="250"/>
      <c r="P296" s="250"/>
      <c r="Q296" s="250"/>
      <c r="R296" s="250"/>
      <c r="S296" s="250"/>
      <c r="T296" s="251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2" t="s">
        <v>372</v>
      </c>
      <c r="AU296" s="252" t="s">
        <v>88</v>
      </c>
      <c r="AV296" s="13" t="s">
        <v>88</v>
      </c>
      <c r="AW296" s="13" t="s">
        <v>32</v>
      </c>
      <c r="AX296" s="13" t="s">
        <v>76</v>
      </c>
      <c r="AY296" s="252" t="s">
        <v>362</v>
      </c>
    </row>
    <row r="297" s="13" customFormat="1">
      <c r="A297" s="13"/>
      <c r="B297" s="241"/>
      <c r="C297" s="242"/>
      <c r="D297" s="243" t="s">
        <v>372</v>
      </c>
      <c r="E297" s="244" t="s">
        <v>1</v>
      </c>
      <c r="F297" s="245" t="s">
        <v>963</v>
      </c>
      <c r="G297" s="242"/>
      <c r="H297" s="246">
        <v>-2.4630000000000001</v>
      </c>
      <c r="I297" s="247"/>
      <c r="J297" s="242"/>
      <c r="K297" s="242"/>
      <c r="L297" s="248"/>
      <c r="M297" s="249"/>
      <c r="N297" s="250"/>
      <c r="O297" s="250"/>
      <c r="P297" s="250"/>
      <c r="Q297" s="250"/>
      <c r="R297" s="250"/>
      <c r="S297" s="250"/>
      <c r="T297" s="251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2" t="s">
        <v>372</v>
      </c>
      <c r="AU297" s="252" t="s">
        <v>88</v>
      </c>
      <c r="AV297" s="13" t="s">
        <v>88</v>
      </c>
      <c r="AW297" s="13" t="s">
        <v>32</v>
      </c>
      <c r="AX297" s="13" t="s">
        <v>76</v>
      </c>
      <c r="AY297" s="252" t="s">
        <v>362</v>
      </c>
    </row>
    <row r="298" s="16" customFormat="1">
      <c r="A298" s="16"/>
      <c r="B298" s="297"/>
      <c r="C298" s="298"/>
      <c r="D298" s="243" t="s">
        <v>372</v>
      </c>
      <c r="E298" s="299" t="s">
        <v>1</v>
      </c>
      <c r="F298" s="300" t="s">
        <v>848</v>
      </c>
      <c r="G298" s="298"/>
      <c r="H298" s="301">
        <v>194.58900000000003</v>
      </c>
      <c r="I298" s="302"/>
      <c r="J298" s="298"/>
      <c r="K298" s="298"/>
      <c r="L298" s="303"/>
      <c r="M298" s="304"/>
      <c r="N298" s="305"/>
      <c r="O298" s="305"/>
      <c r="P298" s="305"/>
      <c r="Q298" s="305"/>
      <c r="R298" s="305"/>
      <c r="S298" s="305"/>
      <c r="T298" s="30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T298" s="307" t="s">
        <v>372</v>
      </c>
      <c r="AU298" s="307" t="s">
        <v>88</v>
      </c>
      <c r="AV298" s="16" t="s">
        <v>104</v>
      </c>
      <c r="AW298" s="16" t="s">
        <v>32</v>
      </c>
      <c r="AX298" s="16" t="s">
        <v>76</v>
      </c>
      <c r="AY298" s="307" t="s">
        <v>362</v>
      </c>
    </row>
    <row r="299" s="14" customFormat="1">
      <c r="A299" s="14"/>
      <c r="B299" s="263"/>
      <c r="C299" s="264"/>
      <c r="D299" s="243" t="s">
        <v>372</v>
      </c>
      <c r="E299" s="265" t="s">
        <v>1</v>
      </c>
      <c r="F299" s="266" t="s">
        <v>396</v>
      </c>
      <c r="G299" s="264"/>
      <c r="H299" s="267">
        <v>222.15399999999997</v>
      </c>
      <c r="I299" s="268"/>
      <c r="J299" s="264"/>
      <c r="K299" s="264"/>
      <c r="L299" s="269"/>
      <c r="M299" s="270"/>
      <c r="N299" s="271"/>
      <c r="O299" s="271"/>
      <c r="P299" s="271"/>
      <c r="Q299" s="271"/>
      <c r="R299" s="271"/>
      <c r="S299" s="271"/>
      <c r="T299" s="272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73" t="s">
        <v>372</v>
      </c>
      <c r="AU299" s="273" t="s">
        <v>88</v>
      </c>
      <c r="AV299" s="14" t="s">
        <v>370</v>
      </c>
      <c r="AW299" s="14" t="s">
        <v>32</v>
      </c>
      <c r="AX299" s="14" t="s">
        <v>83</v>
      </c>
      <c r="AY299" s="273" t="s">
        <v>362</v>
      </c>
    </row>
    <row r="300" s="2" customFormat="1" ht="21.75" customHeight="1">
      <c r="A300" s="39"/>
      <c r="B300" s="40"/>
      <c r="C300" s="228" t="s">
        <v>548</v>
      </c>
      <c r="D300" s="228" t="s">
        <v>365</v>
      </c>
      <c r="E300" s="229" t="s">
        <v>933</v>
      </c>
      <c r="F300" s="230" t="s">
        <v>934</v>
      </c>
      <c r="G300" s="231" t="s">
        <v>368</v>
      </c>
      <c r="H300" s="232">
        <v>27.565000000000001</v>
      </c>
      <c r="I300" s="233"/>
      <c r="J300" s="234">
        <f>ROUND(I300*H300,2)</f>
        <v>0</v>
      </c>
      <c r="K300" s="230" t="s">
        <v>369</v>
      </c>
      <c r="L300" s="45"/>
      <c r="M300" s="235" t="s">
        <v>1</v>
      </c>
      <c r="N300" s="236" t="s">
        <v>42</v>
      </c>
      <c r="O300" s="92"/>
      <c r="P300" s="237">
        <f>O300*H300</f>
        <v>0</v>
      </c>
      <c r="Q300" s="237">
        <v>0.0043800000000000002</v>
      </c>
      <c r="R300" s="237">
        <f>Q300*H300</f>
        <v>0.12073470000000001</v>
      </c>
      <c r="S300" s="237">
        <v>0</v>
      </c>
      <c r="T300" s="238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9" t="s">
        <v>370</v>
      </c>
      <c r="AT300" s="239" t="s">
        <v>365</v>
      </c>
      <c r="AU300" s="239" t="s">
        <v>88</v>
      </c>
      <c r="AY300" s="18" t="s">
        <v>362</v>
      </c>
      <c r="BE300" s="240">
        <f>IF(N300="základní",J300,0)</f>
        <v>0</v>
      </c>
      <c r="BF300" s="240">
        <f>IF(N300="snížená",J300,0)</f>
        <v>0</v>
      </c>
      <c r="BG300" s="240">
        <f>IF(N300="zákl. přenesená",J300,0)</f>
        <v>0</v>
      </c>
      <c r="BH300" s="240">
        <f>IF(N300="sníž. přenesená",J300,0)</f>
        <v>0</v>
      </c>
      <c r="BI300" s="240">
        <f>IF(N300="nulová",J300,0)</f>
        <v>0</v>
      </c>
      <c r="BJ300" s="18" t="s">
        <v>88</v>
      </c>
      <c r="BK300" s="240">
        <f>ROUND(I300*H300,2)</f>
        <v>0</v>
      </c>
      <c r="BL300" s="18" t="s">
        <v>370</v>
      </c>
      <c r="BM300" s="239" t="s">
        <v>935</v>
      </c>
    </row>
    <row r="301" s="15" customFormat="1">
      <c r="A301" s="15"/>
      <c r="B301" s="274"/>
      <c r="C301" s="275"/>
      <c r="D301" s="243" t="s">
        <v>372</v>
      </c>
      <c r="E301" s="276" t="s">
        <v>1</v>
      </c>
      <c r="F301" s="277" t="s">
        <v>921</v>
      </c>
      <c r="G301" s="275"/>
      <c r="H301" s="276" t="s">
        <v>1</v>
      </c>
      <c r="I301" s="278"/>
      <c r="J301" s="275"/>
      <c r="K301" s="275"/>
      <c r="L301" s="279"/>
      <c r="M301" s="280"/>
      <c r="N301" s="281"/>
      <c r="O301" s="281"/>
      <c r="P301" s="281"/>
      <c r="Q301" s="281"/>
      <c r="R301" s="281"/>
      <c r="S301" s="281"/>
      <c r="T301" s="282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83" t="s">
        <v>372</v>
      </c>
      <c r="AU301" s="283" t="s">
        <v>88</v>
      </c>
      <c r="AV301" s="15" t="s">
        <v>83</v>
      </c>
      <c r="AW301" s="15" t="s">
        <v>32</v>
      </c>
      <c r="AX301" s="15" t="s">
        <v>76</v>
      </c>
      <c r="AY301" s="283" t="s">
        <v>362</v>
      </c>
    </row>
    <row r="302" s="13" customFormat="1">
      <c r="A302" s="13"/>
      <c r="B302" s="241"/>
      <c r="C302" s="242"/>
      <c r="D302" s="243" t="s">
        <v>372</v>
      </c>
      <c r="E302" s="244" t="s">
        <v>1</v>
      </c>
      <c r="F302" s="245" t="s">
        <v>2304</v>
      </c>
      <c r="G302" s="242"/>
      <c r="H302" s="246">
        <v>18.184999999999999</v>
      </c>
      <c r="I302" s="247"/>
      <c r="J302" s="242"/>
      <c r="K302" s="242"/>
      <c r="L302" s="248"/>
      <c r="M302" s="249"/>
      <c r="N302" s="250"/>
      <c r="O302" s="250"/>
      <c r="P302" s="250"/>
      <c r="Q302" s="250"/>
      <c r="R302" s="250"/>
      <c r="S302" s="250"/>
      <c r="T302" s="251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2" t="s">
        <v>372</v>
      </c>
      <c r="AU302" s="252" t="s">
        <v>88</v>
      </c>
      <c r="AV302" s="13" t="s">
        <v>88</v>
      </c>
      <c r="AW302" s="13" t="s">
        <v>32</v>
      </c>
      <c r="AX302" s="13" t="s">
        <v>76</v>
      </c>
      <c r="AY302" s="252" t="s">
        <v>362</v>
      </c>
    </row>
    <row r="303" s="13" customFormat="1">
      <c r="A303" s="13"/>
      <c r="B303" s="241"/>
      <c r="C303" s="242"/>
      <c r="D303" s="243" t="s">
        <v>372</v>
      </c>
      <c r="E303" s="244" t="s">
        <v>1</v>
      </c>
      <c r="F303" s="245" t="s">
        <v>2305</v>
      </c>
      <c r="G303" s="242"/>
      <c r="H303" s="246">
        <v>3.3599999999999999</v>
      </c>
      <c r="I303" s="247"/>
      <c r="J303" s="242"/>
      <c r="K303" s="242"/>
      <c r="L303" s="248"/>
      <c r="M303" s="249"/>
      <c r="N303" s="250"/>
      <c r="O303" s="250"/>
      <c r="P303" s="250"/>
      <c r="Q303" s="250"/>
      <c r="R303" s="250"/>
      <c r="S303" s="250"/>
      <c r="T303" s="25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2" t="s">
        <v>372</v>
      </c>
      <c r="AU303" s="252" t="s">
        <v>88</v>
      </c>
      <c r="AV303" s="13" t="s">
        <v>88</v>
      </c>
      <c r="AW303" s="13" t="s">
        <v>32</v>
      </c>
      <c r="AX303" s="13" t="s">
        <v>76</v>
      </c>
      <c r="AY303" s="252" t="s">
        <v>362</v>
      </c>
    </row>
    <row r="304" s="13" customFormat="1">
      <c r="A304" s="13"/>
      <c r="B304" s="241"/>
      <c r="C304" s="242"/>
      <c r="D304" s="243" t="s">
        <v>372</v>
      </c>
      <c r="E304" s="244" t="s">
        <v>1</v>
      </c>
      <c r="F304" s="245" t="s">
        <v>2306</v>
      </c>
      <c r="G304" s="242"/>
      <c r="H304" s="246">
        <v>3.9300000000000002</v>
      </c>
      <c r="I304" s="247"/>
      <c r="J304" s="242"/>
      <c r="K304" s="242"/>
      <c r="L304" s="248"/>
      <c r="M304" s="249"/>
      <c r="N304" s="250"/>
      <c r="O304" s="250"/>
      <c r="P304" s="250"/>
      <c r="Q304" s="250"/>
      <c r="R304" s="250"/>
      <c r="S304" s="250"/>
      <c r="T304" s="251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2" t="s">
        <v>372</v>
      </c>
      <c r="AU304" s="252" t="s">
        <v>88</v>
      </c>
      <c r="AV304" s="13" t="s">
        <v>88</v>
      </c>
      <c r="AW304" s="13" t="s">
        <v>32</v>
      </c>
      <c r="AX304" s="13" t="s">
        <v>76</v>
      </c>
      <c r="AY304" s="252" t="s">
        <v>362</v>
      </c>
    </row>
    <row r="305" s="13" customFormat="1">
      <c r="A305" s="13"/>
      <c r="B305" s="241"/>
      <c r="C305" s="242"/>
      <c r="D305" s="243" t="s">
        <v>372</v>
      </c>
      <c r="E305" s="244" t="s">
        <v>1</v>
      </c>
      <c r="F305" s="245" t="s">
        <v>2307</v>
      </c>
      <c r="G305" s="242"/>
      <c r="H305" s="246">
        <v>2.0899999999999999</v>
      </c>
      <c r="I305" s="247"/>
      <c r="J305" s="242"/>
      <c r="K305" s="242"/>
      <c r="L305" s="248"/>
      <c r="M305" s="249"/>
      <c r="N305" s="250"/>
      <c r="O305" s="250"/>
      <c r="P305" s="250"/>
      <c r="Q305" s="250"/>
      <c r="R305" s="250"/>
      <c r="S305" s="250"/>
      <c r="T305" s="251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2" t="s">
        <v>372</v>
      </c>
      <c r="AU305" s="252" t="s">
        <v>88</v>
      </c>
      <c r="AV305" s="13" t="s">
        <v>88</v>
      </c>
      <c r="AW305" s="13" t="s">
        <v>32</v>
      </c>
      <c r="AX305" s="13" t="s">
        <v>76</v>
      </c>
      <c r="AY305" s="252" t="s">
        <v>362</v>
      </c>
    </row>
    <row r="306" s="14" customFormat="1">
      <c r="A306" s="14"/>
      <c r="B306" s="263"/>
      <c r="C306" s="264"/>
      <c r="D306" s="243" t="s">
        <v>372</v>
      </c>
      <c r="E306" s="265" t="s">
        <v>1</v>
      </c>
      <c r="F306" s="266" t="s">
        <v>396</v>
      </c>
      <c r="G306" s="264"/>
      <c r="H306" s="267">
        <v>27.564999999999998</v>
      </c>
      <c r="I306" s="268"/>
      <c r="J306" s="264"/>
      <c r="K306" s="264"/>
      <c r="L306" s="269"/>
      <c r="M306" s="270"/>
      <c r="N306" s="271"/>
      <c r="O306" s="271"/>
      <c r="P306" s="271"/>
      <c r="Q306" s="271"/>
      <c r="R306" s="271"/>
      <c r="S306" s="271"/>
      <c r="T306" s="272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73" t="s">
        <v>372</v>
      </c>
      <c r="AU306" s="273" t="s">
        <v>88</v>
      </c>
      <c r="AV306" s="14" t="s">
        <v>370</v>
      </c>
      <c r="AW306" s="14" t="s">
        <v>32</v>
      </c>
      <c r="AX306" s="14" t="s">
        <v>83</v>
      </c>
      <c r="AY306" s="273" t="s">
        <v>362</v>
      </c>
    </row>
    <row r="307" s="2" customFormat="1" ht="21.75" customHeight="1">
      <c r="A307" s="39"/>
      <c r="B307" s="40"/>
      <c r="C307" s="228" t="s">
        <v>554</v>
      </c>
      <c r="D307" s="228" t="s">
        <v>365</v>
      </c>
      <c r="E307" s="229" t="s">
        <v>936</v>
      </c>
      <c r="F307" s="230" t="s">
        <v>937</v>
      </c>
      <c r="G307" s="231" t="s">
        <v>368</v>
      </c>
      <c r="H307" s="232">
        <v>97.295000000000002</v>
      </c>
      <c r="I307" s="233"/>
      <c r="J307" s="234">
        <f>ROUND(I307*H307,2)</f>
        <v>0</v>
      </c>
      <c r="K307" s="230" t="s">
        <v>369</v>
      </c>
      <c r="L307" s="45"/>
      <c r="M307" s="235" t="s">
        <v>1</v>
      </c>
      <c r="N307" s="236" t="s">
        <v>42</v>
      </c>
      <c r="O307" s="92"/>
      <c r="P307" s="237">
        <f>O307*H307</f>
        <v>0</v>
      </c>
      <c r="Q307" s="237">
        <v>0.0030000000000000001</v>
      </c>
      <c r="R307" s="237">
        <f>Q307*H307</f>
        <v>0.29188500000000001</v>
      </c>
      <c r="S307" s="237">
        <v>0</v>
      </c>
      <c r="T307" s="238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9" t="s">
        <v>370</v>
      </c>
      <c r="AT307" s="239" t="s">
        <v>365</v>
      </c>
      <c r="AU307" s="239" t="s">
        <v>88</v>
      </c>
      <c r="AY307" s="18" t="s">
        <v>362</v>
      </c>
      <c r="BE307" s="240">
        <f>IF(N307="základní",J307,0)</f>
        <v>0</v>
      </c>
      <c r="BF307" s="240">
        <f>IF(N307="snížená",J307,0)</f>
        <v>0</v>
      </c>
      <c r="BG307" s="240">
        <f>IF(N307="zákl. přenesená",J307,0)</f>
        <v>0</v>
      </c>
      <c r="BH307" s="240">
        <f>IF(N307="sníž. přenesená",J307,0)</f>
        <v>0</v>
      </c>
      <c r="BI307" s="240">
        <f>IF(N307="nulová",J307,0)</f>
        <v>0</v>
      </c>
      <c r="BJ307" s="18" t="s">
        <v>88</v>
      </c>
      <c r="BK307" s="240">
        <f>ROUND(I307*H307,2)</f>
        <v>0</v>
      </c>
      <c r="BL307" s="18" t="s">
        <v>370</v>
      </c>
      <c r="BM307" s="239" t="s">
        <v>2325</v>
      </c>
    </row>
    <row r="308" s="15" customFormat="1">
      <c r="A308" s="15"/>
      <c r="B308" s="274"/>
      <c r="C308" s="275"/>
      <c r="D308" s="243" t="s">
        <v>372</v>
      </c>
      <c r="E308" s="276" t="s">
        <v>1</v>
      </c>
      <c r="F308" s="277" t="s">
        <v>913</v>
      </c>
      <c r="G308" s="275"/>
      <c r="H308" s="276" t="s">
        <v>1</v>
      </c>
      <c r="I308" s="278"/>
      <c r="J308" s="275"/>
      <c r="K308" s="275"/>
      <c r="L308" s="279"/>
      <c r="M308" s="280"/>
      <c r="N308" s="281"/>
      <c r="O308" s="281"/>
      <c r="P308" s="281"/>
      <c r="Q308" s="281"/>
      <c r="R308" s="281"/>
      <c r="S308" s="281"/>
      <c r="T308" s="282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83" t="s">
        <v>372</v>
      </c>
      <c r="AU308" s="283" t="s">
        <v>88</v>
      </c>
      <c r="AV308" s="15" t="s">
        <v>83</v>
      </c>
      <c r="AW308" s="15" t="s">
        <v>32</v>
      </c>
      <c r="AX308" s="15" t="s">
        <v>76</v>
      </c>
      <c r="AY308" s="283" t="s">
        <v>362</v>
      </c>
    </row>
    <row r="309" s="13" customFormat="1">
      <c r="A309" s="13"/>
      <c r="B309" s="241"/>
      <c r="C309" s="242"/>
      <c r="D309" s="243" t="s">
        <v>372</v>
      </c>
      <c r="E309" s="244" t="s">
        <v>1</v>
      </c>
      <c r="F309" s="245" t="s">
        <v>2326</v>
      </c>
      <c r="G309" s="242"/>
      <c r="H309" s="246">
        <v>97.295000000000002</v>
      </c>
      <c r="I309" s="247"/>
      <c r="J309" s="242"/>
      <c r="K309" s="242"/>
      <c r="L309" s="248"/>
      <c r="M309" s="249"/>
      <c r="N309" s="250"/>
      <c r="O309" s="250"/>
      <c r="P309" s="250"/>
      <c r="Q309" s="250"/>
      <c r="R309" s="250"/>
      <c r="S309" s="250"/>
      <c r="T309" s="251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2" t="s">
        <v>372</v>
      </c>
      <c r="AU309" s="252" t="s">
        <v>88</v>
      </c>
      <c r="AV309" s="13" t="s">
        <v>88</v>
      </c>
      <c r="AW309" s="13" t="s">
        <v>32</v>
      </c>
      <c r="AX309" s="13" t="s">
        <v>83</v>
      </c>
      <c r="AY309" s="252" t="s">
        <v>362</v>
      </c>
    </row>
    <row r="310" s="2" customFormat="1" ht="24.15" customHeight="1">
      <c r="A310" s="39"/>
      <c r="B310" s="40"/>
      <c r="C310" s="228" t="s">
        <v>564</v>
      </c>
      <c r="D310" s="228" t="s">
        <v>365</v>
      </c>
      <c r="E310" s="229" t="s">
        <v>940</v>
      </c>
      <c r="F310" s="230" t="s">
        <v>941</v>
      </c>
      <c r="G310" s="231" t="s">
        <v>368</v>
      </c>
      <c r="H310" s="232">
        <v>27.565000000000001</v>
      </c>
      <c r="I310" s="233"/>
      <c r="J310" s="234">
        <f>ROUND(I310*H310,2)</f>
        <v>0</v>
      </c>
      <c r="K310" s="230" t="s">
        <v>369</v>
      </c>
      <c r="L310" s="45"/>
      <c r="M310" s="235" t="s">
        <v>1</v>
      </c>
      <c r="N310" s="236" t="s">
        <v>42</v>
      </c>
      <c r="O310" s="92"/>
      <c r="P310" s="237">
        <f>O310*H310</f>
        <v>0</v>
      </c>
      <c r="Q310" s="237">
        <v>0.018380000000000001</v>
      </c>
      <c r="R310" s="237">
        <f>Q310*H310</f>
        <v>0.50664470000000006</v>
      </c>
      <c r="S310" s="237">
        <v>0</v>
      </c>
      <c r="T310" s="238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9" t="s">
        <v>370</v>
      </c>
      <c r="AT310" s="239" t="s">
        <v>365</v>
      </c>
      <c r="AU310" s="239" t="s">
        <v>88</v>
      </c>
      <c r="AY310" s="18" t="s">
        <v>362</v>
      </c>
      <c r="BE310" s="240">
        <f>IF(N310="základní",J310,0)</f>
        <v>0</v>
      </c>
      <c r="BF310" s="240">
        <f>IF(N310="snížená",J310,0)</f>
        <v>0</v>
      </c>
      <c r="BG310" s="240">
        <f>IF(N310="zákl. přenesená",J310,0)</f>
        <v>0</v>
      </c>
      <c r="BH310" s="240">
        <f>IF(N310="sníž. přenesená",J310,0)</f>
        <v>0</v>
      </c>
      <c r="BI310" s="240">
        <f>IF(N310="nulová",J310,0)</f>
        <v>0</v>
      </c>
      <c r="BJ310" s="18" t="s">
        <v>88</v>
      </c>
      <c r="BK310" s="240">
        <f>ROUND(I310*H310,2)</f>
        <v>0</v>
      </c>
      <c r="BL310" s="18" t="s">
        <v>370</v>
      </c>
      <c r="BM310" s="239" t="s">
        <v>2327</v>
      </c>
    </row>
    <row r="311" s="2" customFormat="1" ht="24.15" customHeight="1">
      <c r="A311" s="39"/>
      <c r="B311" s="40"/>
      <c r="C311" s="228" t="s">
        <v>574</v>
      </c>
      <c r="D311" s="228" t="s">
        <v>365</v>
      </c>
      <c r="E311" s="229" t="s">
        <v>943</v>
      </c>
      <c r="F311" s="230" t="s">
        <v>944</v>
      </c>
      <c r="G311" s="231" t="s">
        <v>368</v>
      </c>
      <c r="H311" s="232">
        <v>27.565000000000001</v>
      </c>
      <c r="I311" s="233"/>
      <c r="J311" s="234">
        <f>ROUND(I311*H311,2)</f>
        <v>0</v>
      </c>
      <c r="K311" s="230" t="s">
        <v>369</v>
      </c>
      <c r="L311" s="45"/>
      <c r="M311" s="235" t="s">
        <v>1</v>
      </c>
      <c r="N311" s="236" t="s">
        <v>42</v>
      </c>
      <c r="O311" s="92"/>
      <c r="P311" s="237">
        <f>O311*H311</f>
        <v>0</v>
      </c>
      <c r="Q311" s="237">
        <v>0.0079000000000000008</v>
      </c>
      <c r="R311" s="237">
        <f>Q311*H311</f>
        <v>0.21776350000000003</v>
      </c>
      <c r="S311" s="237">
        <v>0</v>
      </c>
      <c r="T311" s="238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9" t="s">
        <v>370</v>
      </c>
      <c r="AT311" s="239" t="s">
        <v>365</v>
      </c>
      <c r="AU311" s="239" t="s">
        <v>88</v>
      </c>
      <c r="AY311" s="18" t="s">
        <v>362</v>
      </c>
      <c r="BE311" s="240">
        <f>IF(N311="základní",J311,0)</f>
        <v>0</v>
      </c>
      <c r="BF311" s="240">
        <f>IF(N311="snížená",J311,0)</f>
        <v>0</v>
      </c>
      <c r="BG311" s="240">
        <f>IF(N311="zákl. přenesená",J311,0)</f>
        <v>0</v>
      </c>
      <c r="BH311" s="240">
        <f>IF(N311="sníž. přenesená",J311,0)</f>
        <v>0</v>
      </c>
      <c r="BI311" s="240">
        <f>IF(N311="nulová",J311,0)</f>
        <v>0</v>
      </c>
      <c r="BJ311" s="18" t="s">
        <v>88</v>
      </c>
      <c r="BK311" s="240">
        <f>ROUND(I311*H311,2)</f>
        <v>0</v>
      </c>
      <c r="BL311" s="18" t="s">
        <v>370</v>
      </c>
      <c r="BM311" s="239" t="s">
        <v>945</v>
      </c>
    </row>
    <row r="312" s="2" customFormat="1" ht="24.15" customHeight="1">
      <c r="A312" s="39"/>
      <c r="B312" s="40"/>
      <c r="C312" s="228" t="s">
        <v>1128</v>
      </c>
      <c r="D312" s="228" t="s">
        <v>365</v>
      </c>
      <c r="E312" s="229" t="s">
        <v>946</v>
      </c>
      <c r="F312" s="230" t="s">
        <v>947</v>
      </c>
      <c r="G312" s="231" t="s">
        <v>368</v>
      </c>
      <c r="H312" s="232">
        <v>194.589</v>
      </c>
      <c r="I312" s="233"/>
      <c r="J312" s="234">
        <f>ROUND(I312*H312,2)</f>
        <v>0</v>
      </c>
      <c r="K312" s="230" t="s">
        <v>369</v>
      </c>
      <c r="L312" s="45"/>
      <c r="M312" s="235" t="s">
        <v>1</v>
      </c>
      <c r="N312" s="236" t="s">
        <v>42</v>
      </c>
      <c r="O312" s="92"/>
      <c r="P312" s="237">
        <f>O312*H312</f>
        <v>0</v>
      </c>
      <c r="Q312" s="237">
        <v>0.0053099999999999996</v>
      </c>
      <c r="R312" s="237">
        <f>Q312*H312</f>
        <v>1.0332675899999999</v>
      </c>
      <c r="S312" s="237">
        <v>0</v>
      </c>
      <c r="T312" s="238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9" t="s">
        <v>370</v>
      </c>
      <c r="AT312" s="239" t="s">
        <v>365</v>
      </c>
      <c r="AU312" s="239" t="s">
        <v>88</v>
      </c>
      <c r="AY312" s="18" t="s">
        <v>362</v>
      </c>
      <c r="BE312" s="240">
        <f>IF(N312="základní",J312,0)</f>
        <v>0</v>
      </c>
      <c r="BF312" s="240">
        <f>IF(N312="snížená",J312,0)</f>
        <v>0</v>
      </c>
      <c r="BG312" s="240">
        <f>IF(N312="zákl. přenesená",J312,0)</f>
        <v>0</v>
      </c>
      <c r="BH312" s="240">
        <f>IF(N312="sníž. přenesená",J312,0)</f>
        <v>0</v>
      </c>
      <c r="BI312" s="240">
        <f>IF(N312="nulová",J312,0)</f>
        <v>0</v>
      </c>
      <c r="BJ312" s="18" t="s">
        <v>88</v>
      </c>
      <c r="BK312" s="240">
        <f>ROUND(I312*H312,2)</f>
        <v>0</v>
      </c>
      <c r="BL312" s="18" t="s">
        <v>370</v>
      </c>
      <c r="BM312" s="239" t="s">
        <v>2328</v>
      </c>
    </row>
    <row r="313" s="15" customFormat="1">
      <c r="A313" s="15"/>
      <c r="B313" s="274"/>
      <c r="C313" s="275"/>
      <c r="D313" s="243" t="s">
        <v>372</v>
      </c>
      <c r="E313" s="276" t="s">
        <v>1</v>
      </c>
      <c r="F313" s="277" t="s">
        <v>2309</v>
      </c>
      <c r="G313" s="275"/>
      <c r="H313" s="276" t="s">
        <v>1</v>
      </c>
      <c r="I313" s="278"/>
      <c r="J313" s="275"/>
      <c r="K313" s="275"/>
      <c r="L313" s="279"/>
      <c r="M313" s="280"/>
      <c r="N313" s="281"/>
      <c r="O313" s="281"/>
      <c r="P313" s="281"/>
      <c r="Q313" s="281"/>
      <c r="R313" s="281"/>
      <c r="S313" s="281"/>
      <c r="T313" s="282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83" t="s">
        <v>372</v>
      </c>
      <c r="AU313" s="283" t="s">
        <v>88</v>
      </c>
      <c r="AV313" s="15" t="s">
        <v>83</v>
      </c>
      <c r="AW313" s="15" t="s">
        <v>32</v>
      </c>
      <c r="AX313" s="15" t="s">
        <v>76</v>
      </c>
      <c r="AY313" s="283" t="s">
        <v>362</v>
      </c>
    </row>
    <row r="314" s="15" customFormat="1">
      <c r="A314" s="15"/>
      <c r="B314" s="274"/>
      <c r="C314" s="275"/>
      <c r="D314" s="243" t="s">
        <v>372</v>
      </c>
      <c r="E314" s="276" t="s">
        <v>1</v>
      </c>
      <c r="F314" s="277" t="s">
        <v>2310</v>
      </c>
      <c r="G314" s="275"/>
      <c r="H314" s="276" t="s">
        <v>1</v>
      </c>
      <c r="I314" s="278"/>
      <c r="J314" s="275"/>
      <c r="K314" s="275"/>
      <c r="L314" s="279"/>
      <c r="M314" s="280"/>
      <c r="N314" s="281"/>
      <c r="O314" s="281"/>
      <c r="P314" s="281"/>
      <c r="Q314" s="281"/>
      <c r="R314" s="281"/>
      <c r="S314" s="281"/>
      <c r="T314" s="282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83" t="s">
        <v>372</v>
      </c>
      <c r="AU314" s="283" t="s">
        <v>88</v>
      </c>
      <c r="AV314" s="15" t="s">
        <v>83</v>
      </c>
      <c r="AW314" s="15" t="s">
        <v>32</v>
      </c>
      <c r="AX314" s="15" t="s">
        <v>76</v>
      </c>
      <c r="AY314" s="283" t="s">
        <v>362</v>
      </c>
    </row>
    <row r="315" s="13" customFormat="1">
      <c r="A315" s="13"/>
      <c r="B315" s="241"/>
      <c r="C315" s="242"/>
      <c r="D315" s="243" t="s">
        <v>372</v>
      </c>
      <c r="E315" s="244" t="s">
        <v>1</v>
      </c>
      <c r="F315" s="245" t="s">
        <v>2311</v>
      </c>
      <c r="G315" s="242"/>
      <c r="H315" s="246">
        <v>31.178000000000001</v>
      </c>
      <c r="I315" s="247"/>
      <c r="J315" s="242"/>
      <c r="K315" s="242"/>
      <c r="L315" s="248"/>
      <c r="M315" s="249"/>
      <c r="N315" s="250"/>
      <c r="O315" s="250"/>
      <c r="P315" s="250"/>
      <c r="Q315" s="250"/>
      <c r="R315" s="250"/>
      <c r="S315" s="250"/>
      <c r="T315" s="251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2" t="s">
        <v>372</v>
      </c>
      <c r="AU315" s="252" t="s">
        <v>88</v>
      </c>
      <c r="AV315" s="13" t="s">
        <v>88</v>
      </c>
      <c r="AW315" s="13" t="s">
        <v>32</v>
      </c>
      <c r="AX315" s="13" t="s">
        <v>76</v>
      </c>
      <c r="AY315" s="252" t="s">
        <v>362</v>
      </c>
    </row>
    <row r="316" s="13" customFormat="1">
      <c r="A316" s="13"/>
      <c r="B316" s="241"/>
      <c r="C316" s="242"/>
      <c r="D316" s="243" t="s">
        <v>372</v>
      </c>
      <c r="E316" s="244" t="s">
        <v>1</v>
      </c>
      <c r="F316" s="245" t="s">
        <v>2312</v>
      </c>
      <c r="G316" s="242"/>
      <c r="H316" s="246">
        <v>-5.843</v>
      </c>
      <c r="I316" s="247"/>
      <c r="J316" s="242"/>
      <c r="K316" s="242"/>
      <c r="L316" s="248"/>
      <c r="M316" s="249"/>
      <c r="N316" s="250"/>
      <c r="O316" s="250"/>
      <c r="P316" s="250"/>
      <c r="Q316" s="250"/>
      <c r="R316" s="250"/>
      <c r="S316" s="250"/>
      <c r="T316" s="251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2" t="s">
        <v>372</v>
      </c>
      <c r="AU316" s="252" t="s">
        <v>88</v>
      </c>
      <c r="AV316" s="13" t="s">
        <v>88</v>
      </c>
      <c r="AW316" s="13" t="s">
        <v>32</v>
      </c>
      <c r="AX316" s="13" t="s">
        <v>76</v>
      </c>
      <c r="AY316" s="252" t="s">
        <v>362</v>
      </c>
    </row>
    <row r="317" s="13" customFormat="1">
      <c r="A317" s="13"/>
      <c r="B317" s="241"/>
      <c r="C317" s="242"/>
      <c r="D317" s="243" t="s">
        <v>372</v>
      </c>
      <c r="E317" s="244" t="s">
        <v>1</v>
      </c>
      <c r="F317" s="245" t="s">
        <v>2313</v>
      </c>
      <c r="G317" s="242"/>
      <c r="H317" s="246">
        <v>-7.0730000000000004</v>
      </c>
      <c r="I317" s="247"/>
      <c r="J317" s="242"/>
      <c r="K317" s="242"/>
      <c r="L317" s="248"/>
      <c r="M317" s="249"/>
      <c r="N317" s="250"/>
      <c r="O317" s="250"/>
      <c r="P317" s="250"/>
      <c r="Q317" s="250"/>
      <c r="R317" s="250"/>
      <c r="S317" s="250"/>
      <c r="T317" s="251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2" t="s">
        <v>372</v>
      </c>
      <c r="AU317" s="252" t="s">
        <v>88</v>
      </c>
      <c r="AV317" s="13" t="s">
        <v>88</v>
      </c>
      <c r="AW317" s="13" t="s">
        <v>32</v>
      </c>
      <c r="AX317" s="13" t="s">
        <v>76</v>
      </c>
      <c r="AY317" s="252" t="s">
        <v>362</v>
      </c>
    </row>
    <row r="318" s="15" customFormat="1">
      <c r="A318" s="15"/>
      <c r="B318" s="274"/>
      <c r="C318" s="275"/>
      <c r="D318" s="243" t="s">
        <v>372</v>
      </c>
      <c r="E318" s="276" t="s">
        <v>1</v>
      </c>
      <c r="F318" s="277" t="s">
        <v>2314</v>
      </c>
      <c r="G318" s="275"/>
      <c r="H318" s="276" t="s">
        <v>1</v>
      </c>
      <c r="I318" s="278"/>
      <c r="J318" s="275"/>
      <c r="K318" s="275"/>
      <c r="L318" s="279"/>
      <c r="M318" s="280"/>
      <c r="N318" s="281"/>
      <c r="O318" s="281"/>
      <c r="P318" s="281"/>
      <c r="Q318" s="281"/>
      <c r="R318" s="281"/>
      <c r="S318" s="281"/>
      <c r="T318" s="282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83" t="s">
        <v>372</v>
      </c>
      <c r="AU318" s="283" t="s">
        <v>88</v>
      </c>
      <c r="AV318" s="15" t="s">
        <v>83</v>
      </c>
      <c r="AW318" s="15" t="s">
        <v>32</v>
      </c>
      <c r="AX318" s="15" t="s">
        <v>76</v>
      </c>
      <c r="AY318" s="283" t="s">
        <v>362</v>
      </c>
    </row>
    <row r="319" s="13" customFormat="1">
      <c r="A319" s="13"/>
      <c r="B319" s="241"/>
      <c r="C319" s="242"/>
      <c r="D319" s="243" t="s">
        <v>372</v>
      </c>
      <c r="E319" s="244" t="s">
        <v>1</v>
      </c>
      <c r="F319" s="245" t="s">
        <v>2315</v>
      </c>
      <c r="G319" s="242"/>
      <c r="H319" s="246">
        <v>30.916</v>
      </c>
      <c r="I319" s="247"/>
      <c r="J319" s="242"/>
      <c r="K319" s="242"/>
      <c r="L319" s="248"/>
      <c r="M319" s="249"/>
      <c r="N319" s="250"/>
      <c r="O319" s="250"/>
      <c r="P319" s="250"/>
      <c r="Q319" s="250"/>
      <c r="R319" s="250"/>
      <c r="S319" s="250"/>
      <c r="T319" s="251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2" t="s">
        <v>372</v>
      </c>
      <c r="AU319" s="252" t="s">
        <v>88</v>
      </c>
      <c r="AV319" s="13" t="s">
        <v>88</v>
      </c>
      <c r="AW319" s="13" t="s">
        <v>32</v>
      </c>
      <c r="AX319" s="13" t="s">
        <v>76</v>
      </c>
      <c r="AY319" s="252" t="s">
        <v>362</v>
      </c>
    </row>
    <row r="320" s="13" customFormat="1">
      <c r="A320" s="13"/>
      <c r="B320" s="241"/>
      <c r="C320" s="242"/>
      <c r="D320" s="243" t="s">
        <v>372</v>
      </c>
      <c r="E320" s="244" t="s">
        <v>1</v>
      </c>
      <c r="F320" s="245" t="s">
        <v>2316</v>
      </c>
      <c r="G320" s="242"/>
      <c r="H320" s="246">
        <v>-3</v>
      </c>
      <c r="I320" s="247"/>
      <c r="J320" s="242"/>
      <c r="K320" s="242"/>
      <c r="L320" s="248"/>
      <c r="M320" s="249"/>
      <c r="N320" s="250"/>
      <c r="O320" s="250"/>
      <c r="P320" s="250"/>
      <c r="Q320" s="250"/>
      <c r="R320" s="250"/>
      <c r="S320" s="250"/>
      <c r="T320" s="251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2" t="s">
        <v>372</v>
      </c>
      <c r="AU320" s="252" t="s">
        <v>88</v>
      </c>
      <c r="AV320" s="13" t="s">
        <v>88</v>
      </c>
      <c r="AW320" s="13" t="s">
        <v>32</v>
      </c>
      <c r="AX320" s="13" t="s">
        <v>76</v>
      </c>
      <c r="AY320" s="252" t="s">
        <v>362</v>
      </c>
    </row>
    <row r="321" s="13" customFormat="1">
      <c r="A321" s="13"/>
      <c r="B321" s="241"/>
      <c r="C321" s="242"/>
      <c r="D321" s="243" t="s">
        <v>372</v>
      </c>
      <c r="E321" s="244" t="s">
        <v>1</v>
      </c>
      <c r="F321" s="245" t="s">
        <v>2317</v>
      </c>
      <c r="G321" s="242"/>
      <c r="H321" s="246">
        <v>81.350999999999999</v>
      </c>
      <c r="I321" s="247"/>
      <c r="J321" s="242"/>
      <c r="K321" s="242"/>
      <c r="L321" s="248"/>
      <c r="M321" s="249"/>
      <c r="N321" s="250"/>
      <c r="O321" s="250"/>
      <c r="P321" s="250"/>
      <c r="Q321" s="250"/>
      <c r="R321" s="250"/>
      <c r="S321" s="250"/>
      <c r="T321" s="251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2" t="s">
        <v>372</v>
      </c>
      <c r="AU321" s="252" t="s">
        <v>88</v>
      </c>
      <c r="AV321" s="13" t="s">
        <v>88</v>
      </c>
      <c r="AW321" s="13" t="s">
        <v>32</v>
      </c>
      <c r="AX321" s="13" t="s">
        <v>76</v>
      </c>
      <c r="AY321" s="252" t="s">
        <v>362</v>
      </c>
    </row>
    <row r="322" s="13" customFormat="1">
      <c r="A322" s="13"/>
      <c r="B322" s="241"/>
      <c r="C322" s="242"/>
      <c r="D322" s="243" t="s">
        <v>372</v>
      </c>
      <c r="E322" s="244" t="s">
        <v>1</v>
      </c>
      <c r="F322" s="245" t="s">
        <v>954</v>
      </c>
      <c r="G322" s="242"/>
      <c r="H322" s="246">
        <v>-4.7279999999999998</v>
      </c>
      <c r="I322" s="247"/>
      <c r="J322" s="242"/>
      <c r="K322" s="242"/>
      <c r="L322" s="248"/>
      <c r="M322" s="249"/>
      <c r="N322" s="250"/>
      <c r="O322" s="250"/>
      <c r="P322" s="250"/>
      <c r="Q322" s="250"/>
      <c r="R322" s="250"/>
      <c r="S322" s="250"/>
      <c r="T322" s="251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2" t="s">
        <v>372</v>
      </c>
      <c r="AU322" s="252" t="s">
        <v>88</v>
      </c>
      <c r="AV322" s="13" t="s">
        <v>88</v>
      </c>
      <c r="AW322" s="13" t="s">
        <v>32</v>
      </c>
      <c r="AX322" s="13" t="s">
        <v>76</v>
      </c>
      <c r="AY322" s="252" t="s">
        <v>362</v>
      </c>
    </row>
    <row r="323" s="13" customFormat="1">
      <c r="A323" s="13"/>
      <c r="B323" s="241"/>
      <c r="C323" s="242"/>
      <c r="D323" s="243" t="s">
        <v>372</v>
      </c>
      <c r="E323" s="244" t="s">
        <v>1</v>
      </c>
      <c r="F323" s="245" t="s">
        <v>2318</v>
      </c>
      <c r="G323" s="242"/>
      <c r="H323" s="246">
        <v>-7.3879999999999999</v>
      </c>
      <c r="I323" s="247"/>
      <c r="J323" s="242"/>
      <c r="K323" s="242"/>
      <c r="L323" s="248"/>
      <c r="M323" s="249"/>
      <c r="N323" s="250"/>
      <c r="O323" s="250"/>
      <c r="P323" s="250"/>
      <c r="Q323" s="250"/>
      <c r="R323" s="250"/>
      <c r="S323" s="250"/>
      <c r="T323" s="25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2" t="s">
        <v>372</v>
      </c>
      <c r="AU323" s="252" t="s">
        <v>88</v>
      </c>
      <c r="AV323" s="13" t="s">
        <v>88</v>
      </c>
      <c r="AW323" s="13" t="s">
        <v>32</v>
      </c>
      <c r="AX323" s="13" t="s">
        <v>76</v>
      </c>
      <c r="AY323" s="252" t="s">
        <v>362</v>
      </c>
    </row>
    <row r="324" s="13" customFormat="1">
      <c r="A324" s="13"/>
      <c r="B324" s="241"/>
      <c r="C324" s="242"/>
      <c r="D324" s="243" t="s">
        <v>372</v>
      </c>
      <c r="E324" s="244" t="s">
        <v>1</v>
      </c>
      <c r="F324" s="245" t="s">
        <v>2313</v>
      </c>
      <c r="G324" s="242"/>
      <c r="H324" s="246">
        <v>-7.0730000000000004</v>
      </c>
      <c r="I324" s="247"/>
      <c r="J324" s="242"/>
      <c r="K324" s="242"/>
      <c r="L324" s="248"/>
      <c r="M324" s="249"/>
      <c r="N324" s="250"/>
      <c r="O324" s="250"/>
      <c r="P324" s="250"/>
      <c r="Q324" s="250"/>
      <c r="R324" s="250"/>
      <c r="S324" s="250"/>
      <c r="T324" s="251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2" t="s">
        <v>372</v>
      </c>
      <c r="AU324" s="252" t="s">
        <v>88</v>
      </c>
      <c r="AV324" s="13" t="s">
        <v>88</v>
      </c>
      <c r="AW324" s="13" t="s">
        <v>32</v>
      </c>
      <c r="AX324" s="13" t="s">
        <v>76</v>
      </c>
      <c r="AY324" s="252" t="s">
        <v>362</v>
      </c>
    </row>
    <row r="325" s="13" customFormat="1">
      <c r="A325" s="13"/>
      <c r="B325" s="241"/>
      <c r="C325" s="242"/>
      <c r="D325" s="243" t="s">
        <v>372</v>
      </c>
      <c r="E325" s="244" t="s">
        <v>1</v>
      </c>
      <c r="F325" s="245" t="s">
        <v>2319</v>
      </c>
      <c r="G325" s="242"/>
      <c r="H325" s="246">
        <v>-3.3599999999999999</v>
      </c>
      <c r="I325" s="247"/>
      <c r="J325" s="242"/>
      <c r="K325" s="242"/>
      <c r="L325" s="248"/>
      <c r="M325" s="249"/>
      <c r="N325" s="250"/>
      <c r="O325" s="250"/>
      <c r="P325" s="250"/>
      <c r="Q325" s="250"/>
      <c r="R325" s="250"/>
      <c r="S325" s="250"/>
      <c r="T325" s="251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2" t="s">
        <v>372</v>
      </c>
      <c r="AU325" s="252" t="s">
        <v>88</v>
      </c>
      <c r="AV325" s="13" t="s">
        <v>88</v>
      </c>
      <c r="AW325" s="13" t="s">
        <v>32</v>
      </c>
      <c r="AX325" s="13" t="s">
        <v>76</v>
      </c>
      <c r="AY325" s="252" t="s">
        <v>362</v>
      </c>
    </row>
    <row r="326" s="15" customFormat="1">
      <c r="A326" s="15"/>
      <c r="B326" s="274"/>
      <c r="C326" s="275"/>
      <c r="D326" s="243" t="s">
        <v>372</v>
      </c>
      <c r="E326" s="276" t="s">
        <v>1</v>
      </c>
      <c r="F326" s="277" t="s">
        <v>2320</v>
      </c>
      <c r="G326" s="275"/>
      <c r="H326" s="276" t="s">
        <v>1</v>
      </c>
      <c r="I326" s="278"/>
      <c r="J326" s="275"/>
      <c r="K326" s="275"/>
      <c r="L326" s="279"/>
      <c r="M326" s="280"/>
      <c r="N326" s="281"/>
      <c r="O326" s="281"/>
      <c r="P326" s="281"/>
      <c r="Q326" s="281"/>
      <c r="R326" s="281"/>
      <c r="S326" s="281"/>
      <c r="T326" s="282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83" t="s">
        <v>372</v>
      </c>
      <c r="AU326" s="283" t="s">
        <v>88</v>
      </c>
      <c r="AV326" s="15" t="s">
        <v>83</v>
      </c>
      <c r="AW326" s="15" t="s">
        <v>32</v>
      </c>
      <c r="AX326" s="15" t="s">
        <v>76</v>
      </c>
      <c r="AY326" s="283" t="s">
        <v>362</v>
      </c>
    </row>
    <row r="327" s="13" customFormat="1">
      <c r="A327" s="13"/>
      <c r="B327" s="241"/>
      <c r="C327" s="242"/>
      <c r="D327" s="243" t="s">
        <v>372</v>
      </c>
      <c r="E327" s="244" t="s">
        <v>1</v>
      </c>
      <c r="F327" s="245" t="s">
        <v>2321</v>
      </c>
      <c r="G327" s="242"/>
      <c r="H327" s="246">
        <v>41.789000000000001</v>
      </c>
      <c r="I327" s="247"/>
      <c r="J327" s="242"/>
      <c r="K327" s="242"/>
      <c r="L327" s="248"/>
      <c r="M327" s="249"/>
      <c r="N327" s="250"/>
      <c r="O327" s="250"/>
      <c r="P327" s="250"/>
      <c r="Q327" s="250"/>
      <c r="R327" s="250"/>
      <c r="S327" s="250"/>
      <c r="T327" s="251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2" t="s">
        <v>372</v>
      </c>
      <c r="AU327" s="252" t="s">
        <v>88</v>
      </c>
      <c r="AV327" s="13" t="s">
        <v>88</v>
      </c>
      <c r="AW327" s="13" t="s">
        <v>32</v>
      </c>
      <c r="AX327" s="13" t="s">
        <v>76</v>
      </c>
      <c r="AY327" s="252" t="s">
        <v>362</v>
      </c>
    </row>
    <row r="328" s="13" customFormat="1">
      <c r="A328" s="13"/>
      <c r="B328" s="241"/>
      <c r="C328" s="242"/>
      <c r="D328" s="243" t="s">
        <v>372</v>
      </c>
      <c r="E328" s="244" t="s">
        <v>1</v>
      </c>
      <c r="F328" s="245" t="s">
        <v>963</v>
      </c>
      <c r="G328" s="242"/>
      <c r="H328" s="246">
        <v>-2.4630000000000001</v>
      </c>
      <c r="I328" s="247"/>
      <c r="J328" s="242"/>
      <c r="K328" s="242"/>
      <c r="L328" s="248"/>
      <c r="M328" s="249"/>
      <c r="N328" s="250"/>
      <c r="O328" s="250"/>
      <c r="P328" s="250"/>
      <c r="Q328" s="250"/>
      <c r="R328" s="250"/>
      <c r="S328" s="250"/>
      <c r="T328" s="251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2" t="s">
        <v>372</v>
      </c>
      <c r="AU328" s="252" t="s">
        <v>88</v>
      </c>
      <c r="AV328" s="13" t="s">
        <v>88</v>
      </c>
      <c r="AW328" s="13" t="s">
        <v>32</v>
      </c>
      <c r="AX328" s="13" t="s">
        <v>76</v>
      </c>
      <c r="AY328" s="252" t="s">
        <v>362</v>
      </c>
    </row>
    <row r="329" s="13" customFormat="1">
      <c r="A329" s="13"/>
      <c r="B329" s="241"/>
      <c r="C329" s="242"/>
      <c r="D329" s="243" t="s">
        <v>372</v>
      </c>
      <c r="E329" s="244" t="s">
        <v>1</v>
      </c>
      <c r="F329" s="245" t="s">
        <v>2322</v>
      </c>
      <c r="G329" s="242"/>
      <c r="H329" s="246">
        <v>-3.0600000000000001</v>
      </c>
      <c r="I329" s="247"/>
      <c r="J329" s="242"/>
      <c r="K329" s="242"/>
      <c r="L329" s="248"/>
      <c r="M329" s="249"/>
      <c r="N329" s="250"/>
      <c r="O329" s="250"/>
      <c r="P329" s="250"/>
      <c r="Q329" s="250"/>
      <c r="R329" s="250"/>
      <c r="S329" s="250"/>
      <c r="T329" s="251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2" t="s">
        <v>372</v>
      </c>
      <c r="AU329" s="252" t="s">
        <v>88</v>
      </c>
      <c r="AV329" s="13" t="s">
        <v>88</v>
      </c>
      <c r="AW329" s="13" t="s">
        <v>32</v>
      </c>
      <c r="AX329" s="13" t="s">
        <v>76</v>
      </c>
      <c r="AY329" s="252" t="s">
        <v>362</v>
      </c>
    </row>
    <row r="330" s="15" customFormat="1">
      <c r="A330" s="15"/>
      <c r="B330" s="274"/>
      <c r="C330" s="275"/>
      <c r="D330" s="243" t="s">
        <v>372</v>
      </c>
      <c r="E330" s="276" t="s">
        <v>1</v>
      </c>
      <c r="F330" s="277" t="s">
        <v>2323</v>
      </c>
      <c r="G330" s="275"/>
      <c r="H330" s="276" t="s">
        <v>1</v>
      </c>
      <c r="I330" s="278"/>
      <c r="J330" s="275"/>
      <c r="K330" s="275"/>
      <c r="L330" s="279"/>
      <c r="M330" s="280"/>
      <c r="N330" s="281"/>
      <c r="O330" s="281"/>
      <c r="P330" s="281"/>
      <c r="Q330" s="281"/>
      <c r="R330" s="281"/>
      <c r="S330" s="281"/>
      <c r="T330" s="282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83" t="s">
        <v>372</v>
      </c>
      <c r="AU330" s="283" t="s">
        <v>88</v>
      </c>
      <c r="AV330" s="15" t="s">
        <v>83</v>
      </c>
      <c r="AW330" s="15" t="s">
        <v>32</v>
      </c>
      <c r="AX330" s="15" t="s">
        <v>76</v>
      </c>
      <c r="AY330" s="283" t="s">
        <v>362</v>
      </c>
    </row>
    <row r="331" s="13" customFormat="1">
      <c r="A331" s="13"/>
      <c r="B331" s="241"/>
      <c r="C331" s="242"/>
      <c r="D331" s="243" t="s">
        <v>372</v>
      </c>
      <c r="E331" s="244" t="s">
        <v>1</v>
      </c>
      <c r="F331" s="245" t="s">
        <v>2324</v>
      </c>
      <c r="G331" s="242"/>
      <c r="H331" s="246">
        <v>55.805999999999997</v>
      </c>
      <c r="I331" s="247"/>
      <c r="J331" s="242"/>
      <c r="K331" s="242"/>
      <c r="L331" s="248"/>
      <c r="M331" s="249"/>
      <c r="N331" s="250"/>
      <c r="O331" s="250"/>
      <c r="P331" s="250"/>
      <c r="Q331" s="250"/>
      <c r="R331" s="250"/>
      <c r="S331" s="250"/>
      <c r="T331" s="251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2" t="s">
        <v>372</v>
      </c>
      <c r="AU331" s="252" t="s">
        <v>88</v>
      </c>
      <c r="AV331" s="13" t="s">
        <v>88</v>
      </c>
      <c r="AW331" s="13" t="s">
        <v>32</v>
      </c>
      <c r="AX331" s="13" t="s">
        <v>76</v>
      </c>
      <c r="AY331" s="252" t="s">
        <v>362</v>
      </c>
    </row>
    <row r="332" s="13" customFormat="1">
      <c r="A332" s="13"/>
      <c r="B332" s="241"/>
      <c r="C332" s="242"/>
      <c r="D332" s="243" t="s">
        <v>372</v>
      </c>
      <c r="E332" s="244" t="s">
        <v>1</v>
      </c>
      <c r="F332" s="245" t="s">
        <v>963</v>
      </c>
      <c r="G332" s="242"/>
      <c r="H332" s="246">
        <v>-2.4630000000000001</v>
      </c>
      <c r="I332" s="247"/>
      <c r="J332" s="242"/>
      <c r="K332" s="242"/>
      <c r="L332" s="248"/>
      <c r="M332" s="249"/>
      <c r="N332" s="250"/>
      <c r="O332" s="250"/>
      <c r="P332" s="250"/>
      <c r="Q332" s="250"/>
      <c r="R332" s="250"/>
      <c r="S332" s="250"/>
      <c r="T332" s="251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2" t="s">
        <v>372</v>
      </c>
      <c r="AU332" s="252" t="s">
        <v>88</v>
      </c>
      <c r="AV332" s="13" t="s">
        <v>88</v>
      </c>
      <c r="AW332" s="13" t="s">
        <v>32</v>
      </c>
      <c r="AX332" s="13" t="s">
        <v>76</v>
      </c>
      <c r="AY332" s="252" t="s">
        <v>362</v>
      </c>
    </row>
    <row r="333" s="16" customFormat="1">
      <c r="A333" s="16"/>
      <c r="B333" s="297"/>
      <c r="C333" s="298"/>
      <c r="D333" s="243" t="s">
        <v>372</v>
      </c>
      <c r="E333" s="299" t="s">
        <v>1</v>
      </c>
      <c r="F333" s="300" t="s">
        <v>848</v>
      </c>
      <c r="G333" s="298"/>
      <c r="H333" s="301">
        <v>194.589</v>
      </c>
      <c r="I333" s="302"/>
      <c r="J333" s="298"/>
      <c r="K333" s="298"/>
      <c r="L333" s="303"/>
      <c r="M333" s="304"/>
      <c r="N333" s="305"/>
      <c r="O333" s="305"/>
      <c r="P333" s="305"/>
      <c r="Q333" s="305"/>
      <c r="R333" s="305"/>
      <c r="S333" s="305"/>
      <c r="T333" s="30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T333" s="307" t="s">
        <v>372</v>
      </c>
      <c r="AU333" s="307" t="s">
        <v>88</v>
      </c>
      <c r="AV333" s="16" t="s">
        <v>104</v>
      </c>
      <c r="AW333" s="16" t="s">
        <v>32</v>
      </c>
      <c r="AX333" s="16" t="s">
        <v>76</v>
      </c>
      <c r="AY333" s="307" t="s">
        <v>362</v>
      </c>
    </row>
    <row r="334" s="14" customFormat="1">
      <c r="A334" s="14"/>
      <c r="B334" s="263"/>
      <c r="C334" s="264"/>
      <c r="D334" s="243" t="s">
        <v>372</v>
      </c>
      <c r="E334" s="265" t="s">
        <v>1</v>
      </c>
      <c r="F334" s="266" t="s">
        <v>396</v>
      </c>
      <c r="G334" s="264"/>
      <c r="H334" s="267">
        <v>194.589</v>
      </c>
      <c r="I334" s="268"/>
      <c r="J334" s="264"/>
      <c r="K334" s="264"/>
      <c r="L334" s="269"/>
      <c r="M334" s="270"/>
      <c r="N334" s="271"/>
      <c r="O334" s="271"/>
      <c r="P334" s="271"/>
      <c r="Q334" s="271"/>
      <c r="R334" s="271"/>
      <c r="S334" s="271"/>
      <c r="T334" s="272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73" t="s">
        <v>372</v>
      </c>
      <c r="AU334" s="273" t="s">
        <v>88</v>
      </c>
      <c r="AV334" s="14" t="s">
        <v>370</v>
      </c>
      <c r="AW334" s="14" t="s">
        <v>32</v>
      </c>
      <c r="AX334" s="14" t="s">
        <v>83</v>
      </c>
      <c r="AY334" s="273" t="s">
        <v>362</v>
      </c>
    </row>
    <row r="335" s="2" customFormat="1" ht="24.15" customHeight="1">
      <c r="A335" s="39"/>
      <c r="B335" s="40"/>
      <c r="C335" s="228" t="s">
        <v>1132</v>
      </c>
      <c r="D335" s="228" t="s">
        <v>365</v>
      </c>
      <c r="E335" s="229" t="s">
        <v>1059</v>
      </c>
      <c r="F335" s="230" t="s">
        <v>1060</v>
      </c>
      <c r="G335" s="231" t="s">
        <v>368</v>
      </c>
      <c r="H335" s="232">
        <v>3.0600000000000001</v>
      </c>
      <c r="I335" s="233"/>
      <c r="J335" s="234">
        <f>ROUND(I335*H335,2)</f>
        <v>0</v>
      </c>
      <c r="K335" s="230" t="s">
        <v>369</v>
      </c>
      <c r="L335" s="45"/>
      <c r="M335" s="235" t="s">
        <v>1</v>
      </c>
      <c r="N335" s="236" t="s">
        <v>42</v>
      </c>
      <c r="O335" s="92"/>
      <c r="P335" s="237">
        <f>O335*H335</f>
        <v>0</v>
      </c>
      <c r="Q335" s="237">
        <v>0.0044099999999999999</v>
      </c>
      <c r="R335" s="237">
        <f>Q335*H335</f>
        <v>0.013494599999999999</v>
      </c>
      <c r="S335" s="237">
        <v>0</v>
      </c>
      <c r="T335" s="238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9" t="s">
        <v>370</v>
      </c>
      <c r="AT335" s="239" t="s">
        <v>365</v>
      </c>
      <c r="AU335" s="239" t="s">
        <v>88</v>
      </c>
      <c r="AY335" s="18" t="s">
        <v>362</v>
      </c>
      <c r="BE335" s="240">
        <f>IF(N335="základní",J335,0)</f>
        <v>0</v>
      </c>
      <c r="BF335" s="240">
        <f>IF(N335="snížená",J335,0)</f>
        <v>0</v>
      </c>
      <c r="BG335" s="240">
        <f>IF(N335="zákl. přenesená",J335,0)</f>
        <v>0</v>
      </c>
      <c r="BH335" s="240">
        <f>IF(N335="sníž. přenesená",J335,0)</f>
        <v>0</v>
      </c>
      <c r="BI335" s="240">
        <f>IF(N335="nulová",J335,0)</f>
        <v>0</v>
      </c>
      <c r="BJ335" s="18" t="s">
        <v>88</v>
      </c>
      <c r="BK335" s="240">
        <f>ROUND(I335*H335,2)</f>
        <v>0</v>
      </c>
      <c r="BL335" s="18" t="s">
        <v>370</v>
      </c>
      <c r="BM335" s="239" t="s">
        <v>1061</v>
      </c>
    </row>
    <row r="336" s="15" customFormat="1">
      <c r="A336" s="15"/>
      <c r="B336" s="274"/>
      <c r="C336" s="275"/>
      <c r="D336" s="243" t="s">
        <v>372</v>
      </c>
      <c r="E336" s="276" t="s">
        <v>1</v>
      </c>
      <c r="F336" s="277" t="s">
        <v>1062</v>
      </c>
      <c r="G336" s="275"/>
      <c r="H336" s="276" t="s">
        <v>1</v>
      </c>
      <c r="I336" s="278"/>
      <c r="J336" s="275"/>
      <c r="K336" s="275"/>
      <c r="L336" s="279"/>
      <c r="M336" s="280"/>
      <c r="N336" s="281"/>
      <c r="O336" s="281"/>
      <c r="P336" s="281"/>
      <c r="Q336" s="281"/>
      <c r="R336" s="281"/>
      <c r="S336" s="281"/>
      <c r="T336" s="282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83" t="s">
        <v>372</v>
      </c>
      <c r="AU336" s="283" t="s">
        <v>88</v>
      </c>
      <c r="AV336" s="15" t="s">
        <v>83</v>
      </c>
      <c r="AW336" s="15" t="s">
        <v>32</v>
      </c>
      <c r="AX336" s="15" t="s">
        <v>76</v>
      </c>
      <c r="AY336" s="283" t="s">
        <v>362</v>
      </c>
    </row>
    <row r="337" s="13" customFormat="1">
      <c r="A337" s="13"/>
      <c r="B337" s="241"/>
      <c r="C337" s="242"/>
      <c r="D337" s="243" t="s">
        <v>372</v>
      </c>
      <c r="E337" s="244" t="s">
        <v>1</v>
      </c>
      <c r="F337" s="245" t="s">
        <v>2329</v>
      </c>
      <c r="G337" s="242"/>
      <c r="H337" s="246">
        <v>3.0600000000000001</v>
      </c>
      <c r="I337" s="247"/>
      <c r="J337" s="242"/>
      <c r="K337" s="242"/>
      <c r="L337" s="248"/>
      <c r="M337" s="249"/>
      <c r="N337" s="250"/>
      <c r="O337" s="250"/>
      <c r="P337" s="250"/>
      <c r="Q337" s="250"/>
      <c r="R337" s="250"/>
      <c r="S337" s="250"/>
      <c r="T337" s="251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2" t="s">
        <v>372</v>
      </c>
      <c r="AU337" s="252" t="s">
        <v>88</v>
      </c>
      <c r="AV337" s="13" t="s">
        <v>88</v>
      </c>
      <c r="AW337" s="13" t="s">
        <v>32</v>
      </c>
      <c r="AX337" s="13" t="s">
        <v>76</v>
      </c>
      <c r="AY337" s="252" t="s">
        <v>362</v>
      </c>
    </row>
    <row r="338" s="14" customFormat="1">
      <c r="A338" s="14"/>
      <c r="B338" s="263"/>
      <c r="C338" s="264"/>
      <c r="D338" s="243" t="s">
        <v>372</v>
      </c>
      <c r="E338" s="265" t="s">
        <v>1</v>
      </c>
      <c r="F338" s="266" t="s">
        <v>396</v>
      </c>
      <c r="G338" s="264"/>
      <c r="H338" s="267">
        <v>3.0600000000000001</v>
      </c>
      <c r="I338" s="268"/>
      <c r="J338" s="264"/>
      <c r="K338" s="264"/>
      <c r="L338" s="269"/>
      <c r="M338" s="270"/>
      <c r="N338" s="271"/>
      <c r="O338" s="271"/>
      <c r="P338" s="271"/>
      <c r="Q338" s="271"/>
      <c r="R338" s="271"/>
      <c r="S338" s="271"/>
      <c r="T338" s="272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73" t="s">
        <v>372</v>
      </c>
      <c r="AU338" s="273" t="s">
        <v>88</v>
      </c>
      <c r="AV338" s="14" t="s">
        <v>370</v>
      </c>
      <c r="AW338" s="14" t="s">
        <v>32</v>
      </c>
      <c r="AX338" s="14" t="s">
        <v>83</v>
      </c>
      <c r="AY338" s="273" t="s">
        <v>362</v>
      </c>
    </row>
    <row r="339" s="2" customFormat="1" ht="24.15" customHeight="1">
      <c r="A339" s="39"/>
      <c r="B339" s="40"/>
      <c r="C339" s="228" t="s">
        <v>1136</v>
      </c>
      <c r="D339" s="228" t="s">
        <v>365</v>
      </c>
      <c r="E339" s="229" t="s">
        <v>1064</v>
      </c>
      <c r="F339" s="230" t="s">
        <v>1065</v>
      </c>
      <c r="G339" s="231" t="s">
        <v>368</v>
      </c>
      <c r="H339" s="232">
        <v>3.0600000000000001</v>
      </c>
      <c r="I339" s="233"/>
      <c r="J339" s="234">
        <f>ROUND(I339*H339,2)</f>
        <v>0</v>
      </c>
      <c r="K339" s="230" t="s">
        <v>369</v>
      </c>
      <c r="L339" s="45"/>
      <c r="M339" s="235" t="s">
        <v>1</v>
      </c>
      <c r="N339" s="236" t="s">
        <v>42</v>
      </c>
      <c r="O339" s="92"/>
      <c r="P339" s="237">
        <f>O339*H339</f>
        <v>0</v>
      </c>
      <c r="Q339" s="237">
        <v>0.0030000000000000001</v>
      </c>
      <c r="R339" s="237">
        <f>Q339*H339</f>
        <v>0.0091800000000000007</v>
      </c>
      <c r="S339" s="237">
        <v>0</v>
      </c>
      <c r="T339" s="238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9" t="s">
        <v>370</v>
      </c>
      <c r="AT339" s="239" t="s">
        <v>365</v>
      </c>
      <c r="AU339" s="239" t="s">
        <v>88</v>
      </c>
      <c r="AY339" s="18" t="s">
        <v>362</v>
      </c>
      <c r="BE339" s="240">
        <f>IF(N339="základní",J339,0)</f>
        <v>0</v>
      </c>
      <c r="BF339" s="240">
        <f>IF(N339="snížená",J339,0)</f>
        <v>0</v>
      </c>
      <c r="BG339" s="240">
        <f>IF(N339="zákl. přenesená",J339,0)</f>
        <v>0</v>
      </c>
      <c r="BH339" s="240">
        <f>IF(N339="sníž. přenesená",J339,0)</f>
        <v>0</v>
      </c>
      <c r="BI339" s="240">
        <f>IF(N339="nulová",J339,0)</f>
        <v>0</v>
      </c>
      <c r="BJ339" s="18" t="s">
        <v>88</v>
      </c>
      <c r="BK339" s="240">
        <f>ROUND(I339*H339,2)</f>
        <v>0</v>
      </c>
      <c r="BL339" s="18" t="s">
        <v>370</v>
      </c>
      <c r="BM339" s="239" t="s">
        <v>1066</v>
      </c>
    </row>
    <row r="340" s="2" customFormat="1" ht="16.5" customHeight="1">
      <c r="A340" s="39"/>
      <c r="B340" s="40"/>
      <c r="C340" s="228" t="s">
        <v>1141</v>
      </c>
      <c r="D340" s="228" t="s">
        <v>365</v>
      </c>
      <c r="E340" s="229" t="s">
        <v>1067</v>
      </c>
      <c r="F340" s="230" t="s">
        <v>1068</v>
      </c>
      <c r="G340" s="231" t="s">
        <v>368</v>
      </c>
      <c r="H340" s="232">
        <v>18.329999999999998</v>
      </c>
      <c r="I340" s="233"/>
      <c r="J340" s="234">
        <f>ROUND(I340*H340,2)</f>
        <v>0</v>
      </c>
      <c r="K340" s="230" t="s">
        <v>369</v>
      </c>
      <c r="L340" s="45"/>
      <c r="M340" s="235" t="s">
        <v>1</v>
      </c>
      <c r="N340" s="236" t="s">
        <v>42</v>
      </c>
      <c r="O340" s="92"/>
      <c r="P340" s="237">
        <f>O340*H340</f>
        <v>0</v>
      </c>
      <c r="Q340" s="237">
        <v>0.00025999999999999998</v>
      </c>
      <c r="R340" s="237">
        <f>Q340*H340</f>
        <v>0.0047657999999999989</v>
      </c>
      <c r="S340" s="237">
        <v>0</v>
      </c>
      <c r="T340" s="238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9" t="s">
        <v>370</v>
      </c>
      <c r="AT340" s="239" t="s">
        <v>365</v>
      </c>
      <c r="AU340" s="239" t="s">
        <v>88</v>
      </c>
      <c r="AY340" s="18" t="s">
        <v>362</v>
      </c>
      <c r="BE340" s="240">
        <f>IF(N340="základní",J340,0)</f>
        <v>0</v>
      </c>
      <c r="BF340" s="240">
        <f>IF(N340="snížená",J340,0)</f>
        <v>0</v>
      </c>
      <c r="BG340" s="240">
        <f>IF(N340="zákl. přenesená",J340,0)</f>
        <v>0</v>
      </c>
      <c r="BH340" s="240">
        <f>IF(N340="sníž. přenesená",J340,0)</f>
        <v>0</v>
      </c>
      <c r="BI340" s="240">
        <f>IF(N340="nulová",J340,0)</f>
        <v>0</v>
      </c>
      <c r="BJ340" s="18" t="s">
        <v>88</v>
      </c>
      <c r="BK340" s="240">
        <f>ROUND(I340*H340,2)</f>
        <v>0</v>
      </c>
      <c r="BL340" s="18" t="s">
        <v>370</v>
      </c>
      <c r="BM340" s="239" t="s">
        <v>1069</v>
      </c>
    </row>
    <row r="341" s="15" customFormat="1">
      <c r="A341" s="15"/>
      <c r="B341" s="274"/>
      <c r="C341" s="275"/>
      <c r="D341" s="243" t="s">
        <v>372</v>
      </c>
      <c r="E341" s="276" t="s">
        <v>1</v>
      </c>
      <c r="F341" s="277" t="s">
        <v>2330</v>
      </c>
      <c r="G341" s="275"/>
      <c r="H341" s="276" t="s">
        <v>1</v>
      </c>
      <c r="I341" s="278"/>
      <c r="J341" s="275"/>
      <c r="K341" s="275"/>
      <c r="L341" s="279"/>
      <c r="M341" s="280"/>
      <c r="N341" s="281"/>
      <c r="O341" s="281"/>
      <c r="P341" s="281"/>
      <c r="Q341" s="281"/>
      <c r="R341" s="281"/>
      <c r="S341" s="281"/>
      <c r="T341" s="282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83" t="s">
        <v>372</v>
      </c>
      <c r="AU341" s="283" t="s">
        <v>88</v>
      </c>
      <c r="AV341" s="15" t="s">
        <v>83</v>
      </c>
      <c r="AW341" s="15" t="s">
        <v>32</v>
      </c>
      <c r="AX341" s="15" t="s">
        <v>76</v>
      </c>
      <c r="AY341" s="283" t="s">
        <v>362</v>
      </c>
    </row>
    <row r="342" s="13" customFormat="1">
      <c r="A342" s="13"/>
      <c r="B342" s="241"/>
      <c r="C342" s="242"/>
      <c r="D342" s="243" t="s">
        <v>372</v>
      </c>
      <c r="E342" s="244" t="s">
        <v>1</v>
      </c>
      <c r="F342" s="245" t="s">
        <v>2331</v>
      </c>
      <c r="G342" s="242"/>
      <c r="H342" s="246">
        <v>22.5</v>
      </c>
      <c r="I342" s="247"/>
      <c r="J342" s="242"/>
      <c r="K342" s="242"/>
      <c r="L342" s="248"/>
      <c r="M342" s="249"/>
      <c r="N342" s="250"/>
      <c r="O342" s="250"/>
      <c r="P342" s="250"/>
      <c r="Q342" s="250"/>
      <c r="R342" s="250"/>
      <c r="S342" s="250"/>
      <c r="T342" s="251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2" t="s">
        <v>372</v>
      </c>
      <c r="AU342" s="252" t="s">
        <v>88</v>
      </c>
      <c r="AV342" s="13" t="s">
        <v>88</v>
      </c>
      <c r="AW342" s="13" t="s">
        <v>32</v>
      </c>
      <c r="AX342" s="13" t="s">
        <v>76</v>
      </c>
      <c r="AY342" s="252" t="s">
        <v>362</v>
      </c>
    </row>
    <row r="343" s="13" customFormat="1">
      <c r="A343" s="13"/>
      <c r="B343" s="241"/>
      <c r="C343" s="242"/>
      <c r="D343" s="243" t="s">
        <v>372</v>
      </c>
      <c r="E343" s="244" t="s">
        <v>1</v>
      </c>
      <c r="F343" s="245" t="s">
        <v>2273</v>
      </c>
      <c r="G343" s="242"/>
      <c r="H343" s="246">
        <v>-7.2000000000000002</v>
      </c>
      <c r="I343" s="247"/>
      <c r="J343" s="242"/>
      <c r="K343" s="242"/>
      <c r="L343" s="248"/>
      <c r="M343" s="249"/>
      <c r="N343" s="250"/>
      <c r="O343" s="250"/>
      <c r="P343" s="250"/>
      <c r="Q343" s="250"/>
      <c r="R343" s="250"/>
      <c r="S343" s="250"/>
      <c r="T343" s="251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2" t="s">
        <v>372</v>
      </c>
      <c r="AU343" s="252" t="s">
        <v>88</v>
      </c>
      <c r="AV343" s="13" t="s">
        <v>88</v>
      </c>
      <c r="AW343" s="13" t="s">
        <v>32</v>
      </c>
      <c r="AX343" s="13" t="s">
        <v>76</v>
      </c>
      <c r="AY343" s="252" t="s">
        <v>362</v>
      </c>
    </row>
    <row r="344" s="13" customFormat="1">
      <c r="A344" s="13"/>
      <c r="B344" s="241"/>
      <c r="C344" s="242"/>
      <c r="D344" s="243" t="s">
        <v>372</v>
      </c>
      <c r="E344" s="244" t="s">
        <v>1</v>
      </c>
      <c r="F344" s="245" t="s">
        <v>2332</v>
      </c>
      <c r="G344" s="242"/>
      <c r="H344" s="246">
        <v>4.8300000000000001</v>
      </c>
      <c r="I344" s="247"/>
      <c r="J344" s="242"/>
      <c r="K344" s="242"/>
      <c r="L344" s="248"/>
      <c r="M344" s="249"/>
      <c r="N344" s="250"/>
      <c r="O344" s="250"/>
      <c r="P344" s="250"/>
      <c r="Q344" s="250"/>
      <c r="R344" s="250"/>
      <c r="S344" s="250"/>
      <c r="T344" s="251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2" t="s">
        <v>372</v>
      </c>
      <c r="AU344" s="252" t="s">
        <v>88</v>
      </c>
      <c r="AV344" s="13" t="s">
        <v>88</v>
      </c>
      <c r="AW344" s="13" t="s">
        <v>32</v>
      </c>
      <c r="AX344" s="13" t="s">
        <v>76</v>
      </c>
      <c r="AY344" s="252" t="s">
        <v>362</v>
      </c>
    </row>
    <row r="345" s="13" customFormat="1">
      <c r="A345" s="13"/>
      <c r="B345" s="241"/>
      <c r="C345" s="242"/>
      <c r="D345" s="243" t="s">
        <v>372</v>
      </c>
      <c r="E345" s="244" t="s">
        <v>1</v>
      </c>
      <c r="F345" s="245" t="s">
        <v>2267</v>
      </c>
      <c r="G345" s="242"/>
      <c r="H345" s="246">
        <v>-1.8</v>
      </c>
      <c r="I345" s="247"/>
      <c r="J345" s="242"/>
      <c r="K345" s="242"/>
      <c r="L345" s="248"/>
      <c r="M345" s="249"/>
      <c r="N345" s="250"/>
      <c r="O345" s="250"/>
      <c r="P345" s="250"/>
      <c r="Q345" s="250"/>
      <c r="R345" s="250"/>
      <c r="S345" s="250"/>
      <c r="T345" s="251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2" t="s">
        <v>372</v>
      </c>
      <c r="AU345" s="252" t="s">
        <v>88</v>
      </c>
      <c r="AV345" s="13" t="s">
        <v>88</v>
      </c>
      <c r="AW345" s="13" t="s">
        <v>32</v>
      </c>
      <c r="AX345" s="13" t="s">
        <v>76</v>
      </c>
      <c r="AY345" s="252" t="s">
        <v>362</v>
      </c>
    </row>
    <row r="346" s="14" customFormat="1">
      <c r="A346" s="14"/>
      <c r="B346" s="263"/>
      <c r="C346" s="264"/>
      <c r="D346" s="243" t="s">
        <v>372</v>
      </c>
      <c r="E346" s="265" t="s">
        <v>1</v>
      </c>
      <c r="F346" s="266" t="s">
        <v>396</v>
      </c>
      <c r="G346" s="264"/>
      <c r="H346" s="267">
        <v>18.330000000000002</v>
      </c>
      <c r="I346" s="268"/>
      <c r="J346" s="264"/>
      <c r="K346" s="264"/>
      <c r="L346" s="269"/>
      <c r="M346" s="270"/>
      <c r="N346" s="271"/>
      <c r="O346" s="271"/>
      <c r="P346" s="271"/>
      <c r="Q346" s="271"/>
      <c r="R346" s="271"/>
      <c r="S346" s="271"/>
      <c r="T346" s="272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73" t="s">
        <v>372</v>
      </c>
      <c r="AU346" s="273" t="s">
        <v>88</v>
      </c>
      <c r="AV346" s="14" t="s">
        <v>370</v>
      </c>
      <c r="AW346" s="14" t="s">
        <v>32</v>
      </c>
      <c r="AX346" s="14" t="s">
        <v>83</v>
      </c>
      <c r="AY346" s="273" t="s">
        <v>362</v>
      </c>
    </row>
    <row r="347" s="2" customFormat="1" ht="37.8" customHeight="1">
      <c r="A347" s="39"/>
      <c r="B347" s="40"/>
      <c r="C347" s="228" t="s">
        <v>1145</v>
      </c>
      <c r="D347" s="228" t="s">
        <v>365</v>
      </c>
      <c r="E347" s="229" t="s">
        <v>2333</v>
      </c>
      <c r="F347" s="230" t="s">
        <v>2334</v>
      </c>
      <c r="G347" s="231" t="s">
        <v>368</v>
      </c>
      <c r="H347" s="232">
        <v>4.5</v>
      </c>
      <c r="I347" s="233"/>
      <c r="J347" s="234">
        <f>ROUND(I347*H347,2)</f>
        <v>0</v>
      </c>
      <c r="K347" s="230" t="s">
        <v>369</v>
      </c>
      <c r="L347" s="45"/>
      <c r="M347" s="235" t="s">
        <v>1</v>
      </c>
      <c r="N347" s="236" t="s">
        <v>42</v>
      </c>
      <c r="O347" s="92"/>
      <c r="P347" s="237">
        <f>O347*H347</f>
        <v>0</v>
      </c>
      <c r="Q347" s="237">
        <v>0.0087899999999999992</v>
      </c>
      <c r="R347" s="237">
        <f>Q347*H347</f>
        <v>0.039554999999999993</v>
      </c>
      <c r="S347" s="237">
        <v>0</v>
      </c>
      <c r="T347" s="238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9" t="s">
        <v>370</v>
      </c>
      <c r="AT347" s="239" t="s">
        <v>365</v>
      </c>
      <c r="AU347" s="239" t="s">
        <v>88</v>
      </c>
      <c r="AY347" s="18" t="s">
        <v>362</v>
      </c>
      <c r="BE347" s="240">
        <f>IF(N347="základní",J347,0)</f>
        <v>0</v>
      </c>
      <c r="BF347" s="240">
        <f>IF(N347="snížená",J347,0)</f>
        <v>0</v>
      </c>
      <c r="BG347" s="240">
        <f>IF(N347="zákl. přenesená",J347,0)</f>
        <v>0</v>
      </c>
      <c r="BH347" s="240">
        <f>IF(N347="sníž. přenesená",J347,0)</f>
        <v>0</v>
      </c>
      <c r="BI347" s="240">
        <f>IF(N347="nulová",J347,0)</f>
        <v>0</v>
      </c>
      <c r="BJ347" s="18" t="s">
        <v>88</v>
      </c>
      <c r="BK347" s="240">
        <f>ROUND(I347*H347,2)</f>
        <v>0</v>
      </c>
      <c r="BL347" s="18" t="s">
        <v>370</v>
      </c>
      <c r="BM347" s="239" t="s">
        <v>2335</v>
      </c>
    </row>
    <row r="348" s="13" customFormat="1">
      <c r="A348" s="13"/>
      <c r="B348" s="241"/>
      <c r="C348" s="242"/>
      <c r="D348" s="243" t="s">
        <v>372</v>
      </c>
      <c r="E348" s="244" t="s">
        <v>1</v>
      </c>
      <c r="F348" s="245" t="s">
        <v>2336</v>
      </c>
      <c r="G348" s="242"/>
      <c r="H348" s="246">
        <v>4.5</v>
      </c>
      <c r="I348" s="247"/>
      <c r="J348" s="242"/>
      <c r="K348" s="242"/>
      <c r="L348" s="248"/>
      <c r="M348" s="249"/>
      <c r="N348" s="250"/>
      <c r="O348" s="250"/>
      <c r="P348" s="250"/>
      <c r="Q348" s="250"/>
      <c r="R348" s="250"/>
      <c r="S348" s="250"/>
      <c r="T348" s="251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2" t="s">
        <v>372</v>
      </c>
      <c r="AU348" s="252" t="s">
        <v>88</v>
      </c>
      <c r="AV348" s="13" t="s">
        <v>88</v>
      </c>
      <c r="AW348" s="13" t="s">
        <v>32</v>
      </c>
      <c r="AX348" s="13" t="s">
        <v>83</v>
      </c>
      <c r="AY348" s="252" t="s">
        <v>362</v>
      </c>
    </row>
    <row r="349" s="2" customFormat="1" ht="24.15" customHeight="1">
      <c r="A349" s="39"/>
      <c r="B349" s="40"/>
      <c r="C349" s="253" t="s">
        <v>1149</v>
      </c>
      <c r="D349" s="253" t="s">
        <v>380</v>
      </c>
      <c r="E349" s="254" t="s">
        <v>2337</v>
      </c>
      <c r="F349" s="255" t="s">
        <v>2338</v>
      </c>
      <c r="G349" s="256" t="s">
        <v>368</v>
      </c>
      <c r="H349" s="257">
        <v>5.1980000000000004</v>
      </c>
      <c r="I349" s="258"/>
      <c r="J349" s="259">
        <f>ROUND(I349*H349,2)</f>
        <v>0</v>
      </c>
      <c r="K349" s="255" t="s">
        <v>369</v>
      </c>
      <c r="L349" s="260"/>
      <c r="M349" s="261" t="s">
        <v>1</v>
      </c>
      <c r="N349" s="262" t="s">
        <v>42</v>
      </c>
      <c r="O349" s="92"/>
      <c r="P349" s="237">
        <f>O349*H349</f>
        <v>0</v>
      </c>
      <c r="Q349" s="237">
        <v>0.0044999999999999997</v>
      </c>
      <c r="R349" s="237">
        <f>Q349*H349</f>
        <v>0.023390999999999999</v>
      </c>
      <c r="S349" s="237">
        <v>0</v>
      </c>
      <c r="T349" s="238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9" t="s">
        <v>383</v>
      </c>
      <c r="AT349" s="239" t="s">
        <v>380</v>
      </c>
      <c r="AU349" s="239" t="s">
        <v>88</v>
      </c>
      <c r="AY349" s="18" t="s">
        <v>362</v>
      </c>
      <c r="BE349" s="240">
        <f>IF(N349="základní",J349,0)</f>
        <v>0</v>
      </c>
      <c r="BF349" s="240">
        <f>IF(N349="snížená",J349,0)</f>
        <v>0</v>
      </c>
      <c r="BG349" s="240">
        <f>IF(N349="zákl. přenesená",J349,0)</f>
        <v>0</v>
      </c>
      <c r="BH349" s="240">
        <f>IF(N349="sníž. přenesená",J349,0)</f>
        <v>0</v>
      </c>
      <c r="BI349" s="240">
        <f>IF(N349="nulová",J349,0)</f>
        <v>0</v>
      </c>
      <c r="BJ349" s="18" t="s">
        <v>88</v>
      </c>
      <c r="BK349" s="240">
        <f>ROUND(I349*H349,2)</f>
        <v>0</v>
      </c>
      <c r="BL349" s="18" t="s">
        <v>370</v>
      </c>
      <c r="BM349" s="239" t="s">
        <v>2339</v>
      </c>
    </row>
    <row r="350" s="13" customFormat="1">
      <c r="A350" s="13"/>
      <c r="B350" s="241"/>
      <c r="C350" s="242"/>
      <c r="D350" s="243" t="s">
        <v>372</v>
      </c>
      <c r="E350" s="244" t="s">
        <v>1</v>
      </c>
      <c r="F350" s="245" t="s">
        <v>2340</v>
      </c>
      <c r="G350" s="242"/>
      <c r="H350" s="246">
        <v>4.9500000000000002</v>
      </c>
      <c r="I350" s="247"/>
      <c r="J350" s="242"/>
      <c r="K350" s="242"/>
      <c r="L350" s="248"/>
      <c r="M350" s="249"/>
      <c r="N350" s="250"/>
      <c r="O350" s="250"/>
      <c r="P350" s="250"/>
      <c r="Q350" s="250"/>
      <c r="R350" s="250"/>
      <c r="S350" s="250"/>
      <c r="T350" s="251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2" t="s">
        <v>372</v>
      </c>
      <c r="AU350" s="252" t="s">
        <v>88</v>
      </c>
      <c r="AV350" s="13" t="s">
        <v>88</v>
      </c>
      <c r="AW350" s="13" t="s">
        <v>32</v>
      </c>
      <c r="AX350" s="13" t="s">
        <v>83</v>
      </c>
      <c r="AY350" s="252" t="s">
        <v>362</v>
      </c>
    </row>
    <row r="351" s="13" customFormat="1">
      <c r="A351" s="13"/>
      <c r="B351" s="241"/>
      <c r="C351" s="242"/>
      <c r="D351" s="243" t="s">
        <v>372</v>
      </c>
      <c r="E351" s="242"/>
      <c r="F351" s="245" t="s">
        <v>2341</v>
      </c>
      <c r="G351" s="242"/>
      <c r="H351" s="246">
        <v>5.1980000000000004</v>
      </c>
      <c r="I351" s="247"/>
      <c r="J351" s="242"/>
      <c r="K351" s="242"/>
      <c r="L351" s="248"/>
      <c r="M351" s="249"/>
      <c r="N351" s="250"/>
      <c r="O351" s="250"/>
      <c r="P351" s="250"/>
      <c r="Q351" s="250"/>
      <c r="R351" s="250"/>
      <c r="S351" s="250"/>
      <c r="T351" s="251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2" t="s">
        <v>372</v>
      </c>
      <c r="AU351" s="252" t="s">
        <v>88</v>
      </c>
      <c r="AV351" s="13" t="s">
        <v>88</v>
      </c>
      <c r="AW351" s="13" t="s">
        <v>4</v>
      </c>
      <c r="AX351" s="13" t="s">
        <v>83</v>
      </c>
      <c r="AY351" s="252" t="s">
        <v>362</v>
      </c>
    </row>
    <row r="352" s="2" customFormat="1" ht="49.05" customHeight="1">
      <c r="A352" s="39"/>
      <c r="B352" s="40"/>
      <c r="C352" s="228" t="s">
        <v>1155</v>
      </c>
      <c r="D352" s="228" t="s">
        <v>365</v>
      </c>
      <c r="E352" s="229" t="s">
        <v>1073</v>
      </c>
      <c r="F352" s="230" t="s">
        <v>1074</v>
      </c>
      <c r="G352" s="231" t="s">
        <v>368</v>
      </c>
      <c r="H352" s="232">
        <v>18.329999999999998</v>
      </c>
      <c r="I352" s="233"/>
      <c r="J352" s="234">
        <f>ROUND(I352*H352,2)</f>
        <v>0</v>
      </c>
      <c r="K352" s="230" t="s">
        <v>369</v>
      </c>
      <c r="L352" s="45"/>
      <c r="M352" s="235" t="s">
        <v>1</v>
      </c>
      <c r="N352" s="236" t="s">
        <v>42</v>
      </c>
      <c r="O352" s="92"/>
      <c r="P352" s="237">
        <f>O352*H352</f>
        <v>0</v>
      </c>
      <c r="Q352" s="237">
        <v>0.01179</v>
      </c>
      <c r="R352" s="237">
        <f>Q352*H352</f>
        <v>0.21611069999999999</v>
      </c>
      <c r="S352" s="237">
        <v>0</v>
      </c>
      <c r="T352" s="238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9" t="s">
        <v>370</v>
      </c>
      <c r="AT352" s="239" t="s">
        <v>365</v>
      </c>
      <c r="AU352" s="239" t="s">
        <v>88</v>
      </c>
      <c r="AY352" s="18" t="s">
        <v>362</v>
      </c>
      <c r="BE352" s="240">
        <f>IF(N352="základní",J352,0)</f>
        <v>0</v>
      </c>
      <c r="BF352" s="240">
        <f>IF(N352="snížená",J352,0)</f>
        <v>0</v>
      </c>
      <c r="BG352" s="240">
        <f>IF(N352="zákl. přenesená",J352,0)</f>
        <v>0</v>
      </c>
      <c r="BH352" s="240">
        <f>IF(N352="sníž. přenesená",J352,0)</f>
        <v>0</v>
      </c>
      <c r="BI352" s="240">
        <f>IF(N352="nulová",J352,0)</f>
        <v>0</v>
      </c>
      <c r="BJ352" s="18" t="s">
        <v>88</v>
      </c>
      <c r="BK352" s="240">
        <f>ROUND(I352*H352,2)</f>
        <v>0</v>
      </c>
      <c r="BL352" s="18" t="s">
        <v>370</v>
      </c>
      <c r="BM352" s="239" t="s">
        <v>1075</v>
      </c>
    </row>
    <row r="353" s="13" customFormat="1">
      <c r="A353" s="13"/>
      <c r="B353" s="241"/>
      <c r="C353" s="242"/>
      <c r="D353" s="243" t="s">
        <v>372</v>
      </c>
      <c r="E353" s="244" t="s">
        <v>1</v>
      </c>
      <c r="F353" s="245" t="s">
        <v>2342</v>
      </c>
      <c r="G353" s="242"/>
      <c r="H353" s="246">
        <v>18.329999999999998</v>
      </c>
      <c r="I353" s="247"/>
      <c r="J353" s="242"/>
      <c r="K353" s="242"/>
      <c r="L353" s="248"/>
      <c r="M353" s="249"/>
      <c r="N353" s="250"/>
      <c r="O353" s="250"/>
      <c r="P353" s="250"/>
      <c r="Q353" s="250"/>
      <c r="R353" s="250"/>
      <c r="S353" s="250"/>
      <c r="T353" s="251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2" t="s">
        <v>372</v>
      </c>
      <c r="AU353" s="252" t="s">
        <v>88</v>
      </c>
      <c r="AV353" s="13" t="s">
        <v>88</v>
      </c>
      <c r="AW353" s="13" t="s">
        <v>32</v>
      </c>
      <c r="AX353" s="13" t="s">
        <v>83</v>
      </c>
      <c r="AY353" s="252" t="s">
        <v>362</v>
      </c>
    </row>
    <row r="354" s="2" customFormat="1" ht="24.15" customHeight="1">
      <c r="A354" s="39"/>
      <c r="B354" s="40"/>
      <c r="C354" s="253" t="s">
        <v>1159</v>
      </c>
      <c r="D354" s="253" t="s">
        <v>380</v>
      </c>
      <c r="E354" s="254" t="s">
        <v>1077</v>
      </c>
      <c r="F354" s="255" t="s">
        <v>1078</v>
      </c>
      <c r="G354" s="256" t="s">
        <v>368</v>
      </c>
      <c r="H354" s="257">
        <v>19.247</v>
      </c>
      <c r="I354" s="258"/>
      <c r="J354" s="259">
        <f>ROUND(I354*H354,2)</f>
        <v>0</v>
      </c>
      <c r="K354" s="255" t="s">
        <v>369</v>
      </c>
      <c r="L354" s="260"/>
      <c r="M354" s="261" t="s">
        <v>1</v>
      </c>
      <c r="N354" s="262" t="s">
        <v>42</v>
      </c>
      <c r="O354" s="92"/>
      <c r="P354" s="237">
        <f>O354*H354</f>
        <v>0</v>
      </c>
      <c r="Q354" s="237">
        <v>0.022749999999999999</v>
      </c>
      <c r="R354" s="237">
        <f>Q354*H354</f>
        <v>0.43786924999999999</v>
      </c>
      <c r="S354" s="237">
        <v>0</v>
      </c>
      <c r="T354" s="238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9" t="s">
        <v>383</v>
      </c>
      <c r="AT354" s="239" t="s">
        <v>380</v>
      </c>
      <c r="AU354" s="239" t="s">
        <v>88</v>
      </c>
      <c r="AY354" s="18" t="s">
        <v>362</v>
      </c>
      <c r="BE354" s="240">
        <f>IF(N354="základní",J354,0)</f>
        <v>0</v>
      </c>
      <c r="BF354" s="240">
        <f>IF(N354="snížená",J354,0)</f>
        <v>0</v>
      </c>
      <c r="BG354" s="240">
        <f>IF(N354="zákl. přenesená",J354,0)</f>
        <v>0</v>
      </c>
      <c r="BH354" s="240">
        <f>IF(N354="sníž. přenesená",J354,0)</f>
        <v>0</v>
      </c>
      <c r="BI354" s="240">
        <f>IF(N354="nulová",J354,0)</f>
        <v>0</v>
      </c>
      <c r="BJ354" s="18" t="s">
        <v>88</v>
      </c>
      <c r="BK354" s="240">
        <f>ROUND(I354*H354,2)</f>
        <v>0</v>
      </c>
      <c r="BL354" s="18" t="s">
        <v>370</v>
      </c>
      <c r="BM354" s="239" t="s">
        <v>1079</v>
      </c>
    </row>
    <row r="355" s="13" customFormat="1">
      <c r="A355" s="13"/>
      <c r="B355" s="241"/>
      <c r="C355" s="242"/>
      <c r="D355" s="243" t="s">
        <v>372</v>
      </c>
      <c r="E355" s="242"/>
      <c r="F355" s="245" t="s">
        <v>2343</v>
      </c>
      <c r="G355" s="242"/>
      <c r="H355" s="246">
        <v>19.247</v>
      </c>
      <c r="I355" s="247"/>
      <c r="J355" s="242"/>
      <c r="K355" s="242"/>
      <c r="L355" s="248"/>
      <c r="M355" s="249"/>
      <c r="N355" s="250"/>
      <c r="O355" s="250"/>
      <c r="P355" s="250"/>
      <c r="Q355" s="250"/>
      <c r="R355" s="250"/>
      <c r="S355" s="250"/>
      <c r="T355" s="251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2" t="s">
        <v>372</v>
      </c>
      <c r="AU355" s="252" t="s">
        <v>88</v>
      </c>
      <c r="AV355" s="13" t="s">
        <v>88</v>
      </c>
      <c r="AW355" s="13" t="s">
        <v>4</v>
      </c>
      <c r="AX355" s="13" t="s">
        <v>83</v>
      </c>
      <c r="AY355" s="252" t="s">
        <v>362</v>
      </c>
    </row>
    <row r="356" s="2" customFormat="1" ht="37.8" customHeight="1">
      <c r="A356" s="39"/>
      <c r="B356" s="40"/>
      <c r="C356" s="228" t="s">
        <v>1165</v>
      </c>
      <c r="D356" s="228" t="s">
        <v>365</v>
      </c>
      <c r="E356" s="229" t="s">
        <v>401</v>
      </c>
      <c r="F356" s="230" t="s">
        <v>402</v>
      </c>
      <c r="G356" s="231" t="s">
        <v>403</v>
      </c>
      <c r="H356" s="232">
        <v>29.600000000000001</v>
      </c>
      <c r="I356" s="233"/>
      <c r="J356" s="234">
        <f>ROUND(I356*H356,2)</f>
        <v>0</v>
      </c>
      <c r="K356" s="230" t="s">
        <v>369</v>
      </c>
      <c r="L356" s="45"/>
      <c r="M356" s="235" t="s">
        <v>1</v>
      </c>
      <c r="N356" s="236" t="s">
        <v>42</v>
      </c>
      <c r="O356" s="92"/>
      <c r="P356" s="237">
        <f>O356*H356</f>
        <v>0</v>
      </c>
      <c r="Q356" s="237">
        <v>0.0017600000000000001</v>
      </c>
      <c r="R356" s="237">
        <f>Q356*H356</f>
        <v>0.052096000000000003</v>
      </c>
      <c r="S356" s="237">
        <v>0</v>
      </c>
      <c r="T356" s="238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9" t="s">
        <v>370</v>
      </c>
      <c r="AT356" s="239" t="s">
        <v>365</v>
      </c>
      <c r="AU356" s="239" t="s">
        <v>88</v>
      </c>
      <c r="AY356" s="18" t="s">
        <v>362</v>
      </c>
      <c r="BE356" s="240">
        <f>IF(N356="základní",J356,0)</f>
        <v>0</v>
      </c>
      <c r="BF356" s="240">
        <f>IF(N356="snížená",J356,0)</f>
        <v>0</v>
      </c>
      <c r="BG356" s="240">
        <f>IF(N356="zákl. přenesená",J356,0)</f>
        <v>0</v>
      </c>
      <c r="BH356" s="240">
        <f>IF(N356="sníž. přenesená",J356,0)</f>
        <v>0</v>
      </c>
      <c r="BI356" s="240">
        <f>IF(N356="nulová",J356,0)</f>
        <v>0</v>
      </c>
      <c r="BJ356" s="18" t="s">
        <v>88</v>
      </c>
      <c r="BK356" s="240">
        <f>ROUND(I356*H356,2)</f>
        <v>0</v>
      </c>
      <c r="BL356" s="18" t="s">
        <v>370</v>
      </c>
      <c r="BM356" s="239" t="s">
        <v>1081</v>
      </c>
    </row>
    <row r="357" s="15" customFormat="1">
      <c r="A357" s="15"/>
      <c r="B357" s="274"/>
      <c r="C357" s="275"/>
      <c r="D357" s="243" t="s">
        <v>372</v>
      </c>
      <c r="E357" s="276" t="s">
        <v>1</v>
      </c>
      <c r="F357" s="277" t="s">
        <v>121</v>
      </c>
      <c r="G357" s="275"/>
      <c r="H357" s="276" t="s">
        <v>1</v>
      </c>
      <c r="I357" s="278"/>
      <c r="J357" s="275"/>
      <c r="K357" s="275"/>
      <c r="L357" s="279"/>
      <c r="M357" s="280"/>
      <c r="N357" s="281"/>
      <c r="O357" s="281"/>
      <c r="P357" s="281"/>
      <c r="Q357" s="281"/>
      <c r="R357" s="281"/>
      <c r="S357" s="281"/>
      <c r="T357" s="282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83" t="s">
        <v>372</v>
      </c>
      <c r="AU357" s="283" t="s">
        <v>88</v>
      </c>
      <c r="AV357" s="15" t="s">
        <v>83</v>
      </c>
      <c r="AW357" s="15" t="s">
        <v>32</v>
      </c>
      <c r="AX357" s="15" t="s">
        <v>76</v>
      </c>
      <c r="AY357" s="283" t="s">
        <v>362</v>
      </c>
    </row>
    <row r="358" s="13" customFormat="1">
      <c r="A358" s="13"/>
      <c r="B358" s="241"/>
      <c r="C358" s="242"/>
      <c r="D358" s="243" t="s">
        <v>372</v>
      </c>
      <c r="E358" s="244" t="s">
        <v>1</v>
      </c>
      <c r="F358" s="245" t="s">
        <v>2344</v>
      </c>
      <c r="G358" s="242"/>
      <c r="H358" s="246">
        <v>16.800000000000001</v>
      </c>
      <c r="I358" s="247"/>
      <c r="J358" s="242"/>
      <c r="K358" s="242"/>
      <c r="L358" s="248"/>
      <c r="M358" s="249"/>
      <c r="N358" s="250"/>
      <c r="O358" s="250"/>
      <c r="P358" s="250"/>
      <c r="Q358" s="250"/>
      <c r="R358" s="250"/>
      <c r="S358" s="250"/>
      <c r="T358" s="251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2" t="s">
        <v>372</v>
      </c>
      <c r="AU358" s="252" t="s">
        <v>88</v>
      </c>
      <c r="AV358" s="13" t="s">
        <v>88</v>
      </c>
      <c r="AW358" s="13" t="s">
        <v>32</v>
      </c>
      <c r="AX358" s="13" t="s">
        <v>76</v>
      </c>
      <c r="AY358" s="252" t="s">
        <v>362</v>
      </c>
    </row>
    <row r="359" s="13" customFormat="1">
      <c r="A359" s="13"/>
      <c r="B359" s="241"/>
      <c r="C359" s="242"/>
      <c r="D359" s="243" t="s">
        <v>372</v>
      </c>
      <c r="E359" s="244" t="s">
        <v>1</v>
      </c>
      <c r="F359" s="245" t="s">
        <v>2345</v>
      </c>
      <c r="G359" s="242"/>
      <c r="H359" s="246">
        <v>6.5999999999999996</v>
      </c>
      <c r="I359" s="247"/>
      <c r="J359" s="242"/>
      <c r="K359" s="242"/>
      <c r="L359" s="248"/>
      <c r="M359" s="249"/>
      <c r="N359" s="250"/>
      <c r="O359" s="250"/>
      <c r="P359" s="250"/>
      <c r="Q359" s="250"/>
      <c r="R359" s="250"/>
      <c r="S359" s="250"/>
      <c r="T359" s="251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2" t="s">
        <v>372</v>
      </c>
      <c r="AU359" s="252" t="s">
        <v>88</v>
      </c>
      <c r="AV359" s="13" t="s">
        <v>88</v>
      </c>
      <c r="AW359" s="13" t="s">
        <v>32</v>
      </c>
      <c r="AX359" s="13" t="s">
        <v>76</v>
      </c>
      <c r="AY359" s="252" t="s">
        <v>362</v>
      </c>
    </row>
    <row r="360" s="13" customFormat="1">
      <c r="A360" s="13"/>
      <c r="B360" s="241"/>
      <c r="C360" s="242"/>
      <c r="D360" s="243" t="s">
        <v>372</v>
      </c>
      <c r="E360" s="244" t="s">
        <v>1</v>
      </c>
      <c r="F360" s="245" t="s">
        <v>2346</v>
      </c>
      <c r="G360" s="242"/>
      <c r="H360" s="246">
        <v>6.2000000000000002</v>
      </c>
      <c r="I360" s="247"/>
      <c r="J360" s="242"/>
      <c r="K360" s="242"/>
      <c r="L360" s="248"/>
      <c r="M360" s="249"/>
      <c r="N360" s="250"/>
      <c r="O360" s="250"/>
      <c r="P360" s="250"/>
      <c r="Q360" s="250"/>
      <c r="R360" s="250"/>
      <c r="S360" s="250"/>
      <c r="T360" s="251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2" t="s">
        <v>372</v>
      </c>
      <c r="AU360" s="252" t="s">
        <v>88</v>
      </c>
      <c r="AV360" s="13" t="s">
        <v>88</v>
      </c>
      <c r="AW360" s="13" t="s">
        <v>32</v>
      </c>
      <c r="AX360" s="13" t="s">
        <v>76</v>
      </c>
      <c r="AY360" s="252" t="s">
        <v>362</v>
      </c>
    </row>
    <row r="361" s="16" customFormat="1">
      <c r="A361" s="16"/>
      <c r="B361" s="297"/>
      <c r="C361" s="298"/>
      <c r="D361" s="243" t="s">
        <v>372</v>
      </c>
      <c r="E361" s="299" t="s">
        <v>1</v>
      </c>
      <c r="F361" s="300" t="s">
        <v>848</v>
      </c>
      <c r="G361" s="298"/>
      <c r="H361" s="301">
        <v>29.599999999999998</v>
      </c>
      <c r="I361" s="302"/>
      <c r="J361" s="298"/>
      <c r="K361" s="298"/>
      <c r="L361" s="303"/>
      <c r="M361" s="304"/>
      <c r="N361" s="305"/>
      <c r="O361" s="305"/>
      <c r="P361" s="305"/>
      <c r="Q361" s="305"/>
      <c r="R361" s="305"/>
      <c r="S361" s="305"/>
      <c r="T361" s="30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T361" s="307" t="s">
        <v>372</v>
      </c>
      <c r="AU361" s="307" t="s">
        <v>88</v>
      </c>
      <c r="AV361" s="16" t="s">
        <v>104</v>
      </c>
      <c r="AW361" s="16" t="s">
        <v>32</v>
      </c>
      <c r="AX361" s="16" t="s">
        <v>76</v>
      </c>
      <c r="AY361" s="307" t="s">
        <v>362</v>
      </c>
    </row>
    <row r="362" s="14" customFormat="1">
      <c r="A362" s="14"/>
      <c r="B362" s="263"/>
      <c r="C362" s="264"/>
      <c r="D362" s="243" t="s">
        <v>372</v>
      </c>
      <c r="E362" s="265" t="s">
        <v>1</v>
      </c>
      <c r="F362" s="266" t="s">
        <v>396</v>
      </c>
      <c r="G362" s="264"/>
      <c r="H362" s="267">
        <v>29.599999999999998</v>
      </c>
      <c r="I362" s="268"/>
      <c r="J362" s="264"/>
      <c r="K362" s="264"/>
      <c r="L362" s="269"/>
      <c r="M362" s="270"/>
      <c r="N362" s="271"/>
      <c r="O362" s="271"/>
      <c r="P362" s="271"/>
      <c r="Q362" s="271"/>
      <c r="R362" s="271"/>
      <c r="S362" s="271"/>
      <c r="T362" s="272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73" t="s">
        <v>372</v>
      </c>
      <c r="AU362" s="273" t="s">
        <v>88</v>
      </c>
      <c r="AV362" s="14" t="s">
        <v>370</v>
      </c>
      <c r="AW362" s="14" t="s">
        <v>32</v>
      </c>
      <c r="AX362" s="14" t="s">
        <v>83</v>
      </c>
      <c r="AY362" s="273" t="s">
        <v>362</v>
      </c>
    </row>
    <row r="363" s="2" customFormat="1" ht="24.15" customHeight="1">
      <c r="A363" s="39"/>
      <c r="B363" s="40"/>
      <c r="C363" s="253" t="s">
        <v>1171</v>
      </c>
      <c r="D363" s="253" t="s">
        <v>380</v>
      </c>
      <c r="E363" s="254" t="s">
        <v>407</v>
      </c>
      <c r="F363" s="255" t="s">
        <v>408</v>
      </c>
      <c r="G363" s="256" t="s">
        <v>368</v>
      </c>
      <c r="H363" s="257">
        <v>6.5119999999999996</v>
      </c>
      <c r="I363" s="258"/>
      <c r="J363" s="259">
        <f>ROUND(I363*H363,2)</f>
        <v>0</v>
      </c>
      <c r="K363" s="255" t="s">
        <v>369</v>
      </c>
      <c r="L363" s="260"/>
      <c r="M363" s="261" t="s">
        <v>1</v>
      </c>
      <c r="N363" s="262" t="s">
        <v>42</v>
      </c>
      <c r="O363" s="92"/>
      <c r="P363" s="237">
        <f>O363*H363</f>
        <v>0</v>
      </c>
      <c r="Q363" s="237">
        <v>0.0047999999999999996</v>
      </c>
      <c r="R363" s="237">
        <f>Q363*H363</f>
        <v>0.031257599999999996</v>
      </c>
      <c r="S363" s="237">
        <v>0</v>
      </c>
      <c r="T363" s="238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9" t="s">
        <v>383</v>
      </c>
      <c r="AT363" s="239" t="s">
        <v>380</v>
      </c>
      <c r="AU363" s="239" t="s">
        <v>88</v>
      </c>
      <c r="AY363" s="18" t="s">
        <v>362</v>
      </c>
      <c r="BE363" s="240">
        <f>IF(N363="základní",J363,0)</f>
        <v>0</v>
      </c>
      <c r="BF363" s="240">
        <f>IF(N363="snížená",J363,0)</f>
        <v>0</v>
      </c>
      <c r="BG363" s="240">
        <f>IF(N363="zákl. přenesená",J363,0)</f>
        <v>0</v>
      </c>
      <c r="BH363" s="240">
        <f>IF(N363="sníž. přenesená",J363,0)</f>
        <v>0</v>
      </c>
      <c r="BI363" s="240">
        <f>IF(N363="nulová",J363,0)</f>
        <v>0</v>
      </c>
      <c r="BJ363" s="18" t="s">
        <v>88</v>
      </c>
      <c r="BK363" s="240">
        <f>ROUND(I363*H363,2)</f>
        <v>0</v>
      </c>
      <c r="BL363" s="18" t="s">
        <v>370</v>
      </c>
      <c r="BM363" s="239" t="s">
        <v>1085</v>
      </c>
    </row>
    <row r="364" s="13" customFormat="1">
      <c r="A364" s="13"/>
      <c r="B364" s="241"/>
      <c r="C364" s="242"/>
      <c r="D364" s="243" t="s">
        <v>372</v>
      </c>
      <c r="E364" s="244" t="s">
        <v>1</v>
      </c>
      <c r="F364" s="245" t="s">
        <v>2347</v>
      </c>
      <c r="G364" s="242"/>
      <c r="H364" s="246">
        <v>6.5119999999999996</v>
      </c>
      <c r="I364" s="247"/>
      <c r="J364" s="242"/>
      <c r="K364" s="242"/>
      <c r="L364" s="248"/>
      <c r="M364" s="249"/>
      <c r="N364" s="250"/>
      <c r="O364" s="250"/>
      <c r="P364" s="250"/>
      <c r="Q364" s="250"/>
      <c r="R364" s="250"/>
      <c r="S364" s="250"/>
      <c r="T364" s="251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2" t="s">
        <v>372</v>
      </c>
      <c r="AU364" s="252" t="s">
        <v>88</v>
      </c>
      <c r="AV364" s="13" t="s">
        <v>88</v>
      </c>
      <c r="AW364" s="13" t="s">
        <v>32</v>
      </c>
      <c r="AX364" s="13" t="s">
        <v>83</v>
      </c>
      <c r="AY364" s="252" t="s">
        <v>362</v>
      </c>
    </row>
    <row r="365" s="2" customFormat="1" ht="16.5" customHeight="1">
      <c r="A365" s="39"/>
      <c r="B365" s="40"/>
      <c r="C365" s="228" t="s">
        <v>1176</v>
      </c>
      <c r="D365" s="228" t="s">
        <v>365</v>
      </c>
      <c r="E365" s="229" t="s">
        <v>412</v>
      </c>
      <c r="F365" s="230" t="s">
        <v>413</v>
      </c>
      <c r="G365" s="231" t="s">
        <v>403</v>
      </c>
      <c r="H365" s="232">
        <v>98.742000000000004</v>
      </c>
      <c r="I365" s="233"/>
      <c r="J365" s="234">
        <f>ROUND(I365*H365,2)</f>
        <v>0</v>
      </c>
      <c r="K365" s="230" t="s">
        <v>369</v>
      </c>
      <c r="L365" s="45"/>
      <c r="M365" s="235" t="s">
        <v>1</v>
      </c>
      <c r="N365" s="236" t="s">
        <v>42</v>
      </c>
      <c r="O365" s="92"/>
      <c r="P365" s="237">
        <f>O365*H365</f>
        <v>0</v>
      </c>
      <c r="Q365" s="237">
        <v>0</v>
      </c>
      <c r="R365" s="237">
        <f>Q365*H365</f>
        <v>0</v>
      </c>
      <c r="S365" s="237">
        <v>0</v>
      </c>
      <c r="T365" s="238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9" t="s">
        <v>370</v>
      </c>
      <c r="AT365" s="239" t="s">
        <v>365</v>
      </c>
      <c r="AU365" s="239" t="s">
        <v>88</v>
      </c>
      <c r="AY365" s="18" t="s">
        <v>362</v>
      </c>
      <c r="BE365" s="240">
        <f>IF(N365="základní",J365,0)</f>
        <v>0</v>
      </c>
      <c r="BF365" s="240">
        <f>IF(N365="snížená",J365,0)</f>
        <v>0</v>
      </c>
      <c r="BG365" s="240">
        <f>IF(N365="zákl. přenesená",J365,0)</f>
        <v>0</v>
      </c>
      <c r="BH365" s="240">
        <f>IF(N365="sníž. přenesená",J365,0)</f>
        <v>0</v>
      </c>
      <c r="BI365" s="240">
        <f>IF(N365="nulová",J365,0)</f>
        <v>0</v>
      </c>
      <c r="BJ365" s="18" t="s">
        <v>88</v>
      </c>
      <c r="BK365" s="240">
        <f>ROUND(I365*H365,2)</f>
        <v>0</v>
      </c>
      <c r="BL365" s="18" t="s">
        <v>370</v>
      </c>
      <c r="BM365" s="239" t="s">
        <v>1087</v>
      </c>
    </row>
    <row r="366" s="13" customFormat="1">
      <c r="A366" s="13"/>
      <c r="B366" s="241"/>
      <c r="C366" s="242"/>
      <c r="D366" s="243" t="s">
        <v>372</v>
      </c>
      <c r="E366" s="244" t="s">
        <v>1</v>
      </c>
      <c r="F366" s="245" t="s">
        <v>2348</v>
      </c>
      <c r="G366" s="242"/>
      <c r="H366" s="246">
        <v>98.742000000000004</v>
      </c>
      <c r="I366" s="247"/>
      <c r="J366" s="242"/>
      <c r="K366" s="242"/>
      <c r="L366" s="248"/>
      <c r="M366" s="249"/>
      <c r="N366" s="250"/>
      <c r="O366" s="250"/>
      <c r="P366" s="250"/>
      <c r="Q366" s="250"/>
      <c r="R366" s="250"/>
      <c r="S366" s="250"/>
      <c r="T366" s="251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2" t="s">
        <v>372</v>
      </c>
      <c r="AU366" s="252" t="s">
        <v>88</v>
      </c>
      <c r="AV366" s="13" t="s">
        <v>88</v>
      </c>
      <c r="AW366" s="13" t="s">
        <v>32</v>
      </c>
      <c r="AX366" s="13" t="s">
        <v>76</v>
      </c>
      <c r="AY366" s="252" t="s">
        <v>362</v>
      </c>
    </row>
    <row r="367" s="14" customFormat="1">
      <c r="A367" s="14"/>
      <c r="B367" s="263"/>
      <c r="C367" s="264"/>
      <c r="D367" s="243" t="s">
        <v>372</v>
      </c>
      <c r="E367" s="265" t="s">
        <v>1</v>
      </c>
      <c r="F367" s="266" t="s">
        <v>396</v>
      </c>
      <c r="G367" s="264"/>
      <c r="H367" s="267">
        <v>98.742000000000004</v>
      </c>
      <c r="I367" s="268"/>
      <c r="J367" s="264"/>
      <c r="K367" s="264"/>
      <c r="L367" s="269"/>
      <c r="M367" s="270"/>
      <c r="N367" s="271"/>
      <c r="O367" s="271"/>
      <c r="P367" s="271"/>
      <c r="Q367" s="271"/>
      <c r="R367" s="271"/>
      <c r="S367" s="271"/>
      <c r="T367" s="272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73" t="s">
        <v>372</v>
      </c>
      <c r="AU367" s="273" t="s">
        <v>88</v>
      </c>
      <c r="AV367" s="14" t="s">
        <v>370</v>
      </c>
      <c r="AW367" s="14" t="s">
        <v>32</v>
      </c>
      <c r="AX367" s="14" t="s">
        <v>83</v>
      </c>
      <c r="AY367" s="273" t="s">
        <v>362</v>
      </c>
    </row>
    <row r="368" s="2" customFormat="1" ht="21.75" customHeight="1">
      <c r="A368" s="39"/>
      <c r="B368" s="40"/>
      <c r="C368" s="253" t="s">
        <v>1180</v>
      </c>
      <c r="D368" s="253" t="s">
        <v>380</v>
      </c>
      <c r="E368" s="254" t="s">
        <v>417</v>
      </c>
      <c r="F368" s="255" t="s">
        <v>418</v>
      </c>
      <c r="G368" s="256" t="s">
        <v>403</v>
      </c>
      <c r="H368" s="257">
        <v>34.188000000000002</v>
      </c>
      <c r="I368" s="258"/>
      <c r="J368" s="259">
        <f>ROUND(I368*H368,2)</f>
        <v>0</v>
      </c>
      <c r="K368" s="255" t="s">
        <v>369</v>
      </c>
      <c r="L368" s="260"/>
      <c r="M368" s="261" t="s">
        <v>1</v>
      </c>
      <c r="N368" s="262" t="s">
        <v>42</v>
      </c>
      <c r="O368" s="92"/>
      <c r="P368" s="237">
        <f>O368*H368</f>
        <v>0</v>
      </c>
      <c r="Q368" s="237">
        <v>0.00012</v>
      </c>
      <c r="R368" s="237">
        <f>Q368*H368</f>
        <v>0.0041025600000000008</v>
      </c>
      <c r="S368" s="237">
        <v>0</v>
      </c>
      <c r="T368" s="238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9" t="s">
        <v>383</v>
      </c>
      <c r="AT368" s="239" t="s">
        <v>380</v>
      </c>
      <c r="AU368" s="239" t="s">
        <v>88</v>
      </c>
      <c r="AY368" s="18" t="s">
        <v>362</v>
      </c>
      <c r="BE368" s="240">
        <f>IF(N368="základní",J368,0)</f>
        <v>0</v>
      </c>
      <c r="BF368" s="240">
        <f>IF(N368="snížená",J368,0)</f>
        <v>0</v>
      </c>
      <c r="BG368" s="240">
        <f>IF(N368="zákl. přenesená",J368,0)</f>
        <v>0</v>
      </c>
      <c r="BH368" s="240">
        <f>IF(N368="sníž. přenesená",J368,0)</f>
        <v>0</v>
      </c>
      <c r="BI368" s="240">
        <f>IF(N368="nulová",J368,0)</f>
        <v>0</v>
      </c>
      <c r="BJ368" s="18" t="s">
        <v>88</v>
      </c>
      <c r="BK368" s="240">
        <f>ROUND(I368*H368,2)</f>
        <v>0</v>
      </c>
      <c r="BL368" s="18" t="s">
        <v>370</v>
      </c>
      <c r="BM368" s="239" t="s">
        <v>1089</v>
      </c>
    </row>
    <row r="369" s="13" customFormat="1">
      <c r="A369" s="13"/>
      <c r="B369" s="241"/>
      <c r="C369" s="242"/>
      <c r="D369" s="243" t="s">
        <v>372</v>
      </c>
      <c r="E369" s="244" t="s">
        <v>1</v>
      </c>
      <c r="F369" s="245" t="s">
        <v>2349</v>
      </c>
      <c r="G369" s="242"/>
      <c r="H369" s="246">
        <v>32.560000000000002</v>
      </c>
      <c r="I369" s="247"/>
      <c r="J369" s="242"/>
      <c r="K369" s="242"/>
      <c r="L369" s="248"/>
      <c r="M369" s="249"/>
      <c r="N369" s="250"/>
      <c r="O369" s="250"/>
      <c r="P369" s="250"/>
      <c r="Q369" s="250"/>
      <c r="R369" s="250"/>
      <c r="S369" s="250"/>
      <c r="T369" s="251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2" t="s">
        <v>372</v>
      </c>
      <c r="AU369" s="252" t="s">
        <v>88</v>
      </c>
      <c r="AV369" s="13" t="s">
        <v>88</v>
      </c>
      <c r="AW369" s="13" t="s">
        <v>32</v>
      </c>
      <c r="AX369" s="13" t="s">
        <v>83</v>
      </c>
      <c r="AY369" s="252" t="s">
        <v>362</v>
      </c>
    </row>
    <row r="370" s="13" customFormat="1">
      <c r="A370" s="13"/>
      <c r="B370" s="241"/>
      <c r="C370" s="242"/>
      <c r="D370" s="243" t="s">
        <v>372</v>
      </c>
      <c r="E370" s="242"/>
      <c r="F370" s="245" t="s">
        <v>2350</v>
      </c>
      <c r="G370" s="242"/>
      <c r="H370" s="246">
        <v>34.188000000000002</v>
      </c>
      <c r="I370" s="247"/>
      <c r="J370" s="242"/>
      <c r="K370" s="242"/>
      <c r="L370" s="248"/>
      <c r="M370" s="249"/>
      <c r="N370" s="250"/>
      <c r="O370" s="250"/>
      <c r="P370" s="250"/>
      <c r="Q370" s="250"/>
      <c r="R370" s="250"/>
      <c r="S370" s="250"/>
      <c r="T370" s="251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2" t="s">
        <v>372</v>
      </c>
      <c r="AU370" s="252" t="s">
        <v>88</v>
      </c>
      <c r="AV370" s="13" t="s">
        <v>88</v>
      </c>
      <c r="AW370" s="13" t="s">
        <v>4</v>
      </c>
      <c r="AX370" s="13" t="s">
        <v>83</v>
      </c>
      <c r="AY370" s="252" t="s">
        <v>362</v>
      </c>
    </row>
    <row r="371" s="2" customFormat="1" ht="24.15" customHeight="1">
      <c r="A371" s="39"/>
      <c r="B371" s="40"/>
      <c r="C371" s="253" t="s">
        <v>1184</v>
      </c>
      <c r="D371" s="253" t="s">
        <v>380</v>
      </c>
      <c r="E371" s="254" t="s">
        <v>423</v>
      </c>
      <c r="F371" s="255" t="s">
        <v>1092</v>
      </c>
      <c r="G371" s="256" t="s">
        <v>403</v>
      </c>
      <c r="H371" s="257">
        <v>41.348999999999997</v>
      </c>
      <c r="I371" s="258"/>
      <c r="J371" s="259">
        <f>ROUND(I371*H371,2)</f>
        <v>0</v>
      </c>
      <c r="K371" s="255" t="s">
        <v>369</v>
      </c>
      <c r="L371" s="260"/>
      <c r="M371" s="261" t="s">
        <v>1</v>
      </c>
      <c r="N371" s="262" t="s">
        <v>42</v>
      </c>
      <c r="O371" s="92"/>
      <c r="P371" s="237">
        <f>O371*H371</f>
        <v>0</v>
      </c>
      <c r="Q371" s="237">
        <v>4.0000000000000003E-05</v>
      </c>
      <c r="R371" s="237">
        <f>Q371*H371</f>
        <v>0.0016539600000000001</v>
      </c>
      <c r="S371" s="237">
        <v>0</v>
      </c>
      <c r="T371" s="238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9" t="s">
        <v>383</v>
      </c>
      <c r="AT371" s="239" t="s">
        <v>380</v>
      </c>
      <c r="AU371" s="239" t="s">
        <v>88</v>
      </c>
      <c r="AY371" s="18" t="s">
        <v>362</v>
      </c>
      <c r="BE371" s="240">
        <f>IF(N371="základní",J371,0)</f>
        <v>0</v>
      </c>
      <c r="BF371" s="240">
        <f>IF(N371="snížená",J371,0)</f>
        <v>0</v>
      </c>
      <c r="BG371" s="240">
        <f>IF(N371="zákl. přenesená",J371,0)</f>
        <v>0</v>
      </c>
      <c r="BH371" s="240">
        <f>IF(N371="sníž. přenesená",J371,0)</f>
        <v>0</v>
      </c>
      <c r="BI371" s="240">
        <f>IF(N371="nulová",J371,0)</f>
        <v>0</v>
      </c>
      <c r="BJ371" s="18" t="s">
        <v>88</v>
      </c>
      <c r="BK371" s="240">
        <f>ROUND(I371*H371,2)</f>
        <v>0</v>
      </c>
      <c r="BL371" s="18" t="s">
        <v>370</v>
      </c>
      <c r="BM371" s="239" t="s">
        <v>1093</v>
      </c>
    </row>
    <row r="372" s="13" customFormat="1">
      <c r="A372" s="13"/>
      <c r="B372" s="241"/>
      <c r="C372" s="242"/>
      <c r="D372" s="243" t="s">
        <v>372</v>
      </c>
      <c r="E372" s="242"/>
      <c r="F372" s="245" t="s">
        <v>2351</v>
      </c>
      <c r="G372" s="242"/>
      <c r="H372" s="246">
        <v>41.348999999999997</v>
      </c>
      <c r="I372" s="247"/>
      <c r="J372" s="242"/>
      <c r="K372" s="242"/>
      <c r="L372" s="248"/>
      <c r="M372" s="249"/>
      <c r="N372" s="250"/>
      <c r="O372" s="250"/>
      <c r="P372" s="250"/>
      <c r="Q372" s="250"/>
      <c r="R372" s="250"/>
      <c r="S372" s="250"/>
      <c r="T372" s="251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2" t="s">
        <v>372</v>
      </c>
      <c r="AU372" s="252" t="s">
        <v>88</v>
      </c>
      <c r="AV372" s="13" t="s">
        <v>88</v>
      </c>
      <c r="AW372" s="13" t="s">
        <v>4</v>
      </c>
      <c r="AX372" s="13" t="s">
        <v>83</v>
      </c>
      <c r="AY372" s="252" t="s">
        <v>362</v>
      </c>
    </row>
    <row r="373" s="2" customFormat="1" ht="24.15" customHeight="1">
      <c r="A373" s="39"/>
      <c r="B373" s="40"/>
      <c r="C373" s="253" t="s">
        <v>1190</v>
      </c>
      <c r="D373" s="253" t="s">
        <v>380</v>
      </c>
      <c r="E373" s="254" t="s">
        <v>1094</v>
      </c>
      <c r="F373" s="255" t="s">
        <v>1095</v>
      </c>
      <c r="G373" s="256" t="s">
        <v>403</v>
      </c>
      <c r="H373" s="257">
        <v>10.164</v>
      </c>
      <c r="I373" s="258"/>
      <c r="J373" s="259">
        <f>ROUND(I373*H373,2)</f>
        <v>0</v>
      </c>
      <c r="K373" s="255" t="s">
        <v>369</v>
      </c>
      <c r="L373" s="260"/>
      <c r="M373" s="261" t="s">
        <v>1</v>
      </c>
      <c r="N373" s="262" t="s">
        <v>42</v>
      </c>
      <c r="O373" s="92"/>
      <c r="P373" s="237">
        <f>O373*H373</f>
        <v>0</v>
      </c>
      <c r="Q373" s="237">
        <v>0.00029999999999999997</v>
      </c>
      <c r="R373" s="237">
        <f>Q373*H373</f>
        <v>0.0030491999999999997</v>
      </c>
      <c r="S373" s="237">
        <v>0</v>
      </c>
      <c r="T373" s="238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9" t="s">
        <v>383</v>
      </c>
      <c r="AT373" s="239" t="s">
        <v>380</v>
      </c>
      <c r="AU373" s="239" t="s">
        <v>88</v>
      </c>
      <c r="AY373" s="18" t="s">
        <v>362</v>
      </c>
      <c r="BE373" s="240">
        <f>IF(N373="základní",J373,0)</f>
        <v>0</v>
      </c>
      <c r="BF373" s="240">
        <f>IF(N373="snížená",J373,0)</f>
        <v>0</v>
      </c>
      <c r="BG373" s="240">
        <f>IF(N373="zákl. přenesená",J373,0)</f>
        <v>0</v>
      </c>
      <c r="BH373" s="240">
        <f>IF(N373="sníž. přenesená",J373,0)</f>
        <v>0</v>
      </c>
      <c r="BI373" s="240">
        <f>IF(N373="nulová",J373,0)</f>
        <v>0</v>
      </c>
      <c r="BJ373" s="18" t="s">
        <v>88</v>
      </c>
      <c r="BK373" s="240">
        <f>ROUND(I373*H373,2)</f>
        <v>0</v>
      </c>
      <c r="BL373" s="18" t="s">
        <v>370</v>
      </c>
      <c r="BM373" s="239" t="s">
        <v>1096</v>
      </c>
    </row>
    <row r="374" s="13" customFormat="1">
      <c r="A374" s="13"/>
      <c r="B374" s="241"/>
      <c r="C374" s="242"/>
      <c r="D374" s="243" t="s">
        <v>372</v>
      </c>
      <c r="E374" s="244" t="s">
        <v>1</v>
      </c>
      <c r="F374" s="245" t="s">
        <v>2352</v>
      </c>
      <c r="G374" s="242"/>
      <c r="H374" s="246">
        <v>8.8000000000000007</v>
      </c>
      <c r="I374" s="247"/>
      <c r="J374" s="242"/>
      <c r="K374" s="242"/>
      <c r="L374" s="248"/>
      <c r="M374" s="249"/>
      <c r="N374" s="250"/>
      <c r="O374" s="250"/>
      <c r="P374" s="250"/>
      <c r="Q374" s="250"/>
      <c r="R374" s="250"/>
      <c r="S374" s="250"/>
      <c r="T374" s="251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2" t="s">
        <v>372</v>
      </c>
      <c r="AU374" s="252" t="s">
        <v>88</v>
      </c>
      <c r="AV374" s="13" t="s">
        <v>88</v>
      </c>
      <c r="AW374" s="13" t="s">
        <v>32</v>
      </c>
      <c r="AX374" s="13" t="s">
        <v>76</v>
      </c>
      <c r="AY374" s="252" t="s">
        <v>362</v>
      </c>
    </row>
    <row r="375" s="14" customFormat="1">
      <c r="A375" s="14"/>
      <c r="B375" s="263"/>
      <c r="C375" s="264"/>
      <c r="D375" s="243" t="s">
        <v>372</v>
      </c>
      <c r="E375" s="265" t="s">
        <v>1</v>
      </c>
      <c r="F375" s="266" t="s">
        <v>396</v>
      </c>
      <c r="G375" s="264"/>
      <c r="H375" s="267">
        <v>8.8000000000000007</v>
      </c>
      <c r="I375" s="268"/>
      <c r="J375" s="264"/>
      <c r="K375" s="264"/>
      <c r="L375" s="269"/>
      <c r="M375" s="270"/>
      <c r="N375" s="271"/>
      <c r="O375" s="271"/>
      <c r="P375" s="271"/>
      <c r="Q375" s="271"/>
      <c r="R375" s="271"/>
      <c r="S375" s="271"/>
      <c r="T375" s="272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73" t="s">
        <v>372</v>
      </c>
      <c r="AU375" s="273" t="s">
        <v>88</v>
      </c>
      <c r="AV375" s="14" t="s">
        <v>370</v>
      </c>
      <c r="AW375" s="14" t="s">
        <v>32</v>
      </c>
      <c r="AX375" s="14" t="s">
        <v>76</v>
      </c>
      <c r="AY375" s="273" t="s">
        <v>362</v>
      </c>
    </row>
    <row r="376" s="13" customFormat="1">
      <c r="A376" s="13"/>
      <c r="B376" s="241"/>
      <c r="C376" s="242"/>
      <c r="D376" s="243" t="s">
        <v>372</v>
      </c>
      <c r="E376" s="244" t="s">
        <v>1</v>
      </c>
      <c r="F376" s="245" t="s">
        <v>2066</v>
      </c>
      <c r="G376" s="242"/>
      <c r="H376" s="246">
        <v>9.6799999999999997</v>
      </c>
      <c r="I376" s="247"/>
      <c r="J376" s="242"/>
      <c r="K376" s="242"/>
      <c r="L376" s="248"/>
      <c r="M376" s="249"/>
      <c r="N376" s="250"/>
      <c r="O376" s="250"/>
      <c r="P376" s="250"/>
      <c r="Q376" s="250"/>
      <c r="R376" s="250"/>
      <c r="S376" s="250"/>
      <c r="T376" s="251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2" t="s">
        <v>372</v>
      </c>
      <c r="AU376" s="252" t="s">
        <v>88</v>
      </c>
      <c r="AV376" s="13" t="s">
        <v>88</v>
      </c>
      <c r="AW376" s="13" t="s">
        <v>32</v>
      </c>
      <c r="AX376" s="13" t="s">
        <v>83</v>
      </c>
      <c r="AY376" s="252" t="s">
        <v>362</v>
      </c>
    </row>
    <row r="377" s="13" customFormat="1">
      <c r="A377" s="13"/>
      <c r="B377" s="241"/>
      <c r="C377" s="242"/>
      <c r="D377" s="243" t="s">
        <v>372</v>
      </c>
      <c r="E377" s="242"/>
      <c r="F377" s="245" t="s">
        <v>2353</v>
      </c>
      <c r="G377" s="242"/>
      <c r="H377" s="246">
        <v>10.164</v>
      </c>
      <c r="I377" s="247"/>
      <c r="J377" s="242"/>
      <c r="K377" s="242"/>
      <c r="L377" s="248"/>
      <c r="M377" s="249"/>
      <c r="N377" s="250"/>
      <c r="O377" s="250"/>
      <c r="P377" s="250"/>
      <c r="Q377" s="250"/>
      <c r="R377" s="250"/>
      <c r="S377" s="250"/>
      <c r="T377" s="251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2" t="s">
        <v>372</v>
      </c>
      <c r="AU377" s="252" t="s">
        <v>88</v>
      </c>
      <c r="AV377" s="13" t="s">
        <v>88</v>
      </c>
      <c r="AW377" s="13" t="s">
        <v>4</v>
      </c>
      <c r="AX377" s="13" t="s">
        <v>83</v>
      </c>
      <c r="AY377" s="252" t="s">
        <v>362</v>
      </c>
    </row>
    <row r="378" s="2" customFormat="1" ht="24.15" customHeight="1">
      <c r="A378" s="39"/>
      <c r="B378" s="40"/>
      <c r="C378" s="253" t="s">
        <v>1195</v>
      </c>
      <c r="D378" s="253" t="s">
        <v>380</v>
      </c>
      <c r="E378" s="254" t="s">
        <v>1100</v>
      </c>
      <c r="F378" s="255" t="s">
        <v>1101</v>
      </c>
      <c r="G378" s="256" t="s">
        <v>403</v>
      </c>
      <c r="H378" s="257">
        <v>5.8799999999999999</v>
      </c>
      <c r="I378" s="258"/>
      <c r="J378" s="259">
        <f>ROUND(I378*H378,2)</f>
        <v>0</v>
      </c>
      <c r="K378" s="255" t="s">
        <v>369</v>
      </c>
      <c r="L378" s="260"/>
      <c r="M378" s="261" t="s">
        <v>1</v>
      </c>
      <c r="N378" s="262" t="s">
        <v>42</v>
      </c>
      <c r="O378" s="92"/>
      <c r="P378" s="237">
        <f>O378*H378</f>
        <v>0</v>
      </c>
      <c r="Q378" s="237">
        <v>0.00020000000000000001</v>
      </c>
      <c r="R378" s="237">
        <f>Q378*H378</f>
        <v>0.001176</v>
      </c>
      <c r="S378" s="237">
        <v>0</v>
      </c>
      <c r="T378" s="238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39" t="s">
        <v>383</v>
      </c>
      <c r="AT378" s="239" t="s">
        <v>380</v>
      </c>
      <c r="AU378" s="239" t="s">
        <v>88</v>
      </c>
      <c r="AY378" s="18" t="s">
        <v>362</v>
      </c>
      <c r="BE378" s="240">
        <f>IF(N378="základní",J378,0)</f>
        <v>0</v>
      </c>
      <c r="BF378" s="240">
        <f>IF(N378="snížená",J378,0)</f>
        <v>0</v>
      </c>
      <c r="BG378" s="240">
        <f>IF(N378="zákl. přenesená",J378,0)</f>
        <v>0</v>
      </c>
      <c r="BH378" s="240">
        <f>IF(N378="sníž. přenesená",J378,0)</f>
        <v>0</v>
      </c>
      <c r="BI378" s="240">
        <f>IF(N378="nulová",J378,0)</f>
        <v>0</v>
      </c>
      <c r="BJ378" s="18" t="s">
        <v>88</v>
      </c>
      <c r="BK378" s="240">
        <f>ROUND(I378*H378,2)</f>
        <v>0</v>
      </c>
      <c r="BL378" s="18" t="s">
        <v>370</v>
      </c>
      <c r="BM378" s="239" t="s">
        <v>1102</v>
      </c>
    </row>
    <row r="379" s="13" customFormat="1">
      <c r="A379" s="13"/>
      <c r="B379" s="241"/>
      <c r="C379" s="242"/>
      <c r="D379" s="243" t="s">
        <v>372</v>
      </c>
      <c r="E379" s="244" t="s">
        <v>1</v>
      </c>
      <c r="F379" s="245" t="s">
        <v>2354</v>
      </c>
      <c r="G379" s="242"/>
      <c r="H379" s="246">
        <v>5.5999999999999996</v>
      </c>
      <c r="I379" s="247"/>
      <c r="J379" s="242"/>
      <c r="K379" s="242"/>
      <c r="L379" s="248"/>
      <c r="M379" s="249"/>
      <c r="N379" s="250"/>
      <c r="O379" s="250"/>
      <c r="P379" s="250"/>
      <c r="Q379" s="250"/>
      <c r="R379" s="250"/>
      <c r="S379" s="250"/>
      <c r="T379" s="251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2" t="s">
        <v>372</v>
      </c>
      <c r="AU379" s="252" t="s">
        <v>88</v>
      </c>
      <c r="AV379" s="13" t="s">
        <v>88</v>
      </c>
      <c r="AW379" s="13" t="s">
        <v>32</v>
      </c>
      <c r="AX379" s="13" t="s">
        <v>83</v>
      </c>
      <c r="AY379" s="252" t="s">
        <v>362</v>
      </c>
    </row>
    <row r="380" s="13" customFormat="1">
      <c r="A380" s="13"/>
      <c r="B380" s="241"/>
      <c r="C380" s="242"/>
      <c r="D380" s="243" t="s">
        <v>372</v>
      </c>
      <c r="E380" s="242"/>
      <c r="F380" s="245" t="s">
        <v>2355</v>
      </c>
      <c r="G380" s="242"/>
      <c r="H380" s="246">
        <v>5.8799999999999999</v>
      </c>
      <c r="I380" s="247"/>
      <c r="J380" s="242"/>
      <c r="K380" s="242"/>
      <c r="L380" s="248"/>
      <c r="M380" s="249"/>
      <c r="N380" s="250"/>
      <c r="O380" s="250"/>
      <c r="P380" s="250"/>
      <c r="Q380" s="250"/>
      <c r="R380" s="250"/>
      <c r="S380" s="250"/>
      <c r="T380" s="251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2" t="s">
        <v>372</v>
      </c>
      <c r="AU380" s="252" t="s">
        <v>88</v>
      </c>
      <c r="AV380" s="13" t="s">
        <v>88</v>
      </c>
      <c r="AW380" s="13" t="s">
        <v>4</v>
      </c>
      <c r="AX380" s="13" t="s">
        <v>83</v>
      </c>
      <c r="AY380" s="252" t="s">
        <v>362</v>
      </c>
    </row>
    <row r="381" s="2" customFormat="1" ht="24.15" customHeight="1">
      <c r="A381" s="39"/>
      <c r="B381" s="40"/>
      <c r="C381" s="228" t="s">
        <v>1201</v>
      </c>
      <c r="D381" s="228" t="s">
        <v>365</v>
      </c>
      <c r="E381" s="229" t="s">
        <v>2356</v>
      </c>
      <c r="F381" s="230" t="s">
        <v>2357</v>
      </c>
      <c r="G381" s="231" t="s">
        <v>368</v>
      </c>
      <c r="H381" s="232">
        <v>4.5</v>
      </c>
      <c r="I381" s="233"/>
      <c r="J381" s="234">
        <f>ROUND(I381*H381,2)</f>
        <v>0</v>
      </c>
      <c r="K381" s="230" t="s">
        <v>369</v>
      </c>
      <c r="L381" s="45"/>
      <c r="M381" s="235" t="s">
        <v>1</v>
      </c>
      <c r="N381" s="236" t="s">
        <v>42</v>
      </c>
      <c r="O381" s="92"/>
      <c r="P381" s="237">
        <f>O381*H381</f>
        <v>0</v>
      </c>
      <c r="Q381" s="237">
        <v>0.00018000000000000001</v>
      </c>
      <c r="R381" s="237">
        <f>Q381*H381</f>
        <v>0.00081000000000000006</v>
      </c>
      <c r="S381" s="237">
        <v>0</v>
      </c>
      <c r="T381" s="238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9" t="s">
        <v>370</v>
      </c>
      <c r="AT381" s="239" t="s">
        <v>365</v>
      </c>
      <c r="AU381" s="239" t="s">
        <v>88</v>
      </c>
      <c r="AY381" s="18" t="s">
        <v>362</v>
      </c>
      <c r="BE381" s="240">
        <f>IF(N381="základní",J381,0)</f>
        <v>0</v>
      </c>
      <c r="BF381" s="240">
        <f>IF(N381="snížená",J381,0)</f>
        <v>0</v>
      </c>
      <c r="BG381" s="240">
        <f>IF(N381="zákl. přenesená",J381,0)</f>
        <v>0</v>
      </c>
      <c r="BH381" s="240">
        <f>IF(N381="sníž. přenesená",J381,0)</f>
        <v>0</v>
      </c>
      <c r="BI381" s="240">
        <f>IF(N381="nulová",J381,0)</f>
        <v>0</v>
      </c>
      <c r="BJ381" s="18" t="s">
        <v>88</v>
      </c>
      <c r="BK381" s="240">
        <f>ROUND(I381*H381,2)</f>
        <v>0</v>
      </c>
      <c r="BL381" s="18" t="s">
        <v>370</v>
      </c>
      <c r="BM381" s="239" t="s">
        <v>2358</v>
      </c>
    </row>
    <row r="382" s="2" customFormat="1" ht="24.15" customHeight="1">
      <c r="A382" s="39"/>
      <c r="B382" s="40"/>
      <c r="C382" s="228" t="s">
        <v>1207</v>
      </c>
      <c r="D382" s="228" t="s">
        <v>365</v>
      </c>
      <c r="E382" s="229" t="s">
        <v>398</v>
      </c>
      <c r="F382" s="230" t="s">
        <v>399</v>
      </c>
      <c r="G382" s="231" t="s">
        <v>368</v>
      </c>
      <c r="H382" s="232">
        <v>64.010000000000005</v>
      </c>
      <c r="I382" s="233"/>
      <c r="J382" s="234">
        <f>ROUND(I382*H382,2)</f>
        <v>0</v>
      </c>
      <c r="K382" s="230" t="s">
        <v>369</v>
      </c>
      <c r="L382" s="45"/>
      <c r="M382" s="235" t="s">
        <v>1</v>
      </c>
      <c r="N382" s="236" t="s">
        <v>42</v>
      </c>
      <c r="O382" s="92"/>
      <c r="P382" s="237">
        <f>O382*H382</f>
        <v>0</v>
      </c>
      <c r="Q382" s="237">
        <v>0.00013999999999999999</v>
      </c>
      <c r="R382" s="237">
        <f>Q382*H382</f>
        <v>0.0089613999999999996</v>
      </c>
      <c r="S382" s="237">
        <v>0</v>
      </c>
      <c r="T382" s="238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39" t="s">
        <v>370</v>
      </c>
      <c r="AT382" s="239" t="s">
        <v>365</v>
      </c>
      <c r="AU382" s="239" t="s">
        <v>88</v>
      </c>
      <c r="AY382" s="18" t="s">
        <v>362</v>
      </c>
      <c r="BE382" s="240">
        <f>IF(N382="základní",J382,0)</f>
        <v>0</v>
      </c>
      <c r="BF382" s="240">
        <f>IF(N382="snížená",J382,0)</f>
        <v>0</v>
      </c>
      <c r="BG382" s="240">
        <f>IF(N382="zákl. přenesená",J382,0)</f>
        <v>0</v>
      </c>
      <c r="BH382" s="240">
        <f>IF(N382="sníž. přenesená",J382,0)</f>
        <v>0</v>
      </c>
      <c r="BI382" s="240">
        <f>IF(N382="nulová",J382,0)</f>
        <v>0</v>
      </c>
      <c r="BJ382" s="18" t="s">
        <v>88</v>
      </c>
      <c r="BK382" s="240">
        <f>ROUND(I382*H382,2)</f>
        <v>0</v>
      </c>
      <c r="BL382" s="18" t="s">
        <v>370</v>
      </c>
      <c r="BM382" s="239" t="s">
        <v>1105</v>
      </c>
    </row>
    <row r="383" s="15" customFormat="1">
      <c r="A383" s="15"/>
      <c r="B383" s="274"/>
      <c r="C383" s="275"/>
      <c r="D383" s="243" t="s">
        <v>372</v>
      </c>
      <c r="E383" s="276" t="s">
        <v>1</v>
      </c>
      <c r="F383" s="277" t="s">
        <v>1106</v>
      </c>
      <c r="G383" s="275"/>
      <c r="H383" s="276" t="s">
        <v>1</v>
      </c>
      <c r="I383" s="278"/>
      <c r="J383" s="275"/>
      <c r="K383" s="275"/>
      <c r="L383" s="279"/>
      <c r="M383" s="280"/>
      <c r="N383" s="281"/>
      <c r="O383" s="281"/>
      <c r="P383" s="281"/>
      <c r="Q383" s="281"/>
      <c r="R383" s="281"/>
      <c r="S383" s="281"/>
      <c r="T383" s="282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83" t="s">
        <v>372</v>
      </c>
      <c r="AU383" s="283" t="s">
        <v>88</v>
      </c>
      <c r="AV383" s="15" t="s">
        <v>83</v>
      </c>
      <c r="AW383" s="15" t="s">
        <v>32</v>
      </c>
      <c r="AX383" s="15" t="s">
        <v>76</v>
      </c>
      <c r="AY383" s="283" t="s">
        <v>362</v>
      </c>
    </row>
    <row r="384" s="15" customFormat="1">
      <c r="A384" s="15"/>
      <c r="B384" s="274"/>
      <c r="C384" s="275"/>
      <c r="D384" s="243" t="s">
        <v>372</v>
      </c>
      <c r="E384" s="276" t="s">
        <v>1</v>
      </c>
      <c r="F384" s="277" t="s">
        <v>121</v>
      </c>
      <c r="G384" s="275"/>
      <c r="H384" s="276" t="s">
        <v>1</v>
      </c>
      <c r="I384" s="278"/>
      <c r="J384" s="275"/>
      <c r="K384" s="275"/>
      <c r="L384" s="279"/>
      <c r="M384" s="280"/>
      <c r="N384" s="281"/>
      <c r="O384" s="281"/>
      <c r="P384" s="281"/>
      <c r="Q384" s="281"/>
      <c r="R384" s="281"/>
      <c r="S384" s="281"/>
      <c r="T384" s="282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83" t="s">
        <v>372</v>
      </c>
      <c r="AU384" s="283" t="s">
        <v>88</v>
      </c>
      <c r="AV384" s="15" t="s">
        <v>83</v>
      </c>
      <c r="AW384" s="15" t="s">
        <v>32</v>
      </c>
      <c r="AX384" s="15" t="s">
        <v>76</v>
      </c>
      <c r="AY384" s="283" t="s">
        <v>362</v>
      </c>
    </row>
    <row r="385" s="13" customFormat="1">
      <c r="A385" s="13"/>
      <c r="B385" s="241"/>
      <c r="C385" s="242"/>
      <c r="D385" s="243" t="s">
        <v>372</v>
      </c>
      <c r="E385" s="244" t="s">
        <v>1</v>
      </c>
      <c r="F385" s="245" t="s">
        <v>2359</v>
      </c>
      <c r="G385" s="242"/>
      <c r="H385" s="246">
        <v>26.25</v>
      </c>
      <c r="I385" s="247"/>
      <c r="J385" s="242"/>
      <c r="K385" s="242"/>
      <c r="L385" s="248"/>
      <c r="M385" s="249"/>
      <c r="N385" s="250"/>
      <c r="O385" s="250"/>
      <c r="P385" s="250"/>
      <c r="Q385" s="250"/>
      <c r="R385" s="250"/>
      <c r="S385" s="250"/>
      <c r="T385" s="251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2" t="s">
        <v>372</v>
      </c>
      <c r="AU385" s="252" t="s">
        <v>88</v>
      </c>
      <c r="AV385" s="13" t="s">
        <v>88</v>
      </c>
      <c r="AW385" s="13" t="s">
        <v>32</v>
      </c>
      <c r="AX385" s="13" t="s">
        <v>76</v>
      </c>
      <c r="AY385" s="252" t="s">
        <v>362</v>
      </c>
    </row>
    <row r="386" s="13" customFormat="1">
      <c r="A386" s="13"/>
      <c r="B386" s="241"/>
      <c r="C386" s="242"/>
      <c r="D386" s="243" t="s">
        <v>372</v>
      </c>
      <c r="E386" s="244" t="s">
        <v>1</v>
      </c>
      <c r="F386" s="245" t="s">
        <v>2360</v>
      </c>
      <c r="G386" s="242"/>
      <c r="H386" s="246">
        <v>7</v>
      </c>
      <c r="I386" s="247"/>
      <c r="J386" s="242"/>
      <c r="K386" s="242"/>
      <c r="L386" s="248"/>
      <c r="M386" s="249"/>
      <c r="N386" s="250"/>
      <c r="O386" s="250"/>
      <c r="P386" s="250"/>
      <c r="Q386" s="250"/>
      <c r="R386" s="250"/>
      <c r="S386" s="250"/>
      <c r="T386" s="251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2" t="s">
        <v>372</v>
      </c>
      <c r="AU386" s="252" t="s">
        <v>88</v>
      </c>
      <c r="AV386" s="13" t="s">
        <v>88</v>
      </c>
      <c r="AW386" s="13" t="s">
        <v>32</v>
      </c>
      <c r="AX386" s="13" t="s">
        <v>76</v>
      </c>
      <c r="AY386" s="252" t="s">
        <v>362</v>
      </c>
    </row>
    <row r="387" s="13" customFormat="1">
      <c r="A387" s="13"/>
      <c r="B387" s="241"/>
      <c r="C387" s="242"/>
      <c r="D387" s="243" t="s">
        <v>372</v>
      </c>
      <c r="E387" s="244" t="s">
        <v>1</v>
      </c>
      <c r="F387" s="245" t="s">
        <v>2273</v>
      </c>
      <c r="G387" s="242"/>
      <c r="H387" s="246">
        <v>-7.2000000000000002</v>
      </c>
      <c r="I387" s="247"/>
      <c r="J387" s="242"/>
      <c r="K387" s="242"/>
      <c r="L387" s="248"/>
      <c r="M387" s="249"/>
      <c r="N387" s="250"/>
      <c r="O387" s="250"/>
      <c r="P387" s="250"/>
      <c r="Q387" s="250"/>
      <c r="R387" s="250"/>
      <c r="S387" s="250"/>
      <c r="T387" s="251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2" t="s">
        <v>372</v>
      </c>
      <c r="AU387" s="252" t="s">
        <v>88</v>
      </c>
      <c r="AV387" s="13" t="s">
        <v>88</v>
      </c>
      <c r="AW387" s="13" t="s">
        <v>32</v>
      </c>
      <c r="AX387" s="13" t="s">
        <v>76</v>
      </c>
      <c r="AY387" s="252" t="s">
        <v>362</v>
      </c>
    </row>
    <row r="388" s="13" customFormat="1">
      <c r="A388" s="13"/>
      <c r="B388" s="241"/>
      <c r="C388" s="242"/>
      <c r="D388" s="243" t="s">
        <v>372</v>
      </c>
      <c r="E388" s="244" t="s">
        <v>1</v>
      </c>
      <c r="F388" s="245" t="s">
        <v>2361</v>
      </c>
      <c r="G388" s="242"/>
      <c r="H388" s="246">
        <v>37.799999999999997</v>
      </c>
      <c r="I388" s="247"/>
      <c r="J388" s="242"/>
      <c r="K388" s="242"/>
      <c r="L388" s="248"/>
      <c r="M388" s="249"/>
      <c r="N388" s="250"/>
      <c r="O388" s="250"/>
      <c r="P388" s="250"/>
      <c r="Q388" s="250"/>
      <c r="R388" s="250"/>
      <c r="S388" s="250"/>
      <c r="T388" s="251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2" t="s">
        <v>372</v>
      </c>
      <c r="AU388" s="252" t="s">
        <v>88</v>
      </c>
      <c r="AV388" s="13" t="s">
        <v>88</v>
      </c>
      <c r="AW388" s="13" t="s">
        <v>32</v>
      </c>
      <c r="AX388" s="13" t="s">
        <v>76</v>
      </c>
      <c r="AY388" s="252" t="s">
        <v>362</v>
      </c>
    </row>
    <row r="389" s="13" customFormat="1">
      <c r="A389" s="13"/>
      <c r="B389" s="241"/>
      <c r="C389" s="242"/>
      <c r="D389" s="243" t="s">
        <v>372</v>
      </c>
      <c r="E389" s="244" t="s">
        <v>1</v>
      </c>
      <c r="F389" s="245" t="s">
        <v>2267</v>
      </c>
      <c r="G389" s="242"/>
      <c r="H389" s="246">
        <v>-1.8</v>
      </c>
      <c r="I389" s="247"/>
      <c r="J389" s="242"/>
      <c r="K389" s="242"/>
      <c r="L389" s="248"/>
      <c r="M389" s="249"/>
      <c r="N389" s="250"/>
      <c r="O389" s="250"/>
      <c r="P389" s="250"/>
      <c r="Q389" s="250"/>
      <c r="R389" s="250"/>
      <c r="S389" s="250"/>
      <c r="T389" s="251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2" t="s">
        <v>372</v>
      </c>
      <c r="AU389" s="252" t="s">
        <v>88</v>
      </c>
      <c r="AV389" s="13" t="s">
        <v>88</v>
      </c>
      <c r="AW389" s="13" t="s">
        <v>32</v>
      </c>
      <c r="AX389" s="13" t="s">
        <v>76</v>
      </c>
      <c r="AY389" s="252" t="s">
        <v>362</v>
      </c>
    </row>
    <row r="390" s="13" customFormat="1">
      <c r="A390" s="13"/>
      <c r="B390" s="241"/>
      <c r="C390" s="242"/>
      <c r="D390" s="243" t="s">
        <v>372</v>
      </c>
      <c r="E390" s="244" t="s">
        <v>1</v>
      </c>
      <c r="F390" s="245" t="s">
        <v>2362</v>
      </c>
      <c r="G390" s="242"/>
      <c r="H390" s="246">
        <v>-5.2000000000000002</v>
      </c>
      <c r="I390" s="247"/>
      <c r="J390" s="242"/>
      <c r="K390" s="242"/>
      <c r="L390" s="248"/>
      <c r="M390" s="249"/>
      <c r="N390" s="250"/>
      <c r="O390" s="250"/>
      <c r="P390" s="250"/>
      <c r="Q390" s="250"/>
      <c r="R390" s="250"/>
      <c r="S390" s="250"/>
      <c r="T390" s="251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2" t="s">
        <v>372</v>
      </c>
      <c r="AU390" s="252" t="s">
        <v>88</v>
      </c>
      <c r="AV390" s="13" t="s">
        <v>88</v>
      </c>
      <c r="AW390" s="13" t="s">
        <v>32</v>
      </c>
      <c r="AX390" s="13" t="s">
        <v>76</v>
      </c>
      <c r="AY390" s="252" t="s">
        <v>362</v>
      </c>
    </row>
    <row r="391" s="13" customFormat="1">
      <c r="A391" s="13"/>
      <c r="B391" s="241"/>
      <c r="C391" s="242"/>
      <c r="D391" s="243" t="s">
        <v>372</v>
      </c>
      <c r="E391" s="244" t="s">
        <v>1</v>
      </c>
      <c r="F391" s="245" t="s">
        <v>2363</v>
      </c>
      <c r="G391" s="242"/>
      <c r="H391" s="246">
        <v>3.3599999999999999</v>
      </c>
      <c r="I391" s="247"/>
      <c r="J391" s="242"/>
      <c r="K391" s="242"/>
      <c r="L391" s="248"/>
      <c r="M391" s="249"/>
      <c r="N391" s="250"/>
      <c r="O391" s="250"/>
      <c r="P391" s="250"/>
      <c r="Q391" s="250"/>
      <c r="R391" s="250"/>
      <c r="S391" s="250"/>
      <c r="T391" s="251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2" t="s">
        <v>372</v>
      </c>
      <c r="AU391" s="252" t="s">
        <v>88</v>
      </c>
      <c r="AV391" s="13" t="s">
        <v>88</v>
      </c>
      <c r="AW391" s="13" t="s">
        <v>32</v>
      </c>
      <c r="AX391" s="13" t="s">
        <v>76</v>
      </c>
      <c r="AY391" s="252" t="s">
        <v>362</v>
      </c>
    </row>
    <row r="392" s="13" customFormat="1">
      <c r="A392" s="13"/>
      <c r="B392" s="241"/>
      <c r="C392" s="242"/>
      <c r="D392" s="243" t="s">
        <v>372</v>
      </c>
      <c r="E392" s="244" t="s">
        <v>1</v>
      </c>
      <c r="F392" s="245" t="s">
        <v>2364</v>
      </c>
      <c r="G392" s="242"/>
      <c r="H392" s="246">
        <v>1.3200000000000001</v>
      </c>
      <c r="I392" s="247"/>
      <c r="J392" s="242"/>
      <c r="K392" s="242"/>
      <c r="L392" s="248"/>
      <c r="M392" s="249"/>
      <c r="N392" s="250"/>
      <c r="O392" s="250"/>
      <c r="P392" s="250"/>
      <c r="Q392" s="250"/>
      <c r="R392" s="250"/>
      <c r="S392" s="250"/>
      <c r="T392" s="251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2" t="s">
        <v>372</v>
      </c>
      <c r="AU392" s="252" t="s">
        <v>88</v>
      </c>
      <c r="AV392" s="13" t="s">
        <v>88</v>
      </c>
      <c r="AW392" s="13" t="s">
        <v>32</v>
      </c>
      <c r="AX392" s="13" t="s">
        <v>76</v>
      </c>
      <c r="AY392" s="252" t="s">
        <v>362</v>
      </c>
    </row>
    <row r="393" s="13" customFormat="1">
      <c r="A393" s="13"/>
      <c r="B393" s="241"/>
      <c r="C393" s="242"/>
      <c r="D393" s="243" t="s">
        <v>372</v>
      </c>
      <c r="E393" s="244" t="s">
        <v>1</v>
      </c>
      <c r="F393" s="245" t="s">
        <v>2365</v>
      </c>
      <c r="G393" s="242"/>
      <c r="H393" s="246">
        <v>2.48</v>
      </c>
      <c r="I393" s="247"/>
      <c r="J393" s="242"/>
      <c r="K393" s="242"/>
      <c r="L393" s="248"/>
      <c r="M393" s="249"/>
      <c r="N393" s="250"/>
      <c r="O393" s="250"/>
      <c r="P393" s="250"/>
      <c r="Q393" s="250"/>
      <c r="R393" s="250"/>
      <c r="S393" s="250"/>
      <c r="T393" s="251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2" t="s">
        <v>372</v>
      </c>
      <c r="AU393" s="252" t="s">
        <v>88</v>
      </c>
      <c r="AV393" s="13" t="s">
        <v>88</v>
      </c>
      <c r="AW393" s="13" t="s">
        <v>32</v>
      </c>
      <c r="AX393" s="13" t="s">
        <v>76</v>
      </c>
      <c r="AY393" s="252" t="s">
        <v>362</v>
      </c>
    </row>
    <row r="394" s="14" customFormat="1">
      <c r="A394" s="14"/>
      <c r="B394" s="263"/>
      <c r="C394" s="264"/>
      <c r="D394" s="243" t="s">
        <v>372</v>
      </c>
      <c r="E394" s="265" t="s">
        <v>1</v>
      </c>
      <c r="F394" s="266" t="s">
        <v>396</v>
      </c>
      <c r="G394" s="264"/>
      <c r="H394" s="267">
        <v>64.009999999999991</v>
      </c>
      <c r="I394" s="268"/>
      <c r="J394" s="264"/>
      <c r="K394" s="264"/>
      <c r="L394" s="269"/>
      <c r="M394" s="270"/>
      <c r="N394" s="271"/>
      <c r="O394" s="271"/>
      <c r="P394" s="271"/>
      <c r="Q394" s="271"/>
      <c r="R394" s="271"/>
      <c r="S394" s="271"/>
      <c r="T394" s="272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73" t="s">
        <v>372</v>
      </c>
      <c r="AU394" s="273" t="s">
        <v>88</v>
      </c>
      <c r="AV394" s="14" t="s">
        <v>370</v>
      </c>
      <c r="AW394" s="14" t="s">
        <v>32</v>
      </c>
      <c r="AX394" s="14" t="s">
        <v>83</v>
      </c>
      <c r="AY394" s="273" t="s">
        <v>362</v>
      </c>
    </row>
    <row r="395" s="2" customFormat="1" ht="24.15" customHeight="1">
      <c r="A395" s="39"/>
      <c r="B395" s="40"/>
      <c r="C395" s="228" t="s">
        <v>1214</v>
      </c>
      <c r="D395" s="228" t="s">
        <v>365</v>
      </c>
      <c r="E395" s="229" t="s">
        <v>2366</v>
      </c>
      <c r="F395" s="230" t="s">
        <v>2367</v>
      </c>
      <c r="G395" s="231" t="s">
        <v>368</v>
      </c>
      <c r="H395" s="232">
        <v>4.5</v>
      </c>
      <c r="I395" s="233"/>
      <c r="J395" s="234">
        <f>ROUND(I395*H395,2)</f>
        <v>0</v>
      </c>
      <c r="K395" s="230" t="s">
        <v>369</v>
      </c>
      <c r="L395" s="45"/>
      <c r="M395" s="235" t="s">
        <v>1</v>
      </c>
      <c r="N395" s="236" t="s">
        <v>42</v>
      </c>
      <c r="O395" s="92"/>
      <c r="P395" s="237">
        <f>O395*H395</f>
        <v>0</v>
      </c>
      <c r="Q395" s="237">
        <v>0.0057000000000000002</v>
      </c>
      <c r="R395" s="237">
        <f>Q395*H395</f>
        <v>0.025649999999999999</v>
      </c>
      <c r="S395" s="237">
        <v>0</v>
      </c>
      <c r="T395" s="238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9" t="s">
        <v>370</v>
      </c>
      <c r="AT395" s="239" t="s">
        <v>365</v>
      </c>
      <c r="AU395" s="239" t="s">
        <v>88</v>
      </c>
      <c r="AY395" s="18" t="s">
        <v>362</v>
      </c>
      <c r="BE395" s="240">
        <f>IF(N395="základní",J395,0)</f>
        <v>0</v>
      </c>
      <c r="BF395" s="240">
        <f>IF(N395="snížená",J395,0)</f>
        <v>0</v>
      </c>
      <c r="BG395" s="240">
        <f>IF(N395="zákl. přenesená",J395,0)</f>
        <v>0</v>
      </c>
      <c r="BH395" s="240">
        <f>IF(N395="sníž. přenesená",J395,0)</f>
        <v>0</v>
      </c>
      <c r="BI395" s="240">
        <f>IF(N395="nulová",J395,0)</f>
        <v>0</v>
      </c>
      <c r="BJ395" s="18" t="s">
        <v>88</v>
      </c>
      <c r="BK395" s="240">
        <f>ROUND(I395*H395,2)</f>
        <v>0</v>
      </c>
      <c r="BL395" s="18" t="s">
        <v>370</v>
      </c>
      <c r="BM395" s="239" t="s">
        <v>2368</v>
      </c>
    </row>
    <row r="396" s="2" customFormat="1" ht="24.15" customHeight="1">
      <c r="A396" s="39"/>
      <c r="B396" s="40"/>
      <c r="C396" s="228" t="s">
        <v>1218</v>
      </c>
      <c r="D396" s="228" t="s">
        <v>365</v>
      </c>
      <c r="E396" s="229" t="s">
        <v>428</v>
      </c>
      <c r="F396" s="230" t="s">
        <v>429</v>
      </c>
      <c r="G396" s="231" t="s">
        <v>368</v>
      </c>
      <c r="H396" s="232">
        <v>64.010000000000005</v>
      </c>
      <c r="I396" s="233"/>
      <c r="J396" s="234">
        <f>ROUND(I396*H396,2)</f>
        <v>0</v>
      </c>
      <c r="K396" s="230" t="s">
        <v>369</v>
      </c>
      <c r="L396" s="45"/>
      <c r="M396" s="235" t="s">
        <v>1</v>
      </c>
      <c r="N396" s="236" t="s">
        <v>42</v>
      </c>
      <c r="O396" s="92"/>
      <c r="P396" s="237">
        <f>O396*H396</f>
        <v>0</v>
      </c>
      <c r="Q396" s="237">
        <v>0.0028500000000000001</v>
      </c>
      <c r="R396" s="237">
        <f>Q396*H396</f>
        <v>0.18242850000000002</v>
      </c>
      <c r="S396" s="237">
        <v>0</v>
      </c>
      <c r="T396" s="238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39" t="s">
        <v>370</v>
      </c>
      <c r="AT396" s="239" t="s">
        <v>365</v>
      </c>
      <c r="AU396" s="239" t="s">
        <v>88</v>
      </c>
      <c r="AY396" s="18" t="s">
        <v>362</v>
      </c>
      <c r="BE396" s="240">
        <f>IF(N396="základní",J396,0)</f>
        <v>0</v>
      </c>
      <c r="BF396" s="240">
        <f>IF(N396="snížená",J396,0)</f>
        <v>0</v>
      </c>
      <c r="BG396" s="240">
        <f>IF(N396="zákl. přenesená",J396,0)</f>
        <v>0</v>
      </c>
      <c r="BH396" s="240">
        <f>IF(N396="sníž. přenesená",J396,0)</f>
        <v>0</v>
      </c>
      <c r="BI396" s="240">
        <f>IF(N396="nulová",J396,0)</f>
        <v>0</v>
      </c>
      <c r="BJ396" s="18" t="s">
        <v>88</v>
      </c>
      <c r="BK396" s="240">
        <f>ROUND(I396*H396,2)</f>
        <v>0</v>
      </c>
      <c r="BL396" s="18" t="s">
        <v>370</v>
      </c>
      <c r="BM396" s="239" t="s">
        <v>1113</v>
      </c>
    </row>
    <row r="397" s="2" customFormat="1" ht="24.15" customHeight="1">
      <c r="A397" s="39"/>
      <c r="B397" s="40"/>
      <c r="C397" s="228" t="s">
        <v>1222</v>
      </c>
      <c r="D397" s="228" t="s">
        <v>365</v>
      </c>
      <c r="E397" s="229" t="s">
        <v>1119</v>
      </c>
      <c r="F397" s="230" t="s">
        <v>1120</v>
      </c>
      <c r="G397" s="231" t="s">
        <v>464</v>
      </c>
      <c r="H397" s="232">
        <v>0.33000000000000002</v>
      </c>
      <c r="I397" s="233"/>
      <c r="J397" s="234">
        <f>ROUND(I397*H397,2)</f>
        <v>0</v>
      </c>
      <c r="K397" s="230" t="s">
        <v>369</v>
      </c>
      <c r="L397" s="45"/>
      <c r="M397" s="235" t="s">
        <v>1</v>
      </c>
      <c r="N397" s="236" t="s">
        <v>42</v>
      </c>
      <c r="O397" s="92"/>
      <c r="P397" s="237">
        <f>O397*H397</f>
        <v>0</v>
      </c>
      <c r="Q397" s="237">
        <v>2.5018699999999998</v>
      </c>
      <c r="R397" s="237">
        <f>Q397*H397</f>
        <v>0.82561709999999999</v>
      </c>
      <c r="S397" s="237">
        <v>0</v>
      </c>
      <c r="T397" s="238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39" t="s">
        <v>370</v>
      </c>
      <c r="AT397" s="239" t="s">
        <v>365</v>
      </c>
      <c r="AU397" s="239" t="s">
        <v>88</v>
      </c>
      <c r="AY397" s="18" t="s">
        <v>362</v>
      </c>
      <c r="BE397" s="240">
        <f>IF(N397="základní",J397,0)</f>
        <v>0</v>
      </c>
      <c r="BF397" s="240">
        <f>IF(N397="snížená",J397,0)</f>
        <v>0</v>
      </c>
      <c r="BG397" s="240">
        <f>IF(N397="zákl. přenesená",J397,0)</f>
        <v>0</v>
      </c>
      <c r="BH397" s="240">
        <f>IF(N397="sníž. přenesená",J397,0)</f>
        <v>0</v>
      </c>
      <c r="BI397" s="240">
        <f>IF(N397="nulová",J397,0)</f>
        <v>0</v>
      </c>
      <c r="BJ397" s="18" t="s">
        <v>88</v>
      </c>
      <c r="BK397" s="240">
        <f>ROUND(I397*H397,2)</f>
        <v>0</v>
      </c>
      <c r="BL397" s="18" t="s">
        <v>370</v>
      </c>
      <c r="BM397" s="239" t="s">
        <v>1121</v>
      </c>
    </row>
    <row r="398" s="13" customFormat="1">
      <c r="A398" s="13"/>
      <c r="B398" s="241"/>
      <c r="C398" s="242"/>
      <c r="D398" s="243" t="s">
        <v>372</v>
      </c>
      <c r="E398" s="244" t="s">
        <v>1</v>
      </c>
      <c r="F398" s="245" t="s">
        <v>2369</v>
      </c>
      <c r="G398" s="242"/>
      <c r="H398" s="246">
        <v>0.33000000000000002</v>
      </c>
      <c r="I398" s="247"/>
      <c r="J398" s="242"/>
      <c r="K398" s="242"/>
      <c r="L398" s="248"/>
      <c r="M398" s="249"/>
      <c r="N398" s="250"/>
      <c r="O398" s="250"/>
      <c r="P398" s="250"/>
      <c r="Q398" s="250"/>
      <c r="R398" s="250"/>
      <c r="S398" s="250"/>
      <c r="T398" s="251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2" t="s">
        <v>372</v>
      </c>
      <c r="AU398" s="252" t="s">
        <v>88</v>
      </c>
      <c r="AV398" s="13" t="s">
        <v>88</v>
      </c>
      <c r="AW398" s="13" t="s">
        <v>32</v>
      </c>
      <c r="AX398" s="13" t="s">
        <v>83</v>
      </c>
      <c r="AY398" s="252" t="s">
        <v>362</v>
      </c>
    </row>
    <row r="399" s="2" customFormat="1" ht="24.15" customHeight="1">
      <c r="A399" s="39"/>
      <c r="B399" s="40"/>
      <c r="C399" s="228" t="s">
        <v>1228</v>
      </c>
      <c r="D399" s="228" t="s">
        <v>365</v>
      </c>
      <c r="E399" s="229" t="s">
        <v>2370</v>
      </c>
      <c r="F399" s="230" t="s">
        <v>2371</v>
      </c>
      <c r="G399" s="231" t="s">
        <v>368</v>
      </c>
      <c r="H399" s="232">
        <v>51</v>
      </c>
      <c r="I399" s="233"/>
      <c r="J399" s="234">
        <f>ROUND(I399*H399,2)</f>
        <v>0</v>
      </c>
      <c r="K399" s="230" t="s">
        <v>471</v>
      </c>
      <c r="L399" s="45"/>
      <c r="M399" s="235" t="s">
        <v>1</v>
      </c>
      <c r="N399" s="236" t="s">
        <v>42</v>
      </c>
      <c r="O399" s="92"/>
      <c r="P399" s="237">
        <f>O399*H399</f>
        <v>0</v>
      </c>
      <c r="Q399" s="237">
        <v>0.11169999999999999</v>
      </c>
      <c r="R399" s="237">
        <f>Q399*H399</f>
        <v>5.6966999999999999</v>
      </c>
      <c r="S399" s="237">
        <v>0</v>
      </c>
      <c r="T399" s="238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39" t="s">
        <v>370</v>
      </c>
      <c r="AT399" s="239" t="s">
        <v>365</v>
      </c>
      <c r="AU399" s="239" t="s">
        <v>88</v>
      </c>
      <c r="AY399" s="18" t="s">
        <v>362</v>
      </c>
      <c r="BE399" s="240">
        <f>IF(N399="základní",J399,0)</f>
        <v>0</v>
      </c>
      <c r="BF399" s="240">
        <f>IF(N399="snížená",J399,0)</f>
        <v>0</v>
      </c>
      <c r="BG399" s="240">
        <f>IF(N399="zákl. přenesená",J399,0)</f>
        <v>0</v>
      </c>
      <c r="BH399" s="240">
        <f>IF(N399="sníž. přenesená",J399,0)</f>
        <v>0</v>
      </c>
      <c r="BI399" s="240">
        <f>IF(N399="nulová",J399,0)</f>
        <v>0</v>
      </c>
      <c r="BJ399" s="18" t="s">
        <v>88</v>
      </c>
      <c r="BK399" s="240">
        <f>ROUND(I399*H399,2)</f>
        <v>0</v>
      </c>
      <c r="BL399" s="18" t="s">
        <v>370</v>
      </c>
      <c r="BM399" s="239" t="s">
        <v>2372</v>
      </c>
    </row>
    <row r="400" s="15" customFormat="1">
      <c r="A400" s="15"/>
      <c r="B400" s="274"/>
      <c r="C400" s="275"/>
      <c r="D400" s="243" t="s">
        <v>372</v>
      </c>
      <c r="E400" s="276" t="s">
        <v>1</v>
      </c>
      <c r="F400" s="277" t="s">
        <v>2219</v>
      </c>
      <c r="G400" s="275"/>
      <c r="H400" s="276" t="s">
        <v>1</v>
      </c>
      <c r="I400" s="278"/>
      <c r="J400" s="275"/>
      <c r="K400" s="275"/>
      <c r="L400" s="279"/>
      <c r="M400" s="280"/>
      <c r="N400" s="281"/>
      <c r="O400" s="281"/>
      <c r="P400" s="281"/>
      <c r="Q400" s="281"/>
      <c r="R400" s="281"/>
      <c r="S400" s="281"/>
      <c r="T400" s="282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83" t="s">
        <v>372</v>
      </c>
      <c r="AU400" s="283" t="s">
        <v>88</v>
      </c>
      <c r="AV400" s="15" t="s">
        <v>83</v>
      </c>
      <c r="AW400" s="15" t="s">
        <v>32</v>
      </c>
      <c r="AX400" s="15" t="s">
        <v>76</v>
      </c>
      <c r="AY400" s="283" t="s">
        <v>362</v>
      </c>
    </row>
    <row r="401" s="13" customFormat="1">
      <c r="A401" s="13"/>
      <c r="B401" s="241"/>
      <c r="C401" s="242"/>
      <c r="D401" s="243" t="s">
        <v>372</v>
      </c>
      <c r="E401" s="244" t="s">
        <v>1</v>
      </c>
      <c r="F401" s="245" t="s">
        <v>2220</v>
      </c>
      <c r="G401" s="242"/>
      <c r="H401" s="246">
        <v>51</v>
      </c>
      <c r="I401" s="247"/>
      <c r="J401" s="242"/>
      <c r="K401" s="242"/>
      <c r="L401" s="248"/>
      <c r="M401" s="249"/>
      <c r="N401" s="250"/>
      <c r="O401" s="250"/>
      <c r="P401" s="250"/>
      <c r="Q401" s="250"/>
      <c r="R401" s="250"/>
      <c r="S401" s="250"/>
      <c r="T401" s="251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2" t="s">
        <v>372</v>
      </c>
      <c r="AU401" s="252" t="s">
        <v>88</v>
      </c>
      <c r="AV401" s="13" t="s">
        <v>88</v>
      </c>
      <c r="AW401" s="13" t="s">
        <v>32</v>
      </c>
      <c r="AX401" s="13" t="s">
        <v>76</v>
      </c>
      <c r="AY401" s="252" t="s">
        <v>362</v>
      </c>
    </row>
    <row r="402" s="14" customFormat="1">
      <c r="A402" s="14"/>
      <c r="B402" s="263"/>
      <c r="C402" s="264"/>
      <c r="D402" s="243" t="s">
        <v>372</v>
      </c>
      <c r="E402" s="265" t="s">
        <v>1</v>
      </c>
      <c r="F402" s="266" t="s">
        <v>396</v>
      </c>
      <c r="G402" s="264"/>
      <c r="H402" s="267">
        <v>51</v>
      </c>
      <c r="I402" s="268"/>
      <c r="J402" s="264"/>
      <c r="K402" s="264"/>
      <c r="L402" s="269"/>
      <c r="M402" s="270"/>
      <c r="N402" s="271"/>
      <c r="O402" s="271"/>
      <c r="P402" s="271"/>
      <c r="Q402" s="271"/>
      <c r="R402" s="271"/>
      <c r="S402" s="271"/>
      <c r="T402" s="272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73" t="s">
        <v>372</v>
      </c>
      <c r="AU402" s="273" t="s">
        <v>88</v>
      </c>
      <c r="AV402" s="14" t="s">
        <v>370</v>
      </c>
      <c r="AW402" s="14" t="s">
        <v>32</v>
      </c>
      <c r="AX402" s="14" t="s">
        <v>83</v>
      </c>
      <c r="AY402" s="273" t="s">
        <v>362</v>
      </c>
    </row>
    <row r="403" s="2" customFormat="1" ht="16.5" customHeight="1">
      <c r="A403" s="39"/>
      <c r="B403" s="40"/>
      <c r="C403" s="228" t="s">
        <v>1233</v>
      </c>
      <c r="D403" s="228" t="s">
        <v>365</v>
      </c>
      <c r="E403" s="229" t="s">
        <v>2373</v>
      </c>
      <c r="F403" s="230" t="s">
        <v>2374</v>
      </c>
      <c r="G403" s="231" t="s">
        <v>368</v>
      </c>
      <c r="H403" s="232">
        <v>51</v>
      </c>
      <c r="I403" s="233"/>
      <c r="J403" s="234">
        <f>ROUND(I403*H403,2)</f>
        <v>0</v>
      </c>
      <c r="K403" s="230" t="s">
        <v>369</v>
      </c>
      <c r="L403" s="45"/>
      <c r="M403" s="235" t="s">
        <v>1</v>
      </c>
      <c r="N403" s="236" t="s">
        <v>42</v>
      </c>
      <c r="O403" s="92"/>
      <c r="P403" s="237">
        <f>O403*H403</f>
        <v>0</v>
      </c>
      <c r="Q403" s="237">
        <v>0.001</v>
      </c>
      <c r="R403" s="237">
        <f>Q403*H403</f>
        <v>0.051000000000000004</v>
      </c>
      <c r="S403" s="237">
        <v>0</v>
      </c>
      <c r="T403" s="238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39" t="s">
        <v>370</v>
      </c>
      <c r="AT403" s="239" t="s">
        <v>365</v>
      </c>
      <c r="AU403" s="239" t="s">
        <v>88</v>
      </c>
      <c r="AY403" s="18" t="s">
        <v>362</v>
      </c>
      <c r="BE403" s="240">
        <f>IF(N403="základní",J403,0)</f>
        <v>0</v>
      </c>
      <c r="BF403" s="240">
        <f>IF(N403="snížená",J403,0)</f>
        <v>0</v>
      </c>
      <c r="BG403" s="240">
        <f>IF(N403="zákl. přenesená",J403,0)</f>
        <v>0</v>
      </c>
      <c r="BH403" s="240">
        <f>IF(N403="sníž. přenesená",J403,0)</f>
        <v>0</v>
      </c>
      <c r="BI403" s="240">
        <f>IF(N403="nulová",J403,0)</f>
        <v>0</v>
      </c>
      <c r="BJ403" s="18" t="s">
        <v>88</v>
      </c>
      <c r="BK403" s="240">
        <f>ROUND(I403*H403,2)</f>
        <v>0</v>
      </c>
      <c r="BL403" s="18" t="s">
        <v>370</v>
      </c>
      <c r="BM403" s="239" t="s">
        <v>2375</v>
      </c>
    </row>
    <row r="404" s="2" customFormat="1" ht="21.75" customHeight="1">
      <c r="A404" s="39"/>
      <c r="B404" s="40"/>
      <c r="C404" s="228" t="s">
        <v>1237</v>
      </c>
      <c r="D404" s="228" t="s">
        <v>365</v>
      </c>
      <c r="E404" s="229" t="s">
        <v>2376</v>
      </c>
      <c r="F404" s="230" t="s">
        <v>2377</v>
      </c>
      <c r="G404" s="231" t="s">
        <v>368</v>
      </c>
      <c r="H404" s="232">
        <v>51</v>
      </c>
      <c r="I404" s="233"/>
      <c r="J404" s="234">
        <f>ROUND(I404*H404,2)</f>
        <v>0</v>
      </c>
      <c r="K404" s="230" t="s">
        <v>369</v>
      </c>
      <c r="L404" s="45"/>
      <c r="M404" s="235" t="s">
        <v>1</v>
      </c>
      <c r="N404" s="236" t="s">
        <v>42</v>
      </c>
      <c r="O404" s="92"/>
      <c r="P404" s="237">
        <f>O404*H404</f>
        <v>0</v>
      </c>
      <c r="Q404" s="237">
        <v>0</v>
      </c>
      <c r="R404" s="237">
        <f>Q404*H404</f>
        <v>0</v>
      </c>
      <c r="S404" s="237">
        <v>0</v>
      </c>
      <c r="T404" s="238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9" t="s">
        <v>370</v>
      </c>
      <c r="AT404" s="239" t="s">
        <v>365</v>
      </c>
      <c r="AU404" s="239" t="s">
        <v>88</v>
      </c>
      <c r="AY404" s="18" t="s">
        <v>362</v>
      </c>
      <c r="BE404" s="240">
        <f>IF(N404="základní",J404,0)</f>
        <v>0</v>
      </c>
      <c r="BF404" s="240">
        <f>IF(N404="snížená",J404,0)</f>
        <v>0</v>
      </c>
      <c r="BG404" s="240">
        <f>IF(N404="zákl. přenesená",J404,0)</f>
        <v>0</v>
      </c>
      <c r="BH404" s="240">
        <f>IF(N404="sníž. přenesená",J404,0)</f>
        <v>0</v>
      </c>
      <c r="BI404" s="240">
        <f>IF(N404="nulová",J404,0)</f>
        <v>0</v>
      </c>
      <c r="BJ404" s="18" t="s">
        <v>88</v>
      </c>
      <c r="BK404" s="240">
        <f>ROUND(I404*H404,2)</f>
        <v>0</v>
      </c>
      <c r="BL404" s="18" t="s">
        <v>370</v>
      </c>
      <c r="BM404" s="239" t="s">
        <v>2378</v>
      </c>
    </row>
    <row r="405" s="2" customFormat="1" ht="24.15" customHeight="1">
      <c r="A405" s="39"/>
      <c r="B405" s="40"/>
      <c r="C405" s="228" t="s">
        <v>1239</v>
      </c>
      <c r="D405" s="228" t="s">
        <v>365</v>
      </c>
      <c r="E405" s="229" t="s">
        <v>2379</v>
      </c>
      <c r="F405" s="230" t="s">
        <v>2380</v>
      </c>
      <c r="G405" s="231" t="s">
        <v>368</v>
      </c>
      <c r="H405" s="232">
        <v>306</v>
      </c>
      <c r="I405" s="233"/>
      <c r="J405" s="234">
        <f>ROUND(I405*H405,2)</f>
        <v>0</v>
      </c>
      <c r="K405" s="230" t="s">
        <v>369</v>
      </c>
      <c r="L405" s="45"/>
      <c r="M405" s="235" t="s">
        <v>1</v>
      </c>
      <c r="N405" s="236" t="s">
        <v>42</v>
      </c>
      <c r="O405" s="92"/>
      <c r="P405" s="237">
        <f>O405*H405</f>
        <v>0</v>
      </c>
      <c r="Q405" s="237">
        <v>0.00040999999999999999</v>
      </c>
      <c r="R405" s="237">
        <f>Q405*H405</f>
        <v>0.12545999999999999</v>
      </c>
      <c r="S405" s="237">
        <v>0</v>
      </c>
      <c r="T405" s="238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39" t="s">
        <v>370</v>
      </c>
      <c r="AT405" s="239" t="s">
        <v>365</v>
      </c>
      <c r="AU405" s="239" t="s">
        <v>88</v>
      </c>
      <c r="AY405" s="18" t="s">
        <v>362</v>
      </c>
      <c r="BE405" s="240">
        <f>IF(N405="základní",J405,0)</f>
        <v>0</v>
      </c>
      <c r="BF405" s="240">
        <f>IF(N405="snížená",J405,0)</f>
        <v>0</v>
      </c>
      <c r="BG405" s="240">
        <f>IF(N405="zákl. přenesená",J405,0)</f>
        <v>0</v>
      </c>
      <c r="BH405" s="240">
        <f>IF(N405="sníž. přenesená",J405,0)</f>
        <v>0</v>
      </c>
      <c r="BI405" s="240">
        <f>IF(N405="nulová",J405,0)</f>
        <v>0</v>
      </c>
      <c r="BJ405" s="18" t="s">
        <v>88</v>
      </c>
      <c r="BK405" s="240">
        <f>ROUND(I405*H405,2)</f>
        <v>0</v>
      </c>
      <c r="BL405" s="18" t="s">
        <v>370</v>
      </c>
      <c r="BM405" s="239" t="s">
        <v>2381</v>
      </c>
    </row>
    <row r="406" s="13" customFormat="1">
      <c r="A406" s="13"/>
      <c r="B406" s="241"/>
      <c r="C406" s="242"/>
      <c r="D406" s="243" t="s">
        <v>372</v>
      </c>
      <c r="E406" s="244" t="s">
        <v>1</v>
      </c>
      <c r="F406" s="245" t="s">
        <v>2382</v>
      </c>
      <c r="G406" s="242"/>
      <c r="H406" s="246">
        <v>306</v>
      </c>
      <c r="I406" s="247"/>
      <c r="J406" s="242"/>
      <c r="K406" s="242"/>
      <c r="L406" s="248"/>
      <c r="M406" s="249"/>
      <c r="N406" s="250"/>
      <c r="O406" s="250"/>
      <c r="P406" s="250"/>
      <c r="Q406" s="250"/>
      <c r="R406" s="250"/>
      <c r="S406" s="250"/>
      <c r="T406" s="251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2" t="s">
        <v>372</v>
      </c>
      <c r="AU406" s="252" t="s">
        <v>88</v>
      </c>
      <c r="AV406" s="13" t="s">
        <v>88</v>
      </c>
      <c r="AW406" s="13" t="s">
        <v>32</v>
      </c>
      <c r="AX406" s="13" t="s">
        <v>83</v>
      </c>
      <c r="AY406" s="252" t="s">
        <v>362</v>
      </c>
    </row>
    <row r="407" s="2" customFormat="1" ht="33" customHeight="1">
      <c r="A407" s="39"/>
      <c r="B407" s="40"/>
      <c r="C407" s="228" t="s">
        <v>1241</v>
      </c>
      <c r="D407" s="228" t="s">
        <v>365</v>
      </c>
      <c r="E407" s="229" t="s">
        <v>2383</v>
      </c>
      <c r="F407" s="230" t="s">
        <v>2384</v>
      </c>
      <c r="G407" s="231" t="s">
        <v>403</v>
      </c>
      <c r="H407" s="232">
        <v>28.800000000000001</v>
      </c>
      <c r="I407" s="233"/>
      <c r="J407" s="234">
        <f>ROUND(I407*H407,2)</f>
        <v>0</v>
      </c>
      <c r="K407" s="230" t="s">
        <v>369</v>
      </c>
      <c r="L407" s="45"/>
      <c r="M407" s="235" t="s">
        <v>1</v>
      </c>
      <c r="N407" s="236" t="s">
        <v>42</v>
      </c>
      <c r="O407" s="92"/>
      <c r="P407" s="237">
        <f>O407*H407</f>
        <v>0</v>
      </c>
      <c r="Q407" s="237">
        <v>2.0000000000000002E-05</v>
      </c>
      <c r="R407" s="237">
        <f>Q407*H407</f>
        <v>0.00057600000000000001</v>
      </c>
      <c r="S407" s="237">
        <v>0</v>
      </c>
      <c r="T407" s="238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39" t="s">
        <v>370</v>
      </c>
      <c r="AT407" s="239" t="s">
        <v>365</v>
      </c>
      <c r="AU407" s="239" t="s">
        <v>88</v>
      </c>
      <c r="AY407" s="18" t="s">
        <v>362</v>
      </c>
      <c r="BE407" s="240">
        <f>IF(N407="základní",J407,0)</f>
        <v>0</v>
      </c>
      <c r="BF407" s="240">
        <f>IF(N407="snížená",J407,0)</f>
        <v>0</v>
      </c>
      <c r="BG407" s="240">
        <f>IF(N407="zákl. přenesená",J407,0)</f>
        <v>0</v>
      </c>
      <c r="BH407" s="240">
        <f>IF(N407="sníž. přenesená",J407,0)</f>
        <v>0</v>
      </c>
      <c r="BI407" s="240">
        <f>IF(N407="nulová",J407,0)</f>
        <v>0</v>
      </c>
      <c r="BJ407" s="18" t="s">
        <v>88</v>
      </c>
      <c r="BK407" s="240">
        <f>ROUND(I407*H407,2)</f>
        <v>0</v>
      </c>
      <c r="BL407" s="18" t="s">
        <v>370</v>
      </c>
      <c r="BM407" s="239" t="s">
        <v>2385</v>
      </c>
    </row>
    <row r="408" s="13" customFormat="1">
      <c r="A408" s="13"/>
      <c r="B408" s="241"/>
      <c r="C408" s="242"/>
      <c r="D408" s="243" t="s">
        <v>372</v>
      </c>
      <c r="E408" s="244" t="s">
        <v>1</v>
      </c>
      <c r="F408" s="245" t="s">
        <v>2386</v>
      </c>
      <c r="G408" s="242"/>
      <c r="H408" s="246">
        <v>28.800000000000001</v>
      </c>
      <c r="I408" s="247"/>
      <c r="J408" s="242"/>
      <c r="K408" s="242"/>
      <c r="L408" s="248"/>
      <c r="M408" s="249"/>
      <c r="N408" s="250"/>
      <c r="O408" s="250"/>
      <c r="P408" s="250"/>
      <c r="Q408" s="250"/>
      <c r="R408" s="250"/>
      <c r="S408" s="250"/>
      <c r="T408" s="251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2" t="s">
        <v>372</v>
      </c>
      <c r="AU408" s="252" t="s">
        <v>88</v>
      </c>
      <c r="AV408" s="13" t="s">
        <v>88</v>
      </c>
      <c r="AW408" s="13" t="s">
        <v>32</v>
      </c>
      <c r="AX408" s="13" t="s">
        <v>83</v>
      </c>
      <c r="AY408" s="252" t="s">
        <v>362</v>
      </c>
    </row>
    <row r="409" s="12" customFormat="1" ht="22.8" customHeight="1">
      <c r="A409" s="12"/>
      <c r="B409" s="212"/>
      <c r="C409" s="213"/>
      <c r="D409" s="214" t="s">
        <v>75</v>
      </c>
      <c r="E409" s="226" t="s">
        <v>406</v>
      </c>
      <c r="F409" s="226" t="s">
        <v>439</v>
      </c>
      <c r="G409" s="213"/>
      <c r="H409" s="213"/>
      <c r="I409" s="216"/>
      <c r="J409" s="227">
        <f>BK409</f>
        <v>0</v>
      </c>
      <c r="K409" s="213"/>
      <c r="L409" s="218"/>
      <c r="M409" s="219"/>
      <c r="N409" s="220"/>
      <c r="O409" s="220"/>
      <c r="P409" s="221">
        <f>SUM(P410:P450)</f>
        <v>0</v>
      </c>
      <c r="Q409" s="220"/>
      <c r="R409" s="221">
        <f>SUM(R410:R450)</f>
        <v>1.3974882200000001</v>
      </c>
      <c r="S409" s="220"/>
      <c r="T409" s="222">
        <f>SUM(T410:T450)</f>
        <v>2.3214259999999998</v>
      </c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R409" s="223" t="s">
        <v>83</v>
      </c>
      <c r="AT409" s="224" t="s">
        <v>75</v>
      </c>
      <c r="AU409" s="224" t="s">
        <v>83</v>
      </c>
      <c r="AY409" s="223" t="s">
        <v>362</v>
      </c>
      <c r="BK409" s="225">
        <f>SUM(BK410:BK450)</f>
        <v>0</v>
      </c>
    </row>
    <row r="410" s="2" customFormat="1" ht="33" customHeight="1">
      <c r="A410" s="39"/>
      <c r="B410" s="40"/>
      <c r="C410" s="228" t="s">
        <v>1243</v>
      </c>
      <c r="D410" s="228" t="s">
        <v>365</v>
      </c>
      <c r="E410" s="229" t="s">
        <v>1160</v>
      </c>
      <c r="F410" s="230" t="s">
        <v>1161</v>
      </c>
      <c r="G410" s="231" t="s">
        <v>368</v>
      </c>
      <c r="H410" s="232">
        <v>185.24000000000001</v>
      </c>
      <c r="I410" s="233"/>
      <c r="J410" s="234">
        <f>ROUND(I410*H410,2)</f>
        <v>0</v>
      </c>
      <c r="K410" s="230" t="s">
        <v>369</v>
      </c>
      <c r="L410" s="45"/>
      <c r="M410" s="235" t="s">
        <v>1</v>
      </c>
      <c r="N410" s="236" t="s">
        <v>42</v>
      </c>
      <c r="O410" s="92"/>
      <c r="P410" s="237">
        <f>O410*H410</f>
        <v>0</v>
      </c>
      <c r="Q410" s="237">
        <v>0</v>
      </c>
      <c r="R410" s="237">
        <f>Q410*H410</f>
        <v>0</v>
      </c>
      <c r="S410" s="237">
        <v>0</v>
      </c>
      <c r="T410" s="238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9" t="s">
        <v>370</v>
      </c>
      <c r="AT410" s="239" t="s">
        <v>365</v>
      </c>
      <c r="AU410" s="239" t="s">
        <v>88</v>
      </c>
      <c r="AY410" s="18" t="s">
        <v>362</v>
      </c>
      <c r="BE410" s="240">
        <f>IF(N410="základní",J410,0)</f>
        <v>0</v>
      </c>
      <c r="BF410" s="240">
        <f>IF(N410="snížená",J410,0)</f>
        <v>0</v>
      </c>
      <c r="BG410" s="240">
        <f>IF(N410="zákl. přenesená",J410,0)</f>
        <v>0</v>
      </c>
      <c r="BH410" s="240">
        <f>IF(N410="sníž. přenesená",J410,0)</f>
        <v>0</v>
      </c>
      <c r="BI410" s="240">
        <f>IF(N410="nulová",J410,0)</f>
        <v>0</v>
      </c>
      <c r="BJ410" s="18" t="s">
        <v>88</v>
      </c>
      <c r="BK410" s="240">
        <f>ROUND(I410*H410,2)</f>
        <v>0</v>
      </c>
      <c r="BL410" s="18" t="s">
        <v>370</v>
      </c>
      <c r="BM410" s="239" t="s">
        <v>1162</v>
      </c>
    </row>
    <row r="411" s="15" customFormat="1">
      <c r="A411" s="15"/>
      <c r="B411" s="274"/>
      <c r="C411" s="275"/>
      <c r="D411" s="243" t="s">
        <v>372</v>
      </c>
      <c r="E411" s="276" t="s">
        <v>1</v>
      </c>
      <c r="F411" s="277" t="s">
        <v>2387</v>
      </c>
      <c r="G411" s="275"/>
      <c r="H411" s="276" t="s">
        <v>1</v>
      </c>
      <c r="I411" s="278"/>
      <c r="J411" s="275"/>
      <c r="K411" s="275"/>
      <c r="L411" s="279"/>
      <c r="M411" s="280"/>
      <c r="N411" s="281"/>
      <c r="O411" s="281"/>
      <c r="P411" s="281"/>
      <c r="Q411" s="281"/>
      <c r="R411" s="281"/>
      <c r="S411" s="281"/>
      <c r="T411" s="282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83" t="s">
        <v>372</v>
      </c>
      <c r="AU411" s="283" t="s">
        <v>88</v>
      </c>
      <c r="AV411" s="15" t="s">
        <v>83</v>
      </c>
      <c r="AW411" s="15" t="s">
        <v>32</v>
      </c>
      <c r="AX411" s="15" t="s">
        <v>76</v>
      </c>
      <c r="AY411" s="283" t="s">
        <v>362</v>
      </c>
    </row>
    <row r="412" s="13" customFormat="1">
      <c r="A412" s="13"/>
      <c r="B412" s="241"/>
      <c r="C412" s="242"/>
      <c r="D412" s="243" t="s">
        <v>372</v>
      </c>
      <c r="E412" s="244" t="s">
        <v>1</v>
      </c>
      <c r="F412" s="245" t="s">
        <v>2388</v>
      </c>
      <c r="G412" s="242"/>
      <c r="H412" s="246">
        <v>185.24000000000001</v>
      </c>
      <c r="I412" s="247"/>
      <c r="J412" s="242"/>
      <c r="K412" s="242"/>
      <c r="L412" s="248"/>
      <c r="M412" s="249"/>
      <c r="N412" s="250"/>
      <c r="O412" s="250"/>
      <c r="P412" s="250"/>
      <c r="Q412" s="250"/>
      <c r="R412" s="250"/>
      <c r="S412" s="250"/>
      <c r="T412" s="251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2" t="s">
        <v>372</v>
      </c>
      <c r="AU412" s="252" t="s">
        <v>88</v>
      </c>
      <c r="AV412" s="13" t="s">
        <v>88</v>
      </c>
      <c r="AW412" s="13" t="s">
        <v>32</v>
      </c>
      <c r="AX412" s="13" t="s">
        <v>76</v>
      </c>
      <c r="AY412" s="252" t="s">
        <v>362</v>
      </c>
    </row>
    <row r="413" s="14" customFormat="1">
      <c r="A413" s="14"/>
      <c r="B413" s="263"/>
      <c r="C413" s="264"/>
      <c r="D413" s="243" t="s">
        <v>372</v>
      </c>
      <c r="E413" s="265" t="s">
        <v>1</v>
      </c>
      <c r="F413" s="266" t="s">
        <v>396</v>
      </c>
      <c r="G413" s="264"/>
      <c r="H413" s="267">
        <v>185.24000000000001</v>
      </c>
      <c r="I413" s="268"/>
      <c r="J413" s="264"/>
      <c r="K413" s="264"/>
      <c r="L413" s="269"/>
      <c r="M413" s="270"/>
      <c r="N413" s="271"/>
      <c r="O413" s="271"/>
      <c r="P413" s="271"/>
      <c r="Q413" s="271"/>
      <c r="R413" s="271"/>
      <c r="S413" s="271"/>
      <c r="T413" s="272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73" t="s">
        <v>372</v>
      </c>
      <c r="AU413" s="273" t="s">
        <v>88</v>
      </c>
      <c r="AV413" s="14" t="s">
        <v>370</v>
      </c>
      <c r="AW413" s="14" t="s">
        <v>32</v>
      </c>
      <c r="AX413" s="14" t="s">
        <v>83</v>
      </c>
      <c r="AY413" s="273" t="s">
        <v>362</v>
      </c>
    </row>
    <row r="414" s="2" customFormat="1" ht="21.75" customHeight="1">
      <c r="A414" s="39"/>
      <c r="B414" s="40"/>
      <c r="C414" s="228" t="s">
        <v>1246</v>
      </c>
      <c r="D414" s="228" t="s">
        <v>365</v>
      </c>
      <c r="E414" s="229" t="s">
        <v>1166</v>
      </c>
      <c r="F414" s="230" t="s">
        <v>1167</v>
      </c>
      <c r="G414" s="231" t="s">
        <v>1168</v>
      </c>
      <c r="H414" s="232">
        <v>5</v>
      </c>
      <c r="I414" s="233"/>
      <c r="J414" s="234">
        <f>ROUND(I414*H414,2)</f>
        <v>0</v>
      </c>
      <c r="K414" s="230" t="s">
        <v>369</v>
      </c>
      <c r="L414" s="45"/>
      <c r="M414" s="235" t="s">
        <v>1</v>
      </c>
      <c r="N414" s="236" t="s">
        <v>42</v>
      </c>
      <c r="O414" s="92"/>
      <c r="P414" s="237">
        <f>O414*H414</f>
        <v>0</v>
      </c>
      <c r="Q414" s="237">
        <v>0</v>
      </c>
      <c r="R414" s="237">
        <f>Q414*H414</f>
        <v>0</v>
      </c>
      <c r="S414" s="237">
        <v>0</v>
      </c>
      <c r="T414" s="238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39" t="s">
        <v>370</v>
      </c>
      <c r="AT414" s="239" t="s">
        <v>365</v>
      </c>
      <c r="AU414" s="239" t="s">
        <v>88</v>
      </c>
      <c r="AY414" s="18" t="s">
        <v>362</v>
      </c>
      <c r="BE414" s="240">
        <f>IF(N414="základní",J414,0)</f>
        <v>0</v>
      </c>
      <c r="BF414" s="240">
        <f>IF(N414="snížená",J414,0)</f>
        <v>0</v>
      </c>
      <c r="BG414" s="240">
        <f>IF(N414="zákl. přenesená",J414,0)</f>
        <v>0</v>
      </c>
      <c r="BH414" s="240">
        <f>IF(N414="sníž. přenesená",J414,0)</f>
        <v>0</v>
      </c>
      <c r="BI414" s="240">
        <f>IF(N414="nulová",J414,0)</f>
        <v>0</v>
      </c>
      <c r="BJ414" s="18" t="s">
        <v>88</v>
      </c>
      <c r="BK414" s="240">
        <f>ROUND(I414*H414,2)</f>
        <v>0</v>
      </c>
      <c r="BL414" s="18" t="s">
        <v>370</v>
      </c>
      <c r="BM414" s="239" t="s">
        <v>1169</v>
      </c>
    </row>
    <row r="415" s="13" customFormat="1">
      <c r="A415" s="13"/>
      <c r="B415" s="241"/>
      <c r="C415" s="242"/>
      <c r="D415" s="243" t="s">
        <v>372</v>
      </c>
      <c r="E415" s="244" t="s">
        <v>1</v>
      </c>
      <c r="F415" s="245" t="s">
        <v>363</v>
      </c>
      <c r="G415" s="242"/>
      <c r="H415" s="246">
        <v>5</v>
      </c>
      <c r="I415" s="247"/>
      <c r="J415" s="242"/>
      <c r="K415" s="242"/>
      <c r="L415" s="248"/>
      <c r="M415" s="249"/>
      <c r="N415" s="250"/>
      <c r="O415" s="250"/>
      <c r="P415" s="250"/>
      <c r="Q415" s="250"/>
      <c r="R415" s="250"/>
      <c r="S415" s="250"/>
      <c r="T415" s="251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2" t="s">
        <v>372</v>
      </c>
      <c r="AU415" s="252" t="s">
        <v>88</v>
      </c>
      <c r="AV415" s="13" t="s">
        <v>88</v>
      </c>
      <c r="AW415" s="13" t="s">
        <v>32</v>
      </c>
      <c r="AX415" s="13" t="s">
        <v>83</v>
      </c>
      <c r="AY415" s="252" t="s">
        <v>362</v>
      </c>
    </row>
    <row r="416" s="2" customFormat="1" ht="24.15" customHeight="1">
      <c r="A416" s="39"/>
      <c r="B416" s="40"/>
      <c r="C416" s="228" t="s">
        <v>1249</v>
      </c>
      <c r="D416" s="228" t="s">
        <v>365</v>
      </c>
      <c r="E416" s="229" t="s">
        <v>1172</v>
      </c>
      <c r="F416" s="230" t="s">
        <v>1173</v>
      </c>
      <c r="G416" s="231" t="s">
        <v>1168</v>
      </c>
      <c r="H416" s="232">
        <v>300</v>
      </c>
      <c r="I416" s="233"/>
      <c r="J416" s="234">
        <f>ROUND(I416*H416,2)</f>
        <v>0</v>
      </c>
      <c r="K416" s="230" t="s">
        <v>369</v>
      </c>
      <c r="L416" s="45"/>
      <c r="M416" s="235" t="s">
        <v>1</v>
      </c>
      <c r="N416" s="236" t="s">
        <v>42</v>
      </c>
      <c r="O416" s="92"/>
      <c r="P416" s="237">
        <f>O416*H416</f>
        <v>0</v>
      </c>
      <c r="Q416" s="237">
        <v>0</v>
      </c>
      <c r="R416" s="237">
        <f>Q416*H416</f>
        <v>0</v>
      </c>
      <c r="S416" s="237">
        <v>0</v>
      </c>
      <c r="T416" s="238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39" t="s">
        <v>370</v>
      </c>
      <c r="AT416" s="239" t="s">
        <v>365</v>
      </c>
      <c r="AU416" s="239" t="s">
        <v>88</v>
      </c>
      <c r="AY416" s="18" t="s">
        <v>362</v>
      </c>
      <c r="BE416" s="240">
        <f>IF(N416="základní",J416,0)</f>
        <v>0</v>
      </c>
      <c r="BF416" s="240">
        <f>IF(N416="snížená",J416,0)</f>
        <v>0</v>
      </c>
      <c r="BG416" s="240">
        <f>IF(N416="zákl. přenesená",J416,0)</f>
        <v>0</v>
      </c>
      <c r="BH416" s="240">
        <f>IF(N416="sníž. přenesená",J416,0)</f>
        <v>0</v>
      </c>
      <c r="BI416" s="240">
        <f>IF(N416="nulová",J416,0)</f>
        <v>0</v>
      </c>
      <c r="BJ416" s="18" t="s">
        <v>88</v>
      </c>
      <c r="BK416" s="240">
        <f>ROUND(I416*H416,2)</f>
        <v>0</v>
      </c>
      <c r="BL416" s="18" t="s">
        <v>370</v>
      </c>
      <c r="BM416" s="239" t="s">
        <v>1174</v>
      </c>
    </row>
    <row r="417" s="13" customFormat="1">
      <c r="A417" s="13"/>
      <c r="B417" s="241"/>
      <c r="C417" s="242"/>
      <c r="D417" s="243" t="s">
        <v>372</v>
      </c>
      <c r="E417" s="244" t="s">
        <v>1</v>
      </c>
      <c r="F417" s="245" t="s">
        <v>2389</v>
      </c>
      <c r="G417" s="242"/>
      <c r="H417" s="246">
        <v>300</v>
      </c>
      <c r="I417" s="247"/>
      <c r="J417" s="242"/>
      <c r="K417" s="242"/>
      <c r="L417" s="248"/>
      <c r="M417" s="249"/>
      <c r="N417" s="250"/>
      <c r="O417" s="250"/>
      <c r="P417" s="250"/>
      <c r="Q417" s="250"/>
      <c r="R417" s="250"/>
      <c r="S417" s="250"/>
      <c r="T417" s="251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2" t="s">
        <v>372</v>
      </c>
      <c r="AU417" s="252" t="s">
        <v>88</v>
      </c>
      <c r="AV417" s="13" t="s">
        <v>88</v>
      </c>
      <c r="AW417" s="13" t="s">
        <v>32</v>
      </c>
      <c r="AX417" s="13" t="s">
        <v>83</v>
      </c>
      <c r="AY417" s="252" t="s">
        <v>362</v>
      </c>
    </row>
    <row r="418" s="2" customFormat="1" ht="24.15" customHeight="1">
      <c r="A418" s="39"/>
      <c r="B418" s="40"/>
      <c r="C418" s="228" t="s">
        <v>1252</v>
      </c>
      <c r="D418" s="228" t="s">
        <v>365</v>
      </c>
      <c r="E418" s="229" t="s">
        <v>1177</v>
      </c>
      <c r="F418" s="230" t="s">
        <v>1178</v>
      </c>
      <c r="G418" s="231" t="s">
        <v>1168</v>
      </c>
      <c r="H418" s="232">
        <v>5</v>
      </c>
      <c r="I418" s="233"/>
      <c r="J418" s="234">
        <f>ROUND(I418*H418,2)</f>
        <v>0</v>
      </c>
      <c r="K418" s="230" t="s">
        <v>369</v>
      </c>
      <c r="L418" s="45"/>
      <c r="M418" s="235" t="s">
        <v>1</v>
      </c>
      <c r="N418" s="236" t="s">
        <v>42</v>
      </c>
      <c r="O418" s="92"/>
      <c r="P418" s="237">
        <f>O418*H418</f>
        <v>0</v>
      </c>
      <c r="Q418" s="237">
        <v>0</v>
      </c>
      <c r="R418" s="237">
        <f>Q418*H418</f>
        <v>0</v>
      </c>
      <c r="S418" s="237">
        <v>0</v>
      </c>
      <c r="T418" s="238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39" t="s">
        <v>370</v>
      </c>
      <c r="AT418" s="239" t="s">
        <v>365</v>
      </c>
      <c r="AU418" s="239" t="s">
        <v>88</v>
      </c>
      <c r="AY418" s="18" t="s">
        <v>362</v>
      </c>
      <c r="BE418" s="240">
        <f>IF(N418="základní",J418,0)</f>
        <v>0</v>
      </c>
      <c r="BF418" s="240">
        <f>IF(N418="snížená",J418,0)</f>
        <v>0</v>
      </c>
      <c r="BG418" s="240">
        <f>IF(N418="zákl. přenesená",J418,0)</f>
        <v>0</v>
      </c>
      <c r="BH418" s="240">
        <f>IF(N418="sníž. přenesená",J418,0)</f>
        <v>0</v>
      </c>
      <c r="BI418" s="240">
        <f>IF(N418="nulová",J418,0)</f>
        <v>0</v>
      </c>
      <c r="BJ418" s="18" t="s">
        <v>88</v>
      </c>
      <c r="BK418" s="240">
        <f>ROUND(I418*H418,2)</f>
        <v>0</v>
      </c>
      <c r="BL418" s="18" t="s">
        <v>370</v>
      </c>
      <c r="BM418" s="239" t="s">
        <v>1179</v>
      </c>
    </row>
    <row r="419" s="2" customFormat="1" ht="24.15" customHeight="1">
      <c r="A419" s="39"/>
      <c r="B419" s="40"/>
      <c r="C419" s="228" t="s">
        <v>1258</v>
      </c>
      <c r="D419" s="228" t="s">
        <v>365</v>
      </c>
      <c r="E419" s="229" t="s">
        <v>1181</v>
      </c>
      <c r="F419" s="230" t="s">
        <v>1182</v>
      </c>
      <c r="G419" s="231" t="s">
        <v>368</v>
      </c>
      <c r="H419" s="232">
        <v>185.24000000000001</v>
      </c>
      <c r="I419" s="233"/>
      <c r="J419" s="234">
        <f>ROUND(I419*H419,2)</f>
        <v>0</v>
      </c>
      <c r="K419" s="230" t="s">
        <v>369</v>
      </c>
      <c r="L419" s="45"/>
      <c r="M419" s="235" t="s">
        <v>1</v>
      </c>
      <c r="N419" s="236" t="s">
        <v>42</v>
      </c>
      <c r="O419" s="92"/>
      <c r="P419" s="237">
        <f>O419*H419</f>
        <v>0</v>
      </c>
      <c r="Q419" s="237">
        <v>4.0000000000000003E-05</v>
      </c>
      <c r="R419" s="237">
        <f>Q419*H419</f>
        <v>0.0074096000000000006</v>
      </c>
      <c r="S419" s="237">
        <v>0</v>
      </c>
      <c r="T419" s="238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39" t="s">
        <v>370</v>
      </c>
      <c r="AT419" s="239" t="s">
        <v>365</v>
      </c>
      <c r="AU419" s="239" t="s">
        <v>88</v>
      </c>
      <c r="AY419" s="18" t="s">
        <v>362</v>
      </c>
      <c r="BE419" s="240">
        <f>IF(N419="základní",J419,0)</f>
        <v>0</v>
      </c>
      <c r="BF419" s="240">
        <f>IF(N419="snížená",J419,0)</f>
        <v>0</v>
      </c>
      <c r="BG419" s="240">
        <f>IF(N419="zákl. přenesená",J419,0)</f>
        <v>0</v>
      </c>
      <c r="BH419" s="240">
        <f>IF(N419="sníž. přenesená",J419,0)</f>
        <v>0</v>
      </c>
      <c r="BI419" s="240">
        <f>IF(N419="nulová",J419,0)</f>
        <v>0</v>
      </c>
      <c r="BJ419" s="18" t="s">
        <v>88</v>
      </c>
      <c r="BK419" s="240">
        <f>ROUND(I419*H419,2)</f>
        <v>0</v>
      </c>
      <c r="BL419" s="18" t="s">
        <v>370</v>
      </c>
      <c r="BM419" s="239" t="s">
        <v>1183</v>
      </c>
    </row>
    <row r="420" s="2" customFormat="1" ht="24.15" customHeight="1">
      <c r="A420" s="39"/>
      <c r="B420" s="40"/>
      <c r="C420" s="228" t="s">
        <v>1264</v>
      </c>
      <c r="D420" s="228" t="s">
        <v>365</v>
      </c>
      <c r="E420" s="229" t="s">
        <v>1191</v>
      </c>
      <c r="F420" s="230" t="s">
        <v>1192</v>
      </c>
      <c r="G420" s="231" t="s">
        <v>470</v>
      </c>
      <c r="H420" s="232">
        <v>8</v>
      </c>
      <c r="I420" s="233"/>
      <c r="J420" s="234">
        <f>ROUND(I420*H420,2)</f>
        <v>0</v>
      </c>
      <c r="K420" s="230" t="s">
        <v>369</v>
      </c>
      <c r="L420" s="45"/>
      <c r="M420" s="235" t="s">
        <v>1</v>
      </c>
      <c r="N420" s="236" t="s">
        <v>42</v>
      </c>
      <c r="O420" s="92"/>
      <c r="P420" s="237">
        <f>O420*H420</f>
        <v>0</v>
      </c>
      <c r="Q420" s="237">
        <v>4.0000000000000003E-05</v>
      </c>
      <c r="R420" s="237">
        <f>Q420*H420</f>
        <v>0.00032000000000000003</v>
      </c>
      <c r="S420" s="237">
        <v>0</v>
      </c>
      <c r="T420" s="238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39" t="s">
        <v>370</v>
      </c>
      <c r="AT420" s="239" t="s">
        <v>365</v>
      </c>
      <c r="AU420" s="239" t="s">
        <v>88</v>
      </c>
      <c r="AY420" s="18" t="s">
        <v>362</v>
      </c>
      <c r="BE420" s="240">
        <f>IF(N420="základní",J420,0)</f>
        <v>0</v>
      </c>
      <c r="BF420" s="240">
        <f>IF(N420="snížená",J420,0)</f>
        <v>0</v>
      </c>
      <c r="BG420" s="240">
        <f>IF(N420="zákl. přenesená",J420,0)</f>
        <v>0</v>
      </c>
      <c r="BH420" s="240">
        <f>IF(N420="sníž. přenesená",J420,0)</f>
        <v>0</v>
      </c>
      <c r="BI420" s="240">
        <f>IF(N420="nulová",J420,0)</f>
        <v>0</v>
      </c>
      <c r="BJ420" s="18" t="s">
        <v>88</v>
      </c>
      <c r="BK420" s="240">
        <f>ROUND(I420*H420,2)</f>
        <v>0</v>
      </c>
      <c r="BL420" s="18" t="s">
        <v>370</v>
      </c>
      <c r="BM420" s="239" t="s">
        <v>1193</v>
      </c>
    </row>
    <row r="421" s="15" customFormat="1">
      <c r="A421" s="15"/>
      <c r="B421" s="274"/>
      <c r="C421" s="275"/>
      <c r="D421" s="243" t="s">
        <v>372</v>
      </c>
      <c r="E421" s="276" t="s">
        <v>1</v>
      </c>
      <c r="F421" s="277" t="s">
        <v>1188</v>
      </c>
      <c r="G421" s="275"/>
      <c r="H421" s="276" t="s">
        <v>1</v>
      </c>
      <c r="I421" s="278"/>
      <c r="J421" s="275"/>
      <c r="K421" s="275"/>
      <c r="L421" s="279"/>
      <c r="M421" s="280"/>
      <c r="N421" s="281"/>
      <c r="O421" s="281"/>
      <c r="P421" s="281"/>
      <c r="Q421" s="281"/>
      <c r="R421" s="281"/>
      <c r="S421" s="281"/>
      <c r="T421" s="282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83" t="s">
        <v>372</v>
      </c>
      <c r="AU421" s="283" t="s">
        <v>88</v>
      </c>
      <c r="AV421" s="15" t="s">
        <v>83</v>
      </c>
      <c r="AW421" s="15" t="s">
        <v>32</v>
      </c>
      <c r="AX421" s="15" t="s">
        <v>76</v>
      </c>
      <c r="AY421" s="283" t="s">
        <v>362</v>
      </c>
    </row>
    <row r="422" s="13" customFormat="1">
      <c r="A422" s="13"/>
      <c r="B422" s="241"/>
      <c r="C422" s="242"/>
      <c r="D422" s="243" t="s">
        <v>372</v>
      </c>
      <c r="E422" s="244" t="s">
        <v>1</v>
      </c>
      <c r="F422" s="245" t="s">
        <v>2390</v>
      </c>
      <c r="G422" s="242"/>
      <c r="H422" s="246">
        <v>8</v>
      </c>
      <c r="I422" s="247"/>
      <c r="J422" s="242"/>
      <c r="K422" s="242"/>
      <c r="L422" s="248"/>
      <c r="M422" s="249"/>
      <c r="N422" s="250"/>
      <c r="O422" s="250"/>
      <c r="P422" s="250"/>
      <c r="Q422" s="250"/>
      <c r="R422" s="250"/>
      <c r="S422" s="250"/>
      <c r="T422" s="251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2" t="s">
        <v>372</v>
      </c>
      <c r="AU422" s="252" t="s">
        <v>88</v>
      </c>
      <c r="AV422" s="13" t="s">
        <v>88</v>
      </c>
      <c r="AW422" s="13" t="s">
        <v>32</v>
      </c>
      <c r="AX422" s="13" t="s">
        <v>83</v>
      </c>
      <c r="AY422" s="252" t="s">
        <v>362</v>
      </c>
    </row>
    <row r="423" s="2" customFormat="1" ht="21.75" customHeight="1">
      <c r="A423" s="39"/>
      <c r="B423" s="40"/>
      <c r="C423" s="228" t="s">
        <v>1199</v>
      </c>
      <c r="D423" s="228" t="s">
        <v>365</v>
      </c>
      <c r="E423" s="229" t="s">
        <v>1202</v>
      </c>
      <c r="F423" s="230" t="s">
        <v>1203</v>
      </c>
      <c r="G423" s="231" t="s">
        <v>470</v>
      </c>
      <c r="H423" s="232">
        <v>8</v>
      </c>
      <c r="I423" s="233"/>
      <c r="J423" s="234">
        <f>ROUND(I423*H423,2)</f>
        <v>0</v>
      </c>
      <c r="K423" s="230" t="s">
        <v>369</v>
      </c>
      <c r="L423" s="45"/>
      <c r="M423" s="235" t="s">
        <v>1</v>
      </c>
      <c r="N423" s="236" t="s">
        <v>42</v>
      </c>
      <c r="O423" s="92"/>
      <c r="P423" s="237">
        <f>O423*H423</f>
        <v>0</v>
      </c>
      <c r="Q423" s="237">
        <v>0.00012999999999999999</v>
      </c>
      <c r="R423" s="237">
        <f>Q423*H423</f>
        <v>0.0010399999999999999</v>
      </c>
      <c r="S423" s="237">
        <v>0</v>
      </c>
      <c r="T423" s="238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39" t="s">
        <v>370</v>
      </c>
      <c r="AT423" s="239" t="s">
        <v>365</v>
      </c>
      <c r="AU423" s="239" t="s">
        <v>88</v>
      </c>
      <c r="AY423" s="18" t="s">
        <v>362</v>
      </c>
      <c r="BE423" s="240">
        <f>IF(N423="základní",J423,0)</f>
        <v>0</v>
      </c>
      <c r="BF423" s="240">
        <f>IF(N423="snížená",J423,0)</f>
        <v>0</v>
      </c>
      <c r="BG423" s="240">
        <f>IF(N423="zákl. přenesená",J423,0)</f>
        <v>0</v>
      </c>
      <c r="BH423" s="240">
        <f>IF(N423="sníž. přenesená",J423,0)</f>
        <v>0</v>
      </c>
      <c r="BI423" s="240">
        <f>IF(N423="nulová",J423,0)</f>
        <v>0</v>
      </c>
      <c r="BJ423" s="18" t="s">
        <v>88</v>
      </c>
      <c r="BK423" s="240">
        <f>ROUND(I423*H423,2)</f>
        <v>0</v>
      </c>
      <c r="BL423" s="18" t="s">
        <v>370</v>
      </c>
      <c r="BM423" s="239" t="s">
        <v>1204</v>
      </c>
    </row>
    <row r="424" s="2" customFormat="1" ht="24.15" customHeight="1">
      <c r="A424" s="39"/>
      <c r="B424" s="40"/>
      <c r="C424" s="228" t="s">
        <v>1275</v>
      </c>
      <c r="D424" s="228" t="s">
        <v>365</v>
      </c>
      <c r="E424" s="229" t="s">
        <v>1208</v>
      </c>
      <c r="F424" s="230" t="s">
        <v>1209</v>
      </c>
      <c r="G424" s="231" t="s">
        <v>403</v>
      </c>
      <c r="H424" s="232">
        <v>1.1000000000000001</v>
      </c>
      <c r="I424" s="233"/>
      <c r="J424" s="234">
        <f>ROUND(I424*H424,2)</f>
        <v>0</v>
      </c>
      <c r="K424" s="230" t="s">
        <v>369</v>
      </c>
      <c r="L424" s="45"/>
      <c r="M424" s="235" t="s">
        <v>1</v>
      </c>
      <c r="N424" s="236" t="s">
        <v>42</v>
      </c>
      <c r="O424" s="92"/>
      <c r="P424" s="237">
        <f>O424*H424</f>
        <v>0</v>
      </c>
      <c r="Q424" s="237">
        <v>0</v>
      </c>
      <c r="R424" s="237">
        <f>Q424*H424</f>
        <v>0</v>
      </c>
      <c r="S424" s="237">
        <v>0.021999999999999999</v>
      </c>
      <c r="T424" s="238">
        <f>S424*H424</f>
        <v>0.024199999999999999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39" t="s">
        <v>370</v>
      </c>
      <c r="AT424" s="239" t="s">
        <v>365</v>
      </c>
      <c r="AU424" s="239" t="s">
        <v>88</v>
      </c>
      <c r="AY424" s="18" t="s">
        <v>362</v>
      </c>
      <c r="BE424" s="240">
        <f>IF(N424="základní",J424,0)</f>
        <v>0</v>
      </c>
      <c r="BF424" s="240">
        <f>IF(N424="snížená",J424,0)</f>
        <v>0</v>
      </c>
      <c r="BG424" s="240">
        <f>IF(N424="zákl. přenesená",J424,0)</f>
        <v>0</v>
      </c>
      <c r="BH424" s="240">
        <f>IF(N424="sníž. přenesená",J424,0)</f>
        <v>0</v>
      </c>
      <c r="BI424" s="240">
        <f>IF(N424="nulová",J424,0)</f>
        <v>0</v>
      </c>
      <c r="BJ424" s="18" t="s">
        <v>88</v>
      </c>
      <c r="BK424" s="240">
        <f>ROUND(I424*H424,2)</f>
        <v>0</v>
      </c>
      <c r="BL424" s="18" t="s">
        <v>370</v>
      </c>
      <c r="BM424" s="239" t="s">
        <v>1210</v>
      </c>
    </row>
    <row r="425" s="15" customFormat="1">
      <c r="A425" s="15"/>
      <c r="B425" s="274"/>
      <c r="C425" s="275"/>
      <c r="D425" s="243" t="s">
        <v>372</v>
      </c>
      <c r="E425" s="276" t="s">
        <v>1</v>
      </c>
      <c r="F425" s="277" t="s">
        <v>1211</v>
      </c>
      <c r="G425" s="275"/>
      <c r="H425" s="276" t="s">
        <v>1</v>
      </c>
      <c r="I425" s="278"/>
      <c r="J425" s="275"/>
      <c r="K425" s="275"/>
      <c r="L425" s="279"/>
      <c r="M425" s="280"/>
      <c r="N425" s="281"/>
      <c r="O425" s="281"/>
      <c r="P425" s="281"/>
      <c r="Q425" s="281"/>
      <c r="R425" s="281"/>
      <c r="S425" s="281"/>
      <c r="T425" s="282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83" t="s">
        <v>372</v>
      </c>
      <c r="AU425" s="283" t="s">
        <v>88</v>
      </c>
      <c r="AV425" s="15" t="s">
        <v>83</v>
      </c>
      <c r="AW425" s="15" t="s">
        <v>32</v>
      </c>
      <c r="AX425" s="15" t="s">
        <v>76</v>
      </c>
      <c r="AY425" s="283" t="s">
        <v>362</v>
      </c>
    </row>
    <row r="426" s="13" customFormat="1">
      <c r="A426" s="13"/>
      <c r="B426" s="241"/>
      <c r="C426" s="242"/>
      <c r="D426" s="243" t="s">
        <v>372</v>
      </c>
      <c r="E426" s="244" t="s">
        <v>1</v>
      </c>
      <c r="F426" s="245" t="s">
        <v>2391</v>
      </c>
      <c r="G426" s="242"/>
      <c r="H426" s="246">
        <v>1.1000000000000001</v>
      </c>
      <c r="I426" s="247"/>
      <c r="J426" s="242"/>
      <c r="K426" s="242"/>
      <c r="L426" s="248"/>
      <c r="M426" s="249"/>
      <c r="N426" s="250"/>
      <c r="O426" s="250"/>
      <c r="P426" s="250"/>
      <c r="Q426" s="250"/>
      <c r="R426" s="250"/>
      <c r="S426" s="250"/>
      <c r="T426" s="251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2" t="s">
        <v>372</v>
      </c>
      <c r="AU426" s="252" t="s">
        <v>88</v>
      </c>
      <c r="AV426" s="13" t="s">
        <v>88</v>
      </c>
      <c r="AW426" s="13" t="s">
        <v>32</v>
      </c>
      <c r="AX426" s="13" t="s">
        <v>83</v>
      </c>
      <c r="AY426" s="252" t="s">
        <v>362</v>
      </c>
    </row>
    <row r="427" s="2" customFormat="1" ht="24.15" customHeight="1">
      <c r="A427" s="39"/>
      <c r="B427" s="40"/>
      <c r="C427" s="228" t="s">
        <v>1280</v>
      </c>
      <c r="D427" s="228" t="s">
        <v>365</v>
      </c>
      <c r="E427" s="229" t="s">
        <v>2392</v>
      </c>
      <c r="F427" s="230" t="s">
        <v>2393</v>
      </c>
      <c r="G427" s="231" t="s">
        <v>403</v>
      </c>
      <c r="H427" s="232">
        <v>7.5</v>
      </c>
      <c r="I427" s="233"/>
      <c r="J427" s="234">
        <f>ROUND(I427*H427,2)</f>
        <v>0</v>
      </c>
      <c r="K427" s="230" t="s">
        <v>369</v>
      </c>
      <c r="L427" s="45"/>
      <c r="M427" s="235" t="s">
        <v>1</v>
      </c>
      <c r="N427" s="236" t="s">
        <v>42</v>
      </c>
      <c r="O427" s="92"/>
      <c r="P427" s="237">
        <f>O427*H427</f>
        <v>0</v>
      </c>
      <c r="Q427" s="237">
        <v>0.01804</v>
      </c>
      <c r="R427" s="237">
        <f>Q427*H427</f>
        <v>0.1353</v>
      </c>
      <c r="S427" s="237">
        <v>0</v>
      </c>
      <c r="T427" s="238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39" t="s">
        <v>370</v>
      </c>
      <c r="AT427" s="239" t="s">
        <v>365</v>
      </c>
      <c r="AU427" s="239" t="s">
        <v>88</v>
      </c>
      <c r="AY427" s="18" t="s">
        <v>362</v>
      </c>
      <c r="BE427" s="240">
        <f>IF(N427="základní",J427,0)</f>
        <v>0</v>
      </c>
      <c r="BF427" s="240">
        <f>IF(N427="snížená",J427,0)</f>
        <v>0</v>
      </c>
      <c r="BG427" s="240">
        <f>IF(N427="zákl. přenesená",J427,0)</f>
        <v>0</v>
      </c>
      <c r="BH427" s="240">
        <f>IF(N427="sníž. přenesená",J427,0)</f>
        <v>0</v>
      </c>
      <c r="BI427" s="240">
        <f>IF(N427="nulová",J427,0)</f>
        <v>0</v>
      </c>
      <c r="BJ427" s="18" t="s">
        <v>88</v>
      </c>
      <c r="BK427" s="240">
        <f>ROUND(I427*H427,2)</f>
        <v>0</v>
      </c>
      <c r="BL427" s="18" t="s">
        <v>370</v>
      </c>
      <c r="BM427" s="239" t="s">
        <v>2394</v>
      </c>
    </row>
    <row r="428" s="2" customFormat="1">
      <c r="A428" s="39"/>
      <c r="B428" s="40"/>
      <c r="C428" s="41"/>
      <c r="D428" s="243" t="s">
        <v>570</v>
      </c>
      <c r="E428" s="41"/>
      <c r="F428" s="284" t="s">
        <v>2395</v>
      </c>
      <c r="G428" s="41"/>
      <c r="H428" s="41"/>
      <c r="I428" s="285"/>
      <c r="J428" s="41"/>
      <c r="K428" s="41"/>
      <c r="L428" s="45"/>
      <c r="M428" s="286"/>
      <c r="N428" s="287"/>
      <c r="O428" s="92"/>
      <c r="P428" s="92"/>
      <c r="Q428" s="92"/>
      <c r="R428" s="92"/>
      <c r="S428" s="92"/>
      <c r="T428" s="93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570</v>
      </c>
      <c r="AU428" s="18" t="s">
        <v>88</v>
      </c>
    </row>
    <row r="429" s="2" customFormat="1" ht="33" customHeight="1">
      <c r="A429" s="39"/>
      <c r="B429" s="40"/>
      <c r="C429" s="228" t="s">
        <v>1288</v>
      </c>
      <c r="D429" s="228" t="s">
        <v>365</v>
      </c>
      <c r="E429" s="229" t="s">
        <v>2396</v>
      </c>
      <c r="F429" s="230" t="s">
        <v>2397</v>
      </c>
      <c r="G429" s="231" t="s">
        <v>368</v>
      </c>
      <c r="H429" s="232">
        <v>10</v>
      </c>
      <c r="I429" s="233"/>
      <c r="J429" s="234">
        <f>ROUND(I429*H429,2)</f>
        <v>0</v>
      </c>
      <c r="K429" s="230" t="s">
        <v>369</v>
      </c>
      <c r="L429" s="45"/>
      <c r="M429" s="235" t="s">
        <v>1</v>
      </c>
      <c r="N429" s="236" t="s">
        <v>42</v>
      </c>
      <c r="O429" s="92"/>
      <c r="P429" s="237">
        <f>O429*H429</f>
        <v>0</v>
      </c>
      <c r="Q429" s="237">
        <v>0</v>
      </c>
      <c r="R429" s="237">
        <f>Q429*H429</f>
        <v>0</v>
      </c>
      <c r="S429" s="237">
        <v>0</v>
      </c>
      <c r="T429" s="238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39" t="s">
        <v>370</v>
      </c>
      <c r="AT429" s="239" t="s">
        <v>365</v>
      </c>
      <c r="AU429" s="239" t="s">
        <v>88</v>
      </c>
      <c r="AY429" s="18" t="s">
        <v>362</v>
      </c>
      <c r="BE429" s="240">
        <f>IF(N429="základní",J429,0)</f>
        <v>0</v>
      </c>
      <c r="BF429" s="240">
        <f>IF(N429="snížená",J429,0)</f>
        <v>0</v>
      </c>
      <c r="BG429" s="240">
        <f>IF(N429="zákl. přenesená",J429,0)</f>
        <v>0</v>
      </c>
      <c r="BH429" s="240">
        <f>IF(N429="sníž. přenesená",J429,0)</f>
        <v>0</v>
      </c>
      <c r="BI429" s="240">
        <f>IF(N429="nulová",J429,0)</f>
        <v>0</v>
      </c>
      <c r="BJ429" s="18" t="s">
        <v>88</v>
      </c>
      <c r="BK429" s="240">
        <f>ROUND(I429*H429,2)</f>
        <v>0</v>
      </c>
      <c r="BL429" s="18" t="s">
        <v>370</v>
      </c>
      <c r="BM429" s="239" t="s">
        <v>2398</v>
      </c>
    </row>
    <row r="430" s="2" customFormat="1">
      <c r="A430" s="39"/>
      <c r="B430" s="40"/>
      <c r="C430" s="41"/>
      <c r="D430" s="243" t="s">
        <v>570</v>
      </c>
      <c r="E430" s="41"/>
      <c r="F430" s="284" t="s">
        <v>2395</v>
      </c>
      <c r="G430" s="41"/>
      <c r="H430" s="41"/>
      <c r="I430" s="285"/>
      <c r="J430" s="41"/>
      <c r="K430" s="41"/>
      <c r="L430" s="45"/>
      <c r="M430" s="286"/>
      <c r="N430" s="287"/>
      <c r="O430" s="92"/>
      <c r="P430" s="92"/>
      <c r="Q430" s="92"/>
      <c r="R430" s="92"/>
      <c r="S430" s="92"/>
      <c r="T430" s="93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570</v>
      </c>
      <c r="AU430" s="18" t="s">
        <v>88</v>
      </c>
    </row>
    <row r="431" s="2" customFormat="1" ht="37.8" customHeight="1">
      <c r="A431" s="39"/>
      <c r="B431" s="40"/>
      <c r="C431" s="228" t="s">
        <v>1293</v>
      </c>
      <c r="D431" s="228" t="s">
        <v>365</v>
      </c>
      <c r="E431" s="229" t="s">
        <v>2399</v>
      </c>
      <c r="F431" s="230" t="s">
        <v>2400</v>
      </c>
      <c r="G431" s="231" t="s">
        <v>368</v>
      </c>
      <c r="H431" s="232">
        <v>200</v>
      </c>
      <c r="I431" s="233"/>
      <c r="J431" s="234">
        <f>ROUND(I431*H431,2)</f>
        <v>0</v>
      </c>
      <c r="K431" s="230" t="s">
        <v>369</v>
      </c>
      <c r="L431" s="45"/>
      <c r="M431" s="235" t="s">
        <v>1</v>
      </c>
      <c r="N431" s="236" t="s">
        <v>42</v>
      </c>
      <c r="O431" s="92"/>
      <c r="P431" s="237">
        <f>O431*H431</f>
        <v>0</v>
      </c>
      <c r="Q431" s="237">
        <v>0</v>
      </c>
      <c r="R431" s="237">
        <f>Q431*H431</f>
        <v>0</v>
      </c>
      <c r="S431" s="237">
        <v>0</v>
      </c>
      <c r="T431" s="238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39" t="s">
        <v>370</v>
      </c>
      <c r="AT431" s="239" t="s">
        <v>365</v>
      </c>
      <c r="AU431" s="239" t="s">
        <v>88</v>
      </c>
      <c r="AY431" s="18" t="s">
        <v>362</v>
      </c>
      <c r="BE431" s="240">
        <f>IF(N431="základní",J431,0)</f>
        <v>0</v>
      </c>
      <c r="BF431" s="240">
        <f>IF(N431="snížená",J431,0)</f>
        <v>0</v>
      </c>
      <c r="BG431" s="240">
        <f>IF(N431="zákl. přenesená",J431,0)</f>
        <v>0</v>
      </c>
      <c r="BH431" s="240">
        <f>IF(N431="sníž. přenesená",J431,0)</f>
        <v>0</v>
      </c>
      <c r="BI431" s="240">
        <f>IF(N431="nulová",J431,0)</f>
        <v>0</v>
      </c>
      <c r="BJ431" s="18" t="s">
        <v>88</v>
      </c>
      <c r="BK431" s="240">
        <f>ROUND(I431*H431,2)</f>
        <v>0</v>
      </c>
      <c r="BL431" s="18" t="s">
        <v>370</v>
      </c>
      <c r="BM431" s="239" t="s">
        <v>2401</v>
      </c>
    </row>
    <row r="432" s="2" customFormat="1">
      <c r="A432" s="39"/>
      <c r="B432" s="40"/>
      <c r="C432" s="41"/>
      <c r="D432" s="243" t="s">
        <v>570</v>
      </c>
      <c r="E432" s="41"/>
      <c r="F432" s="284" t="s">
        <v>2395</v>
      </c>
      <c r="G432" s="41"/>
      <c r="H432" s="41"/>
      <c r="I432" s="285"/>
      <c r="J432" s="41"/>
      <c r="K432" s="41"/>
      <c r="L432" s="45"/>
      <c r="M432" s="286"/>
      <c r="N432" s="287"/>
      <c r="O432" s="92"/>
      <c r="P432" s="92"/>
      <c r="Q432" s="92"/>
      <c r="R432" s="92"/>
      <c r="S432" s="92"/>
      <c r="T432" s="93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570</v>
      </c>
      <c r="AU432" s="18" t="s">
        <v>88</v>
      </c>
    </row>
    <row r="433" s="13" customFormat="1">
      <c r="A433" s="13"/>
      <c r="B433" s="241"/>
      <c r="C433" s="242"/>
      <c r="D433" s="243" t="s">
        <v>372</v>
      </c>
      <c r="E433" s="242"/>
      <c r="F433" s="245" t="s">
        <v>2402</v>
      </c>
      <c r="G433" s="242"/>
      <c r="H433" s="246">
        <v>200</v>
      </c>
      <c r="I433" s="247"/>
      <c r="J433" s="242"/>
      <c r="K433" s="242"/>
      <c r="L433" s="248"/>
      <c r="M433" s="249"/>
      <c r="N433" s="250"/>
      <c r="O433" s="250"/>
      <c r="P433" s="250"/>
      <c r="Q433" s="250"/>
      <c r="R433" s="250"/>
      <c r="S433" s="250"/>
      <c r="T433" s="251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2" t="s">
        <v>372</v>
      </c>
      <c r="AU433" s="252" t="s">
        <v>88</v>
      </c>
      <c r="AV433" s="13" t="s">
        <v>88</v>
      </c>
      <c r="AW433" s="13" t="s">
        <v>4</v>
      </c>
      <c r="AX433" s="13" t="s">
        <v>83</v>
      </c>
      <c r="AY433" s="252" t="s">
        <v>362</v>
      </c>
    </row>
    <row r="434" s="2" customFormat="1" ht="37.8" customHeight="1">
      <c r="A434" s="39"/>
      <c r="B434" s="40"/>
      <c r="C434" s="228" t="s">
        <v>1301</v>
      </c>
      <c r="D434" s="228" t="s">
        <v>365</v>
      </c>
      <c r="E434" s="229" t="s">
        <v>2403</v>
      </c>
      <c r="F434" s="230" t="s">
        <v>2404</v>
      </c>
      <c r="G434" s="231" t="s">
        <v>368</v>
      </c>
      <c r="H434" s="232">
        <v>10</v>
      </c>
      <c r="I434" s="233"/>
      <c r="J434" s="234">
        <f>ROUND(I434*H434,2)</f>
        <v>0</v>
      </c>
      <c r="K434" s="230" t="s">
        <v>369</v>
      </c>
      <c r="L434" s="45"/>
      <c r="M434" s="235" t="s">
        <v>1</v>
      </c>
      <c r="N434" s="236" t="s">
        <v>42</v>
      </c>
      <c r="O434" s="92"/>
      <c r="P434" s="237">
        <f>O434*H434</f>
        <v>0</v>
      </c>
      <c r="Q434" s="237">
        <v>0</v>
      </c>
      <c r="R434" s="237">
        <f>Q434*H434</f>
        <v>0</v>
      </c>
      <c r="S434" s="237">
        <v>0</v>
      </c>
      <c r="T434" s="238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9" t="s">
        <v>370</v>
      </c>
      <c r="AT434" s="239" t="s">
        <v>365</v>
      </c>
      <c r="AU434" s="239" t="s">
        <v>88</v>
      </c>
      <c r="AY434" s="18" t="s">
        <v>362</v>
      </c>
      <c r="BE434" s="240">
        <f>IF(N434="základní",J434,0)</f>
        <v>0</v>
      </c>
      <c r="BF434" s="240">
        <f>IF(N434="snížená",J434,0)</f>
        <v>0</v>
      </c>
      <c r="BG434" s="240">
        <f>IF(N434="zákl. přenesená",J434,0)</f>
        <v>0</v>
      </c>
      <c r="BH434" s="240">
        <f>IF(N434="sníž. přenesená",J434,0)</f>
        <v>0</v>
      </c>
      <c r="BI434" s="240">
        <f>IF(N434="nulová",J434,0)</f>
        <v>0</v>
      </c>
      <c r="BJ434" s="18" t="s">
        <v>88</v>
      </c>
      <c r="BK434" s="240">
        <f>ROUND(I434*H434,2)</f>
        <v>0</v>
      </c>
      <c r="BL434" s="18" t="s">
        <v>370</v>
      </c>
      <c r="BM434" s="239" t="s">
        <v>2405</v>
      </c>
    </row>
    <row r="435" s="2" customFormat="1">
      <c r="A435" s="39"/>
      <c r="B435" s="40"/>
      <c r="C435" s="41"/>
      <c r="D435" s="243" t="s">
        <v>570</v>
      </c>
      <c r="E435" s="41"/>
      <c r="F435" s="284" t="s">
        <v>2395</v>
      </c>
      <c r="G435" s="41"/>
      <c r="H435" s="41"/>
      <c r="I435" s="285"/>
      <c r="J435" s="41"/>
      <c r="K435" s="41"/>
      <c r="L435" s="45"/>
      <c r="M435" s="286"/>
      <c r="N435" s="287"/>
      <c r="O435" s="92"/>
      <c r="P435" s="92"/>
      <c r="Q435" s="92"/>
      <c r="R435" s="92"/>
      <c r="S435" s="92"/>
      <c r="T435" s="93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570</v>
      </c>
      <c r="AU435" s="18" t="s">
        <v>88</v>
      </c>
    </row>
    <row r="436" s="2" customFormat="1" ht="24.15" customHeight="1">
      <c r="A436" s="39"/>
      <c r="B436" s="40"/>
      <c r="C436" s="228" t="s">
        <v>1307</v>
      </c>
      <c r="D436" s="228" t="s">
        <v>365</v>
      </c>
      <c r="E436" s="229" t="s">
        <v>719</v>
      </c>
      <c r="F436" s="230" t="s">
        <v>720</v>
      </c>
      <c r="G436" s="231" t="s">
        <v>403</v>
      </c>
      <c r="H436" s="232">
        <v>12.800000000000001</v>
      </c>
      <c r="I436" s="233"/>
      <c r="J436" s="234">
        <f>ROUND(I436*H436,2)</f>
        <v>0</v>
      </c>
      <c r="K436" s="230" t="s">
        <v>369</v>
      </c>
      <c r="L436" s="45"/>
      <c r="M436" s="235" t="s">
        <v>1</v>
      </c>
      <c r="N436" s="236" t="s">
        <v>42</v>
      </c>
      <c r="O436" s="92"/>
      <c r="P436" s="237">
        <f>O436*H436</f>
        <v>0</v>
      </c>
      <c r="Q436" s="237">
        <v>8.0000000000000007E-05</v>
      </c>
      <c r="R436" s="237">
        <f>Q436*H436</f>
        <v>0.0010240000000000002</v>
      </c>
      <c r="S436" s="237">
        <v>0</v>
      </c>
      <c r="T436" s="238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39" t="s">
        <v>370</v>
      </c>
      <c r="AT436" s="239" t="s">
        <v>365</v>
      </c>
      <c r="AU436" s="239" t="s">
        <v>88</v>
      </c>
      <c r="AY436" s="18" t="s">
        <v>362</v>
      </c>
      <c r="BE436" s="240">
        <f>IF(N436="základní",J436,0)</f>
        <v>0</v>
      </c>
      <c r="BF436" s="240">
        <f>IF(N436="snížená",J436,0)</f>
        <v>0</v>
      </c>
      <c r="BG436" s="240">
        <f>IF(N436="zákl. přenesená",J436,0)</f>
        <v>0</v>
      </c>
      <c r="BH436" s="240">
        <f>IF(N436="sníž. přenesená",J436,0)</f>
        <v>0</v>
      </c>
      <c r="BI436" s="240">
        <f>IF(N436="nulová",J436,0)</f>
        <v>0</v>
      </c>
      <c r="BJ436" s="18" t="s">
        <v>88</v>
      </c>
      <c r="BK436" s="240">
        <f>ROUND(I436*H436,2)</f>
        <v>0</v>
      </c>
      <c r="BL436" s="18" t="s">
        <v>370</v>
      </c>
      <c r="BM436" s="239" t="s">
        <v>2406</v>
      </c>
    </row>
    <row r="437" s="15" customFormat="1">
      <c r="A437" s="15"/>
      <c r="B437" s="274"/>
      <c r="C437" s="275"/>
      <c r="D437" s="243" t="s">
        <v>372</v>
      </c>
      <c r="E437" s="276" t="s">
        <v>1</v>
      </c>
      <c r="F437" s="277" t="s">
        <v>2159</v>
      </c>
      <c r="G437" s="275"/>
      <c r="H437" s="276" t="s">
        <v>1</v>
      </c>
      <c r="I437" s="278"/>
      <c r="J437" s="275"/>
      <c r="K437" s="275"/>
      <c r="L437" s="279"/>
      <c r="M437" s="280"/>
      <c r="N437" s="281"/>
      <c r="O437" s="281"/>
      <c r="P437" s="281"/>
      <c r="Q437" s="281"/>
      <c r="R437" s="281"/>
      <c r="S437" s="281"/>
      <c r="T437" s="282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83" t="s">
        <v>372</v>
      </c>
      <c r="AU437" s="283" t="s">
        <v>88</v>
      </c>
      <c r="AV437" s="15" t="s">
        <v>83</v>
      </c>
      <c r="AW437" s="15" t="s">
        <v>32</v>
      </c>
      <c r="AX437" s="15" t="s">
        <v>76</v>
      </c>
      <c r="AY437" s="283" t="s">
        <v>362</v>
      </c>
    </row>
    <row r="438" s="13" customFormat="1">
      <c r="A438" s="13"/>
      <c r="B438" s="241"/>
      <c r="C438" s="242"/>
      <c r="D438" s="243" t="s">
        <v>372</v>
      </c>
      <c r="E438" s="244" t="s">
        <v>1</v>
      </c>
      <c r="F438" s="245" t="s">
        <v>2165</v>
      </c>
      <c r="G438" s="242"/>
      <c r="H438" s="246">
        <v>5</v>
      </c>
      <c r="I438" s="247"/>
      <c r="J438" s="242"/>
      <c r="K438" s="242"/>
      <c r="L438" s="248"/>
      <c r="M438" s="249"/>
      <c r="N438" s="250"/>
      <c r="O438" s="250"/>
      <c r="P438" s="250"/>
      <c r="Q438" s="250"/>
      <c r="R438" s="250"/>
      <c r="S438" s="250"/>
      <c r="T438" s="251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2" t="s">
        <v>372</v>
      </c>
      <c r="AU438" s="252" t="s">
        <v>88</v>
      </c>
      <c r="AV438" s="13" t="s">
        <v>88</v>
      </c>
      <c r="AW438" s="13" t="s">
        <v>32</v>
      </c>
      <c r="AX438" s="13" t="s">
        <v>76</v>
      </c>
      <c r="AY438" s="252" t="s">
        <v>362</v>
      </c>
    </row>
    <row r="439" s="16" customFormat="1">
      <c r="A439" s="16"/>
      <c r="B439" s="297"/>
      <c r="C439" s="298"/>
      <c r="D439" s="243" t="s">
        <v>372</v>
      </c>
      <c r="E439" s="299" t="s">
        <v>1</v>
      </c>
      <c r="F439" s="300" t="s">
        <v>848</v>
      </c>
      <c r="G439" s="298"/>
      <c r="H439" s="301">
        <v>5</v>
      </c>
      <c r="I439" s="302"/>
      <c r="J439" s="298"/>
      <c r="K439" s="298"/>
      <c r="L439" s="303"/>
      <c r="M439" s="304"/>
      <c r="N439" s="305"/>
      <c r="O439" s="305"/>
      <c r="P439" s="305"/>
      <c r="Q439" s="305"/>
      <c r="R439" s="305"/>
      <c r="S439" s="305"/>
      <c r="T439" s="30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T439" s="307" t="s">
        <v>372</v>
      </c>
      <c r="AU439" s="307" t="s">
        <v>88</v>
      </c>
      <c r="AV439" s="16" t="s">
        <v>104</v>
      </c>
      <c r="AW439" s="16" t="s">
        <v>32</v>
      </c>
      <c r="AX439" s="16" t="s">
        <v>76</v>
      </c>
      <c r="AY439" s="307" t="s">
        <v>362</v>
      </c>
    </row>
    <row r="440" s="13" customFormat="1">
      <c r="A440" s="13"/>
      <c r="B440" s="241"/>
      <c r="C440" s="242"/>
      <c r="D440" s="243" t="s">
        <v>372</v>
      </c>
      <c r="E440" s="244" t="s">
        <v>1</v>
      </c>
      <c r="F440" s="245" t="s">
        <v>2166</v>
      </c>
      <c r="G440" s="242"/>
      <c r="H440" s="246">
        <v>7.7999999999999998</v>
      </c>
      <c r="I440" s="247"/>
      <c r="J440" s="242"/>
      <c r="K440" s="242"/>
      <c r="L440" s="248"/>
      <c r="M440" s="249"/>
      <c r="N440" s="250"/>
      <c r="O440" s="250"/>
      <c r="P440" s="250"/>
      <c r="Q440" s="250"/>
      <c r="R440" s="250"/>
      <c r="S440" s="250"/>
      <c r="T440" s="251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2" t="s">
        <v>372</v>
      </c>
      <c r="AU440" s="252" t="s">
        <v>88</v>
      </c>
      <c r="AV440" s="13" t="s">
        <v>88</v>
      </c>
      <c r="AW440" s="13" t="s">
        <v>32</v>
      </c>
      <c r="AX440" s="13" t="s">
        <v>76</v>
      </c>
      <c r="AY440" s="252" t="s">
        <v>362</v>
      </c>
    </row>
    <row r="441" s="16" customFormat="1">
      <c r="A441" s="16"/>
      <c r="B441" s="297"/>
      <c r="C441" s="298"/>
      <c r="D441" s="243" t="s">
        <v>372</v>
      </c>
      <c r="E441" s="299" t="s">
        <v>1</v>
      </c>
      <c r="F441" s="300" t="s">
        <v>848</v>
      </c>
      <c r="G441" s="298"/>
      <c r="H441" s="301">
        <v>7.7999999999999998</v>
      </c>
      <c r="I441" s="302"/>
      <c r="J441" s="298"/>
      <c r="K441" s="298"/>
      <c r="L441" s="303"/>
      <c r="M441" s="304"/>
      <c r="N441" s="305"/>
      <c r="O441" s="305"/>
      <c r="P441" s="305"/>
      <c r="Q441" s="305"/>
      <c r="R441" s="305"/>
      <c r="S441" s="305"/>
      <c r="T441" s="30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T441" s="307" t="s">
        <v>372</v>
      </c>
      <c r="AU441" s="307" t="s">
        <v>88</v>
      </c>
      <c r="AV441" s="16" t="s">
        <v>104</v>
      </c>
      <c r="AW441" s="16" t="s">
        <v>32</v>
      </c>
      <c r="AX441" s="16" t="s">
        <v>76</v>
      </c>
      <c r="AY441" s="307" t="s">
        <v>362</v>
      </c>
    </row>
    <row r="442" s="14" customFormat="1">
      <c r="A442" s="14"/>
      <c r="B442" s="263"/>
      <c r="C442" s="264"/>
      <c r="D442" s="243" t="s">
        <v>372</v>
      </c>
      <c r="E442" s="265" t="s">
        <v>1</v>
      </c>
      <c r="F442" s="266" t="s">
        <v>396</v>
      </c>
      <c r="G442" s="264"/>
      <c r="H442" s="267">
        <v>12.800000000000001</v>
      </c>
      <c r="I442" s="268"/>
      <c r="J442" s="264"/>
      <c r="K442" s="264"/>
      <c r="L442" s="269"/>
      <c r="M442" s="270"/>
      <c r="N442" s="271"/>
      <c r="O442" s="271"/>
      <c r="P442" s="271"/>
      <c r="Q442" s="271"/>
      <c r="R442" s="271"/>
      <c r="S442" s="271"/>
      <c r="T442" s="272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73" t="s">
        <v>372</v>
      </c>
      <c r="AU442" s="273" t="s">
        <v>88</v>
      </c>
      <c r="AV442" s="14" t="s">
        <v>370</v>
      </c>
      <c r="AW442" s="14" t="s">
        <v>32</v>
      </c>
      <c r="AX442" s="14" t="s">
        <v>83</v>
      </c>
      <c r="AY442" s="273" t="s">
        <v>362</v>
      </c>
    </row>
    <row r="443" s="2" customFormat="1" ht="24.15" customHeight="1">
      <c r="A443" s="39"/>
      <c r="B443" s="40"/>
      <c r="C443" s="228" t="s">
        <v>1314</v>
      </c>
      <c r="D443" s="228" t="s">
        <v>365</v>
      </c>
      <c r="E443" s="229" t="s">
        <v>1215</v>
      </c>
      <c r="F443" s="230" t="s">
        <v>1216</v>
      </c>
      <c r="G443" s="231" t="s">
        <v>464</v>
      </c>
      <c r="H443" s="232">
        <v>0.5</v>
      </c>
      <c r="I443" s="233"/>
      <c r="J443" s="234">
        <f>ROUND(I443*H443,2)</f>
        <v>0</v>
      </c>
      <c r="K443" s="230" t="s">
        <v>369</v>
      </c>
      <c r="L443" s="45"/>
      <c r="M443" s="235" t="s">
        <v>1</v>
      </c>
      <c r="N443" s="236" t="s">
        <v>42</v>
      </c>
      <c r="O443" s="92"/>
      <c r="P443" s="237">
        <f>O443*H443</f>
        <v>0</v>
      </c>
      <c r="Q443" s="237">
        <v>0</v>
      </c>
      <c r="R443" s="237">
        <f>Q443*H443</f>
        <v>0</v>
      </c>
      <c r="S443" s="237">
        <v>1.95</v>
      </c>
      <c r="T443" s="238">
        <f>S443*H443</f>
        <v>0.97499999999999998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39" t="s">
        <v>370</v>
      </c>
      <c r="AT443" s="239" t="s">
        <v>365</v>
      </c>
      <c r="AU443" s="239" t="s">
        <v>88</v>
      </c>
      <c r="AY443" s="18" t="s">
        <v>362</v>
      </c>
      <c r="BE443" s="240">
        <f>IF(N443="základní",J443,0)</f>
        <v>0</v>
      </c>
      <c r="BF443" s="240">
        <f>IF(N443="snížená",J443,0)</f>
        <v>0</v>
      </c>
      <c r="BG443" s="240">
        <f>IF(N443="zákl. přenesená",J443,0)</f>
        <v>0</v>
      </c>
      <c r="BH443" s="240">
        <f>IF(N443="sníž. přenesená",J443,0)</f>
        <v>0</v>
      </c>
      <c r="BI443" s="240">
        <f>IF(N443="nulová",J443,0)</f>
        <v>0</v>
      </c>
      <c r="BJ443" s="18" t="s">
        <v>88</v>
      </c>
      <c r="BK443" s="240">
        <f>ROUND(I443*H443,2)</f>
        <v>0</v>
      </c>
      <c r="BL443" s="18" t="s">
        <v>370</v>
      </c>
      <c r="BM443" s="239" t="s">
        <v>1217</v>
      </c>
    </row>
    <row r="444" s="2" customFormat="1" ht="24.15" customHeight="1">
      <c r="A444" s="39"/>
      <c r="B444" s="40"/>
      <c r="C444" s="228" t="s">
        <v>1319</v>
      </c>
      <c r="D444" s="228" t="s">
        <v>365</v>
      </c>
      <c r="E444" s="229" t="s">
        <v>1219</v>
      </c>
      <c r="F444" s="230" t="s">
        <v>1220</v>
      </c>
      <c r="G444" s="231" t="s">
        <v>464</v>
      </c>
      <c r="H444" s="232">
        <v>0.5</v>
      </c>
      <c r="I444" s="233"/>
      <c r="J444" s="234">
        <f>ROUND(I444*H444,2)</f>
        <v>0</v>
      </c>
      <c r="K444" s="230" t="s">
        <v>369</v>
      </c>
      <c r="L444" s="45"/>
      <c r="M444" s="235" t="s">
        <v>1</v>
      </c>
      <c r="N444" s="236" t="s">
        <v>42</v>
      </c>
      <c r="O444" s="92"/>
      <c r="P444" s="237">
        <f>O444*H444</f>
        <v>0</v>
      </c>
      <c r="Q444" s="237">
        <v>0.50375000000000003</v>
      </c>
      <c r="R444" s="237">
        <f>Q444*H444</f>
        <v>0.25187500000000002</v>
      </c>
      <c r="S444" s="237">
        <v>1.95</v>
      </c>
      <c r="T444" s="238">
        <f>S444*H444</f>
        <v>0.97499999999999998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39" t="s">
        <v>370</v>
      </c>
      <c r="AT444" s="239" t="s">
        <v>365</v>
      </c>
      <c r="AU444" s="239" t="s">
        <v>88</v>
      </c>
      <c r="AY444" s="18" t="s">
        <v>362</v>
      </c>
      <c r="BE444" s="240">
        <f>IF(N444="základní",J444,0)</f>
        <v>0</v>
      </c>
      <c r="BF444" s="240">
        <f>IF(N444="snížená",J444,0)</f>
        <v>0</v>
      </c>
      <c r="BG444" s="240">
        <f>IF(N444="zákl. přenesená",J444,0)</f>
        <v>0</v>
      </c>
      <c r="BH444" s="240">
        <f>IF(N444="sníž. přenesená",J444,0)</f>
        <v>0</v>
      </c>
      <c r="BI444" s="240">
        <f>IF(N444="nulová",J444,0)</f>
        <v>0</v>
      </c>
      <c r="BJ444" s="18" t="s">
        <v>88</v>
      </c>
      <c r="BK444" s="240">
        <f>ROUND(I444*H444,2)</f>
        <v>0</v>
      </c>
      <c r="BL444" s="18" t="s">
        <v>370</v>
      </c>
      <c r="BM444" s="239" t="s">
        <v>1221</v>
      </c>
    </row>
    <row r="445" s="2" customFormat="1" ht="16.5" customHeight="1">
      <c r="A445" s="39"/>
      <c r="B445" s="40"/>
      <c r="C445" s="253" t="s">
        <v>1322</v>
      </c>
      <c r="D445" s="253" t="s">
        <v>380</v>
      </c>
      <c r="E445" s="254" t="s">
        <v>1223</v>
      </c>
      <c r="F445" s="255" t="s">
        <v>1224</v>
      </c>
      <c r="G445" s="256" t="s">
        <v>470</v>
      </c>
      <c r="H445" s="257">
        <v>166.5</v>
      </c>
      <c r="I445" s="258"/>
      <c r="J445" s="259">
        <f>ROUND(I445*H445,2)</f>
        <v>0</v>
      </c>
      <c r="K445" s="255" t="s">
        <v>369</v>
      </c>
      <c r="L445" s="260"/>
      <c r="M445" s="261" t="s">
        <v>1</v>
      </c>
      <c r="N445" s="262" t="s">
        <v>42</v>
      </c>
      <c r="O445" s="92"/>
      <c r="P445" s="237">
        <f>O445*H445</f>
        <v>0</v>
      </c>
      <c r="Q445" s="237">
        <v>0.0041000000000000003</v>
      </c>
      <c r="R445" s="237">
        <f>Q445*H445</f>
        <v>0.68265000000000009</v>
      </c>
      <c r="S445" s="237">
        <v>0</v>
      </c>
      <c r="T445" s="238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39" t="s">
        <v>383</v>
      </c>
      <c r="AT445" s="239" t="s">
        <v>380</v>
      </c>
      <c r="AU445" s="239" t="s">
        <v>88</v>
      </c>
      <c r="AY445" s="18" t="s">
        <v>362</v>
      </c>
      <c r="BE445" s="240">
        <f>IF(N445="základní",J445,0)</f>
        <v>0</v>
      </c>
      <c r="BF445" s="240">
        <f>IF(N445="snížená",J445,0)</f>
        <v>0</v>
      </c>
      <c r="BG445" s="240">
        <f>IF(N445="zákl. přenesená",J445,0)</f>
        <v>0</v>
      </c>
      <c r="BH445" s="240">
        <f>IF(N445="sníž. přenesená",J445,0)</f>
        <v>0</v>
      </c>
      <c r="BI445" s="240">
        <f>IF(N445="nulová",J445,0)</f>
        <v>0</v>
      </c>
      <c r="BJ445" s="18" t="s">
        <v>88</v>
      </c>
      <c r="BK445" s="240">
        <f>ROUND(I445*H445,2)</f>
        <v>0</v>
      </c>
      <c r="BL445" s="18" t="s">
        <v>370</v>
      </c>
      <c r="BM445" s="239" t="s">
        <v>1225</v>
      </c>
    </row>
    <row r="446" s="2" customFormat="1">
      <c r="A446" s="39"/>
      <c r="B446" s="40"/>
      <c r="C446" s="41"/>
      <c r="D446" s="243" t="s">
        <v>570</v>
      </c>
      <c r="E446" s="41"/>
      <c r="F446" s="284" t="s">
        <v>1226</v>
      </c>
      <c r="G446" s="41"/>
      <c r="H446" s="41"/>
      <c r="I446" s="285"/>
      <c r="J446" s="41"/>
      <c r="K446" s="41"/>
      <c r="L446" s="45"/>
      <c r="M446" s="286"/>
      <c r="N446" s="287"/>
      <c r="O446" s="92"/>
      <c r="P446" s="92"/>
      <c r="Q446" s="92"/>
      <c r="R446" s="92"/>
      <c r="S446" s="92"/>
      <c r="T446" s="93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T446" s="18" t="s">
        <v>570</v>
      </c>
      <c r="AU446" s="18" t="s">
        <v>88</v>
      </c>
    </row>
    <row r="447" s="13" customFormat="1">
      <c r="A447" s="13"/>
      <c r="B447" s="241"/>
      <c r="C447" s="242"/>
      <c r="D447" s="243" t="s">
        <v>372</v>
      </c>
      <c r="E447" s="244" t="s">
        <v>1</v>
      </c>
      <c r="F447" s="245" t="s">
        <v>2407</v>
      </c>
      <c r="G447" s="242"/>
      <c r="H447" s="246">
        <v>166.5</v>
      </c>
      <c r="I447" s="247"/>
      <c r="J447" s="242"/>
      <c r="K447" s="242"/>
      <c r="L447" s="248"/>
      <c r="M447" s="249"/>
      <c r="N447" s="250"/>
      <c r="O447" s="250"/>
      <c r="P447" s="250"/>
      <c r="Q447" s="250"/>
      <c r="R447" s="250"/>
      <c r="S447" s="250"/>
      <c r="T447" s="251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2" t="s">
        <v>372</v>
      </c>
      <c r="AU447" s="252" t="s">
        <v>88</v>
      </c>
      <c r="AV447" s="13" t="s">
        <v>88</v>
      </c>
      <c r="AW447" s="13" t="s">
        <v>32</v>
      </c>
      <c r="AX447" s="13" t="s">
        <v>83</v>
      </c>
      <c r="AY447" s="252" t="s">
        <v>362</v>
      </c>
    </row>
    <row r="448" s="2" customFormat="1" ht="24.15" customHeight="1">
      <c r="A448" s="39"/>
      <c r="B448" s="40"/>
      <c r="C448" s="228" t="s">
        <v>1336</v>
      </c>
      <c r="D448" s="228" t="s">
        <v>365</v>
      </c>
      <c r="E448" s="229" t="s">
        <v>1229</v>
      </c>
      <c r="F448" s="230" t="s">
        <v>1230</v>
      </c>
      <c r="G448" s="231" t="s">
        <v>368</v>
      </c>
      <c r="H448" s="232">
        <v>15.783</v>
      </c>
      <c r="I448" s="233"/>
      <c r="J448" s="234">
        <f>ROUND(I448*H448,2)</f>
        <v>0</v>
      </c>
      <c r="K448" s="230" t="s">
        <v>369</v>
      </c>
      <c r="L448" s="45"/>
      <c r="M448" s="235" t="s">
        <v>1</v>
      </c>
      <c r="N448" s="236" t="s">
        <v>42</v>
      </c>
      <c r="O448" s="92"/>
      <c r="P448" s="237">
        <f>O448*H448</f>
        <v>0</v>
      </c>
      <c r="Q448" s="237">
        <v>0</v>
      </c>
      <c r="R448" s="237">
        <f>Q448*H448</f>
        <v>0</v>
      </c>
      <c r="S448" s="237">
        <v>0.021999999999999999</v>
      </c>
      <c r="T448" s="238">
        <f>S448*H448</f>
        <v>0.34722599999999998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39" t="s">
        <v>370</v>
      </c>
      <c r="AT448" s="239" t="s">
        <v>365</v>
      </c>
      <c r="AU448" s="239" t="s">
        <v>88</v>
      </c>
      <c r="AY448" s="18" t="s">
        <v>362</v>
      </c>
      <c r="BE448" s="240">
        <f>IF(N448="základní",J448,0)</f>
        <v>0</v>
      </c>
      <c r="BF448" s="240">
        <f>IF(N448="snížená",J448,0)</f>
        <v>0</v>
      </c>
      <c r="BG448" s="240">
        <f>IF(N448="zákl. přenesená",J448,0)</f>
        <v>0</v>
      </c>
      <c r="BH448" s="240">
        <f>IF(N448="sníž. přenesená",J448,0)</f>
        <v>0</v>
      </c>
      <c r="BI448" s="240">
        <f>IF(N448="nulová",J448,0)</f>
        <v>0</v>
      </c>
      <c r="BJ448" s="18" t="s">
        <v>88</v>
      </c>
      <c r="BK448" s="240">
        <f>ROUND(I448*H448,2)</f>
        <v>0</v>
      </c>
      <c r="BL448" s="18" t="s">
        <v>370</v>
      </c>
      <c r="BM448" s="239" t="s">
        <v>1231</v>
      </c>
    </row>
    <row r="449" s="13" customFormat="1">
      <c r="A449" s="13"/>
      <c r="B449" s="241"/>
      <c r="C449" s="242"/>
      <c r="D449" s="243" t="s">
        <v>372</v>
      </c>
      <c r="E449" s="244" t="s">
        <v>1</v>
      </c>
      <c r="F449" s="245" t="s">
        <v>2408</v>
      </c>
      <c r="G449" s="242"/>
      <c r="H449" s="246">
        <v>15.783</v>
      </c>
      <c r="I449" s="247"/>
      <c r="J449" s="242"/>
      <c r="K449" s="242"/>
      <c r="L449" s="248"/>
      <c r="M449" s="249"/>
      <c r="N449" s="250"/>
      <c r="O449" s="250"/>
      <c r="P449" s="250"/>
      <c r="Q449" s="250"/>
      <c r="R449" s="250"/>
      <c r="S449" s="250"/>
      <c r="T449" s="251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2" t="s">
        <v>372</v>
      </c>
      <c r="AU449" s="252" t="s">
        <v>88</v>
      </c>
      <c r="AV449" s="13" t="s">
        <v>88</v>
      </c>
      <c r="AW449" s="13" t="s">
        <v>32</v>
      </c>
      <c r="AX449" s="13" t="s">
        <v>83</v>
      </c>
      <c r="AY449" s="252" t="s">
        <v>362</v>
      </c>
    </row>
    <row r="450" s="2" customFormat="1" ht="24.15" customHeight="1">
      <c r="A450" s="39"/>
      <c r="B450" s="40"/>
      <c r="C450" s="228" t="s">
        <v>1341</v>
      </c>
      <c r="D450" s="228" t="s">
        <v>365</v>
      </c>
      <c r="E450" s="229" t="s">
        <v>1234</v>
      </c>
      <c r="F450" s="230" t="s">
        <v>1235</v>
      </c>
      <c r="G450" s="231" t="s">
        <v>368</v>
      </c>
      <c r="H450" s="232">
        <v>15.783</v>
      </c>
      <c r="I450" s="233"/>
      <c r="J450" s="234">
        <f>ROUND(I450*H450,2)</f>
        <v>0</v>
      </c>
      <c r="K450" s="230" t="s">
        <v>369</v>
      </c>
      <c r="L450" s="45"/>
      <c r="M450" s="235" t="s">
        <v>1</v>
      </c>
      <c r="N450" s="236" t="s">
        <v>42</v>
      </c>
      <c r="O450" s="92"/>
      <c r="P450" s="237">
        <f>O450*H450</f>
        <v>0</v>
      </c>
      <c r="Q450" s="237">
        <v>0.020140000000000002</v>
      </c>
      <c r="R450" s="237">
        <f>Q450*H450</f>
        <v>0.31786962000000002</v>
      </c>
      <c r="S450" s="237">
        <v>0</v>
      </c>
      <c r="T450" s="238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39" t="s">
        <v>370</v>
      </c>
      <c r="AT450" s="239" t="s">
        <v>365</v>
      </c>
      <c r="AU450" s="239" t="s">
        <v>88</v>
      </c>
      <c r="AY450" s="18" t="s">
        <v>362</v>
      </c>
      <c r="BE450" s="240">
        <f>IF(N450="základní",J450,0)</f>
        <v>0</v>
      </c>
      <c r="BF450" s="240">
        <f>IF(N450="snížená",J450,0)</f>
        <v>0</v>
      </c>
      <c r="BG450" s="240">
        <f>IF(N450="zákl. přenesená",J450,0)</f>
        <v>0</v>
      </c>
      <c r="BH450" s="240">
        <f>IF(N450="sníž. přenesená",J450,0)</f>
        <v>0</v>
      </c>
      <c r="BI450" s="240">
        <f>IF(N450="nulová",J450,0)</f>
        <v>0</v>
      </c>
      <c r="BJ450" s="18" t="s">
        <v>88</v>
      </c>
      <c r="BK450" s="240">
        <f>ROUND(I450*H450,2)</f>
        <v>0</v>
      </c>
      <c r="BL450" s="18" t="s">
        <v>370</v>
      </c>
      <c r="BM450" s="239" t="s">
        <v>1236</v>
      </c>
    </row>
    <row r="451" s="12" customFormat="1" ht="22.8" customHeight="1">
      <c r="A451" s="12"/>
      <c r="B451" s="212"/>
      <c r="C451" s="213"/>
      <c r="D451" s="214" t="s">
        <v>75</v>
      </c>
      <c r="E451" s="226" t="s">
        <v>477</v>
      </c>
      <c r="F451" s="226" t="s">
        <v>478</v>
      </c>
      <c r="G451" s="213"/>
      <c r="H451" s="213"/>
      <c r="I451" s="216"/>
      <c r="J451" s="227">
        <f>BK451</f>
        <v>0</v>
      </c>
      <c r="K451" s="213"/>
      <c r="L451" s="218"/>
      <c r="M451" s="219"/>
      <c r="N451" s="220"/>
      <c r="O451" s="220"/>
      <c r="P451" s="221">
        <f>SUM(P452:P460)</f>
        <v>0</v>
      </c>
      <c r="Q451" s="220"/>
      <c r="R451" s="221">
        <f>SUM(R452:R460)</f>
        <v>0</v>
      </c>
      <c r="S451" s="220"/>
      <c r="T451" s="222">
        <f>SUM(T452:T460)</f>
        <v>0</v>
      </c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R451" s="223" t="s">
        <v>83</v>
      </c>
      <c r="AT451" s="224" t="s">
        <v>75</v>
      </c>
      <c r="AU451" s="224" t="s">
        <v>83</v>
      </c>
      <c r="AY451" s="223" t="s">
        <v>362</v>
      </c>
      <c r="BK451" s="225">
        <f>SUM(BK452:BK460)</f>
        <v>0</v>
      </c>
    </row>
    <row r="452" s="2" customFormat="1" ht="16.5" customHeight="1">
      <c r="A452" s="39"/>
      <c r="B452" s="40"/>
      <c r="C452" s="228" t="s">
        <v>1351</v>
      </c>
      <c r="D452" s="228" t="s">
        <v>365</v>
      </c>
      <c r="E452" s="229" t="s">
        <v>480</v>
      </c>
      <c r="F452" s="230" t="s">
        <v>481</v>
      </c>
      <c r="G452" s="231" t="s">
        <v>482</v>
      </c>
      <c r="H452" s="232">
        <v>2.431</v>
      </c>
      <c r="I452" s="233"/>
      <c r="J452" s="234">
        <f>ROUND(I452*H452,2)</f>
        <v>0</v>
      </c>
      <c r="K452" s="230" t="s">
        <v>369</v>
      </c>
      <c r="L452" s="45"/>
      <c r="M452" s="235" t="s">
        <v>1</v>
      </c>
      <c r="N452" s="236" t="s">
        <v>42</v>
      </c>
      <c r="O452" s="92"/>
      <c r="P452" s="237">
        <f>O452*H452</f>
        <v>0</v>
      </c>
      <c r="Q452" s="237">
        <v>0</v>
      </c>
      <c r="R452" s="237">
        <f>Q452*H452</f>
        <v>0</v>
      </c>
      <c r="S452" s="237">
        <v>0</v>
      </c>
      <c r="T452" s="238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39" t="s">
        <v>370</v>
      </c>
      <c r="AT452" s="239" t="s">
        <v>365</v>
      </c>
      <c r="AU452" s="239" t="s">
        <v>88</v>
      </c>
      <c r="AY452" s="18" t="s">
        <v>362</v>
      </c>
      <c r="BE452" s="240">
        <f>IF(N452="základní",J452,0)</f>
        <v>0</v>
      </c>
      <c r="BF452" s="240">
        <f>IF(N452="snížená",J452,0)</f>
        <v>0</v>
      </c>
      <c r="BG452" s="240">
        <f>IF(N452="zákl. přenesená",J452,0)</f>
        <v>0</v>
      </c>
      <c r="BH452" s="240">
        <f>IF(N452="sníž. přenesená",J452,0)</f>
        <v>0</v>
      </c>
      <c r="BI452" s="240">
        <f>IF(N452="nulová",J452,0)</f>
        <v>0</v>
      </c>
      <c r="BJ452" s="18" t="s">
        <v>88</v>
      </c>
      <c r="BK452" s="240">
        <f>ROUND(I452*H452,2)</f>
        <v>0</v>
      </c>
      <c r="BL452" s="18" t="s">
        <v>370</v>
      </c>
      <c r="BM452" s="239" t="s">
        <v>2409</v>
      </c>
    </row>
    <row r="453" s="2" customFormat="1" ht="24.15" customHeight="1">
      <c r="A453" s="39"/>
      <c r="B453" s="40"/>
      <c r="C453" s="228" t="s">
        <v>1357</v>
      </c>
      <c r="D453" s="228" t="s">
        <v>365</v>
      </c>
      <c r="E453" s="229" t="s">
        <v>2175</v>
      </c>
      <c r="F453" s="230" t="s">
        <v>2176</v>
      </c>
      <c r="G453" s="231" t="s">
        <v>482</v>
      </c>
      <c r="H453" s="232">
        <v>2.431</v>
      </c>
      <c r="I453" s="233"/>
      <c r="J453" s="234">
        <f>ROUND(I453*H453,2)</f>
        <v>0</v>
      </c>
      <c r="K453" s="230" t="s">
        <v>369</v>
      </c>
      <c r="L453" s="45"/>
      <c r="M453" s="235" t="s">
        <v>1</v>
      </c>
      <c r="N453" s="236" t="s">
        <v>42</v>
      </c>
      <c r="O453" s="92"/>
      <c r="P453" s="237">
        <f>O453*H453</f>
        <v>0</v>
      </c>
      <c r="Q453" s="237">
        <v>0</v>
      </c>
      <c r="R453" s="237">
        <f>Q453*H453</f>
        <v>0</v>
      </c>
      <c r="S453" s="237">
        <v>0</v>
      </c>
      <c r="T453" s="238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39" t="s">
        <v>370</v>
      </c>
      <c r="AT453" s="239" t="s">
        <v>365</v>
      </c>
      <c r="AU453" s="239" t="s">
        <v>88</v>
      </c>
      <c r="AY453" s="18" t="s">
        <v>362</v>
      </c>
      <c r="BE453" s="240">
        <f>IF(N453="základní",J453,0)</f>
        <v>0</v>
      </c>
      <c r="BF453" s="240">
        <f>IF(N453="snížená",J453,0)</f>
        <v>0</v>
      </c>
      <c r="BG453" s="240">
        <f>IF(N453="zákl. přenesená",J453,0)</f>
        <v>0</v>
      </c>
      <c r="BH453" s="240">
        <f>IF(N453="sníž. přenesená",J453,0)</f>
        <v>0</v>
      </c>
      <c r="BI453" s="240">
        <f>IF(N453="nulová",J453,0)</f>
        <v>0</v>
      </c>
      <c r="BJ453" s="18" t="s">
        <v>88</v>
      </c>
      <c r="BK453" s="240">
        <f>ROUND(I453*H453,2)</f>
        <v>0</v>
      </c>
      <c r="BL453" s="18" t="s">
        <v>370</v>
      </c>
      <c r="BM453" s="239" t="s">
        <v>1240</v>
      </c>
    </row>
    <row r="454" s="2" customFormat="1" ht="24.15" customHeight="1">
      <c r="A454" s="39"/>
      <c r="B454" s="40"/>
      <c r="C454" s="228" t="s">
        <v>1364</v>
      </c>
      <c r="D454" s="228" t="s">
        <v>365</v>
      </c>
      <c r="E454" s="229" t="s">
        <v>489</v>
      </c>
      <c r="F454" s="230" t="s">
        <v>490</v>
      </c>
      <c r="G454" s="231" t="s">
        <v>482</v>
      </c>
      <c r="H454" s="232">
        <v>2.431</v>
      </c>
      <c r="I454" s="233"/>
      <c r="J454" s="234">
        <f>ROUND(I454*H454,2)</f>
        <v>0</v>
      </c>
      <c r="K454" s="230" t="s">
        <v>369</v>
      </c>
      <c r="L454" s="45"/>
      <c r="M454" s="235" t="s">
        <v>1</v>
      </c>
      <c r="N454" s="236" t="s">
        <v>42</v>
      </c>
      <c r="O454" s="92"/>
      <c r="P454" s="237">
        <f>O454*H454</f>
        <v>0</v>
      </c>
      <c r="Q454" s="237">
        <v>0</v>
      </c>
      <c r="R454" s="237">
        <f>Q454*H454</f>
        <v>0</v>
      </c>
      <c r="S454" s="237">
        <v>0</v>
      </c>
      <c r="T454" s="238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39" t="s">
        <v>370</v>
      </c>
      <c r="AT454" s="239" t="s">
        <v>365</v>
      </c>
      <c r="AU454" s="239" t="s">
        <v>88</v>
      </c>
      <c r="AY454" s="18" t="s">
        <v>362</v>
      </c>
      <c r="BE454" s="240">
        <f>IF(N454="základní",J454,0)</f>
        <v>0</v>
      </c>
      <c r="BF454" s="240">
        <f>IF(N454="snížená",J454,0)</f>
        <v>0</v>
      </c>
      <c r="BG454" s="240">
        <f>IF(N454="zákl. přenesená",J454,0)</f>
        <v>0</v>
      </c>
      <c r="BH454" s="240">
        <f>IF(N454="sníž. přenesená",J454,0)</f>
        <v>0</v>
      </c>
      <c r="BI454" s="240">
        <f>IF(N454="nulová",J454,0)</f>
        <v>0</v>
      </c>
      <c r="BJ454" s="18" t="s">
        <v>88</v>
      </c>
      <c r="BK454" s="240">
        <f>ROUND(I454*H454,2)</f>
        <v>0</v>
      </c>
      <c r="BL454" s="18" t="s">
        <v>370</v>
      </c>
      <c r="BM454" s="239" t="s">
        <v>1242</v>
      </c>
    </row>
    <row r="455" s="2" customFormat="1" ht="24.15" customHeight="1">
      <c r="A455" s="39"/>
      <c r="B455" s="40"/>
      <c r="C455" s="228" t="s">
        <v>1369</v>
      </c>
      <c r="D455" s="228" t="s">
        <v>365</v>
      </c>
      <c r="E455" s="229" t="s">
        <v>493</v>
      </c>
      <c r="F455" s="230" t="s">
        <v>494</v>
      </c>
      <c r="G455" s="231" t="s">
        <v>482</v>
      </c>
      <c r="H455" s="232">
        <v>24.309999999999999</v>
      </c>
      <c r="I455" s="233"/>
      <c r="J455" s="234">
        <f>ROUND(I455*H455,2)</f>
        <v>0</v>
      </c>
      <c r="K455" s="230" t="s">
        <v>369</v>
      </c>
      <c r="L455" s="45"/>
      <c r="M455" s="235" t="s">
        <v>1</v>
      </c>
      <c r="N455" s="236" t="s">
        <v>42</v>
      </c>
      <c r="O455" s="92"/>
      <c r="P455" s="237">
        <f>O455*H455</f>
        <v>0</v>
      </c>
      <c r="Q455" s="237">
        <v>0</v>
      </c>
      <c r="R455" s="237">
        <f>Q455*H455</f>
        <v>0</v>
      </c>
      <c r="S455" s="237">
        <v>0</v>
      </c>
      <c r="T455" s="238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39" t="s">
        <v>370</v>
      </c>
      <c r="AT455" s="239" t="s">
        <v>365</v>
      </c>
      <c r="AU455" s="239" t="s">
        <v>88</v>
      </c>
      <c r="AY455" s="18" t="s">
        <v>362</v>
      </c>
      <c r="BE455" s="240">
        <f>IF(N455="základní",J455,0)</f>
        <v>0</v>
      </c>
      <c r="BF455" s="240">
        <f>IF(N455="snížená",J455,0)</f>
        <v>0</v>
      </c>
      <c r="BG455" s="240">
        <f>IF(N455="zákl. přenesená",J455,0)</f>
        <v>0</v>
      </c>
      <c r="BH455" s="240">
        <f>IF(N455="sníž. přenesená",J455,0)</f>
        <v>0</v>
      </c>
      <c r="BI455" s="240">
        <f>IF(N455="nulová",J455,0)</f>
        <v>0</v>
      </c>
      <c r="BJ455" s="18" t="s">
        <v>88</v>
      </c>
      <c r="BK455" s="240">
        <f>ROUND(I455*H455,2)</f>
        <v>0</v>
      </c>
      <c r="BL455" s="18" t="s">
        <v>370</v>
      </c>
      <c r="BM455" s="239" t="s">
        <v>1244</v>
      </c>
    </row>
    <row r="456" s="13" customFormat="1">
      <c r="A456" s="13"/>
      <c r="B456" s="241"/>
      <c r="C456" s="242"/>
      <c r="D456" s="243" t="s">
        <v>372</v>
      </c>
      <c r="E456" s="242"/>
      <c r="F456" s="245" t="s">
        <v>2410</v>
      </c>
      <c r="G456" s="242"/>
      <c r="H456" s="246">
        <v>24.309999999999999</v>
      </c>
      <c r="I456" s="247"/>
      <c r="J456" s="242"/>
      <c r="K456" s="242"/>
      <c r="L456" s="248"/>
      <c r="M456" s="249"/>
      <c r="N456" s="250"/>
      <c r="O456" s="250"/>
      <c r="P456" s="250"/>
      <c r="Q456" s="250"/>
      <c r="R456" s="250"/>
      <c r="S456" s="250"/>
      <c r="T456" s="251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2" t="s">
        <v>372</v>
      </c>
      <c r="AU456" s="252" t="s">
        <v>88</v>
      </c>
      <c r="AV456" s="13" t="s">
        <v>88</v>
      </c>
      <c r="AW456" s="13" t="s">
        <v>4</v>
      </c>
      <c r="AX456" s="13" t="s">
        <v>83</v>
      </c>
      <c r="AY456" s="252" t="s">
        <v>362</v>
      </c>
    </row>
    <row r="457" s="2" customFormat="1" ht="33" customHeight="1">
      <c r="A457" s="39"/>
      <c r="B457" s="40"/>
      <c r="C457" s="228" t="s">
        <v>1378</v>
      </c>
      <c r="D457" s="228" t="s">
        <v>365</v>
      </c>
      <c r="E457" s="229" t="s">
        <v>498</v>
      </c>
      <c r="F457" s="230" t="s">
        <v>499</v>
      </c>
      <c r="G457" s="231" t="s">
        <v>482</v>
      </c>
      <c r="H457" s="232">
        <v>0.72899999999999998</v>
      </c>
      <c r="I457" s="233"/>
      <c r="J457" s="234">
        <f>ROUND(I457*H457,2)</f>
        <v>0</v>
      </c>
      <c r="K457" s="230" t="s">
        <v>369</v>
      </c>
      <c r="L457" s="45"/>
      <c r="M457" s="235" t="s">
        <v>1</v>
      </c>
      <c r="N457" s="236" t="s">
        <v>42</v>
      </c>
      <c r="O457" s="92"/>
      <c r="P457" s="237">
        <f>O457*H457</f>
        <v>0</v>
      </c>
      <c r="Q457" s="237">
        <v>0</v>
      </c>
      <c r="R457" s="237">
        <f>Q457*H457</f>
        <v>0</v>
      </c>
      <c r="S457" s="237">
        <v>0</v>
      </c>
      <c r="T457" s="238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39" t="s">
        <v>370</v>
      </c>
      <c r="AT457" s="239" t="s">
        <v>365</v>
      </c>
      <c r="AU457" s="239" t="s">
        <v>88</v>
      </c>
      <c r="AY457" s="18" t="s">
        <v>362</v>
      </c>
      <c r="BE457" s="240">
        <f>IF(N457="základní",J457,0)</f>
        <v>0</v>
      </c>
      <c r="BF457" s="240">
        <f>IF(N457="snížená",J457,0)</f>
        <v>0</v>
      </c>
      <c r="BG457" s="240">
        <f>IF(N457="zákl. přenesená",J457,0)</f>
        <v>0</v>
      </c>
      <c r="BH457" s="240">
        <f>IF(N457="sníž. přenesená",J457,0)</f>
        <v>0</v>
      </c>
      <c r="BI457" s="240">
        <f>IF(N457="nulová",J457,0)</f>
        <v>0</v>
      </c>
      <c r="BJ457" s="18" t="s">
        <v>88</v>
      </c>
      <c r="BK457" s="240">
        <f>ROUND(I457*H457,2)</f>
        <v>0</v>
      </c>
      <c r="BL457" s="18" t="s">
        <v>370</v>
      </c>
      <c r="BM457" s="239" t="s">
        <v>1247</v>
      </c>
    </row>
    <row r="458" s="13" customFormat="1">
      <c r="A458" s="13"/>
      <c r="B458" s="241"/>
      <c r="C458" s="242"/>
      <c r="D458" s="243" t="s">
        <v>372</v>
      </c>
      <c r="E458" s="242"/>
      <c r="F458" s="245" t="s">
        <v>2411</v>
      </c>
      <c r="G458" s="242"/>
      <c r="H458" s="246">
        <v>0.72899999999999998</v>
      </c>
      <c r="I458" s="247"/>
      <c r="J458" s="242"/>
      <c r="K458" s="242"/>
      <c r="L458" s="248"/>
      <c r="M458" s="249"/>
      <c r="N458" s="250"/>
      <c r="O458" s="250"/>
      <c r="P458" s="250"/>
      <c r="Q458" s="250"/>
      <c r="R458" s="250"/>
      <c r="S458" s="250"/>
      <c r="T458" s="251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2" t="s">
        <v>372</v>
      </c>
      <c r="AU458" s="252" t="s">
        <v>88</v>
      </c>
      <c r="AV458" s="13" t="s">
        <v>88</v>
      </c>
      <c r="AW458" s="13" t="s">
        <v>4</v>
      </c>
      <c r="AX458" s="13" t="s">
        <v>83</v>
      </c>
      <c r="AY458" s="252" t="s">
        <v>362</v>
      </c>
    </row>
    <row r="459" s="2" customFormat="1" ht="44.25" customHeight="1">
      <c r="A459" s="39"/>
      <c r="B459" s="40"/>
      <c r="C459" s="228" t="s">
        <v>1383</v>
      </c>
      <c r="D459" s="228" t="s">
        <v>365</v>
      </c>
      <c r="E459" s="229" t="s">
        <v>503</v>
      </c>
      <c r="F459" s="230" t="s">
        <v>504</v>
      </c>
      <c r="G459" s="231" t="s">
        <v>482</v>
      </c>
      <c r="H459" s="232">
        <v>1.702</v>
      </c>
      <c r="I459" s="233"/>
      <c r="J459" s="234">
        <f>ROUND(I459*H459,2)</f>
        <v>0</v>
      </c>
      <c r="K459" s="230" t="s">
        <v>369</v>
      </c>
      <c r="L459" s="45"/>
      <c r="M459" s="235" t="s">
        <v>1</v>
      </c>
      <c r="N459" s="236" t="s">
        <v>42</v>
      </c>
      <c r="O459" s="92"/>
      <c r="P459" s="237">
        <f>O459*H459</f>
        <v>0</v>
      </c>
      <c r="Q459" s="237">
        <v>0</v>
      </c>
      <c r="R459" s="237">
        <f>Q459*H459</f>
        <v>0</v>
      </c>
      <c r="S459" s="237">
        <v>0</v>
      </c>
      <c r="T459" s="238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39" t="s">
        <v>370</v>
      </c>
      <c r="AT459" s="239" t="s">
        <v>365</v>
      </c>
      <c r="AU459" s="239" t="s">
        <v>88</v>
      </c>
      <c r="AY459" s="18" t="s">
        <v>362</v>
      </c>
      <c r="BE459" s="240">
        <f>IF(N459="základní",J459,0)</f>
        <v>0</v>
      </c>
      <c r="BF459" s="240">
        <f>IF(N459="snížená",J459,0)</f>
        <v>0</v>
      </c>
      <c r="BG459" s="240">
        <f>IF(N459="zákl. přenesená",J459,0)</f>
        <v>0</v>
      </c>
      <c r="BH459" s="240">
        <f>IF(N459="sníž. přenesená",J459,0)</f>
        <v>0</v>
      </c>
      <c r="BI459" s="240">
        <f>IF(N459="nulová",J459,0)</f>
        <v>0</v>
      </c>
      <c r="BJ459" s="18" t="s">
        <v>88</v>
      </c>
      <c r="BK459" s="240">
        <f>ROUND(I459*H459,2)</f>
        <v>0</v>
      </c>
      <c r="BL459" s="18" t="s">
        <v>370</v>
      </c>
      <c r="BM459" s="239" t="s">
        <v>2412</v>
      </c>
    </row>
    <row r="460" s="13" customFormat="1">
      <c r="A460" s="13"/>
      <c r="B460" s="241"/>
      <c r="C460" s="242"/>
      <c r="D460" s="243" t="s">
        <v>372</v>
      </c>
      <c r="E460" s="242"/>
      <c r="F460" s="245" t="s">
        <v>2413</v>
      </c>
      <c r="G460" s="242"/>
      <c r="H460" s="246">
        <v>1.702</v>
      </c>
      <c r="I460" s="247"/>
      <c r="J460" s="242"/>
      <c r="K460" s="242"/>
      <c r="L460" s="248"/>
      <c r="M460" s="249"/>
      <c r="N460" s="250"/>
      <c r="O460" s="250"/>
      <c r="P460" s="250"/>
      <c r="Q460" s="250"/>
      <c r="R460" s="250"/>
      <c r="S460" s="250"/>
      <c r="T460" s="251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52" t="s">
        <v>372</v>
      </c>
      <c r="AU460" s="252" t="s">
        <v>88</v>
      </c>
      <c r="AV460" s="13" t="s">
        <v>88</v>
      </c>
      <c r="AW460" s="13" t="s">
        <v>4</v>
      </c>
      <c r="AX460" s="13" t="s">
        <v>83</v>
      </c>
      <c r="AY460" s="252" t="s">
        <v>362</v>
      </c>
    </row>
    <row r="461" s="12" customFormat="1" ht="22.8" customHeight="1">
      <c r="A461" s="12"/>
      <c r="B461" s="212"/>
      <c r="C461" s="213"/>
      <c r="D461" s="214" t="s">
        <v>75</v>
      </c>
      <c r="E461" s="226" t="s">
        <v>507</v>
      </c>
      <c r="F461" s="226" t="s">
        <v>508</v>
      </c>
      <c r="G461" s="213"/>
      <c r="H461" s="213"/>
      <c r="I461" s="216"/>
      <c r="J461" s="227">
        <f>BK461</f>
        <v>0</v>
      </c>
      <c r="K461" s="213"/>
      <c r="L461" s="218"/>
      <c r="M461" s="219"/>
      <c r="N461" s="220"/>
      <c r="O461" s="220"/>
      <c r="P461" s="221">
        <f>P462</f>
        <v>0</v>
      </c>
      <c r="Q461" s="220"/>
      <c r="R461" s="221">
        <f>R462</f>
        <v>0</v>
      </c>
      <c r="S461" s="220"/>
      <c r="T461" s="222">
        <f>T462</f>
        <v>0</v>
      </c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R461" s="223" t="s">
        <v>83</v>
      </c>
      <c r="AT461" s="224" t="s">
        <v>75</v>
      </c>
      <c r="AU461" s="224" t="s">
        <v>83</v>
      </c>
      <c r="AY461" s="223" t="s">
        <v>362</v>
      </c>
      <c r="BK461" s="225">
        <f>BK462</f>
        <v>0</v>
      </c>
    </row>
    <row r="462" s="2" customFormat="1" ht="21.75" customHeight="1">
      <c r="A462" s="39"/>
      <c r="B462" s="40"/>
      <c r="C462" s="228" t="s">
        <v>1397</v>
      </c>
      <c r="D462" s="228" t="s">
        <v>365</v>
      </c>
      <c r="E462" s="229" t="s">
        <v>510</v>
      </c>
      <c r="F462" s="230" t="s">
        <v>511</v>
      </c>
      <c r="G462" s="231" t="s">
        <v>482</v>
      </c>
      <c r="H462" s="232">
        <v>50.003999999999998</v>
      </c>
      <c r="I462" s="233"/>
      <c r="J462" s="234">
        <f>ROUND(I462*H462,2)</f>
        <v>0</v>
      </c>
      <c r="K462" s="230" t="s">
        <v>369</v>
      </c>
      <c r="L462" s="45"/>
      <c r="M462" s="235" t="s">
        <v>1</v>
      </c>
      <c r="N462" s="236" t="s">
        <v>42</v>
      </c>
      <c r="O462" s="92"/>
      <c r="P462" s="237">
        <f>O462*H462</f>
        <v>0</v>
      </c>
      <c r="Q462" s="237">
        <v>0</v>
      </c>
      <c r="R462" s="237">
        <f>Q462*H462</f>
        <v>0</v>
      </c>
      <c r="S462" s="237">
        <v>0</v>
      </c>
      <c r="T462" s="238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39" t="s">
        <v>370</v>
      </c>
      <c r="AT462" s="239" t="s">
        <v>365</v>
      </c>
      <c r="AU462" s="239" t="s">
        <v>88</v>
      </c>
      <c r="AY462" s="18" t="s">
        <v>362</v>
      </c>
      <c r="BE462" s="240">
        <f>IF(N462="základní",J462,0)</f>
        <v>0</v>
      </c>
      <c r="BF462" s="240">
        <f>IF(N462="snížená",J462,0)</f>
        <v>0</v>
      </c>
      <c r="BG462" s="240">
        <f>IF(N462="zákl. přenesená",J462,0)</f>
        <v>0</v>
      </c>
      <c r="BH462" s="240">
        <f>IF(N462="sníž. přenesená",J462,0)</f>
        <v>0</v>
      </c>
      <c r="BI462" s="240">
        <f>IF(N462="nulová",J462,0)</f>
        <v>0</v>
      </c>
      <c r="BJ462" s="18" t="s">
        <v>88</v>
      </c>
      <c r="BK462" s="240">
        <f>ROUND(I462*H462,2)</f>
        <v>0</v>
      </c>
      <c r="BL462" s="18" t="s">
        <v>370</v>
      </c>
      <c r="BM462" s="239" t="s">
        <v>1255</v>
      </c>
    </row>
    <row r="463" s="12" customFormat="1" ht="25.92" customHeight="1">
      <c r="A463" s="12"/>
      <c r="B463" s="212"/>
      <c r="C463" s="213"/>
      <c r="D463" s="214" t="s">
        <v>75</v>
      </c>
      <c r="E463" s="215" t="s">
        <v>513</v>
      </c>
      <c r="F463" s="215" t="s">
        <v>514</v>
      </c>
      <c r="G463" s="213"/>
      <c r="H463" s="213"/>
      <c r="I463" s="216"/>
      <c r="J463" s="217">
        <f>BK463</f>
        <v>0</v>
      </c>
      <c r="K463" s="213"/>
      <c r="L463" s="218"/>
      <c r="M463" s="219"/>
      <c r="N463" s="220"/>
      <c r="O463" s="220"/>
      <c r="P463" s="221">
        <f>P464+P478+P486+P493+P544+P547+P571+P603+P625</f>
        <v>0</v>
      </c>
      <c r="Q463" s="220"/>
      <c r="R463" s="221">
        <f>R464+R478+R486+R493+R544+R547+R571+R603+R625</f>
        <v>5.7905032400000005</v>
      </c>
      <c r="S463" s="220"/>
      <c r="T463" s="222">
        <f>T464+T478+T486+T493+T544+T547+T571+T603+T625</f>
        <v>0.10924988999999999</v>
      </c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R463" s="223" t="s">
        <v>88</v>
      </c>
      <c r="AT463" s="224" t="s">
        <v>75</v>
      </c>
      <c r="AU463" s="224" t="s">
        <v>76</v>
      </c>
      <c r="AY463" s="223" t="s">
        <v>362</v>
      </c>
      <c r="BK463" s="225">
        <f>BK464+BK478+BK486+BK493+BK544+BK547+BK571+BK603+BK625</f>
        <v>0</v>
      </c>
    </row>
    <row r="464" s="12" customFormat="1" ht="22.8" customHeight="1">
      <c r="A464" s="12"/>
      <c r="B464" s="212"/>
      <c r="C464" s="213"/>
      <c r="D464" s="214" t="s">
        <v>75</v>
      </c>
      <c r="E464" s="226" t="s">
        <v>2183</v>
      </c>
      <c r="F464" s="226" t="s">
        <v>2184</v>
      </c>
      <c r="G464" s="213"/>
      <c r="H464" s="213"/>
      <c r="I464" s="216"/>
      <c r="J464" s="227">
        <f>BK464</f>
        <v>0</v>
      </c>
      <c r="K464" s="213"/>
      <c r="L464" s="218"/>
      <c r="M464" s="219"/>
      <c r="N464" s="220"/>
      <c r="O464" s="220"/>
      <c r="P464" s="221">
        <f>SUM(P465:P477)</f>
        <v>0</v>
      </c>
      <c r="Q464" s="220"/>
      <c r="R464" s="221">
        <f>SUM(R465:R477)</f>
        <v>0.42405800000000005</v>
      </c>
      <c r="S464" s="220"/>
      <c r="T464" s="222">
        <f>SUM(T465:T477)</f>
        <v>0</v>
      </c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R464" s="223" t="s">
        <v>88</v>
      </c>
      <c r="AT464" s="224" t="s">
        <v>75</v>
      </c>
      <c r="AU464" s="224" t="s">
        <v>83</v>
      </c>
      <c r="AY464" s="223" t="s">
        <v>362</v>
      </c>
      <c r="BK464" s="225">
        <f>SUM(BK465:BK477)</f>
        <v>0</v>
      </c>
    </row>
    <row r="465" s="2" customFormat="1" ht="24.15" customHeight="1">
      <c r="A465" s="39"/>
      <c r="B465" s="40"/>
      <c r="C465" s="228" t="s">
        <v>1405</v>
      </c>
      <c r="D465" s="228" t="s">
        <v>365</v>
      </c>
      <c r="E465" s="229" t="s">
        <v>2414</v>
      </c>
      <c r="F465" s="230" t="s">
        <v>2415</v>
      </c>
      <c r="G465" s="231" t="s">
        <v>368</v>
      </c>
      <c r="H465" s="232">
        <v>55.32</v>
      </c>
      <c r="I465" s="233"/>
      <c r="J465" s="234">
        <f>ROUND(I465*H465,2)</f>
        <v>0</v>
      </c>
      <c r="K465" s="230" t="s">
        <v>369</v>
      </c>
      <c r="L465" s="45"/>
      <c r="M465" s="235" t="s">
        <v>1</v>
      </c>
      <c r="N465" s="236" t="s">
        <v>42</v>
      </c>
      <c r="O465" s="92"/>
      <c r="P465" s="237">
        <f>O465*H465</f>
        <v>0</v>
      </c>
      <c r="Q465" s="237">
        <v>0</v>
      </c>
      <c r="R465" s="237">
        <f>Q465*H465</f>
        <v>0</v>
      </c>
      <c r="S465" s="237">
        <v>0</v>
      </c>
      <c r="T465" s="238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39" t="s">
        <v>440</v>
      </c>
      <c r="AT465" s="239" t="s">
        <v>365</v>
      </c>
      <c r="AU465" s="239" t="s">
        <v>88</v>
      </c>
      <c r="AY465" s="18" t="s">
        <v>362</v>
      </c>
      <c r="BE465" s="240">
        <f>IF(N465="základní",J465,0)</f>
        <v>0</v>
      </c>
      <c r="BF465" s="240">
        <f>IF(N465="snížená",J465,0)</f>
        <v>0</v>
      </c>
      <c r="BG465" s="240">
        <f>IF(N465="zákl. přenesená",J465,0)</f>
        <v>0</v>
      </c>
      <c r="BH465" s="240">
        <f>IF(N465="sníž. přenesená",J465,0)</f>
        <v>0</v>
      </c>
      <c r="BI465" s="240">
        <f>IF(N465="nulová",J465,0)</f>
        <v>0</v>
      </c>
      <c r="BJ465" s="18" t="s">
        <v>88</v>
      </c>
      <c r="BK465" s="240">
        <f>ROUND(I465*H465,2)</f>
        <v>0</v>
      </c>
      <c r="BL465" s="18" t="s">
        <v>440</v>
      </c>
      <c r="BM465" s="239" t="s">
        <v>2416</v>
      </c>
    </row>
    <row r="466" s="15" customFormat="1">
      <c r="A466" s="15"/>
      <c r="B466" s="274"/>
      <c r="C466" s="275"/>
      <c r="D466" s="243" t="s">
        <v>372</v>
      </c>
      <c r="E466" s="276" t="s">
        <v>1</v>
      </c>
      <c r="F466" s="277" t="s">
        <v>2219</v>
      </c>
      <c r="G466" s="275"/>
      <c r="H466" s="276" t="s">
        <v>1</v>
      </c>
      <c r="I466" s="278"/>
      <c r="J466" s="275"/>
      <c r="K466" s="275"/>
      <c r="L466" s="279"/>
      <c r="M466" s="280"/>
      <c r="N466" s="281"/>
      <c r="O466" s="281"/>
      <c r="P466" s="281"/>
      <c r="Q466" s="281"/>
      <c r="R466" s="281"/>
      <c r="S466" s="281"/>
      <c r="T466" s="282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83" t="s">
        <v>372</v>
      </c>
      <c r="AU466" s="283" t="s">
        <v>88</v>
      </c>
      <c r="AV466" s="15" t="s">
        <v>83</v>
      </c>
      <c r="AW466" s="15" t="s">
        <v>32</v>
      </c>
      <c r="AX466" s="15" t="s">
        <v>76</v>
      </c>
      <c r="AY466" s="283" t="s">
        <v>362</v>
      </c>
    </row>
    <row r="467" s="13" customFormat="1">
      <c r="A467" s="13"/>
      <c r="B467" s="241"/>
      <c r="C467" s="242"/>
      <c r="D467" s="243" t="s">
        <v>372</v>
      </c>
      <c r="E467" s="244" t="s">
        <v>1</v>
      </c>
      <c r="F467" s="245" t="s">
        <v>2220</v>
      </c>
      <c r="G467" s="242"/>
      <c r="H467" s="246">
        <v>51</v>
      </c>
      <c r="I467" s="247"/>
      <c r="J467" s="242"/>
      <c r="K467" s="242"/>
      <c r="L467" s="248"/>
      <c r="M467" s="249"/>
      <c r="N467" s="250"/>
      <c r="O467" s="250"/>
      <c r="P467" s="250"/>
      <c r="Q467" s="250"/>
      <c r="R467" s="250"/>
      <c r="S467" s="250"/>
      <c r="T467" s="251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2" t="s">
        <v>372</v>
      </c>
      <c r="AU467" s="252" t="s">
        <v>88</v>
      </c>
      <c r="AV467" s="13" t="s">
        <v>88</v>
      </c>
      <c r="AW467" s="13" t="s">
        <v>32</v>
      </c>
      <c r="AX467" s="13" t="s">
        <v>76</v>
      </c>
      <c r="AY467" s="252" t="s">
        <v>362</v>
      </c>
    </row>
    <row r="468" s="13" customFormat="1">
      <c r="A468" s="13"/>
      <c r="B468" s="241"/>
      <c r="C468" s="242"/>
      <c r="D468" s="243" t="s">
        <v>372</v>
      </c>
      <c r="E468" s="244" t="s">
        <v>1</v>
      </c>
      <c r="F468" s="245" t="s">
        <v>2417</v>
      </c>
      <c r="G468" s="242"/>
      <c r="H468" s="246">
        <v>4.3200000000000003</v>
      </c>
      <c r="I468" s="247"/>
      <c r="J468" s="242"/>
      <c r="K468" s="242"/>
      <c r="L468" s="248"/>
      <c r="M468" s="249"/>
      <c r="N468" s="250"/>
      <c r="O468" s="250"/>
      <c r="P468" s="250"/>
      <c r="Q468" s="250"/>
      <c r="R468" s="250"/>
      <c r="S468" s="250"/>
      <c r="T468" s="251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2" t="s">
        <v>372</v>
      </c>
      <c r="AU468" s="252" t="s">
        <v>88</v>
      </c>
      <c r="AV468" s="13" t="s">
        <v>88</v>
      </c>
      <c r="AW468" s="13" t="s">
        <v>32</v>
      </c>
      <c r="AX468" s="13" t="s">
        <v>76</v>
      </c>
      <c r="AY468" s="252" t="s">
        <v>362</v>
      </c>
    </row>
    <row r="469" s="14" customFormat="1">
      <c r="A469" s="14"/>
      <c r="B469" s="263"/>
      <c r="C469" s="264"/>
      <c r="D469" s="243" t="s">
        <v>372</v>
      </c>
      <c r="E469" s="265" t="s">
        <v>1</v>
      </c>
      <c r="F469" s="266" t="s">
        <v>396</v>
      </c>
      <c r="G469" s="264"/>
      <c r="H469" s="267">
        <v>55.32</v>
      </c>
      <c r="I469" s="268"/>
      <c r="J469" s="264"/>
      <c r="K469" s="264"/>
      <c r="L469" s="269"/>
      <c r="M469" s="270"/>
      <c r="N469" s="271"/>
      <c r="O469" s="271"/>
      <c r="P469" s="271"/>
      <c r="Q469" s="271"/>
      <c r="R469" s="271"/>
      <c r="S469" s="271"/>
      <c r="T469" s="272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73" t="s">
        <v>372</v>
      </c>
      <c r="AU469" s="273" t="s">
        <v>88</v>
      </c>
      <c r="AV469" s="14" t="s">
        <v>370</v>
      </c>
      <c r="AW469" s="14" t="s">
        <v>32</v>
      </c>
      <c r="AX469" s="14" t="s">
        <v>83</v>
      </c>
      <c r="AY469" s="273" t="s">
        <v>362</v>
      </c>
    </row>
    <row r="470" s="2" customFormat="1" ht="16.5" customHeight="1">
      <c r="A470" s="39"/>
      <c r="B470" s="40"/>
      <c r="C470" s="253" t="s">
        <v>1410</v>
      </c>
      <c r="D470" s="253" t="s">
        <v>380</v>
      </c>
      <c r="E470" s="254" t="s">
        <v>2418</v>
      </c>
      <c r="F470" s="255" t="s">
        <v>2419</v>
      </c>
      <c r="G470" s="256" t="s">
        <v>482</v>
      </c>
      <c r="H470" s="257">
        <v>0.017000000000000001</v>
      </c>
      <c r="I470" s="258"/>
      <c r="J470" s="259">
        <f>ROUND(I470*H470,2)</f>
        <v>0</v>
      </c>
      <c r="K470" s="255" t="s">
        <v>369</v>
      </c>
      <c r="L470" s="260"/>
      <c r="M470" s="261" t="s">
        <v>1</v>
      </c>
      <c r="N470" s="262" t="s">
        <v>42</v>
      </c>
      <c r="O470" s="92"/>
      <c r="P470" s="237">
        <f>O470*H470</f>
        <v>0</v>
      </c>
      <c r="Q470" s="237">
        <v>1</v>
      </c>
      <c r="R470" s="237">
        <f>Q470*H470</f>
        <v>0.017000000000000001</v>
      </c>
      <c r="S470" s="237">
        <v>0</v>
      </c>
      <c r="T470" s="238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39" t="s">
        <v>526</v>
      </c>
      <c r="AT470" s="239" t="s">
        <v>380</v>
      </c>
      <c r="AU470" s="239" t="s">
        <v>88</v>
      </c>
      <c r="AY470" s="18" t="s">
        <v>362</v>
      </c>
      <c r="BE470" s="240">
        <f>IF(N470="základní",J470,0)</f>
        <v>0</v>
      </c>
      <c r="BF470" s="240">
        <f>IF(N470="snížená",J470,0)</f>
        <v>0</v>
      </c>
      <c r="BG470" s="240">
        <f>IF(N470="zákl. přenesená",J470,0)</f>
        <v>0</v>
      </c>
      <c r="BH470" s="240">
        <f>IF(N470="sníž. přenesená",J470,0)</f>
        <v>0</v>
      </c>
      <c r="BI470" s="240">
        <f>IF(N470="nulová",J470,0)</f>
        <v>0</v>
      </c>
      <c r="BJ470" s="18" t="s">
        <v>88</v>
      </c>
      <c r="BK470" s="240">
        <f>ROUND(I470*H470,2)</f>
        <v>0</v>
      </c>
      <c r="BL470" s="18" t="s">
        <v>440</v>
      </c>
      <c r="BM470" s="239" t="s">
        <v>2420</v>
      </c>
    </row>
    <row r="471" s="13" customFormat="1">
      <c r="A471" s="13"/>
      <c r="B471" s="241"/>
      <c r="C471" s="242"/>
      <c r="D471" s="243" t="s">
        <v>372</v>
      </c>
      <c r="E471" s="242"/>
      <c r="F471" s="245" t="s">
        <v>2421</v>
      </c>
      <c r="G471" s="242"/>
      <c r="H471" s="246">
        <v>0.017000000000000001</v>
      </c>
      <c r="I471" s="247"/>
      <c r="J471" s="242"/>
      <c r="K471" s="242"/>
      <c r="L471" s="248"/>
      <c r="M471" s="249"/>
      <c r="N471" s="250"/>
      <c r="O471" s="250"/>
      <c r="P471" s="250"/>
      <c r="Q471" s="250"/>
      <c r="R471" s="250"/>
      <c r="S471" s="250"/>
      <c r="T471" s="251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2" t="s">
        <v>372</v>
      </c>
      <c r="AU471" s="252" t="s">
        <v>88</v>
      </c>
      <c r="AV471" s="13" t="s">
        <v>88</v>
      </c>
      <c r="AW471" s="13" t="s">
        <v>4</v>
      </c>
      <c r="AX471" s="13" t="s">
        <v>83</v>
      </c>
      <c r="AY471" s="252" t="s">
        <v>362</v>
      </c>
    </row>
    <row r="472" s="2" customFormat="1" ht="24.15" customHeight="1">
      <c r="A472" s="39"/>
      <c r="B472" s="40"/>
      <c r="C472" s="228" t="s">
        <v>1416</v>
      </c>
      <c r="D472" s="228" t="s">
        <v>365</v>
      </c>
      <c r="E472" s="229" t="s">
        <v>2422</v>
      </c>
      <c r="F472" s="230" t="s">
        <v>2423</v>
      </c>
      <c r="G472" s="231" t="s">
        <v>368</v>
      </c>
      <c r="H472" s="232">
        <v>55.32</v>
      </c>
      <c r="I472" s="233"/>
      <c r="J472" s="234">
        <f>ROUND(I472*H472,2)</f>
        <v>0</v>
      </c>
      <c r="K472" s="230" t="s">
        <v>369</v>
      </c>
      <c r="L472" s="45"/>
      <c r="M472" s="235" t="s">
        <v>1</v>
      </c>
      <c r="N472" s="236" t="s">
        <v>42</v>
      </c>
      <c r="O472" s="92"/>
      <c r="P472" s="237">
        <f>O472*H472</f>
        <v>0</v>
      </c>
      <c r="Q472" s="237">
        <v>0.00040000000000000002</v>
      </c>
      <c r="R472" s="237">
        <f>Q472*H472</f>
        <v>0.022128000000000002</v>
      </c>
      <c r="S472" s="237">
        <v>0</v>
      </c>
      <c r="T472" s="238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39" t="s">
        <v>440</v>
      </c>
      <c r="AT472" s="239" t="s">
        <v>365</v>
      </c>
      <c r="AU472" s="239" t="s">
        <v>88</v>
      </c>
      <c r="AY472" s="18" t="s">
        <v>362</v>
      </c>
      <c r="BE472" s="240">
        <f>IF(N472="základní",J472,0)</f>
        <v>0</v>
      </c>
      <c r="BF472" s="240">
        <f>IF(N472="snížená",J472,0)</f>
        <v>0</v>
      </c>
      <c r="BG472" s="240">
        <f>IF(N472="zákl. přenesená",J472,0)</f>
        <v>0</v>
      </c>
      <c r="BH472" s="240">
        <f>IF(N472="sníž. přenesená",J472,0)</f>
        <v>0</v>
      </c>
      <c r="BI472" s="240">
        <f>IF(N472="nulová",J472,0)</f>
        <v>0</v>
      </c>
      <c r="BJ472" s="18" t="s">
        <v>88</v>
      </c>
      <c r="BK472" s="240">
        <f>ROUND(I472*H472,2)</f>
        <v>0</v>
      </c>
      <c r="BL472" s="18" t="s">
        <v>440</v>
      </c>
      <c r="BM472" s="239" t="s">
        <v>2424</v>
      </c>
    </row>
    <row r="473" s="2" customFormat="1" ht="49.05" customHeight="1">
      <c r="A473" s="39"/>
      <c r="B473" s="40"/>
      <c r="C473" s="253" t="s">
        <v>1428</v>
      </c>
      <c r="D473" s="253" t="s">
        <v>380</v>
      </c>
      <c r="E473" s="254" t="s">
        <v>1955</v>
      </c>
      <c r="F473" s="255" t="s">
        <v>1956</v>
      </c>
      <c r="G473" s="256" t="s">
        <v>368</v>
      </c>
      <c r="H473" s="257">
        <v>69.150000000000006</v>
      </c>
      <c r="I473" s="258"/>
      <c r="J473" s="259">
        <f>ROUND(I473*H473,2)</f>
        <v>0</v>
      </c>
      <c r="K473" s="255" t="s">
        <v>369</v>
      </c>
      <c r="L473" s="260"/>
      <c r="M473" s="261" t="s">
        <v>1</v>
      </c>
      <c r="N473" s="262" t="s">
        <v>42</v>
      </c>
      <c r="O473" s="92"/>
      <c r="P473" s="237">
        <f>O473*H473</f>
        <v>0</v>
      </c>
      <c r="Q473" s="237">
        <v>0.0054000000000000003</v>
      </c>
      <c r="R473" s="237">
        <f>Q473*H473</f>
        <v>0.37341000000000008</v>
      </c>
      <c r="S473" s="237">
        <v>0</v>
      </c>
      <c r="T473" s="238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39" t="s">
        <v>526</v>
      </c>
      <c r="AT473" s="239" t="s">
        <v>380</v>
      </c>
      <c r="AU473" s="239" t="s">
        <v>88</v>
      </c>
      <c r="AY473" s="18" t="s">
        <v>362</v>
      </c>
      <c r="BE473" s="240">
        <f>IF(N473="základní",J473,0)</f>
        <v>0</v>
      </c>
      <c r="BF473" s="240">
        <f>IF(N473="snížená",J473,0)</f>
        <v>0</v>
      </c>
      <c r="BG473" s="240">
        <f>IF(N473="zákl. přenesená",J473,0)</f>
        <v>0</v>
      </c>
      <c r="BH473" s="240">
        <f>IF(N473="sníž. přenesená",J473,0)</f>
        <v>0</v>
      </c>
      <c r="BI473" s="240">
        <f>IF(N473="nulová",J473,0)</f>
        <v>0</v>
      </c>
      <c r="BJ473" s="18" t="s">
        <v>88</v>
      </c>
      <c r="BK473" s="240">
        <f>ROUND(I473*H473,2)</f>
        <v>0</v>
      </c>
      <c r="BL473" s="18" t="s">
        <v>440</v>
      </c>
      <c r="BM473" s="239" t="s">
        <v>2425</v>
      </c>
    </row>
    <row r="474" s="13" customFormat="1">
      <c r="A474" s="13"/>
      <c r="B474" s="241"/>
      <c r="C474" s="242"/>
      <c r="D474" s="243" t="s">
        <v>372</v>
      </c>
      <c r="E474" s="244" t="s">
        <v>1</v>
      </c>
      <c r="F474" s="245" t="s">
        <v>2426</v>
      </c>
      <c r="G474" s="242"/>
      <c r="H474" s="246">
        <v>69.150000000000006</v>
      </c>
      <c r="I474" s="247"/>
      <c r="J474" s="242"/>
      <c r="K474" s="242"/>
      <c r="L474" s="248"/>
      <c r="M474" s="249"/>
      <c r="N474" s="250"/>
      <c r="O474" s="250"/>
      <c r="P474" s="250"/>
      <c r="Q474" s="250"/>
      <c r="R474" s="250"/>
      <c r="S474" s="250"/>
      <c r="T474" s="251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2" t="s">
        <v>372</v>
      </c>
      <c r="AU474" s="252" t="s">
        <v>88</v>
      </c>
      <c r="AV474" s="13" t="s">
        <v>88</v>
      </c>
      <c r="AW474" s="13" t="s">
        <v>32</v>
      </c>
      <c r="AX474" s="13" t="s">
        <v>83</v>
      </c>
      <c r="AY474" s="252" t="s">
        <v>362</v>
      </c>
    </row>
    <row r="475" s="2" customFormat="1" ht="21.75" customHeight="1">
      <c r="A475" s="39"/>
      <c r="B475" s="40"/>
      <c r="C475" s="228" t="s">
        <v>1435</v>
      </c>
      <c r="D475" s="228" t="s">
        <v>365</v>
      </c>
      <c r="E475" s="229" t="s">
        <v>2427</v>
      </c>
      <c r="F475" s="230" t="s">
        <v>2428</v>
      </c>
      <c r="G475" s="231" t="s">
        <v>403</v>
      </c>
      <c r="H475" s="232">
        <v>28.800000000000001</v>
      </c>
      <c r="I475" s="233"/>
      <c r="J475" s="234">
        <f>ROUND(I475*H475,2)</f>
        <v>0</v>
      </c>
      <c r="K475" s="230" t="s">
        <v>471</v>
      </c>
      <c r="L475" s="45"/>
      <c r="M475" s="235" t="s">
        <v>1</v>
      </c>
      <c r="N475" s="236" t="s">
        <v>42</v>
      </c>
      <c r="O475" s="92"/>
      <c r="P475" s="237">
        <f>O475*H475</f>
        <v>0</v>
      </c>
      <c r="Q475" s="237">
        <v>0.00040000000000000002</v>
      </c>
      <c r="R475" s="237">
        <f>Q475*H475</f>
        <v>0.011520000000000001</v>
      </c>
      <c r="S475" s="237">
        <v>0</v>
      </c>
      <c r="T475" s="238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39" t="s">
        <v>440</v>
      </c>
      <c r="AT475" s="239" t="s">
        <v>365</v>
      </c>
      <c r="AU475" s="239" t="s">
        <v>88</v>
      </c>
      <c r="AY475" s="18" t="s">
        <v>362</v>
      </c>
      <c r="BE475" s="240">
        <f>IF(N475="základní",J475,0)</f>
        <v>0</v>
      </c>
      <c r="BF475" s="240">
        <f>IF(N475="snížená",J475,0)</f>
        <v>0</v>
      </c>
      <c r="BG475" s="240">
        <f>IF(N475="zákl. přenesená",J475,0)</f>
        <v>0</v>
      </c>
      <c r="BH475" s="240">
        <f>IF(N475="sníž. přenesená",J475,0)</f>
        <v>0</v>
      </c>
      <c r="BI475" s="240">
        <f>IF(N475="nulová",J475,0)</f>
        <v>0</v>
      </c>
      <c r="BJ475" s="18" t="s">
        <v>88</v>
      </c>
      <c r="BK475" s="240">
        <f>ROUND(I475*H475,2)</f>
        <v>0</v>
      </c>
      <c r="BL475" s="18" t="s">
        <v>440</v>
      </c>
      <c r="BM475" s="239" t="s">
        <v>2429</v>
      </c>
    </row>
    <row r="476" s="13" customFormat="1">
      <c r="A476" s="13"/>
      <c r="B476" s="241"/>
      <c r="C476" s="242"/>
      <c r="D476" s="243" t="s">
        <v>372</v>
      </c>
      <c r="E476" s="244" t="s">
        <v>1</v>
      </c>
      <c r="F476" s="245" t="s">
        <v>2386</v>
      </c>
      <c r="G476" s="242"/>
      <c r="H476" s="246">
        <v>28.800000000000001</v>
      </c>
      <c r="I476" s="247"/>
      <c r="J476" s="242"/>
      <c r="K476" s="242"/>
      <c r="L476" s="248"/>
      <c r="M476" s="249"/>
      <c r="N476" s="250"/>
      <c r="O476" s="250"/>
      <c r="P476" s="250"/>
      <c r="Q476" s="250"/>
      <c r="R476" s="250"/>
      <c r="S476" s="250"/>
      <c r="T476" s="251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2" t="s">
        <v>372</v>
      </c>
      <c r="AU476" s="252" t="s">
        <v>88</v>
      </c>
      <c r="AV476" s="13" t="s">
        <v>88</v>
      </c>
      <c r="AW476" s="13" t="s">
        <v>32</v>
      </c>
      <c r="AX476" s="13" t="s">
        <v>83</v>
      </c>
      <c r="AY476" s="252" t="s">
        <v>362</v>
      </c>
    </row>
    <row r="477" s="2" customFormat="1" ht="24.15" customHeight="1">
      <c r="A477" s="39"/>
      <c r="B477" s="40"/>
      <c r="C477" s="228" t="s">
        <v>1444</v>
      </c>
      <c r="D477" s="228" t="s">
        <v>365</v>
      </c>
      <c r="E477" s="229" t="s">
        <v>2430</v>
      </c>
      <c r="F477" s="230" t="s">
        <v>2431</v>
      </c>
      <c r="G477" s="231" t="s">
        <v>482</v>
      </c>
      <c r="H477" s="232">
        <v>0.42399999999999999</v>
      </c>
      <c r="I477" s="233"/>
      <c r="J477" s="234">
        <f>ROUND(I477*H477,2)</f>
        <v>0</v>
      </c>
      <c r="K477" s="230" t="s">
        <v>369</v>
      </c>
      <c r="L477" s="45"/>
      <c r="M477" s="235" t="s">
        <v>1</v>
      </c>
      <c r="N477" s="236" t="s">
        <v>42</v>
      </c>
      <c r="O477" s="92"/>
      <c r="P477" s="237">
        <f>O477*H477</f>
        <v>0</v>
      </c>
      <c r="Q477" s="237">
        <v>0</v>
      </c>
      <c r="R477" s="237">
        <f>Q477*H477</f>
        <v>0</v>
      </c>
      <c r="S477" s="237">
        <v>0</v>
      </c>
      <c r="T477" s="238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39" t="s">
        <v>440</v>
      </c>
      <c r="AT477" s="239" t="s">
        <v>365</v>
      </c>
      <c r="AU477" s="239" t="s">
        <v>88</v>
      </c>
      <c r="AY477" s="18" t="s">
        <v>362</v>
      </c>
      <c r="BE477" s="240">
        <f>IF(N477="základní",J477,0)</f>
        <v>0</v>
      </c>
      <c r="BF477" s="240">
        <f>IF(N477="snížená",J477,0)</f>
        <v>0</v>
      </c>
      <c r="BG477" s="240">
        <f>IF(N477="zákl. přenesená",J477,0)</f>
        <v>0</v>
      </c>
      <c r="BH477" s="240">
        <f>IF(N477="sníž. přenesená",J477,0)</f>
        <v>0</v>
      </c>
      <c r="BI477" s="240">
        <f>IF(N477="nulová",J477,0)</f>
        <v>0</v>
      </c>
      <c r="BJ477" s="18" t="s">
        <v>88</v>
      </c>
      <c r="BK477" s="240">
        <f>ROUND(I477*H477,2)</f>
        <v>0</v>
      </c>
      <c r="BL477" s="18" t="s">
        <v>440</v>
      </c>
      <c r="BM477" s="239" t="s">
        <v>2432</v>
      </c>
    </row>
    <row r="478" s="12" customFormat="1" ht="22.8" customHeight="1">
      <c r="A478" s="12"/>
      <c r="B478" s="212"/>
      <c r="C478" s="213"/>
      <c r="D478" s="214" t="s">
        <v>75</v>
      </c>
      <c r="E478" s="226" t="s">
        <v>1979</v>
      </c>
      <c r="F478" s="226" t="s">
        <v>1980</v>
      </c>
      <c r="G478" s="213"/>
      <c r="H478" s="213"/>
      <c r="I478" s="216"/>
      <c r="J478" s="227">
        <f>BK478</f>
        <v>0</v>
      </c>
      <c r="K478" s="213"/>
      <c r="L478" s="218"/>
      <c r="M478" s="219"/>
      <c r="N478" s="220"/>
      <c r="O478" s="220"/>
      <c r="P478" s="221">
        <f>SUM(P479:P485)</f>
        <v>0</v>
      </c>
      <c r="Q478" s="220"/>
      <c r="R478" s="221">
        <f>SUM(R479:R485)</f>
        <v>0.11220000000000001</v>
      </c>
      <c r="S478" s="220"/>
      <c r="T478" s="222">
        <f>SUM(T479:T485)</f>
        <v>0</v>
      </c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R478" s="223" t="s">
        <v>88</v>
      </c>
      <c r="AT478" s="224" t="s">
        <v>75</v>
      </c>
      <c r="AU478" s="224" t="s">
        <v>83</v>
      </c>
      <c r="AY478" s="223" t="s">
        <v>362</v>
      </c>
      <c r="BK478" s="225">
        <f>SUM(BK479:BK485)</f>
        <v>0</v>
      </c>
    </row>
    <row r="479" s="2" customFormat="1" ht="24.15" customHeight="1">
      <c r="A479" s="39"/>
      <c r="B479" s="40"/>
      <c r="C479" s="228" t="s">
        <v>1453</v>
      </c>
      <c r="D479" s="228" t="s">
        <v>365</v>
      </c>
      <c r="E479" s="229" t="s">
        <v>2433</v>
      </c>
      <c r="F479" s="230" t="s">
        <v>2434</v>
      </c>
      <c r="G479" s="231" t="s">
        <v>368</v>
      </c>
      <c r="H479" s="232">
        <v>51</v>
      </c>
      <c r="I479" s="233"/>
      <c r="J479" s="234">
        <f>ROUND(I479*H479,2)</f>
        <v>0</v>
      </c>
      <c r="K479" s="230" t="s">
        <v>369</v>
      </c>
      <c r="L479" s="45"/>
      <c r="M479" s="235" t="s">
        <v>1</v>
      </c>
      <c r="N479" s="236" t="s">
        <v>42</v>
      </c>
      <c r="O479" s="92"/>
      <c r="P479" s="237">
        <f>O479*H479</f>
        <v>0</v>
      </c>
      <c r="Q479" s="237">
        <v>0</v>
      </c>
      <c r="R479" s="237">
        <f>Q479*H479</f>
        <v>0</v>
      </c>
      <c r="S479" s="237">
        <v>0</v>
      </c>
      <c r="T479" s="238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39" t="s">
        <v>440</v>
      </c>
      <c r="AT479" s="239" t="s">
        <v>365</v>
      </c>
      <c r="AU479" s="239" t="s">
        <v>88</v>
      </c>
      <c r="AY479" s="18" t="s">
        <v>362</v>
      </c>
      <c r="BE479" s="240">
        <f>IF(N479="základní",J479,0)</f>
        <v>0</v>
      </c>
      <c r="BF479" s="240">
        <f>IF(N479="snížená",J479,0)</f>
        <v>0</v>
      </c>
      <c r="BG479" s="240">
        <f>IF(N479="zákl. přenesená",J479,0)</f>
        <v>0</v>
      </c>
      <c r="BH479" s="240">
        <f>IF(N479="sníž. přenesená",J479,0)</f>
        <v>0</v>
      </c>
      <c r="BI479" s="240">
        <f>IF(N479="nulová",J479,0)</f>
        <v>0</v>
      </c>
      <c r="BJ479" s="18" t="s">
        <v>88</v>
      </c>
      <c r="BK479" s="240">
        <f>ROUND(I479*H479,2)</f>
        <v>0</v>
      </c>
      <c r="BL479" s="18" t="s">
        <v>440</v>
      </c>
      <c r="BM479" s="239" t="s">
        <v>2435</v>
      </c>
    </row>
    <row r="480" s="15" customFormat="1">
      <c r="A480" s="15"/>
      <c r="B480" s="274"/>
      <c r="C480" s="275"/>
      <c r="D480" s="243" t="s">
        <v>372</v>
      </c>
      <c r="E480" s="276" t="s">
        <v>1</v>
      </c>
      <c r="F480" s="277" t="s">
        <v>2219</v>
      </c>
      <c r="G480" s="275"/>
      <c r="H480" s="276" t="s">
        <v>1</v>
      </c>
      <c r="I480" s="278"/>
      <c r="J480" s="275"/>
      <c r="K480" s="275"/>
      <c r="L480" s="279"/>
      <c r="M480" s="280"/>
      <c r="N480" s="281"/>
      <c r="O480" s="281"/>
      <c r="P480" s="281"/>
      <c r="Q480" s="281"/>
      <c r="R480" s="281"/>
      <c r="S480" s="281"/>
      <c r="T480" s="282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83" t="s">
        <v>372</v>
      </c>
      <c r="AU480" s="283" t="s">
        <v>88</v>
      </c>
      <c r="AV480" s="15" t="s">
        <v>83</v>
      </c>
      <c r="AW480" s="15" t="s">
        <v>32</v>
      </c>
      <c r="AX480" s="15" t="s">
        <v>76</v>
      </c>
      <c r="AY480" s="283" t="s">
        <v>362</v>
      </c>
    </row>
    <row r="481" s="13" customFormat="1">
      <c r="A481" s="13"/>
      <c r="B481" s="241"/>
      <c r="C481" s="242"/>
      <c r="D481" s="243" t="s">
        <v>372</v>
      </c>
      <c r="E481" s="244" t="s">
        <v>1</v>
      </c>
      <c r="F481" s="245" t="s">
        <v>2220</v>
      </c>
      <c r="G481" s="242"/>
      <c r="H481" s="246">
        <v>51</v>
      </c>
      <c r="I481" s="247"/>
      <c r="J481" s="242"/>
      <c r="K481" s="242"/>
      <c r="L481" s="248"/>
      <c r="M481" s="249"/>
      <c r="N481" s="250"/>
      <c r="O481" s="250"/>
      <c r="P481" s="250"/>
      <c r="Q481" s="250"/>
      <c r="R481" s="250"/>
      <c r="S481" s="250"/>
      <c r="T481" s="251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2" t="s">
        <v>372</v>
      </c>
      <c r="AU481" s="252" t="s">
        <v>88</v>
      </c>
      <c r="AV481" s="13" t="s">
        <v>88</v>
      </c>
      <c r="AW481" s="13" t="s">
        <v>32</v>
      </c>
      <c r="AX481" s="13" t="s">
        <v>76</v>
      </c>
      <c r="AY481" s="252" t="s">
        <v>362</v>
      </c>
    </row>
    <row r="482" s="14" customFormat="1">
      <c r="A482" s="14"/>
      <c r="B482" s="263"/>
      <c r="C482" s="264"/>
      <c r="D482" s="243" t="s">
        <v>372</v>
      </c>
      <c r="E482" s="265" t="s">
        <v>1</v>
      </c>
      <c r="F482" s="266" t="s">
        <v>396</v>
      </c>
      <c r="G482" s="264"/>
      <c r="H482" s="267">
        <v>51</v>
      </c>
      <c r="I482" s="268"/>
      <c r="J482" s="264"/>
      <c r="K482" s="264"/>
      <c r="L482" s="269"/>
      <c r="M482" s="270"/>
      <c r="N482" s="271"/>
      <c r="O482" s="271"/>
      <c r="P482" s="271"/>
      <c r="Q482" s="271"/>
      <c r="R482" s="271"/>
      <c r="S482" s="271"/>
      <c r="T482" s="272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73" t="s">
        <v>372</v>
      </c>
      <c r="AU482" s="273" t="s">
        <v>88</v>
      </c>
      <c r="AV482" s="14" t="s">
        <v>370</v>
      </c>
      <c r="AW482" s="14" t="s">
        <v>32</v>
      </c>
      <c r="AX482" s="14" t="s">
        <v>83</v>
      </c>
      <c r="AY482" s="273" t="s">
        <v>362</v>
      </c>
    </row>
    <row r="483" s="2" customFormat="1" ht="24.15" customHeight="1">
      <c r="A483" s="39"/>
      <c r="B483" s="40"/>
      <c r="C483" s="253" t="s">
        <v>1457</v>
      </c>
      <c r="D483" s="253" t="s">
        <v>380</v>
      </c>
      <c r="E483" s="254" t="s">
        <v>2436</v>
      </c>
      <c r="F483" s="255" t="s">
        <v>2437</v>
      </c>
      <c r="G483" s="256" t="s">
        <v>368</v>
      </c>
      <c r="H483" s="257">
        <v>56.100000000000001</v>
      </c>
      <c r="I483" s="258"/>
      <c r="J483" s="259">
        <f>ROUND(I483*H483,2)</f>
        <v>0</v>
      </c>
      <c r="K483" s="255" t="s">
        <v>369</v>
      </c>
      <c r="L483" s="260"/>
      <c r="M483" s="261" t="s">
        <v>1</v>
      </c>
      <c r="N483" s="262" t="s">
        <v>42</v>
      </c>
      <c r="O483" s="92"/>
      <c r="P483" s="237">
        <f>O483*H483</f>
        <v>0</v>
      </c>
      <c r="Q483" s="237">
        <v>0.002</v>
      </c>
      <c r="R483" s="237">
        <f>Q483*H483</f>
        <v>0.11220000000000001</v>
      </c>
      <c r="S483" s="237">
        <v>0</v>
      </c>
      <c r="T483" s="238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39" t="s">
        <v>526</v>
      </c>
      <c r="AT483" s="239" t="s">
        <v>380</v>
      </c>
      <c r="AU483" s="239" t="s">
        <v>88</v>
      </c>
      <c r="AY483" s="18" t="s">
        <v>362</v>
      </c>
      <c r="BE483" s="240">
        <f>IF(N483="základní",J483,0)</f>
        <v>0</v>
      </c>
      <c r="BF483" s="240">
        <f>IF(N483="snížená",J483,0)</f>
        <v>0</v>
      </c>
      <c r="BG483" s="240">
        <f>IF(N483="zákl. přenesená",J483,0)</f>
        <v>0</v>
      </c>
      <c r="BH483" s="240">
        <f>IF(N483="sníž. přenesená",J483,0)</f>
        <v>0</v>
      </c>
      <c r="BI483" s="240">
        <f>IF(N483="nulová",J483,0)</f>
        <v>0</v>
      </c>
      <c r="BJ483" s="18" t="s">
        <v>88</v>
      </c>
      <c r="BK483" s="240">
        <f>ROUND(I483*H483,2)</f>
        <v>0</v>
      </c>
      <c r="BL483" s="18" t="s">
        <v>440</v>
      </c>
      <c r="BM483" s="239" t="s">
        <v>2438</v>
      </c>
    </row>
    <row r="484" s="13" customFormat="1">
      <c r="A484" s="13"/>
      <c r="B484" s="241"/>
      <c r="C484" s="242"/>
      <c r="D484" s="243" t="s">
        <v>372</v>
      </c>
      <c r="E484" s="244" t="s">
        <v>1</v>
      </c>
      <c r="F484" s="245" t="s">
        <v>2439</v>
      </c>
      <c r="G484" s="242"/>
      <c r="H484" s="246">
        <v>56.100000000000001</v>
      </c>
      <c r="I484" s="247"/>
      <c r="J484" s="242"/>
      <c r="K484" s="242"/>
      <c r="L484" s="248"/>
      <c r="M484" s="249"/>
      <c r="N484" s="250"/>
      <c r="O484" s="250"/>
      <c r="P484" s="250"/>
      <c r="Q484" s="250"/>
      <c r="R484" s="250"/>
      <c r="S484" s="250"/>
      <c r="T484" s="251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52" t="s">
        <v>372</v>
      </c>
      <c r="AU484" s="252" t="s">
        <v>88</v>
      </c>
      <c r="AV484" s="13" t="s">
        <v>88</v>
      </c>
      <c r="AW484" s="13" t="s">
        <v>32</v>
      </c>
      <c r="AX484" s="13" t="s">
        <v>83</v>
      </c>
      <c r="AY484" s="252" t="s">
        <v>362</v>
      </c>
    </row>
    <row r="485" s="2" customFormat="1" ht="24.15" customHeight="1">
      <c r="A485" s="39"/>
      <c r="B485" s="40"/>
      <c r="C485" s="228" t="s">
        <v>1461</v>
      </c>
      <c r="D485" s="228" t="s">
        <v>365</v>
      </c>
      <c r="E485" s="229" t="s">
        <v>2440</v>
      </c>
      <c r="F485" s="230" t="s">
        <v>2441</v>
      </c>
      <c r="G485" s="231" t="s">
        <v>482</v>
      </c>
      <c r="H485" s="232">
        <v>0.112</v>
      </c>
      <c r="I485" s="233"/>
      <c r="J485" s="234">
        <f>ROUND(I485*H485,2)</f>
        <v>0</v>
      </c>
      <c r="K485" s="230" t="s">
        <v>369</v>
      </c>
      <c r="L485" s="45"/>
      <c r="M485" s="235" t="s">
        <v>1</v>
      </c>
      <c r="N485" s="236" t="s">
        <v>42</v>
      </c>
      <c r="O485" s="92"/>
      <c r="P485" s="237">
        <f>O485*H485</f>
        <v>0</v>
      </c>
      <c r="Q485" s="237">
        <v>0</v>
      </c>
      <c r="R485" s="237">
        <f>Q485*H485</f>
        <v>0</v>
      </c>
      <c r="S485" s="237">
        <v>0</v>
      </c>
      <c r="T485" s="238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39" t="s">
        <v>440</v>
      </c>
      <c r="AT485" s="239" t="s">
        <v>365</v>
      </c>
      <c r="AU485" s="239" t="s">
        <v>88</v>
      </c>
      <c r="AY485" s="18" t="s">
        <v>362</v>
      </c>
      <c r="BE485" s="240">
        <f>IF(N485="základní",J485,0)</f>
        <v>0</v>
      </c>
      <c r="BF485" s="240">
        <f>IF(N485="snížená",J485,0)</f>
        <v>0</v>
      </c>
      <c r="BG485" s="240">
        <f>IF(N485="zákl. přenesená",J485,0)</f>
        <v>0</v>
      </c>
      <c r="BH485" s="240">
        <f>IF(N485="sníž. přenesená",J485,0)</f>
        <v>0</v>
      </c>
      <c r="BI485" s="240">
        <f>IF(N485="nulová",J485,0)</f>
        <v>0</v>
      </c>
      <c r="BJ485" s="18" t="s">
        <v>88</v>
      </c>
      <c r="BK485" s="240">
        <f>ROUND(I485*H485,2)</f>
        <v>0</v>
      </c>
      <c r="BL485" s="18" t="s">
        <v>440</v>
      </c>
      <c r="BM485" s="239" t="s">
        <v>2442</v>
      </c>
    </row>
    <row r="486" s="12" customFormat="1" ht="22.8" customHeight="1">
      <c r="A486" s="12"/>
      <c r="B486" s="212"/>
      <c r="C486" s="213"/>
      <c r="D486" s="214" t="s">
        <v>75</v>
      </c>
      <c r="E486" s="226" t="s">
        <v>1256</v>
      </c>
      <c r="F486" s="226" t="s">
        <v>1257</v>
      </c>
      <c r="G486" s="213"/>
      <c r="H486" s="213"/>
      <c r="I486" s="216"/>
      <c r="J486" s="227">
        <f>BK486</f>
        <v>0</v>
      </c>
      <c r="K486" s="213"/>
      <c r="L486" s="218"/>
      <c r="M486" s="219"/>
      <c r="N486" s="220"/>
      <c r="O486" s="220"/>
      <c r="P486" s="221">
        <f>SUM(P487:P492)</f>
        <v>0</v>
      </c>
      <c r="Q486" s="220"/>
      <c r="R486" s="221">
        <f>SUM(R487:R492)</f>
        <v>0.0025999999999999999</v>
      </c>
      <c r="S486" s="220"/>
      <c r="T486" s="222">
        <f>SUM(T487:T492)</f>
        <v>0</v>
      </c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R486" s="223" t="s">
        <v>88</v>
      </c>
      <c r="AT486" s="224" t="s">
        <v>75</v>
      </c>
      <c r="AU486" s="224" t="s">
        <v>83</v>
      </c>
      <c r="AY486" s="223" t="s">
        <v>362</v>
      </c>
      <c r="BK486" s="225">
        <f>SUM(BK487:BK492)</f>
        <v>0</v>
      </c>
    </row>
    <row r="487" s="2" customFormat="1" ht="24.15" customHeight="1">
      <c r="A487" s="39"/>
      <c r="B487" s="40"/>
      <c r="C487" s="228" t="s">
        <v>1170</v>
      </c>
      <c r="D487" s="228" t="s">
        <v>365</v>
      </c>
      <c r="E487" s="229" t="s">
        <v>1270</v>
      </c>
      <c r="F487" s="230" t="s">
        <v>1271</v>
      </c>
      <c r="G487" s="231" t="s">
        <v>470</v>
      </c>
      <c r="H487" s="232">
        <v>1</v>
      </c>
      <c r="I487" s="233"/>
      <c r="J487" s="234">
        <f>ROUND(I487*H487,2)</f>
        <v>0</v>
      </c>
      <c r="K487" s="230" t="s">
        <v>471</v>
      </c>
      <c r="L487" s="45"/>
      <c r="M487" s="235" t="s">
        <v>1</v>
      </c>
      <c r="N487" s="236" t="s">
        <v>42</v>
      </c>
      <c r="O487" s="92"/>
      <c r="P487" s="237">
        <f>O487*H487</f>
        <v>0</v>
      </c>
      <c r="Q487" s="237">
        <v>0.0012999999999999999</v>
      </c>
      <c r="R487" s="237">
        <f>Q487*H487</f>
        <v>0.0012999999999999999</v>
      </c>
      <c r="S487" s="237">
        <v>0</v>
      </c>
      <c r="T487" s="238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39" t="s">
        <v>440</v>
      </c>
      <c r="AT487" s="239" t="s">
        <v>365</v>
      </c>
      <c r="AU487" s="239" t="s">
        <v>88</v>
      </c>
      <c r="AY487" s="18" t="s">
        <v>362</v>
      </c>
      <c r="BE487" s="240">
        <f>IF(N487="základní",J487,0)</f>
        <v>0</v>
      </c>
      <c r="BF487" s="240">
        <f>IF(N487="snížená",J487,0)</f>
        <v>0</v>
      </c>
      <c r="BG487" s="240">
        <f>IF(N487="zákl. přenesená",J487,0)</f>
        <v>0</v>
      </c>
      <c r="BH487" s="240">
        <f>IF(N487="sníž. přenesená",J487,0)</f>
        <v>0</v>
      </c>
      <c r="BI487" s="240">
        <f>IF(N487="nulová",J487,0)</f>
        <v>0</v>
      </c>
      <c r="BJ487" s="18" t="s">
        <v>88</v>
      </c>
      <c r="BK487" s="240">
        <f>ROUND(I487*H487,2)</f>
        <v>0</v>
      </c>
      <c r="BL487" s="18" t="s">
        <v>440</v>
      </c>
      <c r="BM487" s="239" t="s">
        <v>2443</v>
      </c>
    </row>
    <row r="488" s="15" customFormat="1">
      <c r="A488" s="15"/>
      <c r="B488" s="274"/>
      <c r="C488" s="275"/>
      <c r="D488" s="243" t="s">
        <v>372</v>
      </c>
      <c r="E488" s="276" t="s">
        <v>1</v>
      </c>
      <c r="F488" s="277" t="s">
        <v>1273</v>
      </c>
      <c r="G488" s="275"/>
      <c r="H488" s="276" t="s">
        <v>1</v>
      </c>
      <c r="I488" s="278"/>
      <c r="J488" s="275"/>
      <c r="K488" s="275"/>
      <c r="L488" s="279"/>
      <c r="M488" s="280"/>
      <c r="N488" s="281"/>
      <c r="O488" s="281"/>
      <c r="P488" s="281"/>
      <c r="Q488" s="281"/>
      <c r="R488" s="281"/>
      <c r="S488" s="281"/>
      <c r="T488" s="282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83" t="s">
        <v>372</v>
      </c>
      <c r="AU488" s="283" t="s">
        <v>88</v>
      </c>
      <c r="AV488" s="15" t="s">
        <v>83</v>
      </c>
      <c r="AW488" s="15" t="s">
        <v>32</v>
      </c>
      <c r="AX488" s="15" t="s">
        <v>76</v>
      </c>
      <c r="AY488" s="283" t="s">
        <v>362</v>
      </c>
    </row>
    <row r="489" s="13" customFormat="1">
      <c r="A489" s="13"/>
      <c r="B489" s="241"/>
      <c r="C489" s="242"/>
      <c r="D489" s="243" t="s">
        <v>372</v>
      </c>
      <c r="E489" s="244" t="s">
        <v>1</v>
      </c>
      <c r="F489" s="245" t="s">
        <v>83</v>
      </c>
      <c r="G489" s="242"/>
      <c r="H489" s="246">
        <v>1</v>
      </c>
      <c r="I489" s="247"/>
      <c r="J489" s="242"/>
      <c r="K489" s="242"/>
      <c r="L489" s="248"/>
      <c r="M489" s="249"/>
      <c r="N489" s="250"/>
      <c r="O489" s="250"/>
      <c r="P489" s="250"/>
      <c r="Q489" s="250"/>
      <c r="R489" s="250"/>
      <c r="S489" s="250"/>
      <c r="T489" s="251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2" t="s">
        <v>372</v>
      </c>
      <c r="AU489" s="252" t="s">
        <v>88</v>
      </c>
      <c r="AV489" s="13" t="s">
        <v>88</v>
      </c>
      <c r="AW489" s="13" t="s">
        <v>32</v>
      </c>
      <c r="AX489" s="13" t="s">
        <v>83</v>
      </c>
      <c r="AY489" s="252" t="s">
        <v>362</v>
      </c>
    </row>
    <row r="490" s="2" customFormat="1" ht="24.15" customHeight="1">
      <c r="A490" s="39"/>
      <c r="B490" s="40"/>
      <c r="C490" s="228" t="s">
        <v>1471</v>
      </c>
      <c r="D490" s="228" t="s">
        <v>365</v>
      </c>
      <c r="E490" s="229" t="s">
        <v>1276</v>
      </c>
      <c r="F490" s="230" t="s">
        <v>1277</v>
      </c>
      <c r="G490" s="231" t="s">
        <v>470</v>
      </c>
      <c r="H490" s="232">
        <v>1</v>
      </c>
      <c r="I490" s="233"/>
      <c r="J490" s="234">
        <f>ROUND(I490*H490,2)</f>
        <v>0</v>
      </c>
      <c r="K490" s="230" t="s">
        <v>471</v>
      </c>
      <c r="L490" s="45"/>
      <c r="M490" s="235" t="s">
        <v>1</v>
      </c>
      <c r="N490" s="236" t="s">
        <v>42</v>
      </c>
      <c r="O490" s="92"/>
      <c r="P490" s="237">
        <f>O490*H490</f>
        <v>0</v>
      </c>
      <c r="Q490" s="237">
        <v>0.0012999999999999999</v>
      </c>
      <c r="R490" s="237">
        <f>Q490*H490</f>
        <v>0.0012999999999999999</v>
      </c>
      <c r="S490" s="237">
        <v>0</v>
      </c>
      <c r="T490" s="238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39" t="s">
        <v>440</v>
      </c>
      <c r="AT490" s="239" t="s">
        <v>365</v>
      </c>
      <c r="AU490" s="239" t="s">
        <v>88</v>
      </c>
      <c r="AY490" s="18" t="s">
        <v>362</v>
      </c>
      <c r="BE490" s="240">
        <f>IF(N490="základní",J490,0)</f>
        <v>0</v>
      </c>
      <c r="BF490" s="240">
        <f>IF(N490="snížená",J490,0)</f>
        <v>0</v>
      </c>
      <c r="BG490" s="240">
        <f>IF(N490="zákl. přenesená",J490,0)</f>
        <v>0</v>
      </c>
      <c r="BH490" s="240">
        <f>IF(N490="sníž. přenesená",J490,0)</f>
        <v>0</v>
      </c>
      <c r="BI490" s="240">
        <f>IF(N490="nulová",J490,0)</f>
        <v>0</v>
      </c>
      <c r="BJ490" s="18" t="s">
        <v>88</v>
      </c>
      <c r="BK490" s="240">
        <f>ROUND(I490*H490,2)</f>
        <v>0</v>
      </c>
      <c r="BL490" s="18" t="s">
        <v>440</v>
      </c>
      <c r="BM490" s="239" t="s">
        <v>2444</v>
      </c>
    </row>
    <row r="491" s="15" customFormat="1">
      <c r="A491" s="15"/>
      <c r="B491" s="274"/>
      <c r="C491" s="275"/>
      <c r="D491" s="243" t="s">
        <v>372</v>
      </c>
      <c r="E491" s="276" t="s">
        <v>1</v>
      </c>
      <c r="F491" s="277" t="s">
        <v>1279</v>
      </c>
      <c r="G491" s="275"/>
      <c r="H491" s="276" t="s">
        <v>1</v>
      </c>
      <c r="I491" s="278"/>
      <c r="J491" s="275"/>
      <c r="K491" s="275"/>
      <c r="L491" s="279"/>
      <c r="M491" s="280"/>
      <c r="N491" s="281"/>
      <c r="O491" s="281"/>
      <c r="P491" s="281"/>
      <c r="Q491" s="281"/>
      <c r="R491" s="281"/>
      <c r="S491" s="281"/>
      <c r="T491" s="282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83" t="s">
        <v>372</v>
      </c>
      <c r="AU491" s="283" t="s">
        <v>88</v>
      </c>
      <c r="AV491" s="15" t="s">
        <v>83</v>
      </c>
      <c r="AW491" s="15" t="s">
        <v>32</v>
      </c>
      <c r="AX491" s="15" t="s">
        <v>76</v>
      </c>
      <c r="AY491" s="283" t="s">
        <v>362</v>
      </c>
    </row>
    <row r="492" s="13" customFormat="1">
      <c r="A492" s="13"/>
      <c r="B492" s="241"/>
      <c r="C492" s="242"/>
      <c r="D492" s="243" t="s">
        <v>372</v>
      </c>
      <c r="E492" s="244" t="s">
        <v>1</v>
      </c>
      <c r="F492" s="245" t="s">
        <v>83</v>
      </c>
      <c r="G492" s="242"/>
      <c r="H492" s="246">
        <v>1</v>
      </c>
      <c r="I492" s="247"/>
      <c r="J492" s="242"/>
      <c r="K492" s="242"/>
      <c r="L492" s="248"/>
      <c r="M492" s="249"/>
      <c r="N492" s="250"/>
      <c r="O492" s="250"/>
      <c r="P492" s="250"/>
      <c r="Q492" s="250"/>
      <c r="R492" s="250"/>
      <c r="S492" s="250"/>
      <c r="T492" s="251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52" t="s">
        <v>372</v>
      </c>
      <c r="AU492" s="252" t="s">
        <v>88</v>
      </c>
      <c r="AV492" s="13" t="s">
        <v>88</v>
      </c>
      <c r="AW492" s="13" t="s">
        <v>32</v>
      </c>
      <c r="AX492" s="13" t="s">
        <v>83</v>
      </c>
      <c r="AY492" s="252" t="s">
        <v>362</v>
      </c>
    </row>
    <row r="493" s="12" customFormat="1" ht="22.8" customHeight="1">
      <c r="A493" s="12"/>
      <c r="B493" s="212"/>
      <c r="C493" s="213"/>
      <c r="D493" s="214" t="s">
        <v>75</v>
      </c>
      <c r="E493" s="226" t="s">
        <v>515</v>
      </c>
      <c r="F493" s="226" t="s">
        <v>516</v>
      </c>
      <c r="G493" s="213"/>
      <c r="H493" s="213"/>
      <c r="I493" s="216"/>
      <c r="J493" s="227">
        <f>BK493</f>
        <v>0</v>
      </c>
      <c r="K493" s="213"/>
      <c r="L493" s="218"/>
      <c r="M493" s="219"/>
      <c r="N493" s="220"/>
      <c r="O493" s="220"/>
      <c r="P493" s="221">
        <f>SUM(P494:P543)</f>
        <v>0</v>
      </c>
      <c r="Q493" s="220"/>
      <c r="R493" s="221">
        <f>SUM(R494:R543)</f>
        <v>0.90999306000000002</v>
      </c>
      <c r="S493" s="220"/>
      <c r="T493" s="222">
        <f>SUM(T494:T543)</f>
        <v>0</v>
      </c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R493" s="223" t="s">
        <v>88</v>
      </c>
      <c r="AT493" s="224" t="s">
        <v>75</v>
      </c>
      <c r="AU493" s="224" t="s">
        <v>83</v>
      </c>
      <c r="AY493" s="223" t="s">
        <v>362</v>
      </c>
      <c r="BK493" s="225">
        <f>SUM(BK494:BK543)</f>
        <v>0</v>
      </c>
    </row>
    <row r="494" s="2" customFormat="1" ht="24.15" customHeight="1">
      <c r="A494" s="39"/>
      <c r="B494" s="40"/>
      <c r="C494" s="228" t="s">
        <v>1477</v>
      </c>
      <c r="D494" s="228" t="s">
        <v>365</v>
      </c>
      <c r="E494" s="229" t="s">
        <v>1294</v>
      </c>
      <c r="F494" s="230" t="s">
        <v>1295</v>
      </c>
      <c r="G494" s="231" t="s">
        <v>368</v>
      </c>
      <c r="H494" s="232">
        <v>3.9300000000000002</v>
      </c>
      <c r="I494" s="233"/>
      <c r="J494" s="234">
        <f>ROUND(I494*H494,2)</f>
        <v>0</v>
      </c>
      <c r="K494" s="230" t="s">
        <v>369</v>
      </c>
      <c r="L494" s="45"/>
      <c r="M494" s="235" t="s">
        <v>1</v>
      </c>
      <c r="N494" s="236" t="s">
        <v>42</v>
      </c>
      <c r="O494" s="92"/>
      <c r="P494" s="237">
        <f>O494*H494</f>
        <v>0</v>
      </c>
      <c r="Q494" s="237">
        <v>0.02614</v>
      </c>
      <c r="R494" s="237">
        <f>Q494*H494</f>
        <v>0.10273020000000001</v>
      </c>
      <c r="S494" s="237">
        <v>0</v>
      </c>
      <c r="T494" s="238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39" t="s">
        <v>440</v>
      </c>
      <c r="AT494" s="239" t="s">
        <v>365</v>
      </c>
      <c r="AU494" s="239" t="s">
        <v>88</v>
      </c>
      <c r="AY494" s="18" t="s">
        <v>362</v>
      </c>
      <c r="BE494" s="240">
        <f>IF(N494="základní",J494,0)</f>
        <v>0</v>
      </c>
      <c r="BF494" s="240">
        <f>IF(N494="snížená",J494,0)</f>
        <v>0</v>
      </c>
      <c r="BG494" s="240">
        <f>IF(N494="zákl. přenesená",J494,0)</f>
        <v>0</v>
      </c>
      <c r="BH494" s="240">
        <f>IF(N494="sníž. přenesená",J494,0)</f>
        <v>0</v>
      </c>
      <c r="BI494" s="240">
        <f>IF(N494="nulová",J494,0)</f>
        <v>0</v>
      </c>
      <c r="BJ494" s="18" t="s">
        <v>88</v>
      </c>
      <c r="BK494" s="240">
        <f>ROUND(I494*H494,2)</f>
        <v>0</v>
      </c>
      <c r="BL494" s="18" t="s">
        <v>440</v>
      </c>
      <c r="BM494" s="239" t="s">
        <v>1296</v>
      </c>
    </row>
    <row r="495" s="15" customFormat="1">
      <c r="A495" s="15"/>
      <c r="B495" s="274"/>
      <c r="C495" s="275"/>
      <c r="D495" s="243" t="s">
        <v>372</v>
      </c>
      <c r="E495" s="276" t="s">
        <v>1</v>
      </c>
      <c r="F495" s="277" t="s">
        <v>2445</v>
      </c>
      <c r="G495" s="275"/>
      <c r="H495" s="276" t="s">
        <v>1</v>
      </c>
      <c r="I495" s="278"/>
      <c r="J495" s="275"/>
      <c r="K495" s="275"/>
      <c r="L495" s="279"/>
      <c r="M495" s="280"/>
      <c r="N495" s="281"/>
      <c r="O495" s="281"/>
      <c r="P495" s="281"/>
      <c r="Q495" s="281"/>
      <c r="R495" s="281"/>
      <c r="S495" s="281"/>
      <c r="T495" s="282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83" t="s">
        <v>372</v>
      </c>
      <c r="AU495" s="283" t="s">
        <v>88</v>
      </c>
      <c r="AV495" s="15" t="s">
        <v>83</v>
      </c>
      <c r="AW495" s="15" t="s">
        <v>32</v>
      </c>
      <c r="AX495" s="15" t="s">
        <v>76</v>
      </c>
      <c r="AY495" s="283" t="s">
        <v>362</v>
      </c>
    </row>
    <row r="496" s="15" customFormat="1">
      <c r="A496" s="15"/>
      <c r="B496" s="274"/>
      <c r="C496" s="275"/>
      <c r="D496" s="243" t="s">
        <v>372</v>
      </c>
      <c r="E496" s="276" t="s">
        <v>1</v>
      </c>
      <c r="F496" s="277" t="s">
        <v>2446</v>
      </c>
      <c r="G496" s="275"/>
      <c r="H496" s="276" t="s">
        <v>1</v>
      </c>
      <c r="I496" s="278"/>
      <c r="J496" s="275"/>
      <c r="K496" s="275"/>
      <c r="L496" s="279"/>
      <c r="M496" s="280"/>
      <c r="N496" s="281"/>
      <c r="O496" s="281"/>
      <c r="P496" s="281"/>
      <c r="Q496" s="281"/>
      <c r="R496" s="281"/>
      <c r="S496" s="281"/>
      <c r="T496" s="282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83" t="s">
        <v>372</v>
      </c>
      <c r="AU496" s="283" t="s">
        <v>88</v>
      </c>
      <c r="AV496" s="15" t="s">
        <v>83</v>
      </c>
      <c r="AW496" s="15" t="s">
        <v>32</v>
      </c>
      <c r="AX496" s="15" t="s">
        <v>76</v>
      </c>
      <c r="AY496" s="283" t="s">
        <v>362</v>
      </c>
    </row>
    <row r="497" s="13" customFormat="1">
      <c r="A497" s="13"/>
      <c r="B497" s="241"/>
      <c r="C497" s="242"/>
      <c r="D497" s="243" t="s">
        <v>372</v>
      </c>
      <c r="E497" s="244" t="s">
        <v>1</v>
      </c>
      <c r="F497" s="245" t="s">
        <v>2295</v>
      </c>
      <c r="G497" s="242"/>
      <c r="H497" s="246">
        <v>3.9300000000000002</v>
      </c>
      <c r="I497" s="247"/>
      <c r="J497" s="242"/>
      <c r="K497" s="242"/>
      <c r="L497" s="248"/>
      <c r="M497" s="249"/>
      <c r="N497" s="250"/>
      <c r="O497" s="250"/>
      <c r="P497" s="250"/>
      <c r="Q497" s="250"/>
      <c r="R497" s="250"/>
      <c r="S497" s="250"/>
      <c r="T497" s="251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2" t="s">
        <v>372</v>
      </c>
      <c r="AU497" s="252" t="s">
        <v>88</v>
      </c>
      <c r="AV497" s="13" t="s">
        <v>88</v>
      </c>
      <c r="AW497" s="13" t="s">
        <v>32</v>
      </c>
      <c r="AX497" s="13" t="s">
        <v>76</v>
      </c>
      <c r="AY497" s="252" t="s">
        <v>362</v>
      </c>
    </row>
    <row r="498" s="16" customFormat="1">
      <c r="A498" s="16"/>
      <c r="B498" s="297"/>
      <c r="C498" s="298"/>
      <c r="D498" s="243" t="s">
        <v>372</v>
      </c>
      <c r="E498" s="299" t="s">
        <v>1</v>
      </c>
      <c r="F498" s="300" t="s">
        <v>848</v>
      </c>
      <c r="G498" s="298"/>
      <c r="H498" s="301">
        <v>3.9300000000000002</v>
      </c>
      <c r="I498" s="302"/>
      <c r="J498" s="298"/>
      <c r="K498" s="298"/>
      <c r="L498" s="303"/>
      <c r="M498" s="304"/>
      <c r="N498" s="305"/>
      <c r="O498" s="305"/>
      <c r="P498" s="305"/>
      <c r="Q498" s="305"/>
      <c r="R498" s="305"/>
      <c r="S498" s="305"/>
      <c r="T498" s="30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T498" s="307" t="s">
        <v>372</v>
      </c>
      <c r="AU498" s="307" t="s">
        <v>88</v>
      </c>
      <c r="AV498" s="16" t="s">
        <v>104</v>
      </c>
      <c r="AW498" s="16" t="s">
        <v>32</v>
      </c>
      <c r="AX498" s="16" t="s">
        <v>76</v>
      </c>
      <c r="AY498" s="307" t="s">
        <v>362</v>
      </c>
    </row>
    <row r="499" s="14" customFormat="1">
      <c r="A499" s="14"/>
      <c r="B499" s="263"/>
      <c r="C499" s="264"/>
      <c r="D499" s="243" t="s">
        <v>372</v>
      </c>
      <c r="E499" s="265" t="s">
        <v>1</v>
      </c>
      <c r="F499" s="266" t="s">
        <v>396</v>
      </c>
      <c r="G499" s="264"/>
      <c r="H499" s="267">
        <v>3.9300000000000002</v>
      </c>
      <c r="I499" s="268"/>
      <c r="J499" s="264"/>
      <c r="K499" s="264"/>
      <c r="L499" s="269"/>
      <c r="M499" s="270"/>
      <c r="N499" s="271"/>
      <c r="O499" s="271"/>
      <c r="P499" s="271"/>
      <c r="Q499" s="271"/>
      <c r="R499" s="271"/>
      <c r="S499" s="271"/>
      <c r="T499" s="272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73" t="s">
        <v>372</v>
      </c>
      <c r="AU499" s="273" t="s">
        <v>88</v>
      </c>
      <c r="AV499" s="14" t="s">
        <v>370</v>
      </c>
      <c r="AW499" s="14" t="s">
        <v>32</v>
      </c>
      <c r="AX499" s="14" t="s">
        <v>83</v>
      </c>
      <c r="AY499" s="273" t="s">
        <v>362</v>
      </c>
    </row>
    <row r="500" s="2" customFormat="1" ht="37.8" customHeight="1">
      <c r="A500" s="39"/>
      <c r="B500" s="40"/>
      <c r="C500" s="228" t="s">
        <v>1486</v>
      </c>
      <c r="D500" s="228" t="s">
        <v>365</v>
      </c>
      <c r="E500" s="229" t="s">
        <v>1308</v>
      </c>
      <c r="F500" s="230" t="s">
        <v>1309</v>
      </c>
      <c r="G500" s="231" t="s">
        <v>368</v>
      </c>
      <c r="H500" s="232">
        <v>8.7119999999999997</v>
      </c>
      <c r="I500" s="233"/>
      <c r="J500" s="234">
        <f>ROUND(I500*H500,2)</f>
        <v>0</v>
      </c>
      <c r="K500" s="230" t="s">
        <v>369</v>
      </c>
      <c r="L500" s="45"/>
      <c r="M500" s="235" t="s">
        <v>1</v>
      </c>
      <c r="N500" s="236" t="s">
        <v>42</v>
      </c>
      <c r="O500" s="92"/>
      <c r="P500" s="237">
        <f>O500*H500</f>
        <v>0</v>
      </c>
      <c r="Q500" s="237">
        <v>0.058630000000000002</v>
      </c>
      <c r="R500" s="237">
        <f>Q500*H500</f>
        <v>0.51078455999999994</v>
      </c>
      <c r="S500" s="237">
        <v>0</v>
      </c>
      <c r="T500" s="238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39" t="s">
        <v>440</v>
      </c>
      <c r="AT500" s="239" t="s">
        <v>365</v>
      </c>
      <c r="AU500" s="239" t="s">
        <v>88</v>
      </c>
      <c r="AY500" s="18" t="s">
        <v>362</v>
      </c>
      <c r="BE500" s="240">
        <f>IF(N500="základní",J500,0)</f>
        <v>0</v>
      </c>
      <c r="BF500" s="240">
        <f>IF(N500="snížená",J500,0)</f>
        <v>0</v>
      </c>
      <c r="BG500" s="240">
        <f>IF(N500="zákl. přenesená",J500,0)</f>
        <v>0</v>
      </c>
      <c r="BH500" s="240">
        <f>IF(N500="sníž. přenesená",J500,0)</f>
        <v>0</v>
      </c>
      <c r="BI500" s="240">
        <f>IF(N500="nulová",J500,0)</f>
        <v>0</v>
      </c>
      <c r="BJ500" s="18" t="s">
        <v>88</v>
      </c>
      <c r="BK500" s="240">
        <f>ROUND(I500*H500,2)</f>
        <v>0</v>
      </c>
      <c r="BL500" s="18" t="s">
        <v>440</v>
      </c>
      <c r="BM500" s="239" t="s">
        <v>1310</v>
      </c>
    </row>
    <row r="501" s="15" customFormat="1">
      <c r="A501" s="15"/>
      <c r="B501" s="274"/>
      <c r="C501" s="275"/>
      <c r="D501" s="243" t="s">
        <v>372</v>
      </c>
      <c r="E501" s="276" t="s">
        <v>1</v>
      </c>
      <c r="F501" s="277" t="s">
        <v>2145</v>
      </c>
      <c r="G501" s="275"/>
      <c r="H501" s="276" t="s">
        <v>1</v>
      </c>
      <c r="I501" s="278"/>
      <c r="J501" s="275"/>
      <c r="K501" s="275"/>
      <c r="L501" s="279"/>
      <c r="M501" s="280"/>
      <c r="N501" s="281"/>
      <c r="O501" s="281"/>
      <c r="P501" s="281"/>
      <c r="Q501" s="281"/>
      <c r="R501" s="281"/>
      <c r="S501" s="281"/>
      <c r="T501" s="282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83" t="s">
        <v>372</v>
      </c>
      <c r="AU501" s="283" t="s">
        <v>88</v>
      </c>
      <c r="AV501" s="15" t="s">
        <v>83</v>
      </c>
      <c r="AW501" s="15" t="s">
        <v>32</v>
      </c>
      <c r="AX501" s="15" t="s">
        <v>76</v>
      </c>
      <c r="AY501" s="283" t="s">
        <v>362</v>
      </c>
    </row>
    <row r="502" s="13" customFormat="1">
      <c r="A502" s="13"/>
      <c r="B502" s="241"/>
      <c r="C502" s="242"/>
      <c r="D502" s="243" t="s">
        <v>372</v>
      </c>
      <c r="E502" s="244" t="s">
        <v>1</v>
      </c>
      <c r="F502" s="245" t="s">
        <v>2447</v>
      </c>
      <c r="G502" s="242"/>
      <c r="H502" s="246">
        <v>8.7119999999999997</v>
      </c>
      <c r="I502" s="247"/>
      <c r="J502" s="242"/>
      <c r="K502" s="242"/>
      <c r="L502" s="248"/>
      <c r="M502" s="249"/>
      <c r="N502" s="250"/>
      <c r="O502" s="250"/>
      <c r="P502" s="250"/>
      <c r="Q502" s="250"/>
      <c r="R502" s="250"/>
      <c r="S502" s="250"/>
      <c r="T502" s="251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52" t="s">
        <v>372</v>
      </c>
      <c r="AU502" s="252" t="s">
        <v>88</v>
      </c>
      <c r="AV502" s="13" t="s">
        <v>88</v>
      </c>
      <c r="AW502" s="13" t="s">
        <v>32</v>
      </c>
      <c r="AX502" s="13" t="s">
        <v>76</v>
      </c>
      <c r="AY502" s="252" t="s">
        <v>362</v>
      </c>
    </row>
    <row r="503" s="14" customFormat="1">
      <c r="A503" s="14"/>
      <c r="B503" s="263"/>
      <c r="C503" s="264"/>
      <c r="D503" s="243" t="s">
        <v>372</v>
      </c>
      <c r="E503" s="265" t="s">
        <v>1</v>
      </c>
      <c r="F503" s="266" t="s">
        <v>396</v>
      </c>
      <c r="G503" s="264"/>
      <c r="H503" s="267">
        <v>8.7119999999999997</v>
      </c>
      <c r="I503" s="268"/>
      <c r="J503" s="264"/>
      <c r="K503" s="264"/>
      <c r="L503" s="269"/>
      <c r="M503" s="270"/>
      <c r="N503" s="271"/>
      <c r="O503" s="271"/>
      <c r="P503" s="271"/>
      <c r="Q503" s="271"/>
      <c r="R503" s="271"/>
      <c r="S503" s="271"/>
      <c r="T503" s="272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73" t="s">
        <v>372</v>
      </c>
      <c r="AU503" s="273" t="s">
        <v>88</v>
      </c>
      <c r="AV503" s="14" t="s">
        <v>370</v>
      </c>
      <c r="AW503" s="14" t="s">
        <v>32</v>
      </c>
      <c r="AX503" s="14" t="s">
        <v>83</v>
      </c>
      <c r="AY503" s="273" t="s">
        <v>362</v>
      </c>
    </row>
    <row r="504" s="2" customFormat="1" ht="21.75" customHeight="1">
      <c r="A504" s="39"/>
      <c r="B504" s="40"/>
      <c r="C504" s="228" t="s">
        <v>1205</v>
      </c>
      <c r="D504" s="228" t="s">
        <v>365</v>
      </c>
      <c r="E504" s="229" t="s">
        <v>523</v>
      </c>
      <c r="F504" s="230" t="s">
        <v>524</v>
      </c>
      <c r="G504" s="231" t="s">
        <v>368</v>
      </c>
      <c r="H504" s="232">
        <v>12.642</v>
      </c>
      <c r="I504" s="233"/>
      <c r="J504" s="234">
        <f>ROUND(I504*H504,2)</f>
        <v>0</v>
      </c>
      <c r="K504" s="230" t="s">
        <v>369</v>
      </c>
      <c r="L504" s="45"/>
      <c r="M504" s="235" t="s">
        <v>1</v>
      </c>
      <c r="N504" s="236" t="s">
        <v>42</v>
      </c>
      <c r="O504" s="92"/>
      <c r="P504" s="237">
        <f>O504*H504</f>
        <v>0</v>
      </c>
      <c r="Q504" s="237">
        <v>0.00020000000000000001</v>
      </c>
      <c r="R504" s="237">
        <f>Q504*H504</f>
        <v>0.0025284000000000001</v>
      </c>
      <c r="S504" s="237">
        <v>0</v>
      </c>
      <c r="T504" s="238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39" t="s">
        <v>440</v>
      </c>
      <c r="AT504" s="239" t="s">
        <v>365</v>
      </c>
      <c r="AU504" s="239" t="s">
        <v>88</v>
      </c>
      <c r="AY504" s="18" t="s">
        <v>362</v>
      </c>
      <c r="BE504" s="240">
        <f>IF(N504="základní",J504,0)</f>
        <v>0</v>
      </c>
      <c r="BF504" s="240">
        <f>IF(N504="snížená",J504,0)</f>
        <v>0</v>
      </c>
      <c r="BG504" s="240">
        <f>IF(N504="zákl. přenesená",J504,0)</f>
        <v>0</v>
      </c>
      <c r="BH504" s="240">
        <f>IF(N504="sníž. přenesená",J504,0)</f>
        <v>0</v>
      </c>
      <c r="BI504" s="240">
        <f>IF(N504="nulová",J504,0)</f>
        <v>0</v>
      </c>
      <c r="BJ504" s="18" t="s">
        <v>88</v>
      </c>
      <c r="BK504" s="240">
        <f>ROUND(I504*H504,2)</f>
        <v>0</v>
      </c>
      <c r="BL504" s="18" t="s">
        <v>440</v>
      </c>
      <c r="BM504" s="239" t="s">
        <v>2448</v>
      </c>
    </row>
    <row r="505" s="13" customFormat="1">
      <c r="A505" s="13"/>
      <c r="B505" s="241"/>
      <c r="C505" s="242"/>
      <c r="D505" s="243" t="s">
        <v>372</v>
      </c>
      <c r="E505" s="244" t="s">
        <v>1</v>
      </c>
      <c r="F505" s="245" t="s">
        <v>2449</v>
      </c>
      <c r="G505" s="242"/>
      <c r="H505" s="246">
        <v>12.642</v>
      </c>
      <c r="I505" s="247"/>
      <c r="J505" s="242"/>
      <c r="K505" s="242"/>
      <c r="L505" s="248"/>
      <c r="M505" s="249"/>
      <c r="N505" s="250"/>
      <c r="O505" s="250"/>
      <c r="P505" s="250"/>
      <c r="Q505" s="250"/>
      <c r="R505" s="250"/>
      <c r="S505" s="250"/>
      <c r="T505" s="251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2" t="s">
        <v>372</v>
      </c>
      <c r="AU505" s="252" t="s">
        <v>88</v>
      </c>
      <c r="AV505" s="13" t="s">
        <v>88</v>
      </c>
      <c r="AW505" s="13" t="s">
        <v>32</v>
      </c>
      <c r="AX505" s="13" t="s">
        <v>83</v>
      </c>
      <c r="AY505" s="252" t="s">
        <v>362</v>
      </c>
    </row>
    <row r="506" s="2" customFormat="1" ht="24.15" customHeight="1">
      <c r="A506" s="39"/>
      <c r="B506" s="40"/>
      <c r="C506" s="228" t="s">
        <v>1499</v>
      </c>
      <c r="D506" s="228" t="s">
        <v>365</v>
      </c>
      <c r="E506" s="229" t="s">
        <v>1323</v>
      </c>
      <c r="F506" s="230" t="s">
        <v>1324</v>
      </c>
      <c r="G506" s="231" t="s">
        <v>403</v>
      </c>
      <c r="H506" s="232">
        <v>4.8250000000000002</v>
      </c>
      <c r="I506" s="233"/>
      <c r="J506" s="234">
        <f>ROUND(I506*H506,2)</f>
        <v>0</v>
      </c>
      <c r="K506" s="230" t="s">
        <v>369</v>
      </c>
      <c r="L506" s="45"/>
      <c r="M506" s="235" t="s">
        <v>1</v>
      </c>
      <c r="N506" s="236" t="s">
        <v>42</v>
      </c>
      <c r="O506" s="92"/>
      <c r="P506" s="237">
        <f>O506*H506</f>
        <v>0</v>
      </c>
      <c r="Q506" s="237">
        <v>0.00029999999999999997</v>
      </c>
      <c r="R506" s="237">
        <f>Q506*H506</f>
        <v>0.0014475</v>
      </c>
      <c r="S506" s="237">
        <v>0</v>
      </c>
      <c r="T506" s="238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39" t="s">
        <v>440</v>
      </c>
      <c r="AT506" s="239" t="s">
        <v>365</v>
      </c>
      <c r="AU506" s="239" t="s">
        <v>88</v>
      </c>
      <c r="AY506" s="18" t="s">
        <v>362</v>
      </c>
      <c r="BE506" s="240">
        <f>IF(N506="základní",J506,0)</f>
        <v>0</v>
      </c>
      <c r="BF506" s="240">
        <f>IF(N506="snížená",J506,0)</f>
        <v>0</v>
      </c>
      <c r="BG506" s="240">
        <f>IF(N506="zákl. přenesená",J506,0)</f>
        <v>0</v>
      </c>
      <c r="BH506" s="240">
        <f>IF(N506="sníž. přenesená",J506,0)</f>
        <v>0</v>
      </c>
      <c r="BI506" s="240">
        <f>IF(N506="nulová",J506,0)</f>
        <v>0</v>
      </c>
      <c r="BJ506" s="18" t="s">
        <v>88</v>
      </c>
      <c r="BK506" s="240">
        <f>ROUND(I506*H506,2)</f>
        <v>0</v>
      </c>
      <c r="BL506" s="18" t="s">
        <v>440</v>
      </c>
      <c r="BM506" s="239" t="s">
        <v>2450</v>
      </c>
    </row>
    <row r="507" s="15" customFormat="1">
      <c r="A507" s="15"/>
      <c r="B507" s="274"/>
      <c r="C507" s="275"/>
      <c r="D507" s="243" t="s">
        <v>372</v>
      </c>
      <c r="E507" s="276" t="s">
        <v>1</v>
      </c>
      <c r="F507" s="277" t="s">
        <v>2445</v>
      </c>
      <c r="G507" s="275"/>
      <c r="H507" s="276" t="s">
        <v>1</v>
      </c>
      <c r="I507" s="278"/>
      <c r="J507" s="275"/>
      <c r="K507" s="275"/>
      <c r="L507" s="279"/>
      <c r="M507" s="280"/>
      <c r="N507" s="281"/>
      <c r="O507" s="281"/>
      <c r="P507" s="281"/>
      <c r="Q507" s="281"/>
      <c r="R507" s="281"/>
      <c r="S507" s="281"/>
      <c r="T507" s="282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83" t="s">
        <v>372</v>
      </c>
      <c r="AU507" s="283" t="s">
        <v>88</v>
      </c>
      <c r="AV507" s="15" t="s">
        <v>83</v>
      </c>
      <c r="AW507" s="15" t="s">
        <v>32</v>
      </c>
      <c r="AX507" s="15" t="s">
        <v>76</v>
      </c>
      <c r="AY507" s="283" t="s">
        <v>362</v>
      </c>
    </row>
    <row r="508" s="15" customFormat="1">
      <c r="A508" s="15"/>
      <c r="B508" s="274"/>
      <c r="C508" s="275"/>
      <c r="D508" s="243" t="s">
        <v>372</v>
      </c>
      <c r="E508" s="276" t="s">
        <v>1</v>
      </c>
      <c r="F508" s="277" t="s">
        <v>2446</v>
      </c>
      <c r="G508" s="275"/>
      <c r="H508" s="276" t="s">
        <v>1</v>
      </c>
      <c r="I508" s="278"/>
      <c r="J508" s="275"/>
      <c r="K508" s="275"/>
      <c r="L508" s="279"/>
      <c r="M508" s="280"/>
      <c r="N508" s="281"/>
      <c r="O508" s="281"/>
      <c r="P508" s="281"/>
      <c r="Q508" s="281"/>
      <c r="R508" s="281"/>
      <c r="S508" s="281"/>
      <c r="T508" s="282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283" t="s">
        <v>372</v>
      </c>
      <c r="AU508" s="283" t="s">
        <v>88</v>
      </c>
      <c r="AV508" s="15" t="s">
        <v>83</v>
      </c>
      <c r="AW508" s="15" t="s">
        <v>32</v>
      </c>
      <c r="AX508" s="15" t="s">
        <v>76</v>
      </c>
      <c r="AY508" s="283" t="s">
        <v>362</v>
      </c>
    </row>
    <row r="509" s="13" customFormat="1">
      <c r="A509" s="13"/>
      <c r="B509" s="241"/>
      <c r="C509" s="242"/>
      <c r="D509" s="243" t="s">
        <v>372</v>
      </c>
      <c r="E509" s="244" t="s">
        <v>1</v>
      </c>
      <c r="F509" s="245" t="s">
        <v>2288</v>
      </c>
      <c r="G509" s="242"/>
      <c r="H509" s="246">
        <v>1.5</v>
      </c>
      <c r="I509" s="247"/>
      <c r="J509" s="242"/>
      <c r="K509" s="242"/>
      <c r="L509" s="248"/>
      <c r="M509" s="249"/>
      <c r="N509" s="250"/>
      <c r="O509" s="250"/>
      <c r="P509" s="250"/>
      <c r="Q509" s="250"/>
      <c r="R509" s="250"/>
      <c r="S509" s="250"/>
      <c r="T509" s="251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52" t="s">
        <v>372</v>
      </c>
      <c r="AU509" s="252" t="s">
        <v>88</v>
      </c>
      <c r="AV509" s="13" t="s">
        <v>88</v>
      </c>
      <c r="AW509" s="13" t="s">
        <v>32</v>
      </c>
      <c r="AX509" s="13" t="s">
        <v>76</v>
      </c>
      <c r="AY509" s="252" t="s">
        <v>362</v>
      </c>
    </row>
    <row r="510" s="16" customFormat="1">
      <c r="A510" s="16"/>
      <c r="B510" s="297"/>
      <c r="C510" s="298"/>
      <c r="D510" s="243" t="s">
        <v>372</v>
      </c>
      <c r="E510" s="299" t="s">
        <v>1</v>
      </c>
      <c r="F510" s="300" t="s">
        <v>848</v>
      </c>
      <c r="G510" s="298"/>
      <c r="H510" s="301">
        <v>1.5</v>
      </c>
      <c r="I510" s="302"/>
      <c r="J510" s="298"/>
      <c r="K510" s="298"/>
      <c r="L510" s="303"/>
      <c r="M510" s="304"/>
      <c r="N510" s="305"/>
      <c r="O510" s="305"/>
      <c r="P510" s="305"/>
      <c r="Q510" s="305"/>
      <c r="R510" s="305"/>
      <c r="S510" s="305"/>
      <c r="T510" s="30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T510" s="307" t="s">
        <v>372</v>
      </c>
      <c r="AU510" s="307" t="s">
        <v>88</v>
      </c>
      <c r="AV510" s="16" t="s">
        <v>104</v>
      </c>
      <c r="AW510" s="16" t="s">
        <v>32</v>
      </c>
      <c r="AX510" s="16" t="s">
        <v>76</v>
      </c>
      <c r="AY510" s="307" t="s">
        <v>362</v>
      </c>
    </row>
    <row r="511" s="15" customFormat="1">
      <c r="A511" s="15"/>
      <c r="B511" s="274"/>
      <c r="C511" s="275"/>
      <c r="D511" s="243" t="s">
        <v>372</v>
      </c>
      <c r="E511" s="276" t="s">
        <v>1</v>
      </c>
      <c r="F511" s="277" t="s">
        <v>2145</v>
      </c>
      <c r="G511" s="275"/>
      <c r="H511" s="276" t="s">
        <v>1</v>
      </c>
      <c r="I511" s="278"/>
      <c r="J511" s="275"/>
      <c r="K511" s="275"/>
      <c r="L511" s="279"/>
      <c r="M511" s="280"/>
      <c r="N511" s="281"/>
      <c r="O511" s="281"/>
      <c r="P511" s="281"/>
      <c r="Q511" s="281"/>
      <c r="R511" s="281"/>
      <c r="S511" s="281"/>
      <c r="T511" s="282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83" t="s">
        <v>372</v>
      </c>
      <c r="AU511" s="283" t="s">
        <v>88</v>
      </c>
      <c r="AV511" s="15" t="s">
        <v>83</v>
      </c>
      <c r="AW511" s="15" t="s">
        <v>32</v>
      </c>
      <c r="AX511" s="15" t="s">
        <v>76</v>
      </c>
      <c r="AY511" s="283" t="s">
        <v>362</v>
      </c>
    </row>
    <row r="512" s="13" customFormat="1">
      <c r="A512" s="13"/>
      <c r="B512" s="241"/>
      <c r="C512" s="242"/>
      <c r="D512" s="243" t="s">
        <v>372</v>
      </c>
      <c r="E512" s="244" t="s">
        <v>1</v>
      </c>
      <c r="F512" s="245" t="s">
        <v>2451</v>
      </c>
      <c r="G512" s="242"/>
      <c r="H512" s="246">
        <v>3.3250000000000002</v>
      </c>
      <c r="I512" s="247"/>
      <c r="J512" s="242"/>
      <c r="K512" s="242"/>
      <c r="L512" s="248"/>
      <c r="M512" s="249"/>
      <c r="N512" s="250"/>
      <c r="O512" s="250"/>
      <c r="P512" s="250"/>
      <c r="Q512" s="250"/>
      <c r="R512" s="250"/>
      <c r="S512" s="250"/>
      <c r="T512" s="251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2" t="s">
        <v>372</v>
      </c>
      <c r="AU512" s="252" t="s">
        <v>88</v>
      </c>
      <c r="AV512" s="13" t="s">
        <v>88</v>
      </c>
      <c r="AW512" s="13" t="s">
        <v>32</v>
      </c>
      <c r="AX512" s="13" t="s">
        <v>76</v>
      </c>
      <c r="AY512" s="252" t="s">
        <v>362</v>
      </c>
    </row>
    <row r="513" s="16" customFormat="1">
      <c r="A513" s="16"/>
      <c r="B513" s="297"/>
      <c r="C513" s="298"/>
      <c r="D513" s="243" t="s">
        <v>372</v>
      </c>
      <c r="E513" s="299" t="s">
        <v>1</v>
      </c>
      <c r="F513" s="300" t="s">
        <v>848</v>
      </c>
      <c r="G513" s="298"/>
      <c r="H513" s="301">
        <v>3.3250000000000002</v>
      </c>
      <c r="I513" s="302"/>
      <c r="J513" s="298"/>
      <c r="K513" s="298"/>
      <c r="L513" s="303"/>
      <c r="M513" s="304"/>
      <c r="N513" s="305"/>
      <c r="O513" s="305"/>
      <c r="P513" s="305"/>
      <c r="Q513" s="305"/>
      <c r="R513" s="305"/>
      <c r="S513" s="305"/>
      <c r="T513" s="30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T513" s="307" t="s">
        <v>372</v>
      </c>
      <c r="AU513" s="307" t="s">
        <v>88</v>
      </c>
      <c r="AV513" s="16" t="s">
        <v>104</v>
      </c>
      <c r="AW513" s="16" t="s">
        <v>32</v>
      </c>
      <c r="AX513" s="16" t="s">
        <v>76</v>
      </c>
      <c r="AY513" s="307" t="s">
        <v>362</v>
      </c>
    </row>
    <row r="514" s="14" customFormat="1">
      <c r="A514" s="14"/>
      <c r="B514" s="263"/>
      <c r="C514" s="264"/>
      <c r="D514" s="243" t="s">
        <v>372</v>
      </c>
      <c r="E514" s="265" t="s">
        <v>1</v>
      </c>
      <c r="F514" s="266" t="s">
        <v>396</v>
      </c>
      <c r="G514" s="264"/>
      <c r="H514" s="267">
        <v>4.8250000000000002</v>
      </c>
      <c r="I514" s="268"/>
      <c r="J514" s="264"/>
      <c r="K514" s="264"/>
      <c r="L514" s="269"/>
      <c r="M514" s="270"/>
      <c r="N514" s="271"/>
      <c r="O514" s="271"/>
      <c r="P514" s="271"/>
      <c r="Q514" s="271"/>
      <c r="R514" s="271"/>
      <c r="S514" s="271"/>
      <c r="T514" s="272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73" t="s">
        <v>372</v>
      </c>
      <c r="AU514" s="273" t="s">
        <v>88</v>
      </c>
      <c r="AV514" s="14" t="s">
        <v>370</v>
      </c>
      <c r="AW514" s="14" t="s">
        <v>32</v>
      </c>
      <c r="AX514" s="14" t="s">
        <v>83</v>
      </c>
      <c r="AY514" s="273" t="s">
        <v>362</v>
      </c>
    </row>
    <row r="515" s="2" customFormat="1" ht="21.75" customHeight="1">
      <c r="A515" s="39"/>
      <c r="B515" s="40"/>
      <c r="C515" s="228" t="s">
        <v>1503</v>
      </c>
      <c r="D515" s="228" t="s">
        <v>365</v>
      </c>
      <c r="E515" s="229" t="s">
        <v>1337</v>
      </c>
      <c r="F515" s="230" t="s">
        <v>1338</v>
      </c>
      <c r="G515" s="231" t="s">
        <v>403</v>
      </c>
      <c r="H515" s="232">
        <v>4</v>
      </c>
      <c r="I515" s="233"/>
      <c r="J515" s="234">
        <f>ROUND(I515*H515,2)</f>
        <v>0</v>
      </c>
      <c r="K515" s="230" t="s">
        <v>369</v>
      </c>
      <c r="L515" s="45"/>
      <c r="M515" s="235" t="s">
        <v>1</v>
      </c>
      <c r="N515" s="236" t="s">
        <v>42</v>
      </c>
      <c r="O515" s="92"/>
      <c r="P515" s="237">
        <f>O515*H515</f>
        <v>0</v>
      </c>
      <c r="Q515" s="237">
        <v>0.0051900000000000002</v>
      </c>
      <c r="R515" s="237">
        <f>Q515*H515</f>
        <v>0.020760000000000001</v>
      </c>
      <c r="S515" s="237">
        <v>0</v>
      </c>
      <c r="T515" s="238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39" t="s">
        <v>440</v>
      </c>
      <c r="AT515" s="239" t="s">
        <v>365</v>
      </c>
      <c r="AU515" s="239" t="s">
        <v>88</v>
      </c>
      <c r="AY515" s="18" t="s">
        <v>362</v>
      </c>
      <c r="BE515" s="240">
        <f>IF(N515="základní",J515,0)</f>
        <v>0</v>
      </c>
      <c r="BF515" s="240">
        <f>IF(N515="snížená",J515,0)</f>
        <v>0</v>
      </c>
      <c r="BG515" s="240">
        <f>IF(N515="zákl. přenesená",J515,0)</f>
        <v>0</v>
      </c>
      <c r="BH515" s="240">
        <f>IF(N515="sníž. přenesená",J515,0)</f>
        <v>0</v>
      </c>
      <c r="BI515" s="240">
        <f>IF(N515="nulová",J515,0)</f>
        <v>0</v>
      </c>
      <c r="BJ515" s="18" t="s">
        <v>88</v>
      </c>
      <c r="BK515" s="240">
        <f>ROUND(I515*H515,2)</f>
        <v>0</v>
      </c>
      <c r="BL515" s="18" t="s">
        <v>440</v>
      </c>
      <c r="BM515" s="239" t="s">
        <v>2452</v>
      </c>
    </row>
    <row r="516" s="13" customFormat="1">
      <c r="A516" s="13"/>
      <c r="B516" s="241"/>
      <c r="C516" s="242"/>
      <c r="D516" s="243" t="s">
        <v>372</v>
      </c>
      <c r="E516" s="244" t="s">
        <v>1</v>
      </c>
      <c r="F516" s="245" t="s">
        <v>2453</v>
      </c>
      <c r="G516" s="242"/>
      <c r="H516" s="246">
        <v>4</v>
      </c>
      <c r="I516" s="247"/>
      <c r="J516" s="242"/>
      <c r="K516" s="242"/>
      <c r="L516" s="248"/>
      <c r="M516" s="249"/>
      <c r="N516" s="250"/>
      <c r="O516" s="250"/>
      <c r="P516" s="250"/>
      <c r="Q516" s="250"/>
      <c r="R516" s="250"/>
      <c r="S516" s="250"/>
      <c r="T516" s="251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52" t="s">
        <v>372</v>
      </c>
      <c r="AU516" s="252" t="s">
        <v>88</v>
      </c>
      <c r="AV516" s="13" t="s">
        <v>88</v>
      </c>
      <c r="AW516" s="13" t="s">
        <v>32</v>
      </c>
      <c r="AX516" s="13" t="s">
        <v>83</v>
      </c>
      <c r="AY516" s="252" t="s">
        <v>362</v>
      </c>
    </row>
    <row r="517" s="2" customFormat="1" ht="16.5" customHeight="1">
      <c r="A517" s="39"/>
      <c r="B517" s="40"/>
      <c r="C517" s="228" t="s">
        <v>1507</v>
      </c>
      <c r="D517" s="228" t="s">
        <v>365</v>
      </c>
      <c r="E517" s="229" t="s">
        <v>1379</v>
      </c>
      <c r="F517" s="230" t="s">
        <v>1380</v>
      </c>
      <c r="G517" s="231" t="s">
        <v>368</v>
      </c>
      <c r="H517" s="232">
        <v>12.642</v>
      </c>
      <c r="I517" s="233"/>
      <c r="J517" s="234">
        <f>ROUND(I517*H517,2)</f>
        <v>0</v>
      </c>
      <c r="K517" s="230" t="s">
        <v>471</v>
      </c>
      <c r="L517" s="45"/>
      <c r="M517" s="235" t="s">
        <v>1</v>
      </c>
      <c r="N517" s="236" t="s">
        <v>42</v>
      </c>
      <c r="O517" s="92"/>
      <c r="P517" s="237">
        <f>O517*H517</f>
        <v>0</v>
      </c>
      <c r="Q517" s="237">
        <v>0</v>
      </c>
      <c r="R517" s="237">
        <f>Q517*H517</f>
        <v>0</v>
      </c>
      <c r="S517" s="237">
        <v>0</v>
      </c>
      <c r="T517" s="238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39" t="s">
        <v>440</v>
      </c>
      <c r="AT517" s="239" t="s">
        <v>365</v>
      </c>
      <c r="AU517" s="239" t="s">
        <v>88</v>
      </c>
      <c r="AY517" s="18" t="s">
        <v>362</v>
      </c>
      <c r="BE517" s="240">
        <f>IF(N517="základní",J517,0)</f>
        <v>0</v>
      </c>
      <c r="BF517" s="240">
        <f>IF(N517="snížená",J517,0)</f>
        <v>0</v>
      </c>
      <c r="BG517" s="240">
        <f>IF(N517="zákl. přenesená",J517,0)</f>
        <v>0</v>
      </c>
      <c r="BH517" s="240">
        <f>IF(N517="sníž. přenesená",J517,0)</f>
        <v>0</v>
      </c>
      <c r="BI517" s="240">
        <f>IF(N517="nulová",J517,0)</f>
        <v>0</v>
      </c>
      <c r="BJ517" s="18" t="s">
        <v>88</v>
      </c>
      <c r="BK517" s="240">
        <f>ROUND(I517*H517,2)</f>
        <v>0</v>
      </c>
      <c r="BL517" s="18" t="s">
        <v>440</v>
      </c>
      <c r="BM517" s="239" t="s">
        <v>2454</v>
      </c>
    </row>
    <row r="518" s="13" customFormat="1">
      <c r="A518" s="13"/>
      <c r="B518" s="241"/>
      <c r="C518" s="242"/>
      <c r="D518" s="243" t="s">
        <v>372</v>
      </c>
      <c r="E518" s="244" t="s">
        <v>1</v>
      </c>
      <c r="F518" s="245" t="s">
        <v>2449</v>
      </c>
      <c r="G518" s="242"/>
      <c r="H518" s="246">
        <v>12.642</v>
      </c>
      <c r="I518" s="247"/>
      <c r="J518" s="242"/>
      <c r="K518" s="242"/>
      <c r="L518" s="248"/>
      <c r="M518" s="249"/>
      <c r="N518" s="250"/>
      <c r="O518" s="250"/>
      <c r="P518" s="250"/>
      <c r="Q518" s="250"/>
      <c r="R518" s="250"/>
      <c r="S518" s="250"/>
      <c r="T518" s="251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52" t="s">
        <v>372</v>
      </c>
      <c r="AU518" s="252" t="s">
        <v>88</v>
      </c>
      <c r="AV518" s="13" t="s">
        <v>88</v>
      </c>
      <c r="AW518" s="13" t="s">
        <v>32</v>
      </c>
      <c r="AX518" s="13" t="s">
        <v>76</v>
      </c>
      <c r="AY518" s="252" t="s">
        <v>362</v>
      </c>
    </row>
    <row r="519" s="14" customFormat="1">
      <c r="A519" s="14"/>
      <c r="B519" s="263"/>
      <c r="C519" s="264"/>
      <c r="D519" s="243" t="s">
        <v>372</v>
      </c>
      <c r="E519" s="265" t="s">
        <v>1</v>
      </c>
      <c r="F519" s="266" t="s">
        <v>396</v>
      </c>
      <c r="G519" s="264"/>
      <c r="H519" s="267">
        <v>12.642</v>
      </c>
      <c r="I519" s="268"/>
      <c r="J519" s="264"/>
      <c r="K519" s="264"/>
      <c r="L519" s="269"/>
      <c r="M519" s="270"/>
      <c r="N519" s="271"/>
      <c r="O519" s="271"/>
      <c r="P519" s="271"/>
      <c r="Q519" s="271"/>
      <c r="R519" s="271"/>
      <c r="S519" s="271"/>
      <c r="T519" s="272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73" t="s">
        <v>372</v>
      </c>
      <c r="AU519" s="273" t="s">
        <v>88</v>
      </c>
      <c r="AV519" s="14" t="s">
        <v>370</v>
      </c>
      <c r="AW519" s="14" t="s">
        <v>32</v>
      </c>
      <c r="AX519" s="14" t="s">
        <v>83</v>
      </c>
      <c r="AY519" s="273" t="s">
        <v>362</v>
      </c>
    </row>
    <row r="520" s="2" customFormat="1" ht="21.75" customHeight="1">
      <c r="A520" s="39"/>
      <c r="B520" s="40"/>
      <c r="C520" s="228" t="s">
        <v>1514</v>
      </c>
      <c r="D520" s="228" t="s">
        <v>365</v>
      </c>
      <c r="E520" s="229" t="s">
        <v>2455</v>
      </c>
      <c r="F520" s="230" t="s">
        <v>2456</v>
      </c>
      <c r="G520" s="231" t="s">
        <v>403</v>
      </c>
      <c r="H520" s="232">
        <v>25.399999999999999</v>
      </c>
      <c r="I520" s="233"/>
      <c r="J520" s="234">
        <f>ROUND(I520*H520,2)</f>
        <v>0</v>
      </c>
      <c r="K520" s="230" t="s">
        <v>369</v>
      </c>
      <c r="L520" s="45"/>
      <c r="M520" s="235" t="s">
        <v>1</v>
      </c>
      <c r="N520" s="236" t="s">
        <v>42</v>
      </c>
      <c r="O520" s="92"/>
      <c r="P520" s="237">
        <f>O520*H520</f>
        <v>0</v>
      </c>
      <c r="Q520" s="237">
        <v>0.0088299999999999993</v>
      </c>
      <c r="R520" s="237">
        <f>Q520*H520</f>
        <v>0.22428199999999998</v>
      </c>
      <c r="S520" s="237">
        <v>0</v>
      </c>
      <c r="T520" s="238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39" t="s">
        <v>440</v>
      </c>
      <c r="AT520" s="239" t="s">
        <v>365</v>
      </c>
      <c r="AU520" s="239" t="s">
        <v>88</v>
      </c>
      <c r="AY520" s="18" t="s">
        <v>362</v>
      </c>
      <c r="BE520" s="240">
        <f>IF(N520="základní",J520,0)</f>
        <v>0</v>
      </c>
      <c r="BF520" s="240">
        <f>IF(N520="snížená",J520,0)</f>
        <v>0</v>
      </c>
      <c r="BG520" s="240">
        <f>IF(N520="zákl. přenesená",J520,0)</f>
        <v>0</v>
      </c>
      <c r="BH520" s="240">
        <f>IF(N520="sníž. přenesená",J520,0)</f>
        <v>0</v>
      </c>
      <c r="BI520" s="240">
        <f>IF(N520="nulová",J520,0)</f>
        <v>0</v>
      </c>
      <c r="BJ520" s="18" t="s">
        <v>88</v>
      </c>
      <c r="BK520" s="240">
        <f>ROUND(I520*H520,2)</f>
        <v>0</v>
      </c>
      <c r="BL520" s="18" t="s">
        <v>440</v>
      </c>
      <c r="BM520" s="239" t="s">
        <v>2457</v>
      </c>
    </row>
    <row r="521" s="15" customFormat="1">
      <c r="A521" s="15"/>
      <c r="B521" s="274"/>
      <c r="C521" s="275"/>
      <c r="D521" s="243" t="s">
        <v>372</v>
      </c>
      <c r="E521" s="276" t="s">
        <v>1</v>
      </c>
      <c r="F521" s="277" t="s">
        <v>2458</v>
      </c>
      <c r="G521" s="275"/>
      <c r="H521" s="276" t="s">
        <v>1</v>
      </c>
      <c r="I521" s="278"/>
      <c r="J521" s="275"/>
      <c r="K521" s="275"/>
      <c r="L521" s="279"/>
      <c r="M521" s="280"/>
      <c r="N521" s="281"/>
      <c r="O521" s="281"/>
      <c r="P521" s="281"/>
      <c r="Q521" s="281"/>
      <c r="R521" s="281"/>
      <c r="S521" s="281"/>
      <c r="T521" s="282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83" t="s">
        <v>372</v>
      </c>
      <c r="AU521" s="283" t="s">
        <v>88</v>
      </c>
      <c r="AV521" s="15" t="s">
        <v>83</v>
      </c>
      <c r="AW521" s="15" t="s">
        <v>32</v>
      </c>
      <c r="AX521" s="15" t="s">
        <v>76</v>
      </c>
      <c r="AY521" s="283" t="s">
        <v>362</v>
      </c>
    </row>
    <row r="522" s="13" customFormat="1">
      <c r="A522" s="13"/>
      <c r="B522" s="241"/>
      <c r="C522" s="242"/>
      <c r="D522" s="243" t="s">
        <v>372</v>
      </c>
      <c r="E522" s="244" t="s">
        <v>1</v>
      </c>
      <c r="F522" s="245" t="s">
        <v>2459</v>
      </c>
      <c r="G522" s="242"/>
      <c r="H522" s="246">
        <v>25.399999999999999</v>
      </c>
      <c r="I522" s="247"/>
      <c r="J522" s="242"/>
      <c r="K522" s="242"/>
      <c r="L522" s="248"/>
      <c r="M522" s="249"/>
      <c r="N522" s="250"/>
      <c r="O522" s="250"/>
      <c r="P522" s="250"/>
      <c r="Q522" s="250"/>
      <c r="R522" s="250"/>
      <c r="S522" s="250"/>
      <c r="T522" s="251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52" t="s">
        <v>372</v>
      </c>
      <c r="AU522" s="252" t="s">
        <v>88</v>
      </c>
      <c r="AV522" s="13" t="s">
        <v>88</v>
      </c>
      <c r="AW522" s="13" t="s">
        <v>32</v>
      </c>
      <c r="AX522" s="13" t="s">
        <v>83</v>
      </c>
      <c r="AY522" s="252" t="s">
        <v>362</v>
      </c>
    </row>
    <row r="523" s="2" customFormat="1" ht="21.75" customHeight="1">
      <c r="A523" s="39"/>
      <c r="B523" s="40"/>
      <c r="C523" s="228" t="s">
        <v>1528</v>
      </c>
      <c r="D523" s="228" t="s">
        <v>365</v>
      </c>
      <c r="E523" s="229" t="s">
        <v>1436</v>
      </c>
      <c r="F523" s="230" t="s">
        <v>1437</v>
      </c>
      <c r="G523" s="231" t="s">
        <v>403</v>
      </c>
      <c r="H523" s="232">
        <v>2.6200000000000001</v>
      </c>
      <c r="I523" s="233"/>
      <c r="J523" s="234">
        <f>ROUND(I523*H523,2)</f>
        <v>0</v>
      </c>
      <c r="K523" s="230" t="s">
        <v>369</v>
      </c>
      <c r="L523" s="45"/>
      <c r="M523" s="235" t="s">
        <v>1</v>
      </c>
      <c r="N523" s="236" t="s">
        <v>42</v>
      </c>
      <c r="O523" s="92"/>
      <c r="P523" s="237">
        <f>O523*H523</f>
        <v>0</v>
      </c>
      <c r="Q523" s="237">
        <v>0.01342</v>
      </c>
      <c r="R523" s="237">
        <f>Q523*H523</f>
        <v>0.035160400000000001</v>
      </c>
      <c r="S523" s="237">
        <v>0</v>
      </c>
      <c r="T523" s="238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39" t="s">
        <v>440</v>
      </c>
      <c r="AT523" s="239" t="s">
        <v>365</v>
      </c>
      <c r="AU523" s="239" t="s">
        <v>88</v>
      </c>
      <c r="AY523" s="18" t="s">
        <v>362</v>
      </c>
      <c r="BE523" s="240">
        <f>IF(N523="základní",J523,0)</f>
        <v>0</v>
      </c>
      <c r="BF523" s="240">
        <f>IF(N523="snížená",J523,0)</f>
        <v>0</v>
      </c>
      <c r="BG523" s="240">
        <f>IF(N523="zákl. přenesená",J523,0)</f>
        <v>0</v>
      </c>
      <c r="BH523" s="240">
        <f>IF(N523="sníž. přenesená",J523,0)</f>
        <v>0</v>
      </c>
      <c r="BI523" s="240">
        <f>IF(N523="nulová",J523,0)</f>
        <v>0</v>
      </c>
      <c r="BJ523" s="18" t="s">
        <v>88</v>
      </c>
      <c r="BK523" s="240">
        <f>ROUND(I523*H523,2)</f>
        <v>0</v>
      </c>
      <c r="BL523" s="18" t="s">
        <v>440</v>
      </c>
      <c r="BM523" s="239" t="s">
        <v>2460</v>
      </c>
    </row>
    <row r="524" s="15" customFormat="1">
      <c r="A524" s="15"/>
      <c r="B524" s="274"/>
      <c r="C524" s="275"/>
      <c r="D524" s="243" t="s">
        <v>372</v>
      </c>
      <c r="E524" s="276" t="s">
        <v>1</v>
      </c>
      <c r="F524" s="277" t="s">
        <v>2461</v>
      </c>
      <c r="G524" s="275"/>
      <c r="H524" s="276" t="s">
        <v>1</v>
      </c>
      <c r="I524" s="278"/>
      <c r="J524" s="275"/>
      <c r="K524" s="275"/>
      <c r="L524" s="279"/>
      <c r="M524" s="280"/>
      <c r="N524" s="281"/>
      <c r="O524" s="281"/>
      <c r="P524" s="281"/>
      <c r="Q524" s="281"/>
      <c r="R524" s="281"/>
      <c r="S524" s="281"/>
      <c r="T524" s="282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83" t="s">
        <v>372</v>
      </c>
      <c r="AU524" s="283" t="s">
        <v>88</v>
      </c>
      <c r="AV524" s="15" t="s">
        <v>83</v>
      </c>
      <c r="AW524" s="15" t="s">
        <v>32</v>
      </c>
      <c r="AX524" s="15" t="s">
        <v>76</v>
      </c>
      <c r="AY524" s="283" t="s">
        <v>362</v>
      </c>
    </row>
    <row r="525" s="15" customFormat="1">
      <c r="A525" s="15"/>
      <c r="B525" s="274"/>
      <c r="C525" s="275"/>
      <c r="D525" s="243" t="s">
        <v>372</v>
      </c>
      <c r="E525" s="276" t="s">
        <v>1</v>
      </c>
      <c r="F525" s="277" t="s">
        <v>2462</v>
      </c>
      <c r="G525" s="275"/>
      <c r="H525" s="276" t="s">
        <v>1</v>
      </c>
      <c r="I525" s="278"/>
      <c r="J525" s="275"/>
      <c r="K525" s="275"/>
      <c r="L525" s="279"/>
      <c r="M525" s="280"/>
      <c r="N525" s="281"/>
      <c r="O525" s="281"/>
      <c r="P525" s="281"/>
      <c r="Q525" s="281"/>
      <c r="R525" s="281"/>
      <c r="S525" s="281"/>
      <c r="T525" s="282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T525" s="283" t="s">
        <v>372</v>
      </c>
      <c r="AU525" s="283" t="s">
        <v>88</v>
      </c>
      <c r="AV525" s="15" t="s">
        <v>83</v>
      </c>
      <c r="AW525" s="15" t="s">
        <v>32</v>
      </c>
      <c r="AX525" s="15" t="s">
        <v>76</v>
      </c>
      <c r="AY525" s="283" t="s">
        <v>362</v>
      </c>
    </row>
    <row r="526" s="13" customFormat="1">
      <c r="A526" s="13"/>
      <c r="B526" s="241"/>
      <c r="C526" s="242"/>
      <c r="D526" s="243" t="s">
        <v>372</v>
      </c>
      <c r="E526" s="244" t="s">
        <v>1</v>
      </c>
      <c r="F526" s="245" t="s">
        <v>2463</v>
      </c>
      <c r="G526" s="242"/>
      <c r="H526" s="246">
        <v>2.6200000000000001</v>
      </c>
      <c r="I526" s="247"/>
      <c r="J526" s="242"/>
      <c r="K526" s="242"/>
      <c r="L526" s="248"/>
      <c r="M526" s="249"/>
      <c r="N526" s="250"/>
      <c r="O526" s="250"/>
      <c r="P526" s="250"/>
      <c r="Q526" s="250"/>
      <c r="R526" s="250"/>
      <c r="S526" s="250"/>
      <c r="T526" s="251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52" t="s">
        <v>372</v>
      </c>
      <c r="AU526" s="252" t="s">
        <v>88</v>
      </c>
      <c r="AV526" s="13" t="s">
        <v>88</v>
      </c>
      <c r="AW526" s="13" t="s">
        <v>32</v>
      </c>
      <c r="AX526" s="13" t="s">
        <v>76</v>
      </c>
      <c r="AY526" s="252" t="s">
        <v>362</v>
      </c>
    </row>
    <row r="527" s="14" customFormat="1">
      <c r="A527" s="14"/>
      <c r="B527" s="263"/>
      <c r="C527" s="264"/>
      <c r="D527" s="243" t="s">
        <v>372</v>
      </c>
      <c r="E527" s="265" t="s">
        <v>1</v>
      </c>
      <c r="F527" s="266" t="s">
        <v>396</v>
      </c>
      <c r="G527" s="264"/>
      <c r="H527" s="267">
        <v>2.6200000000000001</v>
      </c>
      <c r="I527" s="268"/>
      <c r="J527" s="264"/>
      <c r="K527" s="264"/>
      <c r="L527" s="269"/>
      <c r="M527" s="270"/>
      <c r="N527" s="271"/>
      <c r="O527" s="271"/>
      <c r="P527" s="271"/>
      <c r="Q527" s="271"/>
      <c r="R527" s="271"/>
      <c r="S527" s="271"/>
      <c r="T527" s="272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73" t="s">
        <v>372</v>
      </c>
      <c r="AU527" s="273" t="s">
        <v>88</v>
      </c>
      <c r="AV527" s="14" t="s">
        <v>370</v>
      </c>
      <c r="AW527" s="14" t="s">
        <v>32</v>
      </c>
      <c r="AX527" s="14" t="s">
        <v>83</v>
      </c>
      <c r="AY527" s="273" t="s">
        <v>362</v>
      </c>
    </row>
    <row r="528" s="2" customFormat="1" ht="24.15" customHeight="1">
      <c r="A528" s="39"/>
      <c r="B528" s="40"/>
      <c r="C528" s="228" t="s">
        <v>1532</v>
      </c>
      <c r="D528" s="228" t="s">
        <v>365</v>
      </c>
      <c r="E528" s="229" t="s">
        <v>1445</v>
      </c>
      <c r="F528" s="230" t="s">
        <v>1446</v>
      </c>
      <c r="G528" s="231" t="s">
        <v>470</v>
      </c>
      <c r="H528" s="232">
        <v>10</v>
      </c>
      <c r="I528" s="233"/>
      <c r="J528" s="234">
        <f>ROUND(I528*H528,2)</f>
        <v>0</v>
      </c>
      <c r="K528" s="230" t="s">
        <v>369</v>
      </c>
      <c r="L528" s="45"/>
      <c r="M528" s="235" t="s">
        <v>1</v>
      </c>
      <c r="N528" s="236" t="s">
        <v>42</v>
      </c>
      <c r="O528" s="92"/>
      <c r="P528" s="237">
        <f>O528*H528</f>
        <v>0</v>
      </c>
      <c r="Q528" s="237">
        <v>3.0000000000000001E-05</v>
      </c>
      <c r="R528" s="237">
        <f>Q528*H528</f>
        <v>0.00030000000000000003</v>
      </c>
      <c r="S528" s="237">
        <v>0</v>
      </c>
      <c r="T528" s="238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39" t="s">
        <v>440</v>
      </c>
      <c r="AT528" s="239" t="s">
        <v>365</v>
      </c>
      <c r="AU528" s="239" t="s">
        <v>88</v>
      </c>
      <c r="AY528" s="18" t="s">
        <v>362</v>
      </c>
      <c r="BE528" s="240">
        <f>IF(N528="základní",J528,0)</f>
        <v>0</v>
      </c>
      <c r="BF528" s="240">
        <f>IF(N528="snížená",J528,0)</f>
        <v>0</v>
      </c>
      <c r="BG528" s="240">
        <f>IF(N528="zákl. přenesená",J528,0)</f>
        <v>0</v>
      </c>
      <c r="BH528" s="240">
        <f>IF(N528="sníž. přenesená",J528,0)</f>
        <v>0</v>
      </c>
      <c r="BI528" s="240">
        <f>IF(N528="nulová",J528,0)</f>
        <v>0</v>
      </c>
      <c r="BJ528" s="18" t="s">
        <v>88</v>
      </c>
      <c r="BK528" s="240">
        <f>ROUND(I528*H528,2)</f>
        <v>0</v>
      </c>
      <c r="BL528" s="18" t="s">
        <v>440</v>
      </c>
      <c r="BM528" s="239" t="s">
        <v>2464</v>
      </c>
    </row>
    <row r="529" s="15" customFormat="1">
      <c r="A529" s="15"/>
      <c r="B529" s="274"/>
      <c r="C529" s="275"/>
      <c r="D529" s="243" t="s">
        <v>372</v>
      </c>
      <c r="E529" s="276" t="s">
        <v>1</v>
      </c>
      <c r="F529" s="277" t="s">
        <v>1448</v>
      </c>
      <c r="G529" s="275"/>
      <c r="H529" s="276" t="s">
        <v>1</v>
      </c>
      <c r="I529" s="278"/>
      <c r="J529" s="275"/>
      <c r="K529" s="275"/>
      <c r="L529" s="279"/>
      <c r="M529" s="280"/>
      <c r="N529" s="281"/>
      <c r="O529" s="281"/>
      <c r="P529" s="281"/>
      <c r="Q529" s="281"/>
      <c r="R529" s="281"/>
      <c r="S529" s="281"/>
      <c r="T529" s="282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83" t="s">
        <v>372</v>
      </c>
      <c r="AU529" s="283" t="s">
        <v>88</v>
      </c>
      <c r="AV529" s="15" t="s">
        <v>83</v>
      </c>
      <c r="AW529" s="15" t="s">
        <v>32</v>
      </c>
      <c r="AX529" s="15" t="s">
        <v>76</v>
      </c>
      <c r="AY529" s="283" t="s">
        <v>362</v>
      </c>
    </row>
    <row r="530" s="15" customFormat="1">
      <c r="A530" s="15"/>
      <c r="B530" s="274"/>
      <c r="C530" s="275"/>
      <c r="D530" s="243" t="s">
        <v>372</v>
      </c>
      <c r="E530" s="276" t="s">
        <v>1</v>
      </c>
      <c r="F530" s="277" t="s">
        <v>1449</v>
      </c>
      <c r="G530" s="275"/>
      <c r="H530" s="276" t="s">
        <v>1</v>
      </c>
      <c r="I530" s="278"/>
      <c r="J530" s="275"/>
      <c r="K530" s="275"/>
      <c r="L530" s="279"/>
      <c r="M530" s="280"/>
      <c r="N530" s="281"/>
      <c r="O530" s="281"/>
      <c r="P530" s="281"/>
      <c r="Q530" s="281"/>
      <c r="R530" s="281"/>
      <c r="S530" s="281"/>
      <c r="T530" s="282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283" t="s">
        <v>372</v>
      </c>
      <c r="AU530" s="283" t="s">
        <v>88</v>
      </c>
      <c r="AV530" s="15" t="s">
        <v>83</v>
      </c>
      <c r="AW530" s="15" t="s">
        <v>32</v>
      </c>
      <c r="AX530" s="15" t="s">
        <v>76</v>
      </c>
      <c r="AY530" s="283" t="s">
        <v>362</v>
      </c>
    </row>
    <row r="531" s="13" customFormat="1">
      <c r="A531" s="13"/>
      <c r="B531" s="241"/>
      <c r="C531" s="242"/>
      <c r="D531" s="243" t="s">
        <v>372</v>
      </c>
      <c r="E531" s="244" t="s">
        <v>1</v>
      </c>
      <c r="F531" s="245" t="s">
        <v>386</v>
      </c>
      <c r="G531" s="242"/>
      <c r="H531" s="246">
        <v>6</v>
      </c>
      <c r="I531" s="247"/>
      <c r="J531" s="242"/>
      <c r="K531" s="242"/>
      <c r="L531" s="248"/>
      <c r="M531" s="249"/>
      <c r="N531" s="250"/>
      <c r="O531" s="250"/>
      <c r="P531" s="250"/>
      <c r="Q531" s="250"/>
      <c r="R531" s="250"/>
      <c r="S531" s="250"/>
      <c r="T531" s="251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52" t="s">
        <v>372</v>
      </c>
      <c r="AU531" s="252" t="s">
        <v>88</v>
      </c>
      <c r="AV531" s="13" t="s">
        <v>88</v>
      </c>
      <c r="AW531" s="13" t="s">
        <v>32</v>
      </c>
      <c r="AX531" s="13" t="s">
        <v>76</v>
      </c>
      <c r="AY531" s="252" t="s">
        <v>362</v>
      </c>
    </row>
    <row r="532" s="15" customFormat="1">
      <c r="A532" s="15"/>
      <c r="B532" s="274"/>
      <c r="C532" s="275"/>
      <c r="D532" s="243" t="s">
        <v>372</v>
      </c>
      <c r="E532" s="276" t="s">
        <v>1</v>
      </c>
      <c r="F532" s="277" t="s">
        <v>1451</v>
      </c>
      <c r="G532" s="275"/>
      <c r="H532" s="276" t="s">
        <v>1</v>
      </c>
      <c r="I532" s="278"/>
      <c r="J532" s="275"/>
      <c r="K532" s="275"/>
      <c r="L532" s="279"/>
      <c r="M532" s="280"/>
      <c r="N532" s="281"/>
      <c r="O532" s="281"/>
      <c r="P532" s="281"/>
      <c r="Q532" s="281"/>
      <c r="R532" s="281"/>
      <c r="S532" s="281"/>
      <c r="T532" s="282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83" t="s">
        <v>372</v>
      </c>
      <c r="AU532" s="283" t="s">
        <v>88</v>
      </c>
      <c r="AV532" s="15" t="s">
        <v>83</v>
      </c>
      <c r="AW532" s="15" t="s">
        <v>32</v>
      </c>
      <c r="AX532" s="15" t="s">
        <v>76</v>
      </c>
      <c r="AY532" s="283" t="s">
        <v>362</v>
      </c>
    </row>
    <row r="533" s="13" customFormat="1">
      <c r="A533" s="13"/>
      <c r="B533" s="241"/>
      <c r="C533" s="242"/>
      <c r="D533" s="243" t="s">
        <v>372</v>
      </c>
      <c r="E533" s="244" t="s">
        <v>1</v>
      </c>
      <c r="F533" s="245" t="s">
        <v>370</v>
      </c>
      <c r="G533" s="242"/>
      <c r="H533" s="246">
        <v>4</v>
      </c>
      <c r="I533" s="247"/>
      <c r="J533" s="242"/>
      <c r="K533" s="242"/>
      <c r="L533" s="248"/>
      <c r="M533" s="249"/>
      <c r="N533" s="250"/>
      <c r="O533" s="250"/>
      <c r="P533" s="250"/>
      <c r="Q533" s="250"/>
      <c r="R533" s="250"/>
      <c r="S533" s="250"/>
      <c r="T533" s="251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52" t="s">
        <v>372</v>
      </c>
      <c r="AU533" s="252" t="s">
        <v>88</v>
      </c>
      <c r="AV533" s="13" t="s">
        <v>88</v>
      </c>
      <c r="AW533" s="13" t="s">
        <v>32</v>
      </c>
      <c r="AX533" s="13" t="s">
        <v>76</v>
      </c>
      <c r="AY533" s="252" t="s">
        <v>362</v>
      </c>
    </row>
    <row r="534" s="14" customFormat="1">
      <c r="A534" s="14"/>
      <c r="B534" s="263"/>
      <c r="C534" s="264"/>
      <c r="D534" s="243" t="s">
        <v>372</v>
      </c>
      <c r="E534" s="265" t="s">
        <v>1</v>
      </c>
      <c r="F534" s="266" t="s">
        <v>396</v>
      </c>
      <c r="G534" s="264"/>
      <c r="H534" s="267">
        <v>10</v>
      </c>
      <c r="I534" s="268"/>
      <c r="J534" s="264"/>
      <c r="K534" s="264"/>
      <c r="L534" s="269"/>
      <c r="M534" s="270"/>
      <c r="N534" s="271"/>
      <c r="O534" s="271"/>
      <c r="P534" s="271"/>
      <c r="Q534" s="271"/>
      <c r="R534" s="271"/>
      <c r="S534" s="271"/>
      <c r="T534" s="272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73" t="s">
        <v>372</v>
      </c>
      <c r="AU534" s="273" t="s">
        <v>88</v>
      </c>
      <c r="AV534" s="14" t="s">
        <v>370</v>
      </c>
      <c r="AW534" s="14" t="s">
        <v>32</v>
      </c>
      <c r="AX534" s="14" t="s">
        <v>83</v>
      </c>
      <c r="AY534" s="273" t="s">
        <v>362</v>
      </c>
    </row>
    <row r="535" s="2" customFormat="1" ht="24.15" customHeight="1">
      <c r="A535" s="39"/>
      <c r="B535" s="40"/>
      <c r="C535" s="253" t="s">
        <v>1549</v>
      </c>
      <c r="D535" s="253" t="s">
        <v>380</v>
      </c>
      <c r="E535" s="254" t="s">
        <v>1454</v>
      </c>
      <c r="F535" s="255" t="s">
        <v>1455</v>
      </c>
      <c r="G535" s="256" t="s">
        <v>470</v>
      </c>
      <c r="H535" s="257">
        <v>6</v>
      </c>
      <c r="I535" s="258"/>
      <c r="J535" s="259">
        <f>ROUND(I535*H535,2)</f>
        <v>0</v>
      </c>
      <c r="K535" s="255" t="s">
        <v>369</v>
      </c>
      <c r="L535" s="260"/>
      <c r="M535" s="261" t="s">
        <v>1</v>
      </c>
      <c r="N535" s="262" t="s">
        <v>42</v>
      </c>
      <c r="O535" s="92"/>
      <c r="P535" s="237">
        <f>O535*H535</f>
        <v>0</v>
      </c>
      <c r="Q535" s="237">
        <v>0.0014</v>
      </c>
      <c r="R535" s="237">
        <f>Q535*H535</f>
        <v>0.0083999999999999995</v>
      </c>
      <c r="S535" s="237">
        <v>0</v>
      </c>
      <c r="T535" s="238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39" t="s">
        <v>526</v>
      </c>
      <c r="AT535" s="239" t="s">
        <v>380</v>
      </c>
      <c r="AU535" s="239" t="s">
        <v>88</v>
      </c>
      <c r="AY535" s="18" t="s">
        <v>362</v>
      </c>
      <c r="BE535" s="240">
        <f>IF(N535="základní",J535,0)</f>
        <v>0</v>
      </c>
      <c r="BF535" s="240">
        <f>IF(N535="snížená",J535,0)</f>
        <v>0</v>
      </c>
      <c r="BG535" s="240">
        <f>IF(N535="zákl. přenesená",J535,0)</f>
        <v>0</v>
      </c>
      <c r="BH535" s="240">
        <f>IF(N535="sníž. přenesená",J535,0)</f>
        <v>0</v>
      </c>
      <c r="BI535" s="240">
        <f>IF(N535="nulová",J535,0)</f>
        <v>0</v>
      </c>
      <c r="BJ535" s="18" t="s">
        <v>88</v>
      </c>
      <c r="BK535" s="240">
        <f>ROUND(I535*H535,2)</f>
        <v>0</v>
      </c>
      <c r="BL535" s="18" t="s">
        <v>440</v>
      </c>
      <c r="BM535" s="239" t="s">
        <v>2465</v>
      </c>
    </row>
    <row r="536" s="15" customFormat="1">
      <c r="A536" s="15"/>
      <c r="B536" s="274"/>
      <c r="C536" s="275"/>
      <c r="D536" s="243" t="s">
        <v>372</v>
      </c>
      <c r="E536" s="276" t="s">
        <v>1</v>
      </c>
      <c r="F536" s="277" t="s">
        <v>1448</v>
      </c>
      <c r="G536" s="275"/>
      <c r="H536" s="276" t="s">
        <v>1</v>
      </c>
      <c r="I536" s="278"/>
      <c r="J536" s="275"/>
      <c r="K536" s="275"/>
      <c r="L536" s="279"/>
      <c r="M536" s="280"/>
      <c r="N536" s="281"/>
      <c r="O536" s="281"/>
      <c r="P536" s="281"/>
      <c r="Q536" s="281"/>
      <c r="R536" s="281"/>
      <c r="S536" s="281"/>
      <c r="T536" s="282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83" t="s">
        <v>372</v>
      </c>
      <c r="AU536" s="283" t="s">
        <v>88</v>
      </c>
      <c r="AV536" s="15" t="s">
        <v>83</v>
      </c>
      <c r="AW536" s="15" t="s">
        <v>32</v>
      </c>
      <c r="AX536" s="15" t="s">
        <v>76</v>
      </c>
      <c r="AY536" s="283" t="s">
        <v>362</v>
      </c>
    </row>
    <row r="537" s="15" customFormat="1">
      <c r="A537" s="15"/>
      <c r="B537" s="274"/>
      <c r="C537" s="275"/>
      <c r="D537" s="243" t="s">
        <v>372</v>
      </c>
      <c r="E537" s="276" t="s">
        <v>1</v>
      </c>
      <c r="F537" s="277" t="s">
        <v>1449</v>
      </c>
      <c r="G537" s="275"/>
      <c r="H537" s="276" t="s">
        <v>1</v>
      </c>
      <c r="I537" s="278"/>
      <c r="J537" s="275"/>
      <c r="K537" s="275"/>
      <c r="L537" s="279"/>
      <c r="M537" s="280"/>
      <c r="N537" s="281"/>
      <c r="O537" s="281"/>
      <c r="P537" s="281"/>
      <c r="Q537" s="281"/>
      <c r="R537" s="281"/>
      <c r="S537" s="281"/>
      <c r="T537" s="282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83" t="s">
        <v>372</v>
      </c>
      <c r="AU537" s="283" t="s">
        <v>88</v>
      </c>
      <c r="AV537" s="15" t="s">
        <v>83</v>
      </c>
      <c r="AW537" s="15" t="s">
        <v>32</v>
      </c>
      <c r="AX537" s="15" t="s">
        <v>76</v>
      </c>
      <c r="AY537" s="283" t="s">
        <v>362</v>
      </c>
    </row>
    <row r="538" s="13" customFormat="1">
      <c r="A538" s="13"/>
      <c r="B538" s="241"/>
      <c r="C538" s="242"/>
      <c r="D538" s="243" t="s">
        <v>372</v>
      </c>
      <c r="E538" s="244" t="s">
        <v>1</v>
      </c>
      <c r="F538" s="245" t="s">
        <v>386</v>
      </c>
      <c r="G538" s="242"/>
      <c r="H538" s="246">
        <v>6</v>
      </c>
      <c r="I538" s="247"/>
      <c r="J538" s="242"/>
      <c r="K538" s="242"/>
      <c r="L538" s="248"/>
      <c r="M538" s="249"/>
      <c r="N538" s="250"/>
      <c r="O538" s="250"/>
      <c r="P538" s="250"/>
      <c r="Q538" s="250"/>
      <c r="R538" s="250"/>
      <c r="S538" s="250"/>
      <c r="T538" s="251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2" t="s">
        <v>372</v>
      </c>
      <c r="AU538" s="252" t="s">
        <v>88</v>
      </c>
      <c r="AV538" s="13" t="s">
        <v>88</v>
      </c>
      <c r="AW538" s="13" t="s">
        <v>32</v>
      </c>
      <c r="AX538" s="13" t="s">
        <v>83</v>
      </c>
      <c r="AY538" s="252" t="s">
        <v>362</v>
      </c>
    </row>
    <row r="539" s="2" customFormat="1" ht="24.15" customHeight="1">
      <c r="A539" s="39"/>
      <c r="B539" s="40"/>
      <c r="C539" s="253" t="s">
        <v>1555</v>
      </c>
      <c r="D539" s="253" t="s">
        <v>380</v>
      </c>
      <c r="E539" s="254" t="s">
        <v>1458</v>
      </c>
      <c r="F539" s="255" t="s">
        <v>1459</v>
      </c>
      <c r="G539" s="256" t="s">
        <v>470</v>
      </c>
      <c r="H539" s="257">
        <v>4</v>
      </c>
      <c r="I539" s="258"/>
      <c r="J539" s="259">
        <f>ROUND(I539*H539,2)</f>
        <v>0</v>
      </c>
      <c r="K539" s="255" t="s">
        <v>369</v>
      </c>
      <c r="L539" s="260"/>
      <c r="M539" s="261" t="s">
        <v>1</v>
      </c>
      <c r="N539" s="262" t="s">
        <v>42</v>
      </c>
      <c r="O539" s="92"/>
      <c r="P539" s="237">
        <f>O539*H539</f>
        <v>0</v>
      </c>
      <c r="Q539" s="237">
        <v>0.00089999999999999998</v>
      </c>
      <c r="R539" s="237">
        <f>Q539*H539</f>
        <v>0.0035999999999999999</v>
      </c>
      <c r="S539" s="237">
        <v>0</v>
      </c>
      <c r="T539" s="238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39" t="s">
        <v>526</v>
      </c>
      <c r="AT539" s="239" t="s">
        <v>380</v>
      </c>
      <c r="AU539" s="239" t="s">
        <v>88</v>
      </c>
      <c r="AY539" s="18" t="s">
        <v>362</v>
      </c>
      <c r="BE539" s="240">
        <f>IF(N539="základní",J539,0)</f>
        <v>0</v>
      </c>
      <c r="BF539" s="240">
        <f>IF(N539="snížená",J539,0)</f>
        <v>0</v>
      </c>
      <c r="BG539" s="240">
        <f>IF(N539="zákl. přenesená",J539,0)</f>
        <v>0</v>
      </c>
      <c r="BH539" s="240">
        <f>IF(N539="sníž. přenesená",J539,0)</f>
        <v>0</v>
      </c>
      <c r="BI539" s="240">
        <f>IF(N539="nulová",J539,0)</f>
        <v>0</v>
      </c>
      <c r="BJ539" s="18" t="s">
        <v>88</v>
      </c>
      <c r="BK539" s="240">
        <f>ROUND(I539*H539,2)</f>
        <v>0</v>
      </c>
      <c r="BL539" s="18" t="s">
        <v>440</v>
      </c>
      <c r="BM539" s="239" t="s">
        <v>2466</v>
      </c>
    </row>
    <row r="540" s="15" customFormat="1">
      <c r="A540" s="15"/>
      <c r="B540" s="274"/>
      <c r="C540" s="275"/>
      <c r="D540" s="243" t="s">
        <v>372</v>
      </c>
      <c r="E540" s="276" t="s">
        <v>1</v>
      </c>
      <c r="F540" s="277" t="s">
        <v>1448</v>
      </c>
      <c r="G540" s="275"/>
      <c r="H540" s="276" t="s">
        <v>1</v>
      </c>
      <c r="I540" s="278"/>
      <c r="J540" s="275"/>
      <c r="K540" s="275"/>
      <c r="L540" s="279"/>
      <c r="M540" s="280"/>
      <c r="N540" s="281"/>
      <c r="O540" s="281"/>
      <c r="P540" s="281"/>
      <c r="Q540" s="281"/>
      <c r="R540" s="281"/>
      <c r="S540" s="281"/>
      <c r="T540" s="282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83" t="s">
        <v>372</v>
      </c>
      <c r="AU540" s="283" t="s">
        <v>88</v>
      </c>
      <c r="AV540" s="15" t="s">
        <v>83</v>
      </c>
      <c r="AW540" s="15" t="s">
        <v>32</v>
      </c>
      <c r="AX540" s="15" t="s">
        <v>76</v>
      </c>
      <c r="AY540" s="283" t="s">
        <v>362</v>
      </c>
    </row>
    <row r="541" s="15" customFormat="1">
      <c r="A541" s="15"/>
      <c r="B541" s="274"/>
      <c r="C541" s="275"/>
      <c r="D541" s="243" t="s">
        <v>372</v>
      </c>
      <c r="E541" s="276" t="s">
        <v>1</v>
      </c>
      <c r="F541" s="277" t="s">
        <v>1451</v>
      </c>
      <c r="G541" s="275"/>
      <c r="H541" s="276" t="s">
        <v>1</v>
      </c>
      <c r="I541" s="278"/>
      <c r="J541" s="275"/>
      <c r="K541" s="275"/>
      <c r="L541" s="279"/>
      <c r="M541" s="280"/>
      <c r="N541" s="281"/>
      <c r="O541" s="281"/>
      <c r="P541" s="281"/>
      <c r="Q541" s="281"/>
      <c r="R541" s="281"/>
      <c r="S541" s="281"/>
      <c r="T541" s="282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83" t="s">
        <v>372</v>
      </c>
      <c r="AU541" s="283" t="s">
        <v>88</v>
      </c>
      <c r="AV541" s="15" t="s">
        <v>83</v>
      </c>
      <c r="AW541" s="15" t="s">
        <v>32</v>
      </c>
      <c r="AX541" s="15" t="s">
        <v>76</v>
      </c>
      <c r="AY541" s="283" t="s">
        <v>362</v>
      </c>
    </row>
    <row r="542" s="13" customFormat="1">
      <c r="A542" s="13"/>
      <c r="B542" s="241"/>
      <c r="C542" s="242"/>
      <c r="D542" s="243" t="s">
        <v>372</v>
      </c>
      <c r="E542" s="244" t="s">
        <v>1</v>
      </c>
      <c r="F542" s="245" t="s">
        <v>370</v>
      </c>
      <c r="G542" s="242"/>
      <c r="H542" s="246">
        <v>4</v>
      </c>
      <c r="I542" s="247"/>
      <c r="J542" s="242"/>
      <c r="K542" s="242"/>
      <c r="L542" s="248"/>
      <c r="M542" s="249"/>
      <c r="N542" s="250"/>
      <c r="O542" s="250"/>
      <c r="P542" s="250"/>
      <c r="Q542" s="250"/>
      <c r="R542" s="250"/>
      <c r="S542" s="250"/>
      <c r="T542" s="251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52" t="s">
        <v>372</v>
      </c>
      <c r="AU542" s="252" t="s">
        <v>88</v>
      </c>
      <c r="AV542" s="13" t="s">
        <v>88</v>
      </c>
      <c r="AW542" s="13" t="s">
        <v>32</v>
      </c>
      <c r="AX542" s="13" t="s">
        <v>83</v>
      </c>
      <c r="AY542" s="252" t="s">
        <v>362</v>
      </c>
    </row>
    <row r="543" s="2" customFormat="1" ht="24.15" customHeight="1">
      <c r="A543" s="39"/>
      <c r="B543" s="40"/>
      <c r="C543" s="228" t="s">
        <v>1559</v>
      </c>
      <c r="D543" s="228" t="s">
        <v>365</v>
      </c>
      <c r="E543" s="229" t="s">
        <v>2467</v>
      </c>
      <c r="F543" s="230" t="s">
        <v>2468</v>
      </c>
      <c r="G543" s="231" t="s">
        <v>482</v>
      </c>
      <c r="H543" s="232">
        <v>0.91000000000000003</v>
      </c>
      <c r="I543" s="233"/>
      <c r="J543" s="234">
        <f>ROUND(I543*H543,2)</f>
        <v>0</v>
      </c>
      <c r="K543" s="230" t="s">
        <v>369</v>
      </c>
      <c r="L543" s="45"/>
      <c r="M543" s="235" t="s">
        <v>1</v>
      </c>
      <c r="N543" s="236" t="s">
        <v>42</v>
      </c>
      <c r="O543" s="92"/>
      <c r="P543" s="237">
        <f>O543*H543</f>
        <v>0</v>
      </c>
      <c r="Q543" s="237">
        <v>0</v>
      </c>
      <c r="R543" s="237">
        <f>Q543*H543</f>
        <v>0</v>
      </c>
      <c r="S543" s="237">
        <v>0</v>
      </c>
      <c r="T543" s="238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39" t="s">
        <v>440</v>
      </c>
      <c r="AT543" s="239" t="s">
        <v>365</v>
      </c>
      <c r="AU543" s="239" t="s">
        <v>88</v>
      </c>
      <c r="AY543" s="18" t="s">
        <v>362</v>
      </c>
      <c r="BE543" s="240">
        <f>IF(N543="základní",J543,0)</f>
        <v>0</v>
      </c>
      <c r="BF543" s="240">
        <f>IF(N543="snížená",J543,0)</f>
        <v>0</v>
      </c>
      <c r="BG543" s="240">
        <f>IF(N543="zákl. přenesená",J543,0)</f>
        <v>0</v>
      </c>
      <c r="BH543" s="240">
        <f>IF(N543="sníž. přenesená",J543,0)</f>
        <v>0</v>
      </c>
      <c r="BI543" s="240">
        <f>IF(N543="nulová",J543,0)</f>
        <v>0</v>
      </c>
      <c r="BJ543" s="18" t="s">
        <v>88</v>
      </c>
      <c r="BK543" s="240">
        <f>ROUND(I543*H543,2)</f>
        <v>0</v>
      </c>
      <c r="BL543" s="18" t="s">
        <v>440</v>
      </c>
      <c r="BM543" s="239" t="s">
        <v>2469</v>
      </c>
    </row>
    <row r="544" s="12" customFormat="1" ht="22.8" customHeight="1">
      <c r="A544" s="12"/>
      <c r="B544" s="212"/>
      <c r="C544" s="213"/>
      <c r="D544" s="214" t="s">
        <v>75</v>
      </c>
      <c r="E544" s="226" t="s">
        <v>1497</v>
      </c>
      <c r="F544" s="226" t="s">
        <v>1498</v>
      </c>
      <c r="G544" s="213"/>
      <c r="H544" s="213"/>
      <c r="I544" s="216"/>
      <c r="J544" s="227">
        <f>BK544</f>
        <v>0</v>
      </c>
      <c r="K544" s="213"/>
      <c r="L544" s="218"/>
      <c r="M544" s="219"/>
      <c r="N544" s="220"/>
      <c r="O544" s="220"/>
      <c r="P544" s="221">
        <f>SUM(P545:P546)</f>
        <v>0</v>
      </c>
      <c r="Q544" s="220"/>
      <c r="R544" s="221">
        <f>SUM(R545:R546)</f>
        <v>0</v>
      </c>
      <c r="S544" s="220"/>
      <c r="T544" s="222">
        <f>SUM(T545:T546)</f>
        <v>0</v>
      </c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R544" s="223" t="s">
        <v>88</v>
      </c>
      <c r="AT544" s="224" t="s">
        <v>75</v>
      </c>
      <c r="AU544" s="224" t="s">
        <v>83</v>
      </c>
      <c r="AY544" s="223" t="s">
        <v>362</v>
      </c>
      <c r="BK544" s="225">
        <f>SUM(BK545:BK546)</f>
        <v>0</v>
      </c>
    </row>
    <row r="545" s="2" customFormat="1" ht="24.15" customHeight="1">
      <c r="A545" s="39"/>
      <c r="B545" s="40"/>
      <c r="C545" s="228" t="s">
        <v>1564</v>
      </c>
      <c r="D545" s="228" t="s">
        <v>365</v>
      </c>
      <c r="E545" s="229" t="s">
        <v>2470</v>
      </c>
      <c r="F545" s="230" t="s">
        <v>2471</v>
      </c>
      <c r="G545" s="231" t="s">
        <v>470</v>
      </c>
      <c r="H545" s="232">
        <v>1</v>
      </c>
      <c r="I545" s="233"/>
      <c r="J545" s="234">
        <f>ROUND(I545*H545,2)</f>
        <v>0</v>
      </c>
      <c r="K545" s="230" t="s">
        <v>471</v>
      </c>
      <c r="L545" s="45"/>
      <c r="M545" s="235" t="s">
        <v>1</v>
      </c>
      <c r="N545" s="236" t="s">
        <v>42</v>
      </c>
      <c r="O545" s="92"/>
      <c r="P545" s="237">
        <f>O545*H545</f>
        <v>0</v>
      </c>
      <c r="Q545" s="237">
        <v>0</v>
      </c>
      <c r="R545" s="237">
        <f>Q545*H545</f>
        <v>0</v>
      </c>
      <c r="S545" s="237">
        <v>0</v>
      </c>
      <c r="T545" s="238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39" t="s">
        <v>440</v>
      </c>
      <c r="AT545" s="239" t="s">
        <v>365</v>
      </c>
      <c r="AU545" s="239" t="s">
        <v>88</v>
      </c>
      <c r="AY545" s="18" t="s">
        <v>362</v>
      </c>
      <c r="BE545" s="240">
        <f>IF(N545="základní",J545,0)</f>
        <v>0</v>
      </c>
      <c r="BF545" s="240">
        <f>IF(N545="snížená",J545,0)</f>
        <v>0</v>
      </c>
      <c r="BG545" s="240">
        <f>IF(N545="zákl. přenesená",J545,0)</f>
        <v>0</v>
      </c>
      <c r="BH545" s="240">
        <f>IF(N545="sníž. přenesená",J545,0)</f>
        <v>0</v>
      </c>
      <c r="BI545" s="240">
        <f>IF(N545="nulová",J545,0)</f>
        <v>0</v>
      </c>
      <c r="BJ545" s="18" t="s">
        <v>88</v>
      </c>
      <c r="BK545" s="240">
        <f>ROUND(I545*H545,2)</f>
        <v>0</v>
      </c>
      <c r="BL545" s="18" t="s">
        <v>440</v>
      </c>
      <c r="BM545" s="239" t="s">
        <v>2472</v>
      </c>
    </row>
    <row r="546" s="13" customFormat="1">
      <c r="A546" s="13"/>
      <c r="B546" s="241"/>
      <c r="C546" s="242"/>
      <c r="D546" s="243" t="s">
        <v>372</v>
      </c>
      <c r="E546" s="244" t="s">
        <v>1</v>
      </c>
      <c r="F546" s="245" t="s">
        <v>83</v>
      </c>
      <c r="G546" s="242"/>
      <c r="H546" s="246">
        <v>1</v>
      </c>
      <c r="I546" s="247"/>
      <c r="J546" s="242"/>
      <c r="K546" s="242"/>
      <c r="L546" s="248"/>
      <c r="M546" s="249"/>
      <c r="N546" s="250"/>
      <c r="O546" s="250"/>
      <c r="P546" s="250"/>
      <c r="Q546" s="250"/>
      <c r="R546" s="250"/>
      <c r="S546" s="250"/>
      <c r="T546" s="251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2" t="s">
        <v>372</v>
      </c>
      <c r="AU546" s="252" t="s">
        <v>88</v>
      </c>
      <c r="AV546" s="13" t="s">
        <v>88</v>
      </c>
      <c r="AW546" s="13" t="s">
        <v>32</v>
      </c>
      <c r="AX546" s="13" t="s">
        <v>83</v>
      </c>
      <c r="AY546" s="252" t="s">
        <v>362</v>
      </c>
    </row>
    <row r="547" s="12" customFormat="1" ht="22.8" customHeight="1">
      <c r="A547" s="12"/>
      <c r="B547" s="212"/>
      <c r="C547" s="213"/>
      <c r="D547" s="214" t="s">
        <v>75</v>
      </c>
      <c r="E547" s="226" t="s">
        <v>1512</v>
      </c>
      <c r="F547" s="226" t="s">
        <v>1513</v>
      </c>
      <c r="G547" s="213"/>
      <c r="H547" s="213"/>
      <c r="I547" s="216"/>
      <c r="J547" s="227">
        <f>BK547</f>
        <v>0</v>
      </c>
      <c r="K547" s="213"/>
      <c r="L547" s="218"/>
      <c r="M547" s="219"/>
      <c r="N547" s="220"/>
      <c r="O547" s="220"/>
      <c r="P547" s="221">
        <f>SUM(P548:P570)</f>
        <v>0</v>
      </c>
      <c r="Q547" s="220"/>
      <c r="R547" s="221">
        <f>SUM(R548:R570)</f>
        <v>1.6170911000000001</v>
      </c>
      <c r="S547" s="220"/>
      <c r="T547" s="222">
        <f>SUM(T548:T570)</f>
        <v>0</v>
      </c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R547" s="223" t="s">
        <v>88</v>
      </c>
      <c r="AT547" s="224" t="s">
        <v>75</v>
      </c>
      <c r="AU547" s="224" t="s">
        <v>83</v>
      </c>
      <c r="AY547" s="223" t="s">
        <v>362</v>
      </c>
      <c r="BK547" s="225">
        <f>SUM(BK548:BK570)</f>
        <v>0</v>
      </c>
    </row>
    <row r="548" s="2" customFormat="1" ht="16.5" customHeight="1">
      <c r="A548" s="39"/>
      <c r="B548" s="40"/>
      <c r="C548" s="228" t="s">
        <v>1576</v>
      </c>
      <c r="D548" s="228" t="s">
        <v>365</v>
      </c>
      <c r="E548" s="229" t="s">
        <v>1515</v>
      </c>
      <c r="F548" s="230" t="s">
        <v>1516</v>
      </c>
      <c r="G548" s="231" t="s">
        <v>368</v>
      </c>
      <c r="H548" s="232">
        <v>50.460000000000001</v>
      </c>
      <c r="I548" s="233"/>
      <c r="J548" s="234">
        <f>ROUND(I548*H548,2)</f>
        <v>0</v>
      </c>
      <c r="K548" s="230" t="s">
        <v>369</v>
      </c>
      <c r="L548" s="45"/>
      <c r="M548" s="235" t="s">
        <v>1</v>
      </c>
      <c r="N548" s="236" t="s">
        <v>42</v>
      </c>
      <c r="O548" s="92"/>
      <c r="P548" s="237">
        <f>O548*H548</f>
        <v>0</v>
      </c>
      <c r="Q548" s="237">
        <v>0</v>
      </c>
      <c r="R548" s="237">
        <f>Q548*H548</f>
        <v>0</v>
      </c>
      <c r="S548" s="237">
        <v>0</v>
      </c>
      <c r="T548" s="238">
        <f>S548*H548</f>
        <v>0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39" t="s">
        <v>440</v>
      </c>
      <c r="AT548" s="239" t="s">
        <v>365</v>
      </c>
      <c r="AU548" s="239" t="s">
        <v>88</v>
      </c>
      <c r="AY548" s="18" t="s">
        <v>362</v>
      </c>
      <c r="BE548" s="240">
        <f>IF(N548="základní",J548,0)</f>
        <v>0</v>
      </c>
      <c r="BF548" s="240">
        <f>IF(N548="snížená",J548,0)</f>
        <v>0</v>
      </c>
      <c r="BG548" s="240">
        <f>IF(N548="zákl. přenesená",J548,0)</f>
        <v>0</v>
      </c>
      <c r="BH548" s="240">
        <f>IF(N548="sníž. přenesená",J548,0)</f>
        <v>0</v>
      </c>
      <c r="BI548" s="240">
        <f>IF(N548="nulová",J548,0)</f>
        <v>0</v>
      </c>
      <c r="BJ548" s="18" t="s">
        <v>88</v>
      </c>
      <c r="BK548" s="240">
        <f>ROUND(I548*H548,2)</f>
        <v>0</v>
      </c>
      <c r="BL548" s="18" t="s">
        <v>440</v>
      </c>
      <c r="BM548" s="239" t="s">
        <v>1517</v>
      </c>
    </row>
    <row r="549" s="15" customFormat="1">
      <c r="A549" s="15"/>
      <c r="B549" s="274"/>
      <c r="C549" s="275"/>
      <c r="D549" s="243" t="s">
        <v>372</v>
      </c>
      <c r="E549" s="276" t="s">
        <v>1</v>
      </c>
      <c r="F549" s="277" t="s">
        <v>1598</v>
      </c>
      <c r="G549" s="275"/>
      <c r="H549" s="276" t="s">
        <v>1</v>
      </c>
      <c r="I549" s="278"/>
      <c r="J549" s="275"/>
      <c r="K549" s="275"/>
      <c r="L549" s="279"/>
      <c r="M549" s="280"/>
      <c r="N549" s="281"/>
      <c r="O549" s="281"/>
      <c r="P549" s="281"/>
      <c r="Q549" s="281"/>
      <c r="R549" s="281"/>
      <c r="S549" s="281"/>
      <c r="T549" s="282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83" t="s">
        <v>372</v>
      </c>
      <c r="AU549" s="283" t="s">
        <v>88</v>
      </c>
      <c r="AV549" s="15" t="s">
        <v>83</v>
      </c>
      <c r="AW549" s="15" t="s">
        <v>32</v>
      </c>
      <c r="AX549" s="15" t="s">
        <v>76</v>
      </c>
      <c r="AY549" s="283" t="s">
        <v>362</v>
      </c>
    </row>
    <row r="550" s="15" customFormat="1">
      <c r="A550" s="15"/>
      <c r="B550" s="274"/>
      <c r="C550" s="275"/>
      <c r="D550" s="243" t="s">
        <v>372</v>
      </c>
      <c r="E550" s="276" t="s">
        <v>1</v>
      </c>
      <c r="F550" s="277" t="s">
        <v>121</v>
      </c>
      <c r="G550" s="275"/>
      <c r="H550" s="276" t="s">
        <v>1</v>
      </c>
      <c r="I550" s="278"/>
      <c r="J550" s="275"/>
      <c r="K550" s="275"/>
      <c r="L550" s="279"/>
      <c r="M550" s="280"/>
      <c r="N550" s="281"/>
      <c r="O550" s="281"/>
      <c r="P550" s="281"/>
      <c r="Q550" s="281"/>
      <c r="R550" s="281"/>
      <c r="S550" s="281"/>
      <c r="T550" s="282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T550" s="283" t="s">
        <v>372</v>
      </c>
      <c r="AU550" s="283" t="s">
        <v>88</v>
      </c>
      <c r="AV550" s="15" t="s">
        <v>83</v>
      </c>
      <c r="AW550" s="15" t="s">
        <v>32</v>
      </c>
      <c r="AX550" s="15" t="s">
        <v>76</v>
      </c>
      <c r="AY550" s="283" t="s">
        <v>362</v>
      </c>
    </row>
    <row r="551" s="13" customFormat="1">
      <c r="A551" s="13"/>
      <c r="B551" s="241"/>
      <c r="C551" s="242"/>
      <c r="D551" s="243" t="s">
        <v>372</v>
      </c>
      <c r="E551" s="244" t="s">
        <v>1</v>
      </c>
      <c r="F551" s="245" t="s">
        <v>2473</v>
      </c>
      <c r="G551" s="242"/>
      <c r="H551" s="246">
        <v>50.460000000000001</v>
      </c>
      <c r="I551" s="247"/>
      <c r="J551" s="242"/>
      <c r="K551" s="242"/>
      <c r="L551" s="248"/>
      <c r="M551" s="249"/>
      <c r="N551" s="250"/>
      <c r="O551" s="250"/>
      <c r="P551" s="250"/>
      <c r="Q551" s="250"/>
      <c r="R551" s="250"/>
      <c r="S551" s="250"/>
      <c r="T551" s="251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52" t="s">
        <v>372</v>
      </c>
      <c r="AU551" s="252" t="s">
        <v>88</v>
      </c>
      <c r="AV551" s="13" t="s">
        <v>88</v>
      </c>
      <c r="AW551" s="13" t="s">
        <v>32</v>
      </c>
      <c r="AX551" s="13" t="s">
        <v>76</v>
      </c>
      <c r="AY551" s="252" t="s">
        <v>362</v>
      </c>
    </row>
    <row r="552" s="14" customFormat="1">
      <c r="A552" s="14"/>
      <c r="B552" s="263"/>
      <c r="C552" s="264"/>
      <c r="D552" s="243" t="s">
        <v>372</v>
      </c>
      <c r="E552" s="265" t="s">
        <v>1</v>
      </c>
      <c r="F552" s="266" t="s">
        <v>396</v>
      </c>
      <c r="G552" s="264"/>
      <c r="H552" s="267">
        <v>50.460000000000001</v>
      </c>
      <c r="I552" s="268"/>
      <c r="J552" s="264"/>
      <c r="K552" s="264"/>
      <c r="L552" s="269"/>
      <c r="M552" s="270"/>
      <c r="N552" s="271"/>
      <c r="O552" s="271"/>
      <c r="P552" s="271"/>
      <c r="Q552" s="271"/>
      <c r="R552" s="271"/>
      <c r="S552" s="271"/>
      <c r="T552" s="272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73" t="s">
        <v>372</v>
      </c>
      <c r="AU552" s="273" t="s">
        <v>88</v>
      </c>
      <c r="AV552" s="14" t="s">
        <v>370</v>
      </c>
      <c r="AW552" s="14" t="s">
        <v>32</v>
      </c>
      <c r="AX552" s="14" t="s">
        <v>83</v>
      </c>
      <c r="AY552" s="273" t="s">
        <v>362</v>
      </c>
    </row>
    <row r="553" s="2" customFormat="1" ht="16.5" customHeight="1">
      <c r="A553" s="39"/>
      <c r="B553" s="40"/>
      <c r="C553" s="228" t="s">
        <v>1580</v>
      </c>
      <c r="D553" s="228" t="s">
        <v>365</v>
      </c>
      <c r="E553" s="229" t="s">
        <v>1529</v>
      </c>
      <c r="F553" s="230" t="s">
        <v>1530</v>
      </c>
      <c r="G553" s="231" t="s">
        <v>368</v>
      </c>
      <c r="H553" s="232">
        <v>50.460000000000001</v>
      </c>
      <c r="I553" s="233"/>
      <c r="J553" s="234">
        <f>ROUND(I553*H553,2)</f>
        <v>0</v>
      </c>
      <c r="K553" s="230" t="s">
        <v>369</v>
      </c>
      <c r="L553" s="45"/>
      <c r="M553" s="235" t="s">
        <v>1</v>
      </c>
      <c r="N553" s="236" t="s">
        <v>42</v>
      </c>
      <c r="O553" s="92"/>
      <c r="P553" s="237">
        <f>O553*H553</f>
        <v>0</v>
      </c>
      <c r="Q553" s="237">
        <v>0.00029999999999999997</v>
      </c>
      <c r="R553" s="237">
        <f>Q553*H553</f>
        <v>0.015137999999999999</v>
      </c>
      <c r="S553" s="237">
        <v>0</v>
      </c>
      <c r="T553" s="238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39" t="s">
        <v>440</v>
      </c>
      <c r="AT553" s="239" t="s">
        <v>365</v>
      </c>
      <c r="AU553" s="239" t="s">
        <v>88</v>
      </c>
      <c r="AY553" s="18" t="s">
        <v>362</v>
      </c>
      <c r="BE553" s="240">
        <f>IF(N553="základní",J553,0)</f>
        <v>0</v>
      </c>
      <c r="BF553" s="240">
        <f>IF(N553="snížená",J553,0)</f>
        <v>0</v>
      </c>
      <c r="BG553" s="240">
        <f>IF(N553="zákl. přenesená",J553,0)</f>
        <v>0</v>
      </c>
      <c r="BH553" s="240">
        <f>IF(N553="sníž. přenesená",J553,0)</f>
        <v>0</v>
      </c>
      <c r="BI553" s="240">
        <f>IF(N553="nulová",J553,0)</f>
        <v>0</v>
      </c>
      <c r="BJ553" s="18" t="s">
        <v>88</v>
      </c>
      <c r="BK553" s="240">
        <f>ROUND(I553*H553,2)</f>
        <v>0</v>
      </c>
      <c r="BL553" s="18" t="s">
        <v>440</v>
      </c>
      <c r="BM553" s="239" t="s">
        <v>1531</v>
      </c>
    </row>
    <row r="554" s="2" customFormat="1" ht="33" customHeight="1">
      <c r="A554" s="39"/>
      <c r="B554" s="40"/>
      <c r="C554" s="228" t="s">
        <v>1584</v>
      </c>
      <c r="D554" s="228" t="s">
        <v>365</v>
      </c>
      <c r="E554" s="229" t="s">
        <v>1533</v>
      </c>
      <c r="F554" s="230" t="s">
        <v>1534</v>
      </c>
      <c r="G554" s="231" t="s">
        <v>403</v>
      </c>
      <c r="H554" s="232">
        <v>27.649999999999999</v>
      </c>
      <c r="I554" s="233"/>
      <c r="J554" s="234">
        <f>ROUND(I554*H554,2)</f>
        <v>0</v>
      </c>
      <c r="K554" s="230" t="s">
        <v>369</v>
      </c>
      <c r="L554" s="45"/>
      <c r="M554" s="235" t="s">
        <v>1</v>
      </c>
      <c r="N554" s="236" t="s">
        <v>42</v>
      </c>
      <c r="O554" s="92"/>
      <c r="P554" s="237">
        <f>O554*H554</f>
        <v>0</v>
      </c>
      <c r="Q554" s="237">
        <v>0.00042999999999999999</v>
      </c>
      <c r="R554" s="237">
        <f>Q554*H554</f>
        <v>0.011889499999999999</v>
      </c>
      <c r="S554" s="237">
        <v>0</v>
      </c>
      <c r="T554" s="238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39" t="s">
        <v>440</v>
      </c>
      <c r="AT554" s="239" t="s">
        <v>365</v>
      </c>
      <c r="AU554" s="239" t="s">
        <v>88</v>
      </c>
      <c r="AY554" s="18" t="s">
        <v>362</v>
      </c>
      <c r="BE554" s="240">
        <f>IF(N554="základní",J554,0)</f>
        <v>0</v>
      </c>
      <c r="BF554" s="240">
        <f>IF(N554="snížená",J554,0)</f>
        <v>0</v>
      </c>
      <c r="BG554" s="240">
        <f>IF(N554="zákl. přenesená",J554,0)</f>
        <v>0</v>
      </c>
      <c r="BH554" s="240">
        <f>IF(N554="sníž. přenesená",J554,0)</f>
        <v>0</v>
      </c>
      <c r="BI554" s="240">
        <f>IF(N554="nulová",J554,0)</f>
        <v>0</v>
      </c>
      <c r="BJ554" s="18" t="s">
        <v>88</v>
      </c>
      <c r="BK554" s="240">
        <f>ROUND(I554*H554,2)</f>
        <v>0</v>
      </c>
      <c r="BL554" s="18" t="s">
        <v>440</v>
      </c>
      <c r="BM554" s="239" t="s">
        <v>1535</v>
      </c>
    </row>
    <row r="555" s="13" customFormat="1">
      <c r="A555" s="13"/>
      <c r="B555" s="241"/>
      <c r="C555" s="242"/>
      <c r="D555" s="243" t="s">
        <v>372</v>
      </c>
      <c r="E555" s="244" t="s">
        <v>1</v>
      </c>
      <c r="F555" s="245" t="s">
        <v>2474</v>
      </c>
      <c r="G555" s="242"/>
      <c r="H555" s="246">
        <v>11.699999999999999</v>
      </c>
      <c r="I555" s="247"/>
      <c r="J555" s="242"/>
      <c r="K555" s="242"/>
      <c r="L555" s="248"/>
      <c r="M555" s="249"/>
      <c r="N555" s="250"/>
      <c r="O555" s="250"/>
      <c r="P555" s="250"/>
      <c r="Q555" s="250"/>
      <c r="R555" s="250"/>
      <c r="S555" s="250"/>
      <c r="T555" s="251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52" t="s">
        <v>372</v>
      </c>
      <c r="AU555" s="252" t="s">
        <v>88</v>
      </c>
      <c r="AV555" s="13" t="s">
        <v>88</v>
      </c>
      <c r="AW555" s="13" t="s">
        <v>32</v>
      </c>
      <c r="AX555" s="13" t="s">
        <v>76</v>
      </c>
      <c r="AY555" s="252" t="s">
        <v>362</v>
      </c>
    </row>
    <row r="556" s="13" customFormat="1">
      <c r="A556" s="13"/>
      <c r="B556" s="241"/>
      <c r="C556" s="242"/>
      <c r="D556" s="243" t="s">
        <v>372</v>
      </c>
      <c r="E556" s="244" t="s">
        <v>1</v>
      </c>
      <c r="F556" s="245" t="s">
        <v>2475</v>
      </c>
      <c r="G556" s="242"/>
      <c r="H556" s="246">
        <v>15.949999999999999</v>
      </c>
      <c r="I556" s="247"/>
      <c r="J556" s="242"/>
      <c r="K556" s="242"/>
      <c r="L556" s="248"/>
      <c r="M556" s="249"/>
      <c r="N556" s="250"/>
      <c r="O556" s="250"/>
      <c r="P556" s="250"/>
      <c r="Q556" s="250"/>
      <c r="R556" s="250"/>
      <c r="S556" s="250"/>
      <c r="T556" s="251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52" t="s">
        <v>372</v>
      </c>
      <c r="AU556" s="252" t="s">
        <v>88</v>
      </c>
      <c r="AV556" s="13" t="s">
        <v>88</v>
      </c>
      <c r="AW556" s="13" t="s">
        <v>32</v>
      </c>
      <c r="AX556" s="13" t="s">
        <v>76</v>
      </c>
      <c r="AY556" s="252" t="s">
        <v>362</v>
      </c>
    </row>
    <row r="557" s="14" customFormat="1">
      <c r="A557" s="14"/>
      <c r="B557" s="263"/>
      <c r="C557" s="264"/>
      <c r="D557" s="243" t="s">
        <v>372</v>
      </c>
      <c r="E557" s="265" t="s">
        <v>1</v>
      </c>
      <c r="F557" s="266" t="s">
        <v>396</v>
      </c>
      <c r="G557" s="264"/>
      <c r="H557" s="267">
        <v>27.649999999999999</v>
      </c>
      <c r="I557" s="268"/>
      <c r="J557" s="264"/>
      <c r="K557" s="264"/>
      <c r="L557" s="269"/>
      <c r="M557" s="270"/>
      <c r="N557" s="271"/>
      <c r="O557" s="271"/>
      <c r="P557" s="271"/>
      <c r="Q557" s="271"/>
      <c r="R557" s="271"/>
      <c r="S557" s="271"/>
      <c r="T557" s="272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73" t="s">
        <v>372</v>
      </c>
      <c r="AU557" s="273" t="s">
        <v>88</v>
      </c>
      <c r="AV557" s="14" t="s">
        <v>370</v>
      </c>
      <c r="AW557" s="14" t="s">
        <v>32</v>
      </c>
      <c r="AX557" s="14" t="s">
        <v>83</v>
      </c>
      <c r="AY557" s="273" t="s">
        <v>362</v>
      </c>
    </row>
    <row r="558" s="2" customFormat="1" ht="24.15" customHeight="1">
      <c r="A558" s="39"/>
      <c r="B558" s="40"/>
      <c r="C558" s="253" t="s">
        <v>1600</v>
      </c>
      <c r="D558" s="253" t="s">
        <v>380</v>
      </c>
      <c r="E558" s="254" t="s">
        <v>1550</v>
      </c>
      <c r="F558" s="255" t="s">
        <v>1551</v>
      </c>
      <c r="G558" s="256" t="s">
        <v>403</v>
      </c>
      <c r="H558" s="257">
        <v>33.420000000000002</v>
      </c>
      <c r="I558" s="258"/>
      <c r="J558" s="259">
        <f>ROUND(I558*H558,2)</f>
        <v>0</v>
      </c>
      <c r="K558" s="255" t="s">
        <v>369</v>
      </c>
      <c r="L558" s="260"/>
      <c r="M558" s="261" t="s">
        <v>1</v>
      </c>
      <c r="N558" s="262" t="s">
        <v>42</v>
      </c>
      <c r="O558" s="92"/>
      <c r="P558" s="237">
        <f>O558*H558</f>
        <v>0</v>
      </c>
      <c r="Q558" s="237">
        <v>0.00198</v>
      </c>
      <c r="R558" s="237">
        <f>Q558*H558</f>
        <v>0.066171599999999997</v>
      </c>
      <c r="S558" s="237">
        <v>0</v>
      </c>
      <c r="T558" s="238">
        <f>S558*H558</f>
        <v>0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39" t="s">
        <v>526</v>
      </c>
      <c r="AT558" s="239" t="s">
        <v>380</v>
      </c>
      <c r="AU558" s="239" t="s">
        <v>88</v>
      </c>
      <c r="AY558" s="18" t="s">
        <v>362</v>
      </c>
      <c r="BE558" s="240">
        <f>IF(N558="základní",J558,0)</f>
        <v>0</v>
      </c>
      <c r="BF558" s="240">
        <f>IF(N558="snížená",J558,0)</f>
        <v>0</v>
      </c>
      <c r="BG558" s="240">
        <f>IF(N558="zákl. přenesená",J558,0)</f>
        <v>0</v>
      </c>
      <c r="BH558" s="240">
        <f>IF(N558="sníž. přenesená",J558,0)</f>
        <v>0</v>
      </c>
      <c r="BI558" s="240">
        <f>IF(N558="nulová",J558,0)</f>
        <v>0</v>
      </c>
      <c r="BJ558" s="18" t="s">
        <v>88</v>
      </c>
      <c r="BK558" s="240">
        <f>ROUND(I558*H558,2)</f>
        <v>0</v>
      </c>
      <c r="BL558" s="18" t="s">
        <v>440</v>
      </c>
      <c r="BM558" s="239" t="s">
        <v>2476</v>
      </c>
    </row>
    <row r="559" s="13" customFormat="1">
      <c r="A559" s="13"/>
      <c r="B559" s="241"/>
      <c r="C559" s="242"/>
      <c r="D559" s="243" t="s">
        <v>372</v>
      </c>
      <c r="E559" s="244" t="s">
        <v>1</v>
      </c>
      <c r="F559" s="245" t="s">
        <v>2477</v>
      </c>
      <c r="G559" s="242"/>
      <c r="H559" s="246">
        <v>30.382000000000001</v>
      </c>
      <c r="I559" s="247"/>
      <c r="J559" s="242"/>
      <c r="K559" s="242"/>
      <c r="L559" s="248"/>
      <c r="M559" s="249"/>
      <c r="N559" s="250"/>
      <c r="O559" s="250"/>
      <c r="P559" s="250"/>
      <c r="Q559" s="250"/>
      <c r="R559" s="250"/>
      <c r="S559" s="250"/>
      <c r="T559" s="251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52" t="s">
        <v>372</v>
      </c>
      <c r="AU559" s="252" t="s">
        <v>88</v>
      </c>
      <c r="AV559" s="13" t="s">
        <v>88</v>
      </c>
      <c r="AW559" s="13" t="s">
        <v>32</v>
      </c>
      <c r="AX559" s="13" t="s">
        <v>83</v>
      </c>
      <c r="AY559" s="252" t="s">
        <v>362</v>
      </c>
    </row>
    <row r="560" s="13" customFormat="1">
      <c r="A560" s="13"/>
      <c r="B560" s="241"/>
      <c r="C560" s="242"/>
      <c r="D560" s="243" t="s">
        <v>372</v>
      </c>
      <c r="E560" s="242"/>
      <c r="F560" s="245" t="s">
        <v>2478</v>
      </c>
      <c r="G560" s="242"/>
      <c r="H560" s="246">
        <v>33.420000000000002</v>
      </c>
      <c r="I560" s="247"/>
      <c r="J560" s="242"/>
      <c r="K560" s="242"/>
      <c r="L560" s="248"/>
      <c r="M560" s="249"/>
      <c r="N560" s="250"/>
      <c r="O560" s="250"/>
      <c r="P560" s="250"/>
      <c r="Q560" s="250"/>
      <c r="R560" s="250"/>
      <c r="S560" s="250"/>
      <c r="T560" s="251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52" t="s">
        <v>372</v>
      </c>
      <c r="AU560" s="252" t="s">
        <v>88</v>
      </c>
      <c r="AV560" s="13" t="s">
        <v>88</v>
      </c>
      <c r="AW560" s="13" t="s">
        <v>4</v>
      </c>
      <c r="AX560" s="13" t="s">
        <v>83</v>
      </c>
      <c r="AY560" s="252" t="s">
        <v>362</v>
      </c>
    </row>
    <row r="561" s="2" customFormat="1" ht="33" customHeight="1">
      <c r="A561" s="39"/>
      <c r="B561" s="40"/>
      <c r="C561" s="228" t="s">
        <v>1604</v>
      </c>
      <c r="D561" s="228" t="s">
        <v>365</v>
      </c>
      <c r="E561" s="229" t="s">
        <v>1556</v>
      </c>
      <c r="F561" s="230" t="s">
        <v>1557</v>
      </c>
      <c r="G561" s="231" t="s">
        <v>368</v>
      </c>
      <c r="H561" s="232">
        <v>50.460000000000001</v>
      </c>
      <c r="I561" s="233"/>
      <c r="J561" s="234">
        <f>ROUND(I561*H561,2)</f>
        <v>0</v>
      </c>
      <c r="K561" s="230" t="s">
        <v>369</v>
      </c>
      <c r="L561" s="45"/>
      <c r="M561" s="235" t="s">
        <v>1</v>
      </c>
      <c r="N561" s="236" t="s">
        <v>42</v>
      </c>
      <c r="O561" s="92"/>
      <c r="P561" s="237">
        <f>O561*H561</f>
        <v>0</v>
      </c>
      <c r="Q561" s="237">
        <v>0.0060000000000000001</v>
      </c>
      <c r="R561" s="237">
        <f>Q561*H561</f>
        <v>0.30276000000000003</v>
      </c>
      <c r="S561" s="237">
        <v>0</v>
      </c>
      <c r="T561" s="238">
        <f>S561*H561</f>
        <v>0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39" t="s">
        <v>440</v>
      </c>
      <c r="AT561" s="239" t="s">
        <v>365</v>
      </c>
      <c r="AU561" s="239" t="s">
        <v>88</v>
      </c>
      <c r="AY561" s="18" t="s">
        <v>362</v>
      </c>
      <c r="BE561" s="240">
        <f>IF(N561="základní",J561,0)</f>
        <v>0</v>
      </c>
      <c r="BF561" s="240">
        <f>IF(N561="snížená",J561,0)</f>
        <v>0</v>
      </c>
      <c r="BG561" s="240">
        <f>IF(N561="zákl. přenesená",J561,0)</f>
        <v>0</v>
      </c>
      <c r="BH561" s="240">
        <f>IF(N561="sníž. přenesená",J561,0)</f>
        <v>0</v>
      </c>
      <c r="BI561" s="240">
        <f>IF(N561="nulová",J561,0)</f>
        <v>0</v>
      </c>
      <c r="BJ561" s="18" t="s">
        <v>88</v>
      </c>
      <c r="BK561" s="240">
        <f>ROUND(I561*H561,2)</f>
        <v>0</v>
      </c>
      <c r="BL561" s="18" t="s">
        <v>440</v>
      </c>
      <c r="BM561" s="239" t="s">
        <v>1558</v>
      </c>
    </row>
    <row r="562" s="2" customFormat="1" ht="24.15" customHeight="1">
      <c r="A562" s="39"/>
      <c r="B562" s="40"/>
      <c r="C562" s="253" t="s">
        <v>1608</v>
      </c>
      <c r="D562" s="253" t="s">
        <v>380</v>
      </c>
      <c r="E562" s="254" t="s">
        <v>1560</v>
      </c>
      <c r="F562" s="255" t="s">
        <v>1561</v>
      </c>
      <c r="G562" s="256" t="s">
        <v>368</v>
      </c>
      <c r="H562" s="257">
        <v>55.506</v>
      </c>
      <c r="I562" s="258"/>
      <c r="J562" s="259">
        <f>ROUND(I562*H562,2)</f>
        <v>0</v>
      </c>
      <c r="K562" s="255" t="s">
        <v>369</v>
      </c>
      <c r="L562" s="260"/>
      <c r="M562" s="261" t="s">
        <v>1</v>
      </c>
      <c r="N562" s="262" t="s">
        <v>42</v>
      </c>
      <c r="O562" s="92"/>
      <c r="P562" s="237">
        <f>O562*H562</f>
        <v>0</v>
      </c>
      <c r="Q562" s="237">
        <v>0.021999999999999999</v>
      </c>
      <c r="R562" s="237">
        <f>Q562*H562</f>
        <v>1.2211319999999999</v>
      </c>
      <c r="S562" s="237">
        <v>0</v>
      </c>
      <c r="T562" s="238">
        <f>S562*H562</f>
        <v>0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39" t="s">
        <v>526</v>
      </c>
      <c r="AT562" s="239" t="s">
        <v>380</v>
      </c>
      <c r="AU562" s="239" t="s">
        <v>88</v>
      </c>
      <c r="AY562" s="18" t="s">
        <v>362</v>
      </c>
      <c r="BE562" s="240">
        <f>IF(N562="základní",J562,0)</f>
        <v>0</v>
      </c>
      <c r="BF562" s="240">
        <f>IF(N562="snížená",J562,0)</f>
        <v>0</v>
      </c>
      <c r="BG562" s="240">
        <f>IF(N562="zákl. přenesená",J562,0)</f>
        <v>0</v>
      </c>
      <c r="BH562" s="240">
        <f>IF(N562="sníž. přenesená",J562,0)</f>
        <v>0</v>
      </c>
      <c r="BI562" s="240">
        <f>IF(N562="nulová",J562,0)</f>
        <v>0</v>
      </c>
      <c r="BJ562" s="18" t="s">
        <v>88</v>
      </c>
      <c r="BK562" s="240">
        <f>ROUND(I562*H562,2)</f>
        <v>0</v>
      </c>
      <c r="BL562" s="18" t="s">
        <v>440</v>
      </c>
      <c r="BM562" s="239" t="s">
        <v>1562</v>
      </c>
    </row>
    <row r="563" s="13" customFormat="1">
      <c r="A563" s="13"/>
      <c r="B563" s="241"/>
      <c r="C563" s="242"/>
      <c r="D563" s="243" t="s">
        <v>372</v>
      </c>
      <c r="E563" s="244" t="s">
        <v>1</v>
      </c>
      <c r="F563" s="245" t="s">
        <v>2479</v>
      </c>
      <c r="G563" s="242"/>
      <c r="H563" s="246">
        <v>55.506</v>
      </c>
      <c r="I563" s="247"/>
      <c r="J563" s="242"/>
      <c r="K563" s="242"/>
      <c r="L563" s="248"/>
      <c r="M563" s="249"/>
      <c r="N563" s="250"/>
      <c r="O563" s="250"/>
      <c r="P563" s="250"/>
      <c r="Q563" s="250"/>
      <c r="R563" s="250"/>
      <c r="S563" s="250"/>
      <c r="T563" s="251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52" t="s">
        <v>372</v>
      </c>
      <c r="AU563" s="252" t="s">
        <v>88</v>
      </c>
      <c r="AV563" s="13" t="s">
        <v>88</v>
      </c>
      <c r="AW563" s="13" t="s">
        <v>32</v>
      </c>
      <c r="AX563" s="13" t="s">
        <v>76</v>
      </c>
      <c r="AY563" s="252" t="s">
        <v>362</v>
      </c>
    </row>
    <row r="564" s="14" customFormat="1">
      <c r="A564" s="14"/>
      <c r="B564" s="263"/>
      <c r="C564" s="264"/>
      <c r="D564" s="243" t="s">
        <v>372</v>
      </c>
      <c r="E564" s="265" t="s">
        <v>1</v>
      </c>
      <c r="F564" s="266" t="s">
        <v>396</v>
      </c>
      <c r="G564" s="264"/>
      <c r="H564" s="267">
        <v>55.506</v>
      </c>
      <c r="I564" s="268"/>
      <c r="J564" s="264"/>
      <c r="K564" s="264"/>
      <c r="L564" s="269"/>
      <c r="M564" s="270"/>
      <c r="N564" s="271"/>
      <c r="O564" s="271"/>
      <c r="P564" s="271"/>
      <c r="Q564" s="271"/>
      <c r="R564" s="271"/>
      <c r="S564" s="271"/>
      <c r="T564" s="272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73" t="s">
        <v>372</v>
      </c>
      <c r="AU564" s="273" t="s">
        <v>88</v>
      </c>
      <c r="AV564" s="14" t="s">
        <v>370</v>
      </c>
      <c r="AW564" s="14" t="s">
        <v>32</v>
      </c>
      <c r="AX564" s="14" t="s">
        <v>83</v>
      </c>
      <c r="AY564" s="273" t="s">
        <v>362</v>
      </c>
    </row>
    <row r="565" s="2" customFormat="1" ht="24.15" customHeight="1">
      <c r="A565" s="39"/>
      <c r="B565" s="40"/>
      <c r="C565" s="228" t="s">
        <v>1612</v>
      </c>
      <c r="D565" s="228" t="s">
        <v>365</v>
      </c>
      <c r="E565" s="229" t="s">
        <v>1565</v>
      </c>
      <c r="F565" s="230" t="s">
        <v>1566</v>
      </c>
      <c r="G565" s="231" t="s">
        <v>368</v>
      </c>
      <c r="H565" s="232">
        <v>14.77</v>
      </c>
      <c r="I565" s="233"/>
      <c r="J565" s="234">
        <f>ROUND(I565*H565,2)</f>
        <v>0</v>
      </c>
      <c r="K565" s="230" t="s">
        <v>471</v>
      </c>
      <c r="L565" s="45"/>
      <c r="M565" s="235" t="s">
        <v>1</v>
      </c>
      <c r="N565" s="236" t="s">
        <v>42</v>
      </c>
      <c r="O565" s="92"/>
      <c r="P565" s="237">
        <f>O565*H565</f>
        <v>0</v>
      </c>
      <c r="Q565" s="237">
        <v>0</v>
      </c>
      <c r="R565" s="237">
        <f>Q565*H565</f>
        <v>0</v>
      </c>
      <c r="S565" s="237">
        <v>0</v>
      </c>
      <c r="T565" s="238">
        <f>S565*H565</f>
        <v>0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39" t="s">
        <v>440</v>
      </c>
      <c r="AT565" s="239" t="s">
        <v>365</v>
      </c>
      <c r="AU565" s="239" t="s">
        <v>88</v>
      </c>
      <c r="AY565" s="18" t="s">
        <v>362</v>
      </c>
      <c r="BE565" s="240">
        <f>IF(N565="základní",J565,0)</f>
        <v>0</v>
      </c>
      <c r="BF565" s="240">
        <f>IF(N565="snížená",J565,0)</f>
        <v>0</v>
      </c>
      <c r="BG565" s="240">
        <f>IF(N565="zákl. přenesená",J565,0)</f>
        <v>0</v>
      </c>
      <c r="BH565" s="240">
        <f>IF(N565="sníž. přenesená",J565,0)</f>
        <v>0</v>
      </c>
      <c r="BI565" s="240">
        <f>IF(N565="nulová",J565,0)</f>
        <v>0</v>
      </c>
      <c r="BJ565" s="18" t="s">
        <v>88</v>
      </c>
      <c r="BK565" s="240">
        <f>ROUND(I565*H565,2)</f>
        <v>0</v>
      </c>
      <c r="BL565" s="18" t="s">
        <v>440</v>
      </c>
      <c r="BM565" s="239" t="s">
        <v>1567</v>
      </c>
    </row>
    <row r="566" s="2" customFormat="1">
      <c r="A566" s="39"/>
      <c r="B566" s="40"/>
      <c r="C566" s="41"/>
      <c r="D566" s="243" t="s">
        <v>570</v>
      </c>
      <c r="E566" s="41"/>
      <c r="F566" s="284" t="s">
        <v>1568</v>
      </c>
      <c r="G566" s="41"/>
      <c r="H566" s="41"/>
      <c r="I566" s="285"/>
      <c r="J566" s="41"/>
      <c r="K566" s="41"/>
      <c r="L566" s="45"/>
      <c r="M566" s="286"/>
      <c r="N566" s="287"/>
      <c r="O566" s="92"/>
      <c r="P566" s="92"/>
      <c r="Q566" s="92"/>
      <c r="R566" s="92"/>
      <c r="S566" s="92"/>
      <c r="T566" s="93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T566" s="18" t="s">
        <v>570</v>
      </c>
      <c r="AU566" s="18" t="s">
        <v>88</v>
      </c>
    </row>
    <row r="567" s="13" customFormat="1">
      <c r="A567" s="13"/>
      <c r="B567" s="241"/>
      <c r="C567" s="242"/>
      <c r="D567" s="243" t="s">
        <v>372</v>
      </c>
      <c r="E567" s="244" t="s">
        <v>1</v>
      </c>
      <c r="F567" s="245" t="s">
        <v>2480</v>
      </c>
      <c r="G567" s="242"/>
      <c r="H567" s="246">
        <v>10.33</v>
      </c>
      <c r="I567" s="247"/>
      <c r="J567" s="242"/>
      <c r="K567" s="242"/>
      <c r="L567" s="248"/>
      <c r="M567" s="249"/>
      <c r="N567" s="250"/>
      <c r="O567" s="250"/>
      <c r="P567" s="250"/>
      <c r="Q567" s="250"/>
      <c r="R567" s="250"/>
      <c r="S567" s="250"/>
      <c r="T567" s="251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52" t="s">
        <v>372</v>
      </c>
      <c r="AU567" s="252" t="s">
        <v>88</v>
      </c>
      <c r="AV567" s="13" t="s">
        <v>88</v>
      </c>
      <c r="AW567" s="13" t="s">
        <v>32</v>
      </c>
      <c r="AX567" s="13" t="s">
        <v>76</v>
      </c>
      <c r="AY567" s="252" t="s">
        <v>362</v>
      </c>
    </row>
    <row r="568" s="13" customFormat="1">
      <c r="A568" s="13"/>
      <c r="B568" s="241"/>
      <c r="C568" s="242"/>
      <c r="D568" s="243" t="s">
        <v>372</v>
      </c>
      <c r="E568" s="244" t="s">
        <v>1</v>
      </c>
      <c r="F568" s="245" t="s">
        <v>2481</v>
      </c>
      <c r="G568" s="242"/>
      <c r="H568" s="246">
        <v>4.4400000000000004</v>
      </c>
      <c r="I568" s="247"/>
      <c r="J568" s="242"/>
      <c r="K568" s="242"/>
      <c r="L568" s="248"/>
      <c r="M568" s="249"/>
      <c r="N568" s="250"/>
      <c r="O568" s="250"/>
      <c r="P568" s="250"/>
      <c r="Q568" s="250"/>
      <c r="R568" s="250"/>
      <c r="S568" s="250"/>
      <c r="T568" s="251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52" t="s">
        <v>372</v>
      </c>
      <c r="AU568" s="252" t="s">
        <v>88</v>
      </c>
      <c r="AV568" s="13" t="s">
        <v>88</v>
      </c>
      <c r="AW568" s="13" t="s">
        <v>32</v>
      </c>
      <c r="AX568" s="13" t="s">
        <v>76</v>
      </c>
      <c r="AY568" s="252" t="s">
        <v>362</v>
      </c>
    </row>
    <row r="569" s="14" customFormat="1">
      <c r="A569" s="14"/>
      <c r="B569" s="263"/>
      <c r="C569" s="264"/>
      <c r="D569" s="243" t="s">
        <v>372</v>
      </c>
      <c r="E569" s="265" t="s">
        <v>1</v>
      </c>
      <c r="F569" s="266" t="s">
        <v>396</v>
      </c>
      <c r="G569" s="264"/>
      <c r="H569" s="267">
        <v>14.77</v>
      </c>
      <c r="I569" s="268"/>
      <c r="J569" s="264"/>
      <c r="K569" s="264"/>
      <c r="L569" s="269"/>
      <c r="M569" s="270"/>
      <c r="N569" s="271"/>
      <c r="O569" s="271"/>
      <c r="P569" s="271"/>
      <c r="Q569" s="271"/>
      <c r="R569" s="271"/>
      <c r="S569" s="271"/>
      <c r="T569" s="272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73" t="s">
        <v>372</v>
      </c>
      <c r="AU569" s="273" t="s">
        <v>88</v>
      </c>
      <c r="AV569" s="14" t="s">
        <v>370</v>
      </c>
      <c r="AW569" s="14" t="s">
        <v>32</v>
      </c>
      <c r="AX569" s="14" t="s">
        <v>83</v>
      </c>
      <c r="AY569" s="273" t="s">
        <v>362</v>
      </c>
    </row>
    <row r="570" s="2" customFormat="1" ht="24.15" customHeight="1">
      <c r="A570" s="39"/>
      <c r="B570" s="40"/>
      <c r="C570" s="228" t="s">
        <v>1617</v>
      </c>
      <c r="D570" s="228" t="s">
        <v>365</v>
      </c>
      <c r="E570" s="229" t="s">
        <v>2482</v>
      </c>
      <c r="F570" s="230" t="s">
        <v>2483</v>
      </c>
      <c r="G570" s="231" t="s">
        <v>482</v>
      </c>
      <c r="H570" s="232">
        <v>1.617</v>
      </c>
      <c r="I570" s="233"/>
      <c r="J570" s="234">
        <f>ROUND(I570*H570,2)</f>
        <v>0</v>
      </c>
      <c r="K570" s="230" t="s">
        <v>369</v>
      </c>
      <c r="L570" s="45"/>
      <c r="M570" s="235" t="s">
        <v>1</v>
      </c>
      <c r="N570" s="236" t="s">
        <v>42</v>
      </c>
      <c r="O570" s="92"/>
      <c r="P570" s="237">
        <f>O570*H570</f>
        <v>0</v>
      </c>
      <c r="Q570" s="237">
        <v>0</v>
      </c>
      <c r="R570" s="237">
        <f>Q570*H570</f>
        <v>0</v>
      </c>
      <c r="S570" s="237">
        <v>0</v>
      </c>
      <c r="T570" s="238">
        <f>S570*H570</f>
        <v>0</v>
      </c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R570" s="239" t="s">
        <v>440</v>
      </c>
      <c r="AT570" s="239" t="s">
        <v>365</v>
      </c>
      <c r="AU570" s="239" t="s">
        <v>88</v>
      </c>
      <c r="AY570" s="18" t="s">
        <v>362</v>
      </c>
      <c r="BE570" s="240">
        <f>IF(N570="základní",J570,0)</f>
        <v>0</v>
      </c>
      <c r="BF570" s="240">
        <f>IF(N570="snížená",J570,0)</f>
        <v>0</v>
      </c>
      <c r="BG570" s="240">
        <f>IF(N570="zákl. přenesená",J570,0)</f>
        <v>0</v>
      </c>
      <c r="BH570" s="240">
        <f>IF(N570="sníž. přenesená",J570,0)</f>
        <v>0</v>
      </c>
      <c r="BI570" s="240">
        <f>IF(N570="nulová",J570,0)</f>
        <v>0</v>
      </c>
      <c r="BJ570" s="18" t="s">
        <v>88</v>
      </c>
      <c r="BK570" s="240">
        <f>ROUND(I570*H570,2)</f>
        <v>0</v>
      </c>
      <c r="BL570" s="18" t="s">
        <v>440</v>
      </c>
      <c r="BM570" s="239" t="s">
        <v>1579</v>
      </c>
    </row>
    <row r="571" s="12" customFormat="1" ht="22.8" customHeight="1">
      <c r="A571" s="12"/>
      <c r="B571" s="212"/>
      <c r="C571" s="213"/>
      <c r="D571" s="214" t="s">
        <v>75</v>
      </c>
      <c r="E571" s="226" t="s">
        <v>763</v>
      </c>
      <c r="F571" s="226" t="s">
        <v>764</v>
      </c>
      <c r="G571" s="213"/>
      <c r="H571" s="213"/>
      <c r="I571" s="216"/>
      <c r="J571" s="227">
        <f>BK571</f>
        <v>0</v>
      </c>
      <c r="K571" s="213"/>
      <c r="L571" s="218"/>
      <c r="M571" s="219"/>
      <c r="N571" s="220"/>
      <c r="O571" s="220"/>
      <c r="P571" s="221">
        <f>SUM(P572:P602)</f>
        <v>0</v>
      </c>
      <c r="Q571" s="220"/>
      <c r="R571" s="221">
        <f>SUM(R572:R602)</f>
        <v>0.77187888000000004</v>
      </c>
      <c r="S571" s="220"/>
      <c r="T571" s="222">
        <f>SUM(T572:T602)</f>
        <v>0</v>
      </c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R571" s="223" t="s">
        <v>88</v>
      </c>
      <c r="AT571" s="224" t="s">
        <v>75</v>
      </c>
      <c r="AU571" s="224" t="s">
        <v>83</v>
      </c>
      <c r="AY571" s="223" t="s">
        <v>362</v>
      </c>
      <c r="BK571" s="225">
        <f>SUM(BK572:BK602)</f>
        <v>0</v>
      </c>
    </row>
    <row r="572" s="2" customFormat="1" ht="24.15" customHeight="1">
      <c r="A572" s="39"/>
      <c r="B572" s="40"/>
      <c r="C572" s="228" t="s">
        <v>1630</v>
      </c>
      <c r="D572" s="228" t="s">
        <v>365</v>
      </c>
      <c r="E572" s="229" t="s">
        <v>1581</v>
      </c>
      <c r="F572" s="230" t="s">
        <v>1582</v>
      </c>
      <c r="G572" s="231" t="s">
        <v>368</v>
      </c>
      <c r="H572" s="232">
        <v>107.37000000000001</v>
      </c>
      <c r="I572" s="233"/>
      <c r="J572" s="234">
        <f>ROUND(I572*H572,2)</f>
        <v>0</v>
      </c>
      <c r="K572" s="230" t="s">
        <v>369</v>
      </c>
      <c r="L572" s="45"/>
      <c r="M572" s="235" t="s">
        <v>1</v>
      </c>
      <c r="N572" s="236" t="s">
        <v>42</v>
      </c>
      <c r="O572" s="92"/>
      <c r="P572" s="237">
        <f>O572*H572</f>
        <v>0</v>
      </c>
      <c r="Q572" s="237">
        <v>0</v>
      </c>
      <c r="R572" s="237">
        <f>Q572*H572</f>
        <v>0</v>
      </c>
      <c r="S572" s="237">
        <v>0</v>
      </c>
      <c r="T572" s="238">
        <f>S572*H572</f>
        <v>0</v>
      </c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R572" s="239" t="s">
        <v>440</v>
      </c>
      <c r="AT572" s="239" t="s">
        <v>365</v>
      </c>
      <c r="AU572" s="239" t="s">
        <v>88</v>
      </c>
      <c r="AY572" s="18" t="s">
        <v>362</v>
      </c>
      <c r="BE572" s="240">
        <f>IF(N572="základní",J572,0)</f>
        <v>0</v>
      </c>
      <c r="BF572" s="240">
        <f>IF(N572="snížená",J572,0)</f>
        <v>0</v>
      </c>
      <c r="BG572" s="240">
        <f>IF(N572="zákl. přenesená",J572,0)</f>
        <v>0</v>
      </c>
      <c r="BH572" s="240">
        <f>IF(N572="sníž. přenesená",J572,0)</f>
        <v>0</v>
      </c>
      <c r="BI572" s="240">
        <f>IF(N572="nulová",J572,0)</f>
        <v>0</v>
      </c>
      <c r="BJ572" s="18" t="s">
        <v>88</v>
      </c>
      <c r="BK572" s="240">
        <f>ROUND(I572*H572,2)</f>
        <v>0</v>
      </c>
      <c r="BL572" s="18" t="s">
        <v>440</v>
      </c>
      <c r="BM572" s="239" t="s">
        <v>1583</v>
      </c>
    </row>
    <row r="573" s="2" customFormat="1" ht="16.5" customHeight="1">
      <c r="A573" s="39"/>
      <c r="B573" s="40"/>
      <c r="C573" s="228" t="s">
        <v>1635</v>
      </c>
      <c r="D573" s="228" t="s">
        <v>365</v>
      </c>
      <c r="E573" s="229" t="s">
        <v>1585</v>
      </c>
      <c r="F573" s="230" t="s">
        <v>1586</v>
      </c>
      <c r="G573" s="231" t="s">
        <v>368</v>
      </c>
      <c r="H573" s="232">
        <v>107.37000000000001</v>
      </c>
      <c r="I573" s="233"/>
      <c r="J573" s="234">
        <f>ROUND(I573*H573,2)</f>
        <v>0</v>
      </c>
      <c r="K573" s="230" t="s">
        <v>369</v>
      </c>
      <c r="L573" s="45"/>
      <c r="M573" s="235" t="s">
        <v>1</v>
      </c>
      <c r="N573" s="236" t="s">
        <v>42</v>
      </c>
      <c r="O573" s="92"/>
      <c r="P573" s="237">
        <f>O573*H573</f>
        <v>0</v>
      </c>
      <c r="Q573" s="237">
        <v>0</v>
      </c>
      <c r="R573" s="237">
        <f>Q573*H573</f>
        <v>0</v>
      </c>
      <c r="S573" s="237">
        <v>0</v>
      </c>
      <c r="T573" s="238">
        <f>S573*H573</f>
        <v>0</v>
      </c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R573" s="239" t="s">
        <v>440</v>
      </c>
      <c r="AT573" s="239" t="s">
        <v>365</v>
      </c>
      <c r="AU573" s="239" t="s">
        <v>88</v>
      </c>
      <c r="AY573" s="18" t="s">
        <v>362</v>
      </c>
      <c r="BE573" s="240">
        <f>IF(N573="základní",J573,0)</f>
        <v>0</v>
      </c>
      <c r="BF573" s="240">
        <f>IF(N573="snížená",J573,0)</f>
        <v>0</v>
      </c>
      <c r="BG573" s="240">
        <f>IF(N573="zákl. přenesená",J573,0)</f>
        <v>0</v>
      </c>
      <c r="BH573" s="240">
        <f>IF(N573="sníž. přenesená",J573,0)</f>
        <v>0</v>
      </c>
      <c r="BI573" s="240">
        <f>IF(N573="nulová",J573,0)</f>
        <v>0</v>
      </c>
      <c r="BJ573" s="18" t="s">
        <v>88</v>
      </c>
      <c r="BK573" s="240">
        <f>ROUND(I573*H573,2)</f>
        <v>0</v>
      </c>
      <c r="BL573" s="18" t="s">
        <v>440</v>
      </c>
      <c r="BM573" s="239" t="s">
        <v>1587</v>
      </c>
    </row>
    <row r="574" s="15" customFormat="1">
      <c r="A574" s="15"/>
      <c r="B574" s="274"/>
      <c r="C574" s="275"/>
      <c r="D574" s="243" t="s">
        <v>372</v>
      </c>
      <c r="E574" s="276" t="s">
        <v>1</v>
      </c>
      <c r="F574" s="277" t="s">
        <v>1596</v>
      </c>
      <c r="G574" s="275"/>
      <c r="H574" s="276" t="s">
        <v>1</v>
      </c>
      <c r="I574" s="278"/>
      <c r="J574" s="275"/>
      <c r="K574" s="275"/>
      <c r="L574" s="279"/>
      <c r="M574" s="280"/>
      <c r="N574" s="281"/>
      <c r="O574" s="281"/>
      <c r="P574" s="281"/>
      <c r="Q574" s="281"/>
      <c r="R574" s="281"/>
      <c r="S574" s="281"/>
      <c r="T574" s="282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T574" s="283" t="s">
        <v>372</v>
      </c>
      <c r="AU574" s="283" t="s">
        <v>88</v>
      </c>
      <c r="AV574" s="15" t="s">
        <v>83</v>
      </c>
      <c r="AW574" s="15" t="s">
        <v>32</v>
      </c>
      <c r="AX574" s="15" t="s">
        <v>76</v>
      </c>
      <c r="AY574" s="283" t="s">
        <v>362</v>
      </c>
    </row>
    <row r="575" s="15" customFormat="1">
      <c r="A575" s="15"/>
      <c r="B575" s="274"/>
      <c r="C575" s="275"/>
      <c r="D575" s="243" t="s">
        <v>372</v>
      </c>
      <c r="E575" s="276" t="s">
        <v>1</v>
      </c>
      <c r="F575" s="277" t="s">
        <v>121</v>
      </c>
      <c r="G575" s="275"/>
      <c r="H575" s="276" t="s">
        <v>1</v>
      </c>
      <c r="I575" s="278"/>
      <c r="J575" s="275"/>
      <c r="K575" s="275"/>
      <c r="L575" s="279"/>
      <c r="M575" s="280"/>
      <c r="N575" s="281"/>
      <c r="O575" s="281"/>
      <c r="P575" s="281"/>
      <c r="Q575" s="281"/>
      <c r="R575" s="281"/>
      <c r="S575" s="281"/>
      <c r="T575" s="282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83" t="s">
        <v>372</v>
      </c>
      <c r="AU575" s="283" t="s">
        <v>88</v>
      </c>
      <c r="AV575" s="15" t="s">
        <v>83</v>
      </c>
      <c r="AW575" s="15" t="s">
        <v>32</v>
      </c>
      <c r="AX575" s="15" t="s">
        <v>76</v>
      </c>
      <c r="AY575" s="283" t="s">
        <v>362</v>
      </c>
    </row>
    <row r="576" s="13" customFormat="1">
      <c r="A576" s="13"/>
      <c r="B576" s="241"/>
      <c r="C576" s="242"/>
      <c r="D576" s="243" t="s">
        <v>372</v>
      </c>
      <c r="E576" s="244" t="s">
        <v>1</v>
      </c>
      <c r="F576" s="245" t="s">
        <v>2484</v>
      </c>
      <c r="G576" s="242"/>
      <c r="H576" s="246">
        <v>56.789999999999999</v>
      </c>
      <c r="I576" s="247"/>
      <c r="J576" s="242"/>
      <c r="K576" s="242"/>
      <c r="L576" s="248"/>
      <c r="M576" s="249"/>
      <c r="N576" s="250"/>
      <c r="O576" s="250"/>
      <c r="P576" s="250"/>
      <c r="Q576" s="250"/>
      <c r="R576" s="250"/>
      <c r="S576" s="250"/>
      <c r="T576" s="251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52" t="s">
        <v>372</v>
      </c>
      <c r="AU576" s="252" t="s">
        <v>88</v>
      </c>
      <c r="AV576" s="13" t="s">
        <v>88</v>
      </c>
      <c r="AW576" s="13" t="s">
        <v>32</v>
      </c>
      <c r="AX576" s="13" t="s">
        <v>76</v>
      </c>
      <c r="AY576" s="252" t="s">
        <v>362</v>
      </c>
    </row>
    <row r="577" s="15" customFormat="1">
      <c r="A577" s="15"/>
      <c r="B577" s="274"/>
      <c r="C577" s="275"/>
      <c r="D577" s="243" t="s">
        <v>372</v>
      </c>
      <c r="E577" s="276" t="s">
        <v>1</v>
      </c>
      <c r="F577" s="277" t="s">
        <v>2485</v>
      </c>
      <c r="G577" s="275"/>
      <c r="H577" s="276" t="s">
        <v>1</v>
      </c>
      <c r="I577" s="278"/>
      <c r="J577" s="275"/>
      <c r="K577" s="275"/>
      <c r="L577" s="279"/>
      <c r="M577" s="280"/>
      <c r="N577" s="281"/>
      <c r="O577" s="281"/>
      <c r="P577" s="281"/>
      <c r="Q577" s="281"/>
      <c r="R577" s="281"/>
      <c r="S577" s="281"/>
      <c r="T577" s="282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T577" s="283" t="s">
        <v>372</v>
      </c>
      <c r="AU577" s="283" t="s">
        <v>88</v>
      </c>
      <c r="AV577" s="15" t="s">
        <v>83</v>
      </c>
      <c r="AW577" s="15" t="s">
        <v>32</v>
      </c>
      <c r="AX577" s="15" t="s">
        <v>76</v>
      </c>
      <c r="AY577" s="283" t="s">
        <v>362</v>
      </c>
    </row>
    <row r="578" s="13" customFormat="1">
      <c r="A578" s="13"/>
      <c r="B578" s="241"/>
      <c r="C578" s="242"/>
      <c r="D578" s="243" t="s">
        <v>372</v>
      </c>
      <c r="E578" s="244" t="s">
        <v>1</v>
      </c>
      <c r="F578" s="245" t="s">
        <v>2486</v>
      </c>
      <c r="G578" s="242"/>
      <c r="H578" s="246">
        <v>50.579999999999998</v>
      </c>
      <c r="I578" s="247"/>
      <c r="J578" s="242"/>
      <c r="K578" s="242"/>
      <c r="L578" s="248"/>
      <c r="M578" s="249"/>
      <c r="N578" s="250"/>
      <c r="O578" s="250"/>
      <c r="P578" s="250"/>
      <c r="Q578" s="250"/>
      <c r="R578" s="250"/>
      <c r="S578" s="250"/>
      <c r="T578" s="251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52" t="s">
        <v>372</v>
      </c>
      <c r="AU578" s="252" t="s">
        <v>88</v>
      </c>
      <c r="AV578" s="13" t="s">
        <v>88</v>
      </c>
      <c r="AW578" s="13" t="s">
        <v>32</v>
      </c>
      <c r="AX578" s="13" t="s">
        <v>76</v>
      </c>
      <c r="AY578" s="252" t="s">
        <v>362</v>
      </c>
    </row>
    <row r="579" s="14" customFormat="1">
      <c r="A579" s="14"/>
      <c r="B579" s="263"/>
      <c r="C579" s="264"/>
      <c r="D579" s="243" t="s">
        <v>372</v>
      </c>
      <c r="E579" s="265" t="s">
        <v>1</v>
      </c>
      <c r="F579" s="266" t="s">
        <v>396</v>
      </c>
      <c r="G579" s="264"/>
      <c r="H579" s="267">
        <v>107.37000000000001</v>
      </c>
      <c r="I579" s="268"/>
      <c r="J579" s="264"/>
      <c r="K579" s="264"/>
      <c r="L579" s="269"/>
      <c r="M579" s="270"/>
      <c r="N579" s="271"/>
      <c r="O579" s="271"/>
      <c r="P579" s="271"/>
      <c r="Q579" s="271"/>
      <c r="R579" s="271"/>
      <c r="S579" s="271"/>
      <c r="T579" s="272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73" t="s">
        <v>372</v>
      </c>
      <c r="AU579" s="273" t="s">
        <v>88</v>
      </c>
      <c r="AV579" s="14" t="s">
        <v>370</v>
      </c>
      <c r="AW579" s="14" t="s">
        <v>32</v>
      </c>
      <c r="AX579" s="14" t="s">
        <v>83</v>
      </c>
      <c r="AY579" s="273" t="s">
        <v>362</v>
      </c>
    </row>
    <row r="580" s="2" customFormat="1" ht="24.15" customHeight="1">
      <c r="A580" s="39"/>
      <c r="B580" s="40"/>
      <c r="C580" s="228" t="s">
        <v>1641</v>
      </c>
      <c r="D580" s="228" t="s">
        <v>365</v>
      </c>
      <c r="E580" s="229" t="s">
        <v>1601</v>
      </c>
      <c r="F580" s="230" t="s">
        <v>1602</v>
      </c>
      <c r="G580" s="231" t="s">
        <v>368</v>
      </c>
      <c r="H580" s="232">
        <v>107.37000000000001</v>
      </c>
      <c r="I580" s="233"/>
      <c r="J580" s="234">
        <f>ROUND(I580*H580,2)</f>
        <v>0</v>
      </c>
      <c r="K580" s="230" t="s">
        <v>369</v>
      </c>
      <c r="L580" s="45"/>
      <c r="M580" s="235" t="s">
        <v>1</v>
      </c>
      <c r="N580" s="236" t="s">
        <v>42</v>
      </c>
      <c r="O580" s="92"/>
      <c r="P580" s="237">
        <f>O580*H580</f>
        <v>0</v>
      </c>
      <c r="Q580" s="237">
        <v>3.0000000000000001E-05</v>
      </c>
      <c r="R580" s="237">
        <f>Q580*H580</f>
        <v>0.0032211000000000002</v>
      </c>
      <c r="S580" s="237">
        <v>0</v>
      </c>
      <c r="T580" s="238">
        <f>S580*H580</f>
        <v>0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39" t="s">
        <v>440</v>
      </c>
      <c r="AT580" s="239" t="s">
        <v>365</v>
      </c>
      <c r="AU580" s="239" t="s">
        <v>88</v>
      </c>
      <c r="AY580" s="18" t="s">
        <v>362</v>
      </c>
      <c r="BE580" s="240">
        <f>IF(N580="základní",J580,0)</f>
        <v>0</v>
      </c>
      <c r="BF580" s="240">
        <f>IF(N580="snížená",J580,0)</f>
        <v>0</v>
      </c>
      <c r="BG580" s="240">
        <f>IF(N580="zákl. přenesená",J580,0)</f>
        <v>0</v>
      </c>
      <c r="BH580" s="240">
        <f>IF(N580="sníž. přenesená",J580,0)</f>
        <v>0</v>
      </c>
      <c r="BI580" s="240">
        <f>IF(N580="nulová",J580,0)</f>
        <v>0</v>
      </c>
      <c r="BJ580" s="18" t="s">
        <v>88</v>
      </c>
      <c r="BK580" s="240">
        <f>ROUND(I580*H580,2)</f>
        <v>0</v>
      </c>
      <c r="BL580" s="18" t="s">
        <v>440</v>
      </c>
      <c r="BM580" s="239" t="s">
        <v>1603</v>
      </c>
    </row>
    <row r="581" s="2" customFormat="1" ht="33" customHeight="1">
      <c r="A581" s="39"/>
      <c r="B581" s="40"/>
      <c r="C581" s="228" t="s">
        <v>1645</v>
      </c>
      <c r="D581" s="228" t="s">
        <v>365</v>
      </c>
      <c r="E581" s="229" t="s">
        <v>1605</v>
      </c>
      <c r="F581" s="230" t="s">
        <v>1606</v>
      </c>
      <c r="G581" s="231" t="s">
        <v>368</v>
      </c>
      <c r="H581" s="232">
        <v>107.37000000000001</v>
      </c>
      <c r="I581" s="233"/>
      <c r="J581" s="234">
        <f>ROUND(I581*H581,2)</f>
        <v>0</v>
      </c>
      <c r="K581" s="230" t="s">
        <v>369</v>
      </c>
      <c r="L581" s="45"/>
      <c r="M581" s="235" t="s">
        <v>1</v>
      </c>
      <c r="N581" s="236" t="s">
        <v>42</v>
      </c>
      <c r="O581" s="92"/>
      <c r="P581" s="237">
        <f>O581*H581</f>
        <v>0</v>
      </c>
      <c r="Q581" s="237">
        <v>0.0045500000000000002</v>
      </c>
      <c r="R581" s="237">
        <f>Q581*H581</f>
        <v>0.48853350000000006</v>
      </c>
      <c r="S581" s="237">
        <v>0</v>
      </c>
      <c r="T581" s="238">
        <f>S581*H581</f>
        <v>0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39" t="s">
        <v>440</v>
      </c>
      <c r="AT581" s="239" t="s">
        <v>365</v>
      </c>
      <c r="AU581" s="239" t="s">
        <v>88</v>
      </c>
      <c r="AY581" s="18" t="s">
        <v>362</v>
      </c>
      <c r="BE581" s="240">
        <f>IF(N581="základní",J581,0)</f>
        <v>0</v>
      </c>
      <c r="BF581" s="240">
        <f>IF(N581="snížená",J581,0)</f>
        <v>0</v>
      </c>
      <c r="BG581" s="240">
        <f>IF(N581="zákl. přenesená",J581,0)</f>
        <v>0</v>
      </c>
      <c r="BH581" s="240">
        <f>IF(N581="sníž. přenesená",J581,0)</f>
        <v>0</v>
      </c>
      <c r="BI581" s="240">
        <f>IF(N581="nulová",J581,0)</f>
        <v>0</v>
      </c>
      <c r="BJ581" s="18" t="s">
        <v>88</v>
      </c>
      <c r="BK581" s="240">
        <f>ROUND(I581*H581,2)</f>
        <v>0</v>
      </c>
      <c r="BL581" s="18" t="s">
        <v>440</v>
      </c>
      <c r="BM581" s="239" t="s">
        <v>1607</v>
      </c>
    </row>
    <row r="582" s="2" customFormat="1" ht="16.5" customHeight="1">
      <c r="A582" s="39"/>
      <c r="B582" s="40"/>
      <c r="C582" s="228" t="s">
        <v>1651</v>
      </c>
      <c r="D582" s="228" t="s">
        <v>365</v>
      </c>
      <c r="E582" s="229" t="s">
        <v>2487</v>
      </c>
      <c r="F582" s="230" t="s">
        <v>2488</v>
      </c>
      <c r="G582" s="231" t="s">
        <v>368</v>
      </c>
      <c r="H582" s="232">
        <v>50.579999999999998</v>
      </c>
      <c r="I582" s="233"/>
      <c r="J582" s="234">
        <f>ROUND(I582*H582,2)</f>
        <v>0</v>
      </c>
      <c r="K582" s="230" t="s">
        <v>369</v>
      </c>
      <c r="L582" s="45"/>
      <c r="M582" s="235" t="s">
        <v>1</v>
      </c>
      <c r="N582" s="236" t="s">
        <v>42</v>
      </c>
      <c r="O582" s="92"/>
      <c r="P582" s="237">
        <f>O582*H582</f>
        <v>0</v>
      </c>
      <c r="Q582" s="237">
        <v>0.00050000000000000001</v>
      </c>
      <c r="R582" s="237">
        <f>Q582*H582</f>
        <v>0.02529</v>
      </c>
      <c r="S582" s="237">
        <v>0</v>
      </c>
      <c r="T582" s="238">
        <f>S582*H582</f>
        <v>0</v>
      </c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R582" s="239" t="s">
        <v>440</v>
      </c>
      <c r="AT582" s="239" t="s">
        <v>365</v>
      </c>
      <c r="AU582" s="239" t="s">
        <v>88</v>
      </c>
      <c r="AY582" s="18" t="s">
        <v>362</v>
      </c>
      <c r="BE582" s="240">
        <f>IF(N582="základní",J582,0)</f>
        <v>0</v>
      </c>
      <c r="BF582" s="240">
        <f>IF(N582="snížená",J582,0)</f>
        <v>0</v>
      </c>
      <c r="BG582" s="240">
        <f>IF(N582="zákl. přenesená",J582,0)</f>
        <v>0</v>
      </c>
      <c r="BH582" s="240">
        <f>IF(N582="sníž. přenesená",J582,0)</f>
        <v>0</v>
      </c>
      <c r="BI582" s="240">
        <f>IF(N582="nulová",J582,0)</f>
        <v>0</v>
      </c>
      <c r="BJ582" s="18" t="s">
        <v>88</v>
      </c>
      <c r="BK582" s="240">
        <f>ROUND(I582*H582,2)</f>
        <v>0</v>
      </c>
      <c r="BL582" s="18" t="s">
        <v>440</v>
      </c>
      <c r="BM582" s="239" t="s">
        <v>2489</v>
      </c>
    </row>
    <row r="583" s="15" customFormat="1">
      <c r="A583" s="15"/>
      <c r="B583" s="274"/>
      <c r="C583" s="275"/>
      <c r="D583" s="243" t="s">
        <v>372</v>
      </c>
      <c r="E583" s="276" t="s">
        <v>1</v>
      </c>
      <c r="F583" s="277" t="s">
        <v>2485</v>
      </c>
      <c r="G583" s="275"/>
      <c r="H583" s="276" t="s">
        <v>1</v>
      </c>
      <c r="I583" s="278"/>
      <c r="J583" s="275"/>
      <c r="K583" s="275"/>
      <c r="L583" s="279"/>
      <c r="M583" s="280"/>
      <c r="N583" s="281"/>
      <c r="O583" s="281"/>
      <c r="P583" s="281"/>
      <c r="Q583" s="281"/>
      <c r="R583" s="281"/>
      <c r="S583" s="281"/>
      <c r="T583" s="282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T583" s="283" t="s">
        <v>372</v>
      </c>
      <c r="AU583" s="283" t="s">
        <v>88</v>
      </c>
      <c r="AV583" s="15" t="s">
        <v>83</v>
      </c>
      <c r="AW583" s="15" t="s">
        <v>32</v>
      </c>
      <c r="AX583" s="15" t="s">
        <v>76</v>
      </c>
      <c r="AY583" s="283" t="s">
        <v>362</v>
      </c>
    </row>
    <row r="584" s="13" customFormat="1">
      <c r="A584" s="13"/>
      <c r="B584" s="241"/>
      <c r="C584" s="242"/>
      <c r="D584" s="243" t="s">
        <v>372</v>
      </c>
      <c r="E584" s="244" t="s">
        <v>1</v>
      </c>
      <c r="F584" s="245" t="s">
        <v>2486</v>
      </c>
      <c r="G584" s="242"/>
      <c r="H584" s="246">
        <v>50.579999999999998</v>
      </c>
      <c r="I584" s="247"/>
      <c r="J584" s="242"/>
      <c r="K584" s="242"/>
      <c r="L584" s="248"/>
      <c r="M584" s="249"/>
      <c r="N584" s="250"/>
      <c r="O584" s="250"/>
      <c r="P584" s="250"/>
      <c r="Q584" s="250"/>
      <c r="R584" s="250"/>
      <c r="S584" s="250"/>
      <c r="T584" s="251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52" t="s">
        <v>372</v>
      </c>
      <c r="AU584" s="252" t="s">
        <v>88</v>
      </c>
      <c r="AV584" s="13" t="s">
        <v>88</v>
      </c>
      <c r="AW584" s="13" t="s">
        <v>32</v>
      </c>
      <c r="AX584" s="13" t="s">
        <v>76</v>
      </c>
      <c r="AY584" s="252" t="s">
        <v>362</v>
      </c>
    </row>
    <row r="585" s="14" customFormat="1">
      <c r="A585" s="14"/>
      <c r="B585" s="263"/>
      <c r="C585" s="264"/>
      <c r="D585" s="243" t="s">
        <v>372</v>
      </c>
      <c r="E585" s="265" t="s">
        <v>1</v>
      </c>
      <c r="F585" s="266" t="s">
        <v>396</v>
      </c>
      <c r="G585" s="264"/>
      <c r="H585" s="267">
        <v>50.579999999999998</v>
      </c>
      <c r="I585" s="268"/>
      <c r="J585" s="264"/>
      <c r="K585" s="264"/>
      <c r="L585" s="269"/>
      <c r="M585" s="270"/>
      <c r="N585" s="271"/>
      <c r="O585" s="271"/>
      <c r="P585" s="271"/>
      <c r="Q585" s="271"/>
      <c r="R585" s="271"/>
      <c r="S585" s="271"/>
      <c r="T585" s="272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73" t="s">
        <v>372</v>
      </c>
      <c r="AU585" s="273" t="s">
        <v>88</v>
      </c>
      <c r="AV585" s="14" t="s">
        <v>370</v>
      </c>
      <c r="AW585" s="14" t="s">
        <v>32</v>
      </c>
      <c r="AX585" s="14" t="s">
        <v>83</v>
      </c>
      <c r="AY585" s="273" t="s">
        <v>362</v>
      </c>
    </row>
    <row r="586" s="2" customFormat="1" ht="37.8" customHeight="1">
      <c r="A586" s="39"/>
      <c r="B586" s="40"/>
      <c r="C586" s="253" t="s">
        <v>1666</v>
      </c>
      <c r="D586" s="253" t="s">
        <v>380</v>
      </c>
      <c r="E586" s="254" t="s">
        <v>2490</v>
      </c>
      <c r="F586" s="255" t="s">
        <v>2491</v>
      </c>
      <c r="G586" s="256" t="s">
        <v>368</v>
      </c>
      <c r="H586" s="257">
        <v>55.637999999999998</v>
      </c>
      <c r="I586" s="258"/>
      <c r="J586" s="259">
        <f>ROUND(I586*H586,2)</f>
        <v>0</v>
      </c>
      <c r="K586" s="255" t="s">
        <v>369</v>
      </c>
      <c r="L586" s="260"/>
      <c r="M586" s="261" t="s">
        <v>1</v>
      </c>
      <c r="N586" s="262" t="s">
        <v>42</v>
      </c>
      <c r="O586" s="92"/>
      <c r="P586" s="237">
        <f>O586*H586</f>
        <v>0</v>
      </c>
      <c r="Q586" s="237">
        <v>0.00115</v>
      </c>
      <c r="R586" s="237">
        <f>Q586*H586</f>
        <v>0.063983699999999991</v>
      </c>
      <c r="S586" s="237">
        <v>0</v>
      </c>
      <c r="T586" s="238">
        <f>S586*H586</f>
        <v>0</v>
      </c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R586" s="239" t="s">
        <v>526</v>
      </c>
      <c r="AT586" s="239" t="s">
        <v>380</v>
      </c>
      <c r="AU586" s="239" t="s">
        <v>88</v>
      </c>
      <c r="AY586" s="18" t="s">
        <v>362</v>
      </c>
      <c r="BE586" s="240">
        <f>IF(N586="základní",J586,0)</f>
        <v>0</v>
      </c>
      <c r="BF586" s="240">
        <f>IF(N586="snížená",J586,0)</f>
        <v>0</v>
      </c>
      <c r="BG586" s="240">
        <f>IF(N586="zákl. přenesená",J586,0)</f>
        <v>0</v>
      </c>
      <c r="BH586" s="240">
        <f>IF(N586="sníž. přenesená",J586,0)</f>
        <v>0</v>
      </c>
      <c r="BI586" s="240">
        <f>IF(N586="nulová",J586,0)</f>
        <v>0</v>
      </c>
      <c r="BJ586" s="18" t="s">
        <v>88</v>
      </c>
      <c r="BK586" s="240">
        <f>ROUND(I586*H586,2)</f>
        <v>0</v>
      </c>
      <c r="BL586" s="18" t="s">
        <v>440</v>
      </c>
      <c r="BM586" s="239" t="s">
        <v>2492</v>
      </c>
    </row>
    <row r="587" s="13" customFormat="1">
      <c r="A587" s="13"/>
      <c r="B587" s="241"/>
      <c r="C587" s="242"/>
      <c r="D587" s="243" t="s">
        <v>372</v>
      </c>
      <c r="E587" s="244" t="s">
        <v>1</v>
      </c>
      <c r="F587" s="245" t="s">
        <v>2493</v>
      </c>
      <c r="G587" s="242"/>
      <c r="H587" s="246">
        <v>55.637999999999998</v>
      </c>
      <c r="I587" s="247"/>
      <c r="J587" s="242"/>
      <c r="K587" s="242"/>
      <c r="L587" s="248"/>
      <c r="M587" s="249"/>
      <c r="N587" s="250"/>
      <c r="O587" s="250"/>
      <c r="P587" s="250"/>
      <c r="Q587" s="250"/>
      <c r="R587" s="250"/>
      <c r="S587" s="250"/>
      <c r="T587" s="251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52" t="s">
        <v>372</v>
      </c>
      <c r="AU587" s="252" t="s">
        <v>88</v>
      </c>
      <c r="AV587" s="13" t="s">
        <v>88</v>
      </c>
      <c r="AW587" s="13" t="s">
        <v>32</v>
      </c>
      <c r="AX587" s="13" t="s">
        <v>83</v>
      </c>
      <c r="AY587" s="252" t="s">
        <v>362</v>
      </c>
    </row>
    <row r="588" s="2" customFormat="1" ht="16.5" customHeight="1">
      <c r="A588" s="39"/>
      <c r="B588" s="40"/>
      <c r="C588" s="228" t="s">
        <v>1670</v>
      </c>
      <c r="D588" s="228" t="s">
        <v>365</v>
      </c>
      <c r="E588" s="229" t="s">
        <v>1609</v>
      </c>
      <c r="F588" s="230" t="s">
        <v>1610</v>
      </c>
      <c r="G588" s="231" t="s">
        <v>368</v>
      </c>
      <c r="H588" s="232">
        <v>56.789999999999999</v>
      </c>
      <c r="I588" s="233"/>
      <c r="J588" s="234">
        <f>ROUND(I588*H588,2)</f>
        <v>0</v>
      </c>
      <c r="K588" s="230" t="s">
        <v>369</v>
      </c>
      <c r="L588" s="45"/>
      <c r="M588" s="235" t="s">
        <v>1</v>
      </c>
      <c r="N588" s="236" t="s">
        <v>42</v>
      </c>
      <c r="O588" s="92"/>
      <c r="P588" s="237">
        <f>O588*H588</f>
        <v>0</v>
      </c>
      <c r="Q588" s="237">
        <v>0.00029999999999999997</v>
      </c>
      <c r="R588" s="237">
        <f>Q588*H588</f>
        <v>0.017036999999999997</v>
      </c>
      <c r="S588" s="237">
        <v>0</v>
      </c>
      <c r="T588" s="238">
        <f>S588*H588</f>
        <v>0</v>
      </c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R588" s="239" t="s">
        <v>440</v>
      </c>
      <c r="AT588" s="239" t="s">
        <v>365</v>
      </c>
      <c r="AU588" s="239" t="s">
        <v>88</v>
      </c>
      <c r="AY588" s="18" t="s">
        <v>362</v>
      </c>
      <c r="BE588" s="240">
        <f>IF(N588="základní",J588,0)</f>
        <v>0</v>
      </c>
      <c r="BF588" s="240">
        <f>IF(N588="snížená",J588,0)</f>
        <v>0</v>
      </c>
      <c r="BG588" s="240">
        <f>IF(N588="zákl. přenesená",J588,0)</f>
        <v>0</v>
      </c>
      <c r="BH588" s="240">
        <f>IF(N588="sníž. přenesená",J588,0)</f>
        <v>0</v>
      </c>
      <c r="BI588" s="240">
        <f>IF(N588="nulová",J588,0)</f>
        <v>0</v>
      </c>
      <c r="BJ588" s="18" t="s">
        <v>88</v>
      </c>
      <c r="BK588" s="240">
        <f>ROUND(I588*H588,2)</f>
        <v>0</v>
      </c>
      <c r="BL588" s="18" t="s">
        <v>440</v>
      </c>
      <c r="BM588" s="239" t="s">
        <v>1611</v>
      </c>
    </row>
    <row r="589" s="15" customFormat="1">
      <c r="A589" s="15"/>
      <c r="B589" s="274"/>
      <c r="C589" s="275"/>
      <c r="D589" s="243" t="s">
        <v>372</v>
      </c>
      <c r="E589" s="276" t="s">
        <v>1</v>
      </c>
      <c r="F589" s="277" t="s">
        <v>1596</v>
      </c>
      <c r="G589" s="275"/>
      <c r="H589" s="276" t="s">
        <v>1</v>
      </c>
      <c r="I589" s="278"/>
      <c r="J589" s="275"/>
      <c r="K589" s="275"/>
      <c r="L589" s="279"/>
      <c r="M589" s="280"/>
      <c r="N589" s="281"/>
      <c r="O589" s="281"/>
      <c r="P589" s="281"/>
      <c r="Q589" s="281"/>
      <c r="R589" s="281"/>
      <c r="S589" s="281"/>
      <c r="T589" s="282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T589" s="283" t="s">
        <v>372</v>
      </c>
      <c r="AU589" s="283" t="s">
        <v>88</v>
      </c>
      <c r="AV589" s="15" t="s">
        <v>83</v>
      </c>
      <c r="AW589" s="15" t="s">
        <v>32</v>
      </c>
      <c r="AX589" s="15" t="s">
        <v>76</v>
      </c>
      <c r="AY589" s="283" t="s">
        <v>362</v>
      </c>
    </row>
    <row r="590" s="15" customFormat="1">
      <c r="A590" s="15"/>
      <c r="B590" s="274"/>
      <c r="C590" s="275"/>
      <c r="D590" s="243" t="s">
        <v>372</v>
      </c>
      <c r="E590" s="276" t="s">
        <v>1</v>
      </c>
      <c r="F590" s="277" t="s">
        <v>121</v>
      </c>
      <c r="G590" s="275"/>
      <c r="H590" s="276" t="s">
        <v>1</v>
      </c>
      <c r="I590" s="278"/>
      <c r="J590" s="275"/>
      <c r="K590" s="275"/>
      <c r="L590" s="279"/>
      <c r="M590" s="280"/>
      <c r="N590" s="281"/>
      <c r="O590" s="281"/>
      <c r="P590" s="281"/>
      <c r="Q590" s="281"/>
      <c r="R590" s="281"/>
      <c r="S590" s="281"/>
      <c r="T590" s="282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T590" s="283" t="s">
        <v>372</v>
      </c>
      <c r="AU590" s="283" t="s">
        <v>88</v>
      </c>
      <c r="AV590" s="15" t="s">
        <v>83</v>
      </c>
      <c r="AW590" s="15" t="s">
        <v>32</v>
      </c>
      <c r="AX590" s="15" t="s">
        <v>76</v>
      </c>
      <c r="AY590" s="283" t="s">
        <v>362</v>
      </c>
    </row>
    <row r="591" s="13" customFormat="1">
      <c r="A591" s="13"/>
      <c r="B591" s="241"/>
      <c r="C591" s="242"/>
      <c r="D591" s="243" t="s">
        <v>372</v>
      </c>
      <c r="E591" s="244" t="s">
        <v>1</v>
      </c>
      <c r="F591" s="245" t="s">
        <v>2484</v>
      </c>
      <c r="G591" s="242"/>
      <c r="H591" s="246">
        <v>56.789999999999999</v>
      </c>
      <c r="I591" s="247"/>
      <c r="J591" s="242"/>
      <c r="K591" s="242"/>
      <c r="L591" s="248"/>
      <c r="M591" s="249"/>
      <c r="N591" s="250"/>
      <c r="O591" s="250"/>
      <c r="P591" s="250"/>
      <c r="Q591" s="250"/>
      <c r="R591" s="250"/>
      <c r="S591" s="250"/>
      <c r="T591" s="251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52" t="s">
        <v>372</v>
      </c>
      <c r="AU591" s="252" t="s">
        <v>88</v>
      </c>
      <c r="AV591" s="13" t="s">
        <v>88</v>
      </c>
      <c r="AW591" s="13" t="s">
        <v>32</v>
      </c>
      <c r="AX591" s="13" t="s">
        <v>76</v>
      </c>
      <c r="AY591" s="252" t="s">
        <v>362</v>
      </c>
    </row>
    <row r="592" s="14" customFormat="1">
      <c r="A592" s="14"/>
      <c r="B592" s="263"/>
      <c r="C592" s="264"/>
      <c r="D592" s="243" t="s">
        <v>372</v>
      </c>
      <c r="E592" s="265" t="s">
        <v>1</v>
      </c>
      <c r="F592" s="266" t="s">
        <v>396</v>
      </c>
      <c r="G592" s="264"/>
      <c r="H592" s="267">
        <v>56.789999999999999</v>
      </c>
      <c r="I592" s="268"/>
      <c r="J592" s="264"/>
      <c r="K592" s="264"/>
      <c r="L592" s="269"/>
      <c r="M592" s="270"/>
      <c r="N592" s="271"/>
      <c r="O592" s="271"/>
      <c r="P592" s="271"/>
      <c r="Q592" s="271"/>
      <c r="R592" s="271"/>
      <c r="S592" s="271"/>
      <c r="T592" s="272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73" t="s">
        <v>372</v>
      </c>
      <c r="AU592" s="273" t="s">
        <v>88</v>
      </c>
      <c r="AV592" s="14" t="s">
        <v>370</v>
      </c>
      <c r="AW592" s="14" t="s">
        <v>32</v>
      </c>
      <c r="AX592" s="14" t="s">
        <v>83</v>
      </c>
      <c r="AY592" s="273" t="s">
        <v>362</v>
      </c>
    </row>
    <row r="593" s="2" customFormat="1" ht="16.5" customHeight="1">
      <c r="A593" s="39"/>
      <c r="B593" s="40"/>
      <c r="C593" s="253" t="s">
        <v>1675</v>
      </c>
      <c r="D593" s="253" t="s">
        <v>380</v>
      </c>
      <c r="E593" s="254" t="s">
        <v>1613</v>
      </c>
      <c r="F593" s="255" t="s">
        <v>1614</v>
      </c>
      <c r="G593" s="256" t="s">
        <v>368</v>
      </c>
      <c r="H593" s="257">
        <v>62.469000000000001</v>
      </c>
      <c r="I593" s="258"/>
      <c r="J593" s="259">
        <f>ROUND(I593*H593,2)</f>
        <v>0</v>
      </c>
      <c r="K593" s="255" t="s">
        <v>369</v>
      </c>
      <c r="L593" s="260"/>
      <c r="M593" s="261" t="s">
        <v>1</v>
      </c>
      <c r="N593" s="262" t="s">
        <v>42</v>
      </c>
      <c r="O593" s="92"/>
      <c r="P593" s="237">
        <f>O593*H593</f>
        <v>0</v>
      </c>
      <c r="Q593" s="237">
        <v>0.0023999999999999998</v>
      </c>
      <c r="R593" s="237">
        <f>Q593*H593</f>
        <v>0.14992559999999999</v>
      </c>
      <c r="S593" s="237">
        <v>0</v>
      </c>
      <c r="T593" s="238">
        <f>S593*H593</f>
        <v>0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39" t="s">
        <v>526</v>
      </c>
      <c r="AT593" s="239" t="s">
        <v>380</v>
      </c>
      <c r="AU593" s="239" t="s">
        <v>88</v>
      </c>
      <c r="AY593" s="18" t="s">
        <v>362</v>
      </c>
      <c r="BE593" s="240">
        <f>IF(N593="základní",J593,0)</f>
        <v>0</v>
      </c>
      <c r="BF593" s="240">
        <f>IF(N593="snížená",J593,0)</f>
        <v>0</v>
      </c>
      <c r="BG593" s="240">
        <f>IF(N593="zákl. přenesená",J593,0)</f>
        <v>0</v>
      </c>
      <c r="BH593" s="240">
        <f>IF(N593="sníž. přenesená",J593,0)</f>
        <v>0</v>
      </c>
      <c r="BI593" s="240">
        <f>IF(N593="nulová",J593,0)</f>
        <v>0</v>
      </c>
      <c r="BJ593" s="18" t="s">
        <v>88</v>
      </c>
      <c r="BK593" s="240">
        <f>ROUND(I593*H593,2)</f>
        <v>0</v>
      </c>
      <c r="BL593" s="18" t="s">
        <v>440</v>
      </c>
      <c r="BM593" s="239" t="s">
        <v>1615</v>
      </c>
    </row>
    <row r="594" s="13" customFormat="1">
      <c r="A594" s="13"/>
      <c r="B594" s="241"/>
      <c r="C594" s="242"/>
      <c r="D594" s="243" t="s">
        <v>372</v>
      </c>
      <c r="E594" s="242"/>
      <c r="F594" s="245" t="s">
        <v>2494</v>
      </c>
      <c r="G594" s="242"/>
      <c r="H594" s="246">
        <v>62.469000000000001</v>
      </c>
      <c r="I594" s="247"/>
      <c r="J594" s="242"/>
      <c r="K594" s="242"/>
      <c r="L594" s="248"/>
      <c r="M594" s="249"/>
      <c r="N594" s="250"/>
      <c r="O594" s="250"/>
      <c r="P594" s="250"/>
      <c r="Q594" s="250"/>
      <c r="R594" s="250"/>
      <c r="S594" s="250"/>
      <c r="T594" s="251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52" t="s">
        <v>372</v>
      </c>
      <c r="AU594" s="252" t="s">
        <v>88</v>
      </c>
      <c r="AV594" s="13" t="s">
        <v>88</v>
      </c>
      <c r="AW594" s="13" t="s">
        <v>4</v>
      </c>
      <c r="AX594" s="13" t="s">
        <v>83</v>
      </c>
      <c r="AY594" s="252" t="s">
        <v>362</v>
      </c>
    </row>
    <row r="595" s="2" customFormat="1" ht="16.5" customHeight="1">
      <c r="A595" s="39"/>
      <c r="B595" s="40"/>
      <c r="C595" s="228" t="s">
        <v>1682</v>
      </c>
      <c r="D595" s="228" t="s">
        <v>365</v>
      </c>
      <c r="E595" s="229" t="s">
        <v>1618</v>
      </c>
      <c r="F595" s="230" t="s">
        <v>1619</v>
      </c>
      <c r="G595" s="231" t="s">
        <v>403</v>
      </c>
      <c r="H595" s="232">
        <v>83.700000000000003</v>
      </c>
      <c r="I595" s="233"/>
      <c r="J595" s="234">
        <f>ROUND(I595*H595,2)</f>
        <v>0</v>
      </c>
      <c r="K595" s="230" t="s">
        <v>369</v>
      </c>
      <c r="L595" s="45"/>
      <c r="M595" s="235" t="s">
        <v>1</v>
      </c>
      <c r="N595" s="236" t="s">
        <v>42</v>
      </c>
      <c r="O595" s="92"/>
      <c r="P595" s="237">
        <f>O595*H595</f>
        <v>0</v>
      </c>
      <c r="Q595" s="237">
        <v>1.0000000000000001E-05</v>
      </c>
      <c r="R595" s="237">
        <f>Q595*H595</f>
        <v>0.00083700000000000007</v>
      </c>
      <c r="S595" s="237">
        <v>0</v>
      </c>
      <c r="T595" s="238">
        <f>S595*H595</f>
        <v>0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39" t="s">
        <v>440</v>
      </c>
      <c r="AT595" s="239" t="s">
        <v>365</v>
      </c>
      <c r="AU595" s="239" t="s">
        <v>88</v>
      </c>
      <c r="AY595" s="18" t="s">
        <v>362</v>
      </c>
      <c r="BE595" s="240">
        <f>IF(N595="základní",J595,0)</f>
        <v>0</v>
      </c>
      <c r="BF595" s="240">
        <f>IF(N595="snížená",J595,0)</f>
        <v>0</v>
      </c>
      <c r="BG595" s="240">
        <f>IF(N595="zákl. přenesená",J595,0)</f>
        <v>0</v>
      </c>
      <c r="BH595" s="240">
        <f>IF(N595="sníž. přenesená",J595,0)</f>
        <v>0</v>
      </c>
      <c r="BI595" s="240">
        <f>IF(N595="nulová",J595,0)</f>
        <v>0</v>
      </c>
      <c r="BJ595" s="18" t="s">
        <v>88</v>
      </c>
      <c r="BK595" s="240">
        <f>ROUND(I595*H595,2)</f>
        <v>0</v>
      </c>
      <c r="BL595" s="18" t="s">
        <v>440</v>
      </c>
      <c r="BM595" s="239" t="s">
        <v>1620</v>
      </c>
    </row>
    <row r="596" s="15" customFormat="1">
      <c r="A596" s="15"/>
      <c r="B596" s="274"/>
      <c r="C596" s="275"/>
      <c r="D596" s="243" t="s">
        <v>372</v>
      </c>
      <c r="E596" s="276" t="s">
        <v>1</v>
      </c>
      <c r="F596" s="277" t="s">
        <v>2495</v>
      </c>
      <c r="G596" s="275"/>
      <c r="H596" s="276" t="s">
        <v>1</v>
      </c>
      <c r="I596" s="278"/>
      <c r="J596" s="275"/>
      <c r="K596" s="275"/>
      <c r="L596" s="279"/>
      <c r="M596" s="280"/>
      <c r="N596" s="281"/>
      <c r="O596" s="281"/>
      <c r="P596" s="281"/>
      <c r="Q596" s="281"/>
      <c r="R596" s="281"/>
      <c r="S596" s="281"/>
      <c r="T596" s="282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T596" s="283" t="s">
        <v>372</v>
      </c>
      <c r="AU596" s="283" t="s">
        <v>88</v>
      </c>
      <c r="AV596" s="15" t="s">
        <v>83</v>
      </c>
      <c r="AW596" s="15" t="s">
        <v>32</v>
      </c>
      <c r="AX596" s="15" t="s">
        <v>76</v>
      </c>
      <c r="AY596" s="283" t="s">
        <v>362</v>
      </c>
    </row>
    <row r="597" s="15" customFormat="1">
      <c r="A597" s="15"/>
      <c r="B597" s="274"/>
      <c r="C597" s="275"/>
      <c r="D597" s="243" t="s">
        <v>372</v>
      </c>
      <c r="E597" s="276" t="s">
        <v>1</v>
      </c>
      <c r="F597" s="277" t="s">
        <v>658</v>
      </c>
      <c r="G597" s="275"/>
      <c r="H597" s="276" t="s">
        <v>1</v>
      </c>
      <c r="I597" s="278"/>
      <c r="J597" s="275"/>
      <c r="K597" s="275"/>
      <c r="L597" s="279"/>
      <c r="M597" s="280"/>
      <c r="N597" s="281"/>
      <c r="O597" s="281"/>
      <c r="P597" s="281"/>
      <c r="Q597" s="281"/>
      <c r="R597" s="281"/>
      <c r="S597" s="281"/>
      <c r="T597" s="282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T597" s="283" t="s">
        <v>372</v>
      </c>
      <c r="AU597" s="283" t="s">
        <v>88</v>
      </c>
      <c r="AV597" s="15" t="s">
        <v>83</v>
      </c>
      <c r="AW597" s="15" t="s">
        <v>32</v>
      </c>
      <c r="AX597" s="15" t="s">
        <v>76</v>
      </c>
      <c r="AY597" s="283" t="s">
        <v>362</v>
      </c>
    </row>
    <row r="598" s="13" customFormat="1">
      <c r="A598" s="13"/>
      <c r="B598" s="241"/>
      <c r="C598" s="242"/>
      <c r="D598" s="243" t="s">
        <v>372</v>
      </c>
      <c r="E598" s="244" t="s">
        <v>1</v>
      </c>
      <c r="F598" s="245" t="s">
        <v>2496</v>
      </c>
      <c r="G598" s="242"/>
      <c r="H598" s="246">
        <v>83.700000000000003</v>
      </c>
      <c r="I598" s="247"/>
      <c r="J598" s="242"/>
      <c r="K598" s="242"/>
      <c r="L598" s="248"/>
      <c r="M598" s="249"/>
      <c r="N598" s="250"/>
      <c r="O598" s="250"/>
      <c r="P598" s="250"/>
      <c r="Q598" s="250"/>
      <c r="R598" s="250"/>
      <c r="S598" s="250"/>
      <c r="T598" s="251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52" t="s">
        <v>372</v>
      </c>
      <c r="AU598" s="252" t="s">
        <v>88</v>
      </c>
      <c r="AV598" s="13" t="s">
        <v>88</v>
      </c>
      <c r="AW598" s="13" t="s">
        <v>32</v>
      </c>
      <c r="AX598" s="13" t="s">
        <v>76</v>
      </c>
      <c r="AY598" s="252" t="s">
        <v>362</v>
      </c>
    </row>
    <row r="599" s="14" customFormat="1">
      <c r="A599" s="14"/>
      <c r="B599" s="263"/>
      <c r="C599" s="264"/>
      <c r="D599" s="243" t="s">
        <v>372</v>
      </c>
      <c r="E599" s="265" t="s">
        <v>1</v>
      </c>
      <c r="F599" s="266" t="s">
        <v>396</v>
      </c>
      <c r="G599" s="264"/>
      <c r="H599" s="267">
        <v>83.700000000000003</v>
      </c>
      <c r="I599" s="268"/>
      <c r="J599" s="264"/>
      <c r="K599" s="264"/>
      <c r="L599" s="269"/>
      <c r="M599" s="270"/>
      <c r="N599" s="271"/>
      <c r="O599" s="271"/>
      <c r="P599" s="271"/>
      <c r="Q599" s="271"/>
      <c r="R599" s="271"/>
      <c r="S599" s="271"/>
      <c r="T599" s="272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73" t="s">
        <v>372</v>
      </c>
      <c r="AU599" s="273" t="s">
        <v>88</v>
      </c>
      <c r="AV599" s="14" t="s">
        <v>370</v>
      </c>
      <c r="AW599" s="14" t="s">
        <v>32</v>
      </c>
      <c r="AX599" s="14" t="s">
        <v>83</v>
      </c>
      <c r="AY599" s="273" t="s">
        <v>362</v>
      </c>
    </row>
    <row r="600" s="2" customFormat="1" ht="16.5" customHeight="1">
      <c r="A600" s="39"/>
      <c r="B600" s="40"/>
      <c r="C600" s="253" t="s">
        <v>1689</v>
      </c>
      <c r="D600" s="253" t="s">
        <v>380</v>
      </c>
      <c r="E600" s="254" t="s">
        <v>1631</v>
      </c>
      <c r="F600" s="255" t="s">
        <v>1632</v>
      </c>
      <c r="G600" s="256" t="s">
        <v>403</v>
      </c>
      <c r="H600" s="257">
        <v>85.373999999999995</v>
      </c>
      <c r="I600" s="258"/>
      <c r="J600" s="259">
        <f>ROUND(I600*H600,2)</f>
        <v>0</v>
      </c>
      <c r="K600" s="255" t="s">
        <v>369</v>
      </c>
      <c r="L600" s="260"/>
      <c r="M600" s="261" t="s">
        <v>1</v>
      </c>
      <c r="N600" s="262" t="s">
        <v>42</v>
      </c>
      <c r="O600" s="92"/>
      <c r="P600" s="237">
        <f>O600*H600</f>
        <v>0</v>
      </c>
      <c r="Q600" s="237">
        <v>0.00027</v>
      </c>
      <c r="R600" s="237">
        <f>Q600*H600</f>
        <v>0.023050979999999999</v>
      </c>
      <c r="S600" s="237">
        <v>0</v>
      </c>
      <c r="T600" s="238">
        <f>S600*H600</f>
        <v>0</v>
      </c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R600" s="239" t="s">
        <v>526</v>
      </c>
      <c r="AT600" s="239" t="s">
        <v>380</v>
      </c>
      <c r="AU600" s="239" t="s">
        <v>88</v>
      </c>
      <c r="AY600" s="18" t="s">
        <v>362</v>
      </c>
      <c r="BE600" s="240">
        <f>IF(N600="základní",J600,0)</f>
        <v>0</v>
      </c>
      <c r="BF600" s="240">
        <f>IF(N600="snížená",J600,0)</f>
        <v>0</v>
      </c>
      <c r="BG600" s="240">
        <f>IF(N600="zákl. přenesená",J600,0)</f>
        <v>0</v>
      </c>
      <c r="BH600" s="240">
        <f>IF(N600="sníž. přenesená",J600,0)</f>
        <v>0</v>
      </c>
      <c r="BI600" s="240">
        <f>IF(N600="nulová",J600,0)</f>
        <v>0</v>
      </c>
      <c r="BJ600" s="18" t="s">
        <v>88</v>
      </c>
      <c r="BK600" s="240">
        <f>ROUND(I600*H600,2)</f>
        <v>0</v>
      </c>
      <c r="BL600" s="18" t="s">
        <v>440</v>
      </c>
      <c r="BM600" s="239" t="s">
        <v>1633</v>
      </c>
    </row>
    <row r="601" s="13" customFormat="1">
      <c r="A601" s="13"/>
      <c r="B601" s="241"/>
      <c r="C601" s="242"/>
      <c r="D601" s="243" t="s">
        <v>372</v>
      </c>
      <c r="E601" s="242"/>
      <c r="F601" s="245" t="s">
        <v>2497</v>
      </c>
      <c r="G601" s="242"/>
      <c r="H601" s="246">
        <v>85.373999999999995</v>
      </c>
      <c r="I601" s="247"/>
      <c r="J601" s="242"/>
      <c r="K601" s="242"/>
      <c r="L601" s="248"/>
      <c r="M601" s="249"/>
      <c r="N601" s="250"/>
      <c r="O601" s="250"/>
      <c r="P601" s="250"/>
      <c r="Q601" s="250"/>
      <c r="R601" s="250"/>
      <c r="S601" s="250"/>
      <c r="T601" s="251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52" t="s">
        <v>372</v>
      </c>
      <c r="AU601" s="252" t="s">
        <v>88</v>
      </c>
      <c r="AV601" s="13" t="s">
        <v>88</v>
      </c>
      <c r="AW601" s="13" t="s">
        <v>4</v>
      </c>
      <c r="AX601" s="13" t="s">
        <v>83</v>
      </c>
      <c r="AY601" s="252" t="s">
        <v>362</v>
      </c>
    </row>
    <row r="602" s="2" customFormat="1" ht="24.15" customHeight="1">
      <c r="A602" s="39"/>
      <c r="B602" s="40"/>
      <c r="C602" s="228" t="s">
        <v>1695</v>
      </c>
      <c r="D602" s="228" t="s">
        <v>365</v>
      </c>
      <c r="E602" s="229" t="s">
        <v>2498</v>
      </c>
      <c r="F602" s="230" t="s">
        <v>2499</v>
      </c>
      <c r="G602" s="231" t="s">
        <v>482</v>
      </c>
      <c r="H602" s="232">
        <v>0.77200000000000002</v>
      </c>
      <c r="I602" s="233"/>
      <c r="J602" s="234">
        <f>ROUND(I602*H602,2)</f>
        <v>0</v>
      </c>
      <c r="K602" s="230" t="s">
        <v>369</v>
      </c>
      <c r="L602" s="45"/>
      <c r="M602" s="235" t="s">
        <v>1</v>
      </c>
      <c r="N602" s="236" t="s">
        <v>42</v>
      </c>
      <c r="O602" s="92"/>
      <c r="P602" s="237">
        <f>O602*H602</f>
        <v>0</v>
      </c>
      <c r="Q602" s="237">
        <v>0</v>
      </c>
      <c r="R602" s="237">
        <f>Q602*H602</f>
        <v>0</v>
      </c>
      <c r="S602" s="237">
        <v>0</v>
      </c>
      <c r="T602" s="238">
        <f>S602*H602</f>
        <v>0</v>
      </c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R602" s="239" t="s">
        <v>440</v>
      </c>
      <c r="AT602" s="239" t="s">
        <v>365</v>
      </c>
      <c r="AU602" s="239" t="s">
        <v>88</v>
      </c>
      <c r="AY602" s="18" t="s">
        <v>362</v>
      </c>
      <c r="BE602" s="240">
        <f>IF(N602="základní",J602,0)</f>
        <v>0</v>
      </c>
      <c r="BF602" s="240">
        <f>IF(N602="snížená",J602,0)</f>
        <v>0</v>
      </c>
      <c r="BG602" s="240">
        <f>IF(N602="zákl. přenesená",J602,0)</f>
        <v>0</v>
      </c>
      <c r="BH602" s="240">
        <f>IF(N602="sníž. přenesená",J602,0)</f>
        <v>0</v>
      </c>
      <c r="BI602" s="240">
        <f>IF(N602="nulová",J602,0)</f>
        <v>0</v>
      </c>
      <c r="BJ602" s="18" t="s">
        <v>88</v>
      </c>
      <c r="BK602" s="240">
        <f>ROUND(I602*H602,2)</f>
        <v>0</v>
      </c>
      <c r="BL602" s="18" t="s">
        <v>440</v>
      </c>
      <c r="BM602" s="239" t="s">
        <v>2500</v>
      </c>
    </row>
    <row r="603" s="12" customFormat="1" ht="22.8" customHeight="1">
      <c r="A603" s="12"/>
      <c r="B603" s="212"/>
      <c r="C603" s="213"/>
      <c r="D603" s="214" t="s">
        <v>75</v>
      </c>
      <c r="E603" s="226" t="s">
        <v>1649</v>
      </c>
      <c r="F603" s="226" t="s">
        <v>1650</v>
      </c>
      <c r="G603" s="213"/>
      <c r="H603" s="213"/>
      <c r="I603" s="216"/>
      <c r="J603" s="227">
        <f>BK603</f>
        <v>0</v>
      </c>
      <c r="K603" s="213"/>
      <c r="L603" s="218"/>
      <c r="M603" s="219"/>
      <c r="N603" s="220"/>
      <c r="O603" s="220"/>
      <c r="P603" s="221">
        <f>SUM(P604:P624)</f>
        <v>0</v>
      </c>
      <c r="Q603" s="220"/>
      <c r="R603" s="221">
        <f>SUM(R604:R624)</f>
        <v>1.3858972000000001</v>
      </c>
      <c r="S603" s="220"/>
      <c r="T603" s="222">
        <f>SUM(T604:T624)</f>
        <v>0</v>
      </c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R603" s="223" t="s">
        <v>88</v>
      </c>
      <c r="AT603" s="224" t="s">
        <v>75</v>
      </c>
      <c r="AU603" s="224" t="s">
        <v>83</v>
      </c>
      <c r="AY603" s="223" t="s">
        <v>362</v>
      </c>
      <c r="BK603" s="225">
        <f>SUM(BK604:BK624)</f>
        <v>0</v>
      </c>
    </row>
    <row r="604" s="2" customFormat="1" ht="16.5" customHeight="1">
      <c r="A604" s="39"/>
      <c r="B604" s="40"/>
      <c r="C604" s="228" t="s">
        <v>1704</v>
      </c>
      <c r="D604" s="228" t="s">
        <v>365</v>
      </c>
      <c r="E604" s="229" t="s">
        <v>1652</v>
      </c>
      <c r="F604" s="230" t="s">
        <v>1653</v>
      </c>
      <c r="G604" s="231" t="s">
        <v>368</v>
      </c>
      <c r="H604" s="232">
        <v>51.840000000000003</v>
      </c>
      <c r="I604" s="233"/>
      <c r="J604" s="234">
        <f>ROUND(I604*H604,2)</f>
        <v>0</v>
      </c>
      <c r="K604" s="230" t="s">
        <v>369</v>
      </c>
      <c r="L604" s="45"/>
      <c r="M604" s="235" t="s">
        <v>1</v>
      </c>
      <c r="N604" s="236" t="s">
        <v>42</v>
      </c>
      <c r="O604" s="92"/>
      <c r="P604" s="237">
        <f>O604*H604</f>
        <v>0</v>
      </c>
      <c r="Q604" s="237">
        <v>0.00029999999999999997</v>
      </c>
      <c r="R604" s="237">
        <f>Q604*H604</f>
        <v>0.015552</v>
      </c>
      <c r="S604" s="237">
        <v>0</v>
      </c>
      <c r="T604" s="238">
        <f>S604*H604</f>
        <v>0</v>
      </c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R604" s="239" t="s">
        <v>440</v>
      </c>
      <c r="AT604" s="239" t="s">
        <v>365</v>
      </c>
      <c r="AU604" s="239" t="s">
        <v>88</v>
      </c>
      <c r="AY604" s="18" t="s">
        <v>362</v>
      </c>
      <c r="BE604" s="240">
        <f>IF(N604="základní",J604,0)</f>
        <v>0</v>
      </c>
      <c r="BF604" s="240">
        <f>IF(N604="snížená",J604,0)</f>
        <v>0</v>
      </c>
      <c r="BG604" s="240">
        <f>IF(N604="zákl. přenesená",J604,0)</f>
        <v>0</v>
      </c>
      <c r="BH604" s="240">
        <f>IF(N604="sníž. přenesená",J604,0)</f>
        <v>0</v>
      </c>
      <c r="BI604" s="240">
        <f>IF(N604="nulová",J604,0)</f>
        <v>0</v>
      </c>
      <c r="BJ604" s="18" t="s">
        <v>88</v>
      </c>
      <c r="BK604" s="240">
        <f>ROUND(I604*H604,2)</f>
        <v>0</v>
      </c>
      <c r="BL604" s="18" t="s">
        <v>440</v>
      </c>
      <c r="BM604" s="239" t="s">
        <v>1654</v>
      </c>
    </row>
    <row r="605" s="15" customFormat="1">
      <c r="A605" s="15"/>
      <c r="B605" s="274"/>
      <c r="C605" s="275"/>
      <c r="D605" s="243" t="s">
        <v>372</v>
      </c>
      <c r="E605" s="276" t="s">
        <v>1</v>
      </c>
      <c r="F605" s="277" t="s">
        <v>2284</v>
      </c>
      <c r="G605" s="275"/>
      <c r="H605" s="276" t="s">
        <v>1</v>
      </c>
      <c r="I605" s="278"/>
      <c r="J605" s="275"/>
      <c r="K605" s="275"/>
      <c r="L605" s="279"/>
      <c r="M605" s="280"/>
      <c r="N605" s="281"/>
      <c r="O605" s="281"/>
      <c r="P605" s="281"/>
      <c r="Q605" s="281"/>
      <c r="R605" s="281"/>
      <c r="S605" s="281"/>
      <c r="T605" s="282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T605" s="283" t="s">
        <v>372</v>
      </c>
      <c r="AU605" s="283" t="s">
        <v>88</v>
      </c>
      <c r="AV605" s="15" t="s">
        <v>83</v>
      </c>
      <c r="AW605" s="15" t="s">
        <v>32</v>
      </c>
      <c r="AX605" s="15" t="s">
        <v>76</v>
      </c>
      <c r="AY605" s="283" t="s">
        <v>362</v>
      </c>
    </row>
    <row r="606" s="13" customFormat="1">
      <c r="A606" s="13"/>
      <c r="B606" s="241"/>
      <c r="C606" s="242"/>
      <c r="D606" s="243" t="s">
        <v>372</v>
      </c>
      <c r="E606" s="244" t="s">
        <v>1</v>
      </c>
      <c r="F606" s="245" t="s">
        <v>2501</v>
      </c>
      <c r="G606" s="242"/>
      <c r="H606" s="246">
        <v>58.240000000000002</v>
      </c>
      <c r="I606" s="247"/>
      <c r="J606" s="242"/>
      <c r="K606" s="242"/>
      <c r="L606" s="248"/>
      <c r="M606" s="249"/>
      <c r="N606" s="250"/>
      <c r="O606" s="250"/>
      <c r="P606" s="250"/>
      <c r="Q606" s="250"/>
      <c r="R606" s="250"/>
      <c r="S606" s="250"/>
      <c r="T606" s="251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52" t="s">
        <v>372</v>
      </c>
      <c r="AU606" s="252" t="s">
        <v>88</v>
      </c>
      <c r="AV606" s="13" t="s">
        <v>88</v>
      </c>
      <c r="AW606" s="13" t="s">
        <v>32</v>
      </c>
      <c r="AX606" s="13" t="s">
        <v>76</v>
      </c>
      <c r="AY606" s="252" t="s">
        <v>362</v>
      </c>
    </row>
    <row r="607" s="13" customFormat="1">
      <c r="A607" s="13"/>
      <c r="B607" s="241"/>
      <c r="C607" s="242"/>
      <c r="D607" s="243" t="s">
        <v>372</v>
      </c>
      <c r="E607" s="244" t="s">
        <v>1</v>
      </c>
      <c r="F607" s="245" t="s">
        <v>2502</v>
      </c>
      <c r="G607" s="242"/>
      <c r="H607" s="246">
        <v>-6.4000000000000004</v>
      </c>
      <c r="I607" s="247"/>
      <c r="J607" s="242"/>
      <c r="K607" s="242"/>
      <c r="L607" s="248"/>
      <c r="M607" s="249"/>
      <c r="N607" s="250"/>
      <c r="O607" s="250"/>
      <c r="P607" s="250"/>
      <c r="Q607" s="250"/>
      <c r="R607" s="250"/>
      <c r="S607" s="250"/>
      <c r="T607" s="251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52" t="s">
        <v>372</v>
      </c>
      <c r="AU607" s="252" t="s">
        <v>88</v>
      </c>
      <c r="AV607" s="13" t="s">
        <v>88</v>
      </c>
      <c r="AW607" s="13" t="s">
        <v>32</v>
      </c>
      <c r="AX607" s="13" t="s">
        <v>76</v>
      </c>
      <c r="AY607" s="252" t="s">
        <v>362</v>
      </c>
    </row>
    <row r="608" s="14" customFormat="1">
      <c r="A608" s="14"/>
      <c r="B608" s="263"/>
      <c r="C608" s="264"/>
      <c r="D608" s="243" t="s">
        <v>372</v>
      </c>
      <c r="E608" s="265" t="s">
        <v>1</v>
      </c>
      <c r="F608" s="266" t="s">
        <v>396</v>
      </c>
      <c r="G608" s="264"/>
      <c r="H608" s="267">
        <v>51.840000000000003</v>
      </c>
      <c r="I608" s="268"/>
      <c r="J608" s="264"/>
      <c r="K608" s="264"/>
      <c r="L608" s="269"/>
      <c r="M608" s="270"/>
      <c r="N608" s="271"/>
      <c r="O608" s="271"/>
      <c r="P608" s="271"/>
      <c r="Q608" s="271"/>
      <c r="R608" s="271"/>
      <c r="S608" s="271"/>
      <c r="T608" s="272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73" t="s">
        <v>372</v>
      </c>
      <c r="AU608" s="273" t="s">
        <v>88</v>
      </c>
      <c r="AV608" s="14" t="s">
        <v>370</v>
      </c>
      <c r="AW608" s="14" t="s">
        <v>32</v>
      </c>
      <c r="AX608" s="14" t="s">
        <v>83</v>
      </c>
      <c r="AY608" s="273" t="s">
        <v>362</v>
      </c>
    </row>
    <row r="609" s="2" customFormat="1" ht="33" customHeight="1">
      <c r="A609" s="39"/>
      <c r="B609" s="40"/>
      <c r="C609" s="228" t="s">
        <v>1708</v>
      </c>
      <c r="D609" s="228" t="s">
        <v>365</v>
      </c>
      <c r="E609" s="229" t="s">
        <v>1667</v>
      </c>
      <c r="F609" s="230" t="s">
        <v>1668</v>
      </c>
      <c r="G609" s="231" t="s">
        <v>368</v>
      </c>
      <c r="H609" s="232">
        <v>51.840000000000003</v>
      </c>
      <c r="I609" s="233"/>
      <c r="J609" s="234">
        <f>ROUND(I609*H609,2)</f>
        <v>0</v>
      </c>
      <c r="K609" s="230" t="s">
        <v>369</v>
      </c>
      <c r="L609" s="45"/>
      <c r="M609" s="235" t="s">
        <v>1</v>
      </c>
      <c r="N609" s="236" t="s">
        <v>42</v>
      </c>
      <c r="O609" s="92"/>
      <c r="P609" s="237">
        <f>O609*H609</f>
        <v>0</v>
      </c>
      <c r="Q609" s="237">
        <v>0.0060000000000000001</v>
      </c>
      <c r="R609" s="237">
        <f>Q609*H609</f>
        <v>0.31104000000000004</v>
      </c>
      <c r="S609" s="237">
        <v>0</v>
      </c>
      <c r="T609" s="238">
        <f>S609*H609</f>
        <v>0</v>
      </c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R609" s="239" t="s">
        <v>440</v>
      </c>
      <c r="AT609" s="239" t="s">
        <v>365</v>
      </c>
      <c r="AU609" s="239" t="s">
        <v>88</v>
      </c>
      <c r="AY609" s="18" t="s">
        <v>362</v>
      </c>
      <c r="BE609" s="240">
        <f>IF(N609="základní",J609,0)</f>
        <v>0</v>
      </c>
      <c r="BF609" s="240">
        <f>IF(N609="snížená",J609,0)</f>
        <v>0</v>
      </c>
      <c r="BG609" s="240">
        <f>IF(N609="zákl. přenesená",J609,0)</f>
        <v>0</v>
      </c>
      <c r="BH609" s="240">
        <f>IF(N609="sníž. přenesená",J609,0)</f>
        <v>0</v>
      </c>
      <c r="BI609" s="240">
        <f>IF(N609="nulová",J609,0)</f>
        <v>0</v>
      </c>
      <c r="BJ609" s="18" t="s">
        <v>88</v>
      </c>
      <c r="BK609" s="240">
        <f>ROUND(I609*H609,2)</f>
        <v>0</v>
      </c>
      <c r="BL609" s="18" t="s">
        <v>440</v>
      </c>
      <c r="BM609" s="239" t="s">
        <v>1669</v>
      </c>
    </row>
    <row r="610" s="2" customFormat="1" ht="24.15" customHeight="1">
      <c r="A610" s="39"/>
      <c r="B610" s="40"/>
      <c r="C610" s="253" t="s">
        <v>1714</v>
      </c>
      <c r="D610" s="253" t="s">
        <v>380</v>
      </c>
      <c r="E610" s="254" t="s">
        <v>1671</v>
      </c>
      <c r="F610" s="255" t="s">
        <v>1672</v>
      </c>
      <c r="G610" s="256" t="s">
        <v>368</v>
      </c>
      <c r="H610" s="257">
        <v>59.616</v>
      </c>
      <c r="I610" s="258"/>
      <c r="J610" s="259">
        <f>ROUND(I610*H610,2)</f>
        <v>0</v>
      </c>
      <c r="K610" s="255" t="s">
        <v>369</v>
      </c>
      <c r="L610" s="260"/>
      <c r="M610" s="261" t="s">
        <v>1</v>
      </c>
      <c r="N610" s="262" t="s">
        <v>42</v>
      </c>
      <c r="O610" s="92"/>
      <c r="P610" s="237">
        <f>O610*H610</f>
        <v>0</v>
      </c>
      <c r="Q610" s="237">
        <v>0.01771</v>
      </c>
      <c r="R610" s="237">
        <f>Q610*H610</f>
        <v>1.05579936</v>
      </c>
      <c r="S610" s="237">
        <v>0</v>
      </c>
      <c r="T610" s="238">
        <f>S610*H610</f>
        <v>0</v>
      </c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R610" s="239" t="s">
        <v>526</v>
      </c>
      <c r="AT610" s="239" t="s">
        <v>380</v>
      </c>
      <c r="AU610" s="239" t="s">
        <v>88</v>
      </c>
      <c r="AY610" s="18" t="s">
        <v>362</v>
      </c>
      <c r="BE610" s="240">
        <f>IF(N610="základní",J610,0)</f>
        <v>0</v>
      </c>
      <c r="BF610" s="240">
        <f>IF(N610="snížená",J610,0)</f>
        <v>0</v>
      </c>
      <c r="BG610" s="240">
        <f>IF(N610="zákl. přenesená",J610,0)</f>
        <v>0</v>
      </c>
      <c r="BH610" s="240">
        <f>IF(N610="sníž. přenesená",J610,0)</f>
        <v>0</v>
      </c>
      <c r="BI610" s="240">
        <f>IF(N610="nulová",J610,0)</f>
        <v>0</v>
      </c>
      <c r="BJ610" s="18" t="s">
        <v>88</v>
      </c>
      <c r="BK610" s="240">
        <f>ROUND(I610*H610,2)</f>
        <v>0</v>
      </c>
      <c r="BL610" s="18" t="s">
        <v>440</v>
      </c>
      <c r="BM610" s="239" t="s">
        <v>1673</v>
      </c>
    </row>
    <row r="611" s="13" customFormat="1">
      <c r="A611" s="13"/>
      <c r="B611" s="241"/>
      <c r="C611" s="242"/>
      <c r="D611" s="243" t="s">
        <v>372</v>
      </c>
      <c r="E611" s="244" t="s">
        <v>1</v>
      </c>
      <c r="F611" s="245" t="s">
        <v>2503</v>
      </c>
      <c r="G611" s="242"/>
      <c r="H611" s="246">
        <v>59.616</v>
      </c>
      <c r="I611" s="247"/>
      <c r="J611" s="242"/>
      <c r="K611" s="242"/>
      <c r="L611" s="248"/>
      <c r="M611" s="249"/>
      <c r="N611" s="250"/>
      <c r="O611" s="250"/>
      <c r="P611" s="250"/>
      <c r="Q611" s="250"/>
      <c r="R611" s="250"/>
      <c r="S611" s="250"/>
      <c r="T611" s="251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52" t="s">
        <v>372</v>
      </c>
      <c r="AU611" s="252" t="s">
        <v>88</v>
      </c>
      <c r="AV611" s="13" t="s">
        <v>88</v>
      </c>
      <c r="AW611" s="13" t="s">
        <v>32</v>
      </c>
      <c r="AX611" s="13" t="s">
        <v>83</v>
      </c>
      <c r="AY611" s="252" t="s">
        <v>362</v>
      </c>
    </row>
    <row r="612" s="2" customFormat="1" ht="24.15" customHeight="1">
      <c r="A612" s="39"/>
      <c r="B612" s="40"/>
      <c r="C612" s="228" t="s">
        <v>1725</v>
      </c>
      <c r="D612" s="228" t="s">
        <v>365</v>
      </c>
      <c r="E612" s="229" t="s">
        <v>1683</v>
      </c>
      <c r="F612" s="230" t="s">
        <v>1684</v>
      </c>
      <c r="G612" s="231" t="s">
        <v>403</v>
      </c>
      <c r="H612" s="232">
        <v>4.4000000000000004</v>
      </c>
      <c r="I612" s="233"/>
      <c r="J612" s="234">
        <f>ROUND(I612*H612,2)</f>
        <v>0</v>
      </c>
      <c r="K612" s="230" t="s">
        <v>369</v>
      </c>
      <c r="L612" s="45"/>
      <c r="M612" s="235" t="s">
        <v>1</v>
      </c>
      <c r="N612" s="236" t="s">
        <v>42</v>
      </c>
      <c r="O612" s="92"/>
      <c r="P612" s="237">
        <f>O612*H612</f>
        <v>0</v>
      </c>
      <c r="Q612" s="237">
        <v>0.00020000000000000001</v>
      </c>
      <c r="R612" s="237">
        <f>Q612*H612</f>
        <v>0.00088000000000000014</v>
      </c>
      <c r="S612" s="237">
        <v>0</v>
      </c>
      <c r="T612" s="238">
        <f>S612*H612</f>
        <v>0</v>
      </c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R612" s="239" t="s">
        <v>440</v>
      </c>
      <c r="AT612" s="239" t="s">
        <v>365</v>
      </c>
      <c r="AU612" s="239" t="s">
        <v>88</v>
      </c>
      <c r="AY612" s="18" t="s">
        <v>362</v>
      </c>
      <c r="BE612" s="240">
        <f>IF(N612="základní",J612,0)</f>
        <v>0</v>
      </c>
      <c r="BF612" s="240">
        <f>IF(N612="snížená",J612,0)</f>
        <v>0</v>
      </c>
      <c r="BG612" s="240">
        <f>IF(N612="zákl. přenesená",J612,0)</f>
        <v>0</v>
      </c>
      <c r="BH612" s="240">
        <f>IF(N612="sníž. přenesená",J612,0)</f>
        <v>0</v>
      </c>
      <c r="BI612" s="240">
        <f>IF(N612="nulová",J612,0)</f>
        <v>0</v>
      </c>
      <c r="BJ612" s="18" t="s">
        <v>88</v>
      </c>
      <c r="BK612" s="240">
        <f>ROUND(I612*H612,2)</f>
        <v>0</v>
      </c>
      <c r="BL612" s="18" t="s">
        <v>440</v>
      </c>
      <c r="BM612" s="239" t="s">
        <v>1685</v>
      </c>
    </row>
    <row r="613" s="15" customFormat="1">
      <c r="A613" s="15"/>
      <c r="B613" s="274"/>
      <c r="C613" s="275"/>
      <c r="D613" s="243" t="s">
        <v>372</v>
      </c>
      <c r="E613" s="276" t="s">
        <v>1</v>
      </c>
      <c r="F613" s="277" t="s">
        <v>2284</v>
      </c>
      <c r="G613" s="275"/>
      <c r="H613" s="276" t="s">
        <v>1</v>
      </c>
      <c r="I613" s="278"/>
      <c r="J613" s="275"/>
      <c r="K613" s="275"/>
      <c r="L613" s="279"/>
      <c r="M613" s="280"/>
      <c r="N613" s="281"/>
      <c r="O613" s="281"/>
      <c r="P613" s="281"/>
      <c r="Q613" s="281"/>
      <c r="R613" s="281"/>
      <c r="S613" s="281"/>
      <c r="T613" s="282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T613" s="283" t="s">
        <v>372</v>
      </c>
      <c r="AU613" s="283" t="s">
        <v>88</v>
      </c>
      <c r="AV613" s="15" t="s">
        <v>83</v>
      </c>
      <c r="AW613" s="15" t="s">
        <v>32</v>
      </c>
      <c r="AX613" s="15" t="s">
        <v>76</v>
      </c>
      <c r="AY613" s="283" t="s">
        <v>362</v>
      </c>
    </row>
    <row r="614" s="13" customFormat="1">
      <c r="A614" s="13"/>
      <c r="B614" s="241"/>
      <c r="C614" s="242"/>
      <c r="D614" s="243" t="s">
        <v>372</v>
      </c>
      <c r="E614" s="244" t="s">
        <v>1</v>
      </c>
      <c r="F614" s="245" t="s">
        <v>2504</v>
      </c>
      <c r="G614" s="242"/>
      <c r="H614" s="246">
        <v>4.4000000000000004</v>
      </c>
      <c r="I614" s="247"/>
      <c r="J614" s="242"/>
      <c r="K614" s="242"/>
      <c r="L614" s="248"/>
      <c r="M614" s="249"/>
      <c r="N614" s="250"/>
      <c r="O614" s="250"/>
      <c r="P614" s="250"/>
      <c r="Q614" s="250"/>
      <c r="R614" s="250"/>
      <c r="S614" s="250"/>
      <c r="T614" s="251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52" t="s">
        <v>372</v>
      </c>
      <c r="AU614" s="252" t="s">
        <v>88</v>
      </c>
      <c r="AV614" s="13" t="s">
        <v>88</v>
      </c>
      <c r="AW614" s="13" t="s">
        <v>32</v>
      </c>
      <c r="AX614" s="13" t="s">
        <v>76</v>
      </c>
      <c r="AY614" s="252" t="s">
        <v>362</v>
      </c>
    </row>
    <row r="615" s="14" customFormat="1">
      <c r="A615" s="14"/>
      <c r="B615" s="263"/>
      <c r="C615" s="264"/>
      <c r="D615" s="243" t="s">
        <v>372</v>
      </c>
      <c r="E615" s="265" t="s">
        <v>1</v>
      </c>
      <c r="F615" s="266" t="s">
        <v>396</v>
      </c>
      <c r="G615" s="264"/>
      <c r="H615" s="267">
        <v>4.4000000000000004</v>
      </c>
      <c r="I615" s="268"/>
      <c r="J615" s="264"/>
      <c r="K615" s="264"/>
      <c r="L615" s="269"/>
      <c r="M615" s="270"/>
      <c r="N615" s="271"/>
      <c r="O615" s="271"/>
      <c r="P615" s="271"/>
      <c r="Q615" s="271"/>
      <c r="R615" s="271"/>
      <c r="S615" s="271"/>
      <c r="T615" s="272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73" t="s">
        <v>372</v>
      </c>
      <c r="AU615" s="273" t="s">
        <v>88</v>
      </c>
      <c r="AV615" s="14" t="s">
        <v>370</v>
      </c>
      <c r="AW615" s="14" t="s">
        <v>32</v>
      </c>
      <c r="AX615" s="14" t="s">
        <v>83</v>
      </c>
      <c r="AY615" s="273" t="s">
        <v>362</v>
      </c>
    </row>
    <row r="616" s="2" customFormat="1" ht="16.5" customHeight="1">
      <c r="A616" s="39"/>
      <c r="B616" s="40"/>
      <c r="C616" s="253" t="s">
        <v>1729</v>
      </c>
      <c r="D616" s="253" t="s">
        <v>380</v>
      </c>
      <c r="E616" s="254" t="s">
        <v>1690</v>
      </c>
      <c r="F616" s="255" t="s">
        <v>1691</v>
      </c>
      <c r="G616" s="256" t="s">
        <v>403</v>
      </c>
      <c r="H616" s="257">
        <v>5.0819999999999999</v>
      </c>
      <c r="I616" s="258"/>
      <c r="J616" s="259">
        <f>ROUND(I616*H616,2)</f>
        <v>0</v>
      </c>
      <c r="K616" s="255" t="s">
        <v>369</v>
      </c>
      <c r="L616" s="260"/>
      <c r="M616" s="261" t="s">
        <v>1</v>
      </c>
      <c r="N616" s="262" t="s">
        <v>42</v>
      </c>
      <c r="O616" s="92"/>
      <c r="P616" s="237">
        <f>O616*H616</f>
        <v>0</v>
      </c>
      <c r="Q616" s="237">
        <v>0.00012</v>
      </c>
      <c r="R616" s="237">
        <f>Q616*H616</f>
        <v>0.00060983999999999995</v>
      </c>
      <c r="S616" s="237">
        <v>0</v>
      </c>
      <c r="T616" s="238">
        <f>S616*H616</f>
        <v>0</v>
      </c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R616" s="239" t="s">
        <v>526</v>
      </c>
      <c r="AT616" s="239" t="s">
        <v>380</v>
      </c>
      <c r="AU616" s="239" t="s">
        <v>88</v>
      </c>
      <c r="AY616" s="18" t="s">
        <v>362</v>
      </c>
      <c r="BE616" s="240">
        <f>IF(N616="základní",J616,0)</f>
        <v>0</v>
      </c>
      <c r="BF616" s="240">
        <f>IF(N616="snížená",J616,0)</f>
        <v>0</v>
      </c>
      <c r="BG616" s="240">
        <f>IF(N616="zákl. přenesená",J616,0)</f>
        <v>0</v>
      </c>
      <c r="BH616" s="240">
        <f>IF(N616="sníž. přenesená",J616,0)</f>
        <v>0</v>
      </c>
      <c r="BI616" s="240">
        <f>IF(N616="nulová",J616,0)</f>
        <v>0</v>
      </c>
      <c r="BJ616" s="18" t="s">
        <v>88</v>
      </c>
      <c r="BK616" s="240">
        <f>ROUND(I616*H616,2)</f>
        <v>0</v>
      </c>
      <c r="BL616" s="18" t="s">
        <v>440</v>
      </c>
      <c r="BM616" s="239" t="s">
        <v>1692</v>
      </c>
    </row>
    <row r="617" s="13" customFormat="1">
      <c r="A617" s="13"/>
      <c r="B617" s="241"/>
      <c r="C617" s="242"/>
      <c r="D617" s="243" t="s">
        <v>372</v>
      </c>
      <c r="E617" s="244" t="s">
        <v>1</v>
      </c>
      <c r="F617" s="245" t="s">
        <v>2505</v>
      </c>
      <c r="G617" s="242"/>
      <c r="H617" s="246">
        <v>4.8399999999999999</v>
      </c>
      <c r="I617" s="247"/>
      <c r="J617" s="242"/>
      <c r="K617" s="242"/>
      <c r="L617" s="248"/>
      <c r="M617" s="249"/>
      <c r="N617" s="250"/>
      <c r="O617" s="250"/>
      <c r="P617" s="250"/>
      <c r="Q617" s="250"/>
      <c r="R617" s="250"/>
      <c r="S617" s="250"/>
      <c r="T617" s="251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52" t="s">
        <v>372</v>
      </c>
      <c r="AU617" s="252" t="s">
        <v>88</v>
      </c>
      <c r="AV617" s="13" t="s">
        <v>88</v>
      </c>
      <c r="AW617" s="13" t="s">
        <v>32</v>
      </c>
      <c r="AX617" s="13" t="s">
        <v>83</v>
      </c>
      <c r="AY617" s="252" t="s">
        <v>362</v>
      </c>
    </row>
    <row r="618" s="13" customFormat="1">
      <c r="A618" s="13"/>
      <c r="B618" s="241"/>
      <c r="C618" s="242"/>
      <c r="D618" s="243" t="s">
        <v>372</v>
      </c>
      <c r="E618" s="242"/>
      <c r="F618" s="245" t="s">
        <v>2506</v>
      </c>
      <c r="G618" s="242"/>
      <c r="H618" s="246">
        <v>5.0819999999999999</v>
      </c>
      <c r="I618" s="247"/>
      <c r="J618" s="242"/>
      <c r="K618" s="242"/>
      <c r="L618" s="248"/>
      <c r="M618" s="249"/>
      <c r="N618" s="250"/>
      <c r="O618" s="250"/>
      <c r="P618" s="250"/>
      <c r="Q618" s="250"/>
      <c r="R618" s="250"/>
      <c r="S618" s="250"/>
      <c r="T618" s="251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52" t="s">
        <v>372</v>
      </c>
      <c r="AU618" s="252" t="s">
        <v>88</v>
      </c>
      <c r="AV618" s="13" t="s">
        <v>88</v>
      </c>
      <c r="AW618" s="13" t="s">
        <v>4</v>
      </c>
      <c r="AX618" s="13" t="s">
        <v>83</v>
      </c>
      <c r="AY618" s="252" t="s">
        <v>362</v>
      </c>
    </row>
    <row r="619" s="2" customFormat="1" ht="16.5" customHeight="1">
      <c r="A619" s="39"/>
      <c r="B619" s="40"/>
      <c r="C619" s="228" t="s">
        <v>1733</v>
      </c>
      <c r="D619" s="228" t="s">
        <v>365</v>
      </c>
      <c r="E619" s="229" t="s">
        <v>1696</v>
      </c>
      <c r="F619" s="230" t="s">
        <v>1697</v>
      </c>
      <c r="G619" s="231" t="s">
        <v>403</v>
      </c>
      <c r="H619" s="232">
        <v>22.399999999999999</v>
      </c>
      <c r="I619" s="233"/>
      <c r="J619" s="234">
        <f>ROUND(I619*H619,2)</f>
        <v>0</v>
      </c>
      <c r="K619" s="230" t="s">
        <v>369</v>
      </c>
      <c r="L619" s="45"/>
      <c r="M619" s="235" t="s">
        <v>1</v>
      </c>
      <c r="N619" s="236" t="s">
        <v>42</v>
      </c>
      <c r="O619" s="92"/>
      <c r="P619" s="237">
        <f>O619*H619</f>
        <v>0</v>
      </c>
      <c r="Q619" s="237">
        <v>9.0000000000000006E-05</v>
      </c>
      <c r="R619" s="237">
        <f>Q619*H619</f>
        <v>0.002016</v>
      </c>
      <c r="S619" s="237">
        <v>0</v>
      </c>
      <c r="T619" s="238">
        <f>S619*H619</f>
        <v>0</v>
      </c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R619" s="239" t="s">
        <v>440</v>
      </c>
      <c r="AT619" s="239" t="s">
        <v>365</v>
      </c>
      <c r="AU619" s="239" t="s">
        <v>88</v>
      </c>
      <c r="AY619" s="18" t="s">
        <v>362</v>
      </c>
      <c r="BE619" s="240">
        <f>IF(N619="základní",J619,0)</f>
        <v>0</v>
      </c>
      <c r="BF619" s="240">
        <f>IF(N619="snížená",J619,0)</f>
        <v>0</v>
      </c>
      <c r="BG619" s="240">
        <f>IF(N619="zákl. přenesená",J619,0)</f>
        <v>0</v>
      </c>
      <c r="BH619" s="240">
        <f>IF(N619="sníž. přenesená",J619,0)</f>
        <v>0</v>
      </c>
      <c r="BI619" s="240">
        <f>IF(N619="nulová",J619,0)</f>
        <v>0</v>
      </c>
      <c r="BJ619" s="18" t="s">
        <v>88</v>
      </c>
      <c r="BK619" s="240">
        <f>ROUND(I619*H619,2)</f>
        <v>0</v>
      </c>
      <c r="BL619" s="18" t="s">
        <v>440</v>
      </c>
      <c r="BM619" s="239" t="s">
        <v>1698</v>
      </c>
    </row>
    <row r="620" s="15" customFormat="1">
      <c r="A620" s="15"/>
      <c r="B620" s="274"/>
      <c r="C620" s="275"/>
      <c r="D620" s="243" t="s">
        <v>372</v>
      </c>
      <c r="E620" s="276" t="s">
        <v>1</v>
      </c>
      <c r="F620" s="277" t="s">
        <v>2284</v>
      </c>
      <c r="G620" s="275"/>
      <c r="H620" s="276" t="s">
        <v>1</v>
      </c>
      <c r="I620" s="278"/>
      <c r="J620" s="275"/>
      <c r="K620" s="275"/>
      <c r="L620" s="279"/>
      <c r="M620" s="280"/>
      <c r="N620" s="281"/>
      <c r="O620" s="281"/>
      <c r="P620" s="281"/>
      <c r="Q620" s="281"/>
      <c r="R620" s="281"/>
      <c r="S620" s="281"/>
      <c r="T620" s="282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T620" s="283" t="s">
        <v>372</v>
      </c>
      <c r="AU620" s="283" t="s">
        <v>88</v>
      </c>
      <c r="AV620" s="15" t="s">
        <v>83</v>
      </c>
      <c r="AW620" s="15" t="s">
        <v>32</v>
      </c>
      <c r="AX620" s="15" t="s">
        <v>76</v>
      </c>
      <c r="AY620" s="283" t="s">
        <v>362</v>
      </c>
    </row>
    <row r="621" s="13" customFormat="1">
      <c r="A621" s="13"/>
      <c r="B621" s="241"/>
      <c r="C621" s="242"/>
      <c r="D621" s="243" t="s">
        <v>372</v>
      </c>
      <c r="E621" s="244" t="s">
        <v>1</v>
      </c>
      <c r="F621" s="245" t="s">
        <v>2507</v>
      </c>
      <c r="G621" s="242"/>
      <c r="H621" s="246">
        <v>22.399999999999999</v>
      </c>
      <c r="I621" s="247"/>
      <c r="J621" s="242"/>
      <c r="K621" s="242"/>
      <c r="L621" s="248"/>
      <c r="M621" s="249"/>
      <c r="N621" s="250"/>
      <c r="O621" s="250"/>
      <c r="P621" s="250"/>
      <c r="Q621" s="250"/>
      <c r="R621" s="250"/>
      <c r="S621" s="250"/>
      <c r="T621" s="251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52" t="s">
        <v>372</v>
      </c>
      <c r="AU621" s="252" t="s">
        <v>88</v>
      </c>
      <c r="AV621" s="13" t="s">
        <v>88</v>
      </c>
      <c r="AW621" s="13" t="s">
        <v>32</v>
      </c>
      <c r="AX621" s="13" t="s">
        <v>76</v>
      </c>
      <c r="AY621" s="252" t="s">
        <v>362</v>
      </c>
    </row>
    <row r="622" s="14" customFormat="1">
      <c r="A622" s="14"/>
      <c r="B622" s="263"/>
      <c r="C622" s="264"/>
      <c r="D622" s="243" t="s">
        <v>372</v>
      </c>
      <c r="E622" s="265" t="s">
        <v>1</v>
      </c>
      <c r="F622" s="266" t="s">
        <v>396</v>
      </c>
      <c r="G622" s="264"/>
      <c r="H622" s="267">
        <v>22.399999999999999</v>
      </c>
      <c r="I622" s="268"/>
      <c r="J622" s="264"/>
      <c r="K622" s="264"/>
      <c r="L622" s="269"/>
      <c r="M622" s="270"/>
      <c r="N622" s="271"/>
      <c r="O622" s="271"/>
      <c r="P622" s="271"/>
      <c r="Q622" s="271"/>
      <c r="R622" s="271"/>
      <c r="S622" s="271"/>
      <c r="T622" s="272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73" t="s">
        <v>372</v>
      </c>
      <c r="AU622" s="273" t="s">
        <v>88</v>
      </c>
      <c r="AV622" s="14" t="s">
        <v>370</v>
      </c>
      <c r="AW622" s="14" t="s">
        <v>32</v>
      </c>
      <c r="AX622" s="14" t="s">
        <v>83</v>
      </c>
      <c r="AY622" s="273" t="s">
        <v>362</v>
      </c>
    </row>
    <row r="623" s="2" customFormat="1" ht="16.5" customHeight="1">
      <c r="A623" s="39"/>
      <c r="B623" s="40"/>
      <c r="C623" s="228" t="s">
        <v>1737</v>
      </c>
      <c r="D623" s="228" t="s">
        <v>365</v>
      </c>
      <c r="E623" s="229" t="s">
        <v>1705</v>
      </c>
      <c r="F623" s="230" t="s">
        <v>1706</v>
      </c>
      <c r="G623" s="231" t="s">
        <v>368</v>
      </c>
      <c r="H623" s="232">
        <v>51.840000000000003</v>
      </c>
      <c r="I623" s="233"/>
      <c r="J623" s="234">
        <f>ROUND(I623*H623,2)</f>
        <v>0</v>
      </c>
      <c r="K623" s="230" t="s">
        <v>471</v>
      </c>
      <c r="L623" s="45"/>
      <c r="M623" s="235" t="s">
        <v>1</v>
      </c>
      <c r="N623" s="236" t="s">
        <v>42</v>
      </c>
      <c r="O623" s="92"/>
      <c r="P623" s="237">
        <f>O623*H623</f>
        <v>0</v>
      </c>
      <c r="Q623" s="237">
        <v>0</v>
      </c>
      <c r="R623" s="237">
        <f>Q623*H623</f>
        <v>0</v>
      </c>
      <c r="S623" s="237">
        <v>0</v>
      </c>
      <c r="T623" s="238">
        <f>S623*H623</f>
        <v>0</v>
      </c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R623" s="239" t="s">
        <v>440</v>
      </c>
      <c r="AT623" s="239" t="s">
        <v>365</v>
      </c>
      <c r="AU623" s="239" t="s">
        <v>88</v>
      </c>
      <c r="AY623" s="18" t="s">
        <v>362</v>
      </c>
      <c r="BE623" s="240">
        <f>IF(N623="základní",J623,0)</f>
        <v>0</v>
      </c>
      <c r="BF623" s="240">
        <f>IF(N623="snížená",J623,0)</f>
        <v>0</v>
      </c>
      <c r="BG623" s="240">
        <f>IF(N623="zákl. přenesená",J623,0)</f>
        <v>0</v>
      </c>
      <c r="BH623" s="240">
        <f>IF(N623="sníž. přenesená",J623,0)</f>
        <v>0</v>
      </c>
      <c r="BI623" s="240">
        <f>IF(N623="nulová",J623,0)</f>
        <v>0</v>
      </c>
      <c r="BJ623" s="18" t="s">
        <v>88</v>
      </c>
      <c r="BK623" s="240">
        <f>ROUND(I623*H623,2)</f>
        <v>0</v>
      </c>
      <c r="BL623" s="18" t="s">
        <v>440</v>
      </c>
      <c r="BM623" s="239" t="s">
        <v>1707</v>
      </c>
    </row>
    <row r="624" s="2" customFormat="1" ht="24.15" customHeight="1">
      <c r="A624" s="39"/>
      <c r="B624" s="40"/>
      <c r="C624" s="228" t="s">
        <v>1744</v>
      </c>
      <c r="D624" s="228" t="s">
        <v>365</v>
      </c>
      <c r="E624" s="229" t="s">
        <v>2508</v>
      </c>
      <c r="F624" s="230" t="s">
        <v>2509</v>
      </c>
      <c r="G624" s="231" t="s">
        <v>482</v>
      </c>
      <c r="H624" s="232">
        <v>1.3859999999999999</v>
      </c>
      <c r="I624" s="233"/>
      <c r="J624" s="234">
        <f>ROUND(I624*H624,2)</f>
        <v>0</v>
      </c>
      <c r="K624" s="230" t="s">
        <v>369</v>
      </c>
      <c r="L624" s="45"/>
      <c r="M624" s="235" t="s">
        <v>1</v>
      </c>
      <c r="N624" s="236" t="s">
        <v>42</v>
      </c>
      <c r="O624" s="92"/>
      <c r="P624" s="237">
        <f>O624*H624</f>
        <v>0</v>
      </c>
      <c r="Q624" s="237">
        <v>0</v>
      </c>
      <c r="R624" s="237">
        <f>Q624*H624</f>
        <v>0</v>
      </c>
      <c r="S624" s="237">
        <v>0</v>
      </c>
      <c r="T624" s="238">
        <f>S624*H624</f>
        <v>0</v>
      </c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R624" s="239" t="s">
        <v>440</v>
      </c>
      <c r="AT624" s="239" t="s">
        <v>365</v>
      </c>
      <c r="AU624" s="239" t="s">
        <v>88</v>
      </c>
      <c r="AY624" s="18" t="s">
        <v>362</v>
      </c>
      <c r="BE624" s="240">
        <f>IF(N624="základní",J624,0)</f>
        <v>0</v>
      </c>
      <c r="BF624" s="240">
        <f>IF(N624="snížená",J624,0)</f>
        <v>0</v>
      </c>
      <c r="BG624" s="240">
        <f>IF(N624="zákl. přenesená",J624,0)</f>
        <v>0</v>
      </c>
      <c r="BH624" s="240">
        <f>IF(N624="sníž. přenesená",J624,0)</f>
        <v>0</v>
      </c>
      <c r="BI624" s="240">
        <f>IF(N624="nulová",J624,0)</f>
        <v>0</v>
      </c>
      <c r="BJ624" s="18" t="s">
        <v>88</v>
      </c>
      <c r="BK624" s="240">
        <f>ROUND(I624*H624,2)</f>
        <v>0</v>
      </c>
      <c r="BL624" s="18" t="s">
        <v>440</v>
      </c>
      <c r="BM624" s="239" t="s">
        <v>1711</v>
      </c>
    </row>
    <row r="625" s="12" customFormat="1" ht="22.8" customHeight="1">
      <c r="A625" s="12"/>
      <c r="B625" s="212"/>
      <c r="C625" s="213"/>
      <c r="D625" s="214" t="s">
        <v>75</v>
      </c>
      <c r="E625" s="226" t="s">
        <v>1742</v>
      </c>
      <c r="F625" s="226" t="s">
        <v>1743</v>
      </c>
      <c r="G625" s="213"/>
      <c r="H625" s="213"/>
      <c r="I625" s="216"/>
      <c r="J625" s="227">
        <f>BK625</f>
        <v>0</v>
      </c>
      <c r="K625" s="213"/>
      <c r="L625" s="218"/>
      <c r="M625" s="219"/>
      <c r="N625" s="220"/>
      <c r="O625" s="220"/>
      <c r="P625" s="221">
        <f>SUM(P626:P639)</f>
        <v>0</v>
      </c>
      <c r="Q625" s="220"/>
      <c r="R625" s="221">
        <f>SUM(R626:R639)</f>
        <v>0.56678499999999998</v>
      </c>
      <c r="S625" s="220"/>
      <c r="T625" s="222">
        <f>SUM(T626:T639)</f>
        <v>0.10924988999999999</v>
      </c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R625" s="223" t="s">
        <v>88</v>
      </c>
      <c r="AT625" s="224" t="s">
        <v>75</v>
      </c>
      <c r="AU625" s="224" t="s">
        <v>83</v>
      </c>
      <c r="AY625" s="223" t="s">
        <v>362</v>
      </c>
      <c r="BK625" s="225">
        <f>SUM(BK626:BK639)</f>
        <v>0</v>
      </c>
    </row>
    <row r="626" s="2" customFormat="1" ht="16.5" customHeight="1">
      <c r="A626" s="39"/>
      <c r="B626" s="40"/>
      <c r="C626" s="228" t="s">
        <v>1749</v>
      </c>
      <c r="D626" s="228" t="s">
        <v>365</v>
      </c>
      <c r="E626" s="229" t="s">
        <v>1745</v>
      </c>
      <c r="F626" s="230" t="s">
        <v>1746</v>
      </c>
      <c r="G626" s="231" t="s">
        <v>368</v>
      </c>
      <c r="H626" s="232">
        <v>352.41899999999998</v>
      </c>
      <c r="I626" s="233"/>
      <c r="J626" s="234">
        <f>ROUND(I626*H626,2)</f>
        <v>0</v>
      </c>
      <c r="K626" s="230" t="s">
        <v>369</v>
      </c>
      <c r="L626" s="45"/>
      <c r="M626" s="235" t="s">
        <v>1</v>
      </c>
      <c r="N626" s="236" t="s">
        <v>42</v>
      </c>
      <c r="O626" s="92"/>
      <c r="P626" s="237">
        <f>O626*H626</f>
        <v>0</v>
      </c>
      <c r="Q626" s="237">
        <v>0.001</v>
      </c>
      <c r="R626" s="237">
        <f>Q626*H626</f>
        <v>0.35241899999999998</v>
      </c>
      <c r="S626" s="237">
        <v>0.00031</v>
      </c>
      <c r="T626" s="238">
        <f>S626*H626</f>
        <v>0.10924988999999999</v>
      </c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R626" s="239" t="s">
        <v>440</v>
      </c>
      <c r="AT626" s="239" t="s">
        <v>365</v>
      </c>
      <c r="AU626" s="239" t="s">
        <v>88</v>
      </c>
      <c r="AY626" s="18" t="s">
        <v>362</v>
      </c>
      <c r="BE626" s="240">
        <f>IF(N626="základní",J626,0)</f>
        <v>0</v>
      </c>
      <c r="BF626" s="240">
        <f>IF(N626="snížená",J626,0)</f>
        <v>0</v>
      </c>
      <c r="BG626" s="240">
        <f>IF(N626="zákl. přenesená",J626,0)</f>
        <v>0</v>
      </c>
      <c r="BH626" s="240">
        <f>IF(N626="sníž. přenesená",J626,0)</f>
        <v>0</v>
      </c>
      <c r="BI626" s="240">
        <f>IF(N626="nulová",J626,0)</f>
        <v>0</v>
      </c>
      <c r="BJ626" s="18" t="s">
        <v>88</v>
      </c>
      <c r="BK626" s="240">
        <f>ROUND(I626*H626,2)</f>
        <v>0</v>
      </c>
      <c r="BL626" s="18" t="s">
        <v>440</v>
      </c>
      <c r="BM626" s="239" t="s">
        <v>2510</v>
      </c>
    </row>
    <row r="627" s="13" customFormat="1">
      <c r="A627" s="13"/>
      <c r="B627" s="241"/>
      <c r="C627" s="242"/>
      <c r="D627" s="243" t="s">
        <v>372</v>
      </c>
      <c r="E627" s="244" t="s">
        <v>1</v>
      </c>
      <c r="F627" s="245" t="s">
        <v>2511</v>
      </c>
      <c r="G627" s="242"/>
      <c r="H627" s="246">
        <v>194.589</v>
      </c>
      <c r="I627" s="247"/>
      <c r="J627" s="242"/>
      <c r="K627" s="242"/>
      <c r="L627" s="248"/>
      <c r="M627" s="249"/>
      <c r="N627" s="250"/>
      <c r="O627" s="250"/>
      <c r="P627" s="250"/>
      <c r="Q627" s="250"/>
      <c r="R627" s="250"/>
      <c r="S627" s="250"/>
      <c r="T627" s="251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52" t="s">
        <v>372</v>
      </c>
      <c r="AU627" s="252" t="s">
        <v>88</v>
      </c>
      <c r="AV627" s="13" t="s">
        <v>88</v>
      </c>
      <c r="AW627" s="13" t="s">
        <v>32</v>
      </c>
      <c r="AX627" s="13" t="s">
        <v>76</v>
      </c>
      <c r="AY627" s="252" t="s">
        <v>362</v>
      </c>
    </row>
    <row r="628" s="13" customFormat="1">
      <c r="A628" s="13"/>
      <c r="B628" s="241"/>
      <c r="C628" s="242"/>
      <c r="D628" s="243" t="s">
        <v>372</v>
      </c>
      <c r="E628" s="244" t="s">
        <v>1</v>
      </c>
      <c r="F628" s="245" t="s">
        <v>2298</v>
      </c>
      <c r="G628" s="242"/>
      <c r="H628" s="246">
        <v>157.83000000000001</v>
      </c>
      <c r="I628" s="247"/>
      <c r="J628" s="242"/>
      <c r="K628" s="242"/>
      <c r="L628" s="248"/>
      <c r="M628" s="249"/>
      <c r="N628" s="250"/>
      <c r="O628" s="250"/>
      <c r="P628" s="250"/>
      <c r="Q628" s="250"/>
      <c r="R628" s="250"/>
      <c r="S628" s="250"/>
      <c r="T628" s="251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52" t="s">
        <v>372</v>
      </c>
      <c r="AU628" s="252" t="s">
        <v>88</v>
      </c>
      <c r="AV628" s="13" t="s">
        <v>88</v>
      </c>
      <c r="AW628" s="13" t="s">
        <v>32</v>
      </c>
      <c r="AX628" s="13" t="s">
        <v>76</v>
      </c>
      <c r="AY628" s="252" t="s">
        <v>362</v>
      </c>
    </row>
    <row r="629" s="14" customFormat="1">
      <c r="A629" s="14"/>
      <c r="B629" s="263"/>
      <c r="C629" s="264"/>
      <c r="D629" s="243" t="s">
        <v>372</v>
      </c>
      <c r="E629" s="265" t="s">
        <v>1</v>
      </c>
      <c r="F629" s="266" t="s">
        <v>396</v>
      </c>
      <c r="G629" s="264"/>
      <c r="H629" s="267">
        <v>352.41899999999998</v>
      </c>
      <c r="I629" s="268"/>
      <c r="J629" s="264"/>
      <c r="K629" s="264"/>
      <c r="L629" s="269"/>
      <c r="M629" s="270"/>
      <c r="N629" s="271"/>
      <c r="O629" s="271"/>
      <c r="P629" s="271"/>
      <c r="Q629" s="271"/>
      <c r="R629" s="271"/>
      <c r="S629" s="271"/>
      <c r="T629" s="272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73" t="s">
        <v>372</v>
      </c>
      <c r="AU629" s="273" t="s">
        <v>88</v>
      </c>
      <c r="AV629" s="14" t="s">
        <v>370</v>
      </c>
      <c r="AW629" s="14" t="s">
        <v>32</v>
      </c>
      <c r="AX629" s="14" t="s">
        <v>83</v>
      </c>
      <c r="AY629" s="273" t="s">
        <v>362</v>
      </c>
    </row>
    <row r="630" s="2" customFormat="1" ht="24.15" customHeight="1">
      <c r="A630" s="39"/>
      <c r="B630" s="40"/>
      <c r="C630" s="228" t="s">
        <v>1761</v>
      </c>
      <c r="D630" s="228" t="s">
        <v>365</v>
      </c>
      <c r="E630" s="229" t="s">
        <v>1750</v>
      </c>
      <c r="F630" s="230" t="s">
        <v>1751</v>
      </c>
      <c r="G630" s="231" t="s">
        <v>368</v>
      </c>
      <c r="H630" s="232">
        <v>428.73200000000003</v>
      </c>
      <c r="I630" s="233"/>
      <c r="J630" s="234">
        <f>ROUND(I630*H630,2)</f>
        <v>0</v>
      </c>
      <c r="K630" s="230" t="s">
        <v>369</v>
      </c>
      <c r="L630" s="45"/>
      <c r="M630" s="235" t="s">
        <v>1</v>
      </c>
      <c r="N630" s="236" t="s">
        <v>42</v>
      </c>
      <c r="O630" s="92"/>
      <c r="P630" s="237">
        <f>O630*H630</f>
        <v>0</v>
      </c>
      <c r="Q630" s="237">
        <v>0.00021000000000000001</v>
      </c>
      <c r="R630" s="237">
        <f>Q630*H630</f>
        <v>0.090033720000000012</v>
      </c>
      <c r="S630" s="237">
        <v>0</v>
      </c>
      <c r="T630" s="238">
        <f>S630*H630</f>
        <v>0</v>
      </c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R630" s="239" t="s">
        <v>440</v>
      </c>
      <c r="AT630" s="239" t="s">
        <v>365</v>
      </c>
      <c r="AU630" s="239" t="s">
        <v>88</v>
      </c>
      <c r="AY630" s="18" t="s">
        <v>362</v>
      </c>
      <c r="BE630" s="240">
        <f>IF(N630="základní",J630,0)</f>
        <v>0</v>
      </c>
      <c r="BF630" s="240">
        <f>IF(N630="snížená",J630,0)</f>
        <v>0</v>
      </c>
      <c r="BG630" s="240">
        <f>IF(N630="zákl. přenesená",J630,0)</f>
        <v>0</v>
      </c>
      <c r="BH630" s="240">
        <f>IF(N630="sníž. přenesená",J630,0)</f>
        <v>0</v>
      </c>
      <c r="BI630" s="240">
        <f>IF(N630="nulová",J630,0)</f>
        <v>0</v>
      </c>
      <c r="BJ630" s="18" t="s">
        <v>88</v>
      </c>
      <c r="BK630" s="240">
        <f>ROUND(I630*H630,2)</f>
        <v>0</v>
      </c>
      <c r="BL630" s="18" t="s">
        <v>440</v>
      </c>
      <c r="BM630" s="239" t="s">
        <v>1752</v>
      </c>
    </row>
    <row r="631" s="15" customFormat="1">
      <c r="A631" s="15"/>
      <c r="B631" s="274"/>
      <c r="C631" s="275"/>
      <c r="D631" s="243" t="s">
        <v>372</v>
      </c>
      <c r="E631" s="276" t="s">
        <v>1</v>
      </c>
      <c r="F631" s="277" t="s">
        <v>1753</v>
      </c>
      <c r="G631" s="275"/>
      <c r="H631" s="276" t="s">
        <v>1</v>
      </c>
      <c r="I631" s="278"/>
      <c r="J631" s="275"/>
      <c r="K631" s="275"/>
      <c r="L631" s="279"/>
      <c r="M631" s="280"/>
      <c r="N631" s="281"/>
      <c r="O631" s="281"/>
      <c r="P631" s="281"/>
      <c r="Q631" s="281"/>
      <c r="R631" s="281"/>
      <c r="S631" s="281"/>
      <c r="T631" s="282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T631" s="283" t="s">
        <v>372</v>
      </c>
      <c r="AU631" s="283" t="s">
        <v>88</v>
      </c>
      <c r="AV631" s="15" t="s">
        <v>83</v>
      </c>
      <c r="AW631" s="15" t="s">
        <v>32</v>
      </c>
      <c r="AX631" s="15" t="s">
        <v>76</v>
      </c>
      <c r="AY631" s="283" t="s">
        <v>362</v>
      </c>
    </row>
    <row r="632" s="13" customFormat="1">
      <c r="A632" s="13"/>
      <c r="B632" s="241"/>
      <c r="C632" s="242"/>
      <c r="D632" s="243" t="s">
        <v>372</v>
      </c>
      <c r="E632" s="244" t="s">
        <v>1</v>
      </c>
      <c r="F632" s="245" t="s">
        <v>2512</v>
      </c>
      <c r="G632" s="242"/>
      <c r="H632" s="246">
        <v>25.283999999999999</v>
      </c>
      <c r="I632" s="247"/>
      <c r="J632" s="242"/>
      <c r="K632" s="242"/>
      <c r="L632" s="248"/>
      <c r="M632" s="249"/>
      <c r="N632" s="250"/>
      <c r="O632" s="250"/>
      <c r="P632" s="250"/>
      <c r="Q632" s="250"/>
      <c r="R632" s="250"/>
      <c r="S632" s="250"/>
      <c r="T632" s="251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52" t="s">
        <v>372</v>
      </c>
      <c r="AU632" s="252" t="s">
        <v>88</v>
      </c>
      <c r="AV632" s="13" t="s">
        <v>88</v>
      </c>
      <c r="AW632" s="13" t="s">
        <v>32</v>
      </c>
      <c r="AX632" s="13" t="s">
        <v>76</v>
      </c>
      <c r="AY632" s="252" t="s">
        <v>362</v>
      </c>
    </row>
    <row r="633" s="13" customFormat="1">
      <c r="A633" s="13"/>
      <c r="B633" s="241"/>
      <c r="C633" s="242"/>
      <c r="D633" s="243" t="s">
        <v>372</v>
      </c>
      <c r="E633" s="244" t="s">
        <v>1</v>
      </c>
      <c r="F633" s="245" t="s">
        <v>2513</v>
      </c>
      <c r="G633" s="242"/>
      <c r="H633" s="246">
        <v>20.32</v>
      </c>
      <c r="I633" s="247"/>
      <c r="J633" s="242"/>
      <c r="K633" s="242"/>
      <c r="L633" s="248"/>
      <c r="M633" s="249"/>
      <c r="N633" s="250"/>
      <c r="O633" s="250"/>
      <c r="P633" s="250"/>
      <c r="Q633" s="250"/>
      <c r="R633" s="250"/>
      <c r="S633" s="250"/>
      <c r="T633" s="251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52" t="s">
        <v>372</v>
      </c>
      <c r="AU633" s="252" t="s">
        <v>88</v>
      </c>
      <c r="AV633" s="13" t="s">
        <v>88</v>
      </c>
      <c r="AW633" s="13" t="s">
        <v>32</v>
      </c>
      <c r="AX633" s="13" t="s">
        <v>76</v>
      </c>
      <c r="AY633" s="252" t="s">
        <v>362</v>
      </c>
    </row>
    <row r="634" s="13" customFormat="1">
      <c r="A634" s="13"/>
      <c r="B634" s="241"/>
      <c r="C634" s="242"/>
      <c r="D634" s="243" t="s">
        <v>372</v>
      </c>
      <c r="E634" s="244" t="s">
        <v>1</v>
      </c>
      <c r="F634" s="245" t="s">
        <v>2514</v>
      </c>
      <c r="G634" s="242"/>
      <c r="H634" s="246">
        <v>3.1440000000000001</v>
      </c>
      <c r="I634" s="247"/>
      <c r="J634" s="242"/>
      <c r="K634" s="242"/>
      <c r="L634" s="248"/>
      <c r="M634" s="249"/>
      <c r="N634" s="250"/>
      <c r="O634" s="250"/>
      <c r="P634" s="250"/>
      <c r="Q634" s="250"/>
      <c r="R634" s="250"/>
      <c r="S634" s="250"/>
      <c r="T634" s="251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52" t="s">
        <v>372</v>
      </c>
      <c r="AU634" s="252" t="s">
        <v>88</v>
      </c>
      <c r="AV634" s="13" t="s">
        <v>88</v>
      </c>
      <c r="AW634" s="13" t="s">
        <v>32</v>
      </c>
      <c r="AX634" s="13" t="s">
        <v>76</v>
      </c>
      <c r="AY634" s="252" t="s">
        <v>362</v>
      </c>
    </row>
    <row r="635" s="15" customFormat="1">
      <c r="A635" s="15"/>
      <c r="B635" s="274"/>
      <c r="C635" s="275"/>
      <c r="D635" s="243" t="s">
        <v>372</v>
      </c>
      <c r="E635" s="276" t="s">
        <v>1</v>
      </c>
      <c r="F635" s="277" t="s">
        <v>1759</v>
      </c>
      <c r="G635" s="275"/>
      <c r="H635" s="276" t="s">
        <v>1</v>
      </c>
      <c r="I635" s="278"/>
      <c r="J635" s="275"/>
      <c r="K635" s="275"/>
      <c r="L635" s="279"/>
      <c r="M635" s="280"/>
      <c r="N635" s="281"/>
      <c r="O635" s="281"/>
      <c r="P635" s="281"/>
      <c r="Q635" s="281"/>
      <c r="R635" s="281"/>
      <c r="S635" s="281"/>
      <c r="T635" s="282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T635" s="283" t="s">
        <v>372</v>
      </c>
      <c r="AU635" s="283" t="s">
        <v>88</v>
      </c>
      <c r="AV635" s="15" t="s">
        <v>83</v>
      </c>
      <c r="AW635" s="15" t="s">
        <v>32</v>
      </c>
      <c r="AX635" s="15" t="s">
        <v>76</v>
      </c>
      <c r="AY635" s="283" t="s">
        <v>362</v>
      </c>
    </row>
    <row r="636" s="13" customFormat="1">
      <c r="A636" s="13"/>
      <c r="B636" s="241"/>
      <c r="C636" s="242"/>
      <c r="D636" s="243" t="s">
        <v>372</v>
      </c>
      <c r="E636" s="244" t="s">
        <v>1</v>
      </c>
      <c r="F636" s="245" t="s">
        <v>2298</v>
      </c>
      <c r="G636" s="242"/>
      <c r="H636" s="246">
        <v>157.83000000000001</v>
      </c>
      <c r="I636" s="247"/>
      <c r="J636" s="242"/>
      <c r="K636" s="242"/>
      <c r="L636" s="248"/>
      <c r="M636" s="249"/>
      <c r="N636" s="250"/>
      <c r="O636" s="250"/>
      <c r="P636" s="250"/>
      <c r="Q636" s="250"/>
      <c r="R636" s="250"/>
      <c r="S636" s="250"/>
      <c r="T636" s="251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52" t="s">
        <v>372</v>
      </c>
      <c r="AU636" s="252" t="s">
        <v>88</v>
      </c>
      <c r="AV636" s="13" t="s">
        <v>88</v>
      </c>
      <c r="AW636" s="13" t="s">
        <v>32</v>
      </c>
      <c r="AX636" s="13" t="s">
        <v>76</v>
      </c>
      <c r="AY636" s="252" t="s">
        <v>362</v>
      </c>
    </row>
    <row r="637" s="13" customFormat="1">
      <c r="A637" s="13"/>
      <c r="B637" s="241"/>
      <c r="C637" s="242"/>
      <c r="D637" s="243" t="s">
        <v>372</v>
      </c>
      <c r="E637" s="244" t="s">
        <v>1</v>
      </c>
      <c r="F637" s="245" t="s">
        <v>2515</v>
      </c>
      <c r="G637" s="242"/>
      <c r="H637" s="246">
        <v>222.154</v>
      </c>
      <c r="I637" s="247"/>
      <c r="J637" s="242"/>
      <c r="K637" s="242"/>
      <c r="L637" s="248"/>
      <c r="M637" s="249"/>
      <c r="N637" s="250"/>
      <c r="O637" s="250"/>
      <c r="P637" s="250"/>
      <c r="Q637" s="250"/>
      <c r="R637" s="250"/>
      <c r="S637" s="250"/>
      <c r="T637" s="251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52" t="s">
        <v>372</v>
      </c>
      <c r="AU637" s="252" t="s">
        <v>88</v>
      </c>
      <c r="AV637" s="13" t="s">
        <v>88</v>
      </c>
      <c r="AW637" s="13" t="s">
        <v>32</v>
      </c>
      <c r="AX637" s="13" t="s">
        <v>76</v>
      </c>
      <c r="AY637" s="252" t="s">
        <v>362</v>
      </c>
    </row>
    <row r="638" s="14" customFormat="1">
      <c r="A638" s="14"/>
      <c r="B638" s="263"/>
      <c r="C638" s="264"/>
      <c r="D638" s="243" t="s">
        <v>372</v>
      </c>
      <c r="E638" s="265" t="s">
        <v>1</v>
      </c>
      <c r="F638" s="266" t="s">
        <v>396</v>
      </c>
      <c r="G638" s="264"/>
      <c r="H638" s="267">
        <v>428.73199999999997</v>
      </c>
      <c r="I638" s="268"/>
      <c r="J638" s="264"/>
      <c r="K638" s="264"/>
      <c r="L638" s="269"/>
      <c r="M638" s="270"/>
      <c r="N638" s="271"/>
      <c r="O638" s="271"/>
      <c r="P638" s="271"/>
      <c r="Q638" s="271"/>
      <c r="R638" s="271"/>
      <c r="S638" s="271"/>
      <c r="T638" s="272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73" t="s">
        <v>372</v>
      </c>
      <c r="AU638" s="273" t="s">
        <v>88</v>
      </c>
      <c r="AV638" s="14" t="s">
        <v>370</v>
      </c>
      <c r="AW638" s="14" t="s">
        <v>32</v>
      </c>
      <c r="AX638" s="14" t="s">
        <v>83</v>
      </c>
      <c r="AY638" s="273" t="s">
        <v>362</v>
      </c>
    </row>
    <row r="639" s="2" customFormat="1" ht="33" customHeight="1">
      <c r="A639" s="39"/>
      <c r="B639" s="40"/>
      <c r="C639" s="228" t="s">
        <v>1767</v>
      </c>
      <c r="D639" s="228" t="s">
        <v>365</v>
      </c>
      <c r="E639" s="229" t="s">
        <v>1762</v>
      </c>
      <c r="F639" s="230" t="s">
        <v>1763</v>
      </c>
      <c r="G639" s="231" t="s">
        <v>368</v>
      </c>
      <c r="H639" s="232">
        <v>428.73200000000003</v>
      </c>
      <c r="I639" s="233"/>
      <c r="J639" s="234">
        <f>ROUND(I639*H639,2)</f>
        <v>0</v>
      </c>
      <c r="K639" s="230" t="s">
        <v>369</v>
      </c>
      <c r="L639" s="45"/>
      <c r="M639" s="288" t="s">
        <v>1</v>
      </c>
      <c r="N639" s="289" t="s">
        <v>42</v>
      </c>
      <c r="O639" s="290"/>
      <c r="P639" s="291">
        <f>O639*H639</f>
        <v>0</v>
      </c>
      <c r="Q639" s="291">
        <v>0.00029</v>
      </c>
      <c r="R639" s="291">
        <f>Q639*H639</f>
        <v>0.12433228</v>
      </c>
      <c r="S639" s="291">
        <v>0</v>
      </c>
      <c r="T639" s="292">
        <f>S639*H639</f>
        <v>0</v>
      </c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R639" s="239" t="s">
        <v>440</v>
      </c>
      <c r="AT639" s="239" t="s">
        <v>365</v>
      </c>
      <c r="AU639" s="239" t="s">
        <v>88</v>
      </c>
      <c r="AY639" s="18" t="s">
        <v>362</v>
      </c>
      <c r="BE639" s="240">
        <f>IF(N639="základní",J639,0)</f>
        <v>0</v>
      </c>
      <c r="BF639" s="240">
        <f>IF(N639="snížená",J639,0)</f>
        <v>0</v>
      </c>
      <c r="BG639" s="240">
        <f>IF(N639="zákl. přenesená",J639,0)</f>
        <v>0</v>
      </c>
      <c r="BH639" s="240">
        <f>IF(N639="sníž. přenesená",J639,0)</f>
        <v>0</v>
      </c>
      <c r="BI639" s="240">
        <f>IF(N639="nulová",J639,0)</f>
        <v>0</v>
      </c>
      <c r="BJ639" s="18" t="s">
        <v>88</v>
      </c>
      <c r="BK639" s="240">
        <f>ROUND(I639*H639,2)</f>
        <v>0</v>
      </c>
      <c r="BL639" s="18" t="s">
        <v>440</v>
      </c>
      <c r="BM639" s="239" t="s">
        <v>1764</v>
      </c>
    </row>
    <row r="640" s="2" customFormat="1" ht="6.96" customHeight="1">
      <c r="A640" s="39"/>
      <c r="B640" s="67"/>
      <c r="C640" s="68"/>
      <c r="D640" s="68"/>
      <c r="E640" s="68"/>
      <c r="F640" s="68"/>
      <c r="G640" s="68"/>
      <c r="H640" s="68"/>
      <c r="I640" s="68"/>
      <c r="J640" s="68"/>
      <c r="K640" s="68"/>
      <c r="L640" s="45"/>
      <c r="M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</row>
  </sheetData>
  <sheetProtection sheet="1" autoFilter="0" formatColumns="0" formatRows="0" objects="1" scenarios="1" spinCount="100000" saltValue="9xDA3rhp8thvBuhAkRxG+VouJ7e2sMmCc/KFVcCrncs+WmwmN5VWHGh6Tl5Uq8SsFYVJeg4b9koyR7TTZJQHJg==" hashValue="IU0Z747K2fzywqj5RlQjcGqfABEAZyd5X7Yn6hY1hnX5Jf2LpDvTAV7BJ8l5uYuvaSXMPR8cVbYRj/DOJO615Q==" algorithmName="SHA-512" password="CC35"/>
  <autoFilter ref="C141:K63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8:H128"/>
    <mergeCell ref="E132:H132"/>
    <mergeCell ref="E130:H130"/>
    <mergeCell ref="E134:H13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632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2096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2516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ROUND(J129,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ROUND((SUM(BE129:BE229)),  2)</f>
        <v>0</v>
      </c>
      <c r="G37" s="39"/>
      <c r="H37" s="39"/>
      <c r="I37" s="166">
        <v>0.20999999999999999</v>
      </c>
      <c r="J37" s="165">
        <f>ROUND(((SUM(BE129:BE229))*I37),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ROUND((SUM(BF129:BF229)),  2)</f>
        <v>0</v>
      </c>
      <c r="G38" s="39"/>
      <c r="H38" s="39"/>
      <c r="I38" s="166">
        <v>0.12</v>
      </c>
      <c r="J38" s="165">
        <f>ROUND(((SUM(BF129:BF229))*I38),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ROUND((SUM(BG129:BG229)),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ROUND((SUM(BH129:BH229)),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ROUND((SUM(BI129:BI229)),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632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2096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03.B - Výměna výplní otvorů 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J129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340</v>
      </c>
      <c r="E101" s="193"/>
      <c r="F101" s="193"/>
      <c r="G101" s="193"/>
      <c r="H101" s="193"/>
      <c r="I101" s="193"/>
      <c r="J101" s="194">
        <f>J130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2517</v>
      </c>
      <c r="E102" s="198"/>
      <c r="F102" s="198"/>
      <c r="G102" s="198"/>
      <c r="H102" s="198"/>
      <c r="I102" s="198"/>
      <c r="J102" s="199">
        <f>J131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1774</v>
      </c>
      <c r="E103" s="198"/>
      <c r="F103" s="198"/>
      <c r="G103" s="198"/>
      <c r="H103" s="198"/>
      <c r="I103" s="198"/>
      <c r="J103" s="199">
        <f>J147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782</v>
      </c>
      <c r="E104" s="198"/>
      <c r="F104" s="198"/>
      <c r="G104" s="198"/>
      <c r="H104" s="198"/>
      <c r="I104" s="198"/>
      <c r="J104" s="199">
        <f>J172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784</v>
      </c>
      <c r="E105" s="198"/>
      <c r="F105" s="198"/>
      <c r="G105" s="198"/>
      <c r="H105" s="198"/>
      <c r="I105" s="198"/>
      <c r="J105" s="199">
        <f>J218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347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5" t="str">
        <f>E7</f>
        <v>Stavební úpravy Ústecká 2855, Česká Lípa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325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1" customFormat="1" ht="16.5" customHeight="1">
      <c r="B117" s="22"/>
      <c r="C117" s="23"/>
      <c r="D117" s="23"/>
      <c r="E117" s="185" t="s">
        <v>632</v>
      </c>
      <c r="F117" s="23"/>
      <c r="G117" s="23"/>
      <c r="H117" s="23"/>
      <c r="I117" s="23"/>
      <c r="J117" s="23"/>
      <c r="K117" s="23"/>
      <c r="L117" s="21"/>
    </row>
    <row r="118" s="1" customFormat="1" ht="12" customHeight="1">
      <c r="B118" s="22"/>
      <c r="C118" s="33" t="s">
        <v>327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296" t="s">
        <v>2096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634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E13</f>
        <v xml:space="preserve">03.B - Výměna výplní otvorů 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F16</f>
        <v xml:space="preserve">Ústecká 2855, Česká Lípa </v>
      </c>
      <c r="G123" s="41"/>
      <c r="H123" s="41"/>
      <c r="I123" s="33" t="s">
        <v>22</v>
      </c>
      <c r="J123" s="80" t="str">
        <f>IF(J16="","",J16)</f>
        <v>6. 8. 2025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E19</f>
        <v>Město Č. Lípa, n. T.G.M. 1/1, 47 001 Česká Lípa</v>
      </c>
      <c r="G125" s="41"/>
      <c r="H125" s="41"/>
      <c r="I125" s="33" t="s">
        <v>30</v>
      </c>
      <c r="J125" s="37" t="str">
        <f>E25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28</v>
      </c>
      <c r="D126" s="41"/>
      <c r="E126" s="41"/>
      <c r="F126" s="28" t="str">
        <f>IF(E22="","",E22)</f>
        <v>Vyplň údaj</v>
      </c>
      <c r="G126" s="41"/>
      <c r="H126" s="41"/>
      <c r="I126" s="33" t="s">
        <v>33</v>
      </c>
      <c r="J126" s="37" t="str">
        <f>E28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1"/>
      <c r="B128" s="202"/>
      <c r="C128" s="203" t="s">
        <v>348</v>
      </c>
      <c r="D128" s="204" t="s">
        <v>61</v>
      </c>
      <c r="E128" s="204" t="s">
        <v>57</v>
      </c>
      <c r="F128" s="204" t="s">
        <v>58</v>
      </c>
      <c r="G128" s="204" t="s">
        <v>349</v>
      </c>
      <c r="H128" s="204" t="s">
        <v>350</v>
      </c>
      <c r="I128" s="204" t="s">
        <v>351</v>
      </c>
      <c r="J128" s="204" t="s">
        <v>331</v>
      </c>
      <c r="K128" s="205" t="s">
        <v>352</v>
      </c>
      <c r="L128" s="206"/>
      <c r="M128" s="101" t="s">
        <v>1</v>
      </c>
      <c r="N128" s="102" t="s">
        <v>40</v>
      </c>
      <c r="O128" s="102" t="s">
        <v>353</v>
      </c>
      <c r="P128" s="102" t="s">
        <v>354</v>
      </c>
      <c r="Q128" s="102" t="s">
        <v>355</v>
      </c>
      <c r="R128" s="102" t="s">
        <v>356</v>
      </c>
      <c r="S128" s="102" t="s">
        <v>357</v>
      </c>
      <c r="T128" s="103" t="s">
        <v>358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="2" customFormat="1" ht="22.8" customHeight="1">
      <c r="A129" s="39"/>
      <c r="B129" s="40"/>
      <c r="C129" s="108" t="s">
        <v>359</v>
      </c>
      <c r="D129" s="41"/>
      <c r="E129" s="41"/>
      <c r="F129" s="41"/>
      <c r="G129" s="41"/>
      <c r="H129" s="41"/>
      <c r="I129" s="41"/>
      <c r="J129" s="207">
        <f>BK129</f>
        <v>0</v>
      </c>
      <c r="K129" s="41"/>
      <c r="L129" s="45"/>
      <c r="M129" s="104"/>
      <c r="N129" s="208"/>
      <c r="O129" s="105"/>
      <c r="P129" s="209">
        <f>P130</f>
        <v>0</v>
      </c>
      <c r="Q129" s="105"/>
      <c r="R129" s="209">
        <f>R130</f>
        <v>0.035980399999999996</v>
      </c>
      <c r="S129" s="105"/>
      <c r="T129" s="210">
        <f>T130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75</v>
      </c>
      <c r="AU129" s="18" t="s">
        <v>333</v>
      </c>
      <c r="BK129" s="211">
        <f>BK130</f>
        <v>0</v>
      </c>
    </row>
    <row r="130" s="12" customFormat="1" ht="25.92" customHeight="1">
      <c r="A130" s="12"/>
      <c r="B130" s="212"/>
      <c r="C130" s="213"/>
      <c r="D130" s="214" t="s">
        <v>75</v>
      </c>
      <c r="E130" s="215" t="s">
        <v>513</v>
      </c>
      <c r="F130" s="215" t="s">
        <v>514</v>
      </c>
      <c r="G130" s="213"/>
      <c r="H130" s="213"/>
      <c r="I130" s="216"/>
      <c r="J130" s="217">
        <f>BK130</f>
        <v>0</v>
      </c>
      <c r="K130" s="213"/>
      <c r="L130" s="218"/>
      <c r="M130" s="219"/>
      <c r="N130" s="220"/>
      <c r="O130" s="220"/>
      <c r="P130" s="221">
        <f>P131+P147+P172+P218</f>
        <v>0</v>
      </c>
      <c r="Q130" s="220"/>
      <c r="R130" s="221">
        <f>R131+R147+R172+R218</f>
        <v>0.035980399999999996</v>
      </c>
      <c r="S130" s="220"/>
      <c r="T130" s="222">
        <f>T131+T147+T172+T218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88</v>
      </c>
      <c r="AT130" s="224" t="s">
        <v>75</v>
      </c>
      <c r="AU130" s="224" t="s">
        <v>76</v>
      </c>
      <c r="AY130" s="223" t="s">
        <v>362</v>
      </c>
      <c r="BK130" s="225">
        <f>BK131+BK147+BK172+BK218</f>
        <v>0</v>
      </c>
    </row>
    <row r="131" s="12" customFormat="1" ht="22.8" customHeight="1">
      <c r="A131" s="12"/>
      <c r="B131" s="212"/>
      <c r="C131" s="213"/>
      <c r="D131" s="214" t="s">
        <v>75</v>
      </c>
      <c r="E131" s="226" t="s">
        <v>534</v>
      </c>
      <c r="F131" s="226" t="s">
        <v>2518</v>
      </c>
      <c r="G131" s="213"/>
      <c r="H131" s="213"/>
      <c r="I131" s="216"/>
      <c r="J131" s="227">
        <f>BK131</f>
        <v>0</v>
      </c>
      <c r="K131" s="213"/>
      <c r="L131" s="218"/>
      <c r="M131" s="219"/>
      <c r="N131" s="220"/>
      <c r="O131" s="220"/>
      <c r="P131" s="221">
        <f>SUM(P132:P146)</f>
        <v>0</v>
      </c>
      <c r="Q131" s="220"/>
      <c r="R131" s="221">
        <f>SUM(R132:R146)</f>
        <v>0</v>
      </c>
      <c r="S131" s="220"/>
      <c r="T131" s="222">
        <f>SUM(T132:T146)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88</v>
      </c>
      <c r="AT131" s="224" t="s">
        <v>75</v>
      </c>
      <c r="AU131" s="224" t="s">
        <v>83</v>
      </c>
      <c r="AY131" s="223" t="s">
        <v>362</v>
      </c>
      <c r="BK131" s="225">
        <f>SUM(BK132:BK146)</f>
        <v>0</v>
      </c>
    </row>
    <row r="132" s="2" customFormat="1" ht="24.15" customHeight="1">
      <c r="A132" s="39"/>
      <c r="B132" s="40"/>
      <c r="C132" s="228" t="s">
        <v>83</v>
      </c>
      <c r="D132" s="228" t="s">
        <v>365</v>
      </c>
      <c r="E132" s="229" t="s">
        <v>2519</v>
      </c>
      <c r="F132" s="230" t="s">
        <v>2520</v>
      </c>
      <c r="G132" s="231" t="s">
        <v>470</v>
      </c>
      <c r="H132" s="232">
        <v>3</v>
      </c>
      <c r="I132" s="233"/>
      <c r="J132" s="234">
        <f>ROUND(I132*H132,2)</f>
        <v>0</v>
      </c>
      <c r="K132" s="230" t="s">
        <v>471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440</v>
      </c>
      <c r="AT132" s="239" t="s">
        <v>365</v>
      </c>
      <c r="AU132" s="239" t="s">
        <v>88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440</v>
      </c>
      <c r="BM132" s="239" t="s">
        <v>2521</v>
      </c>
    </row>
    <row r="133" s="2" customFormat="1">
      <c r="A133" s="39"/>
      <c r="B133" s="40"/>
      <c r="C133" s="41"/>
      <c r="D133" s="243" t="s">
        <v>570</v>
      </c>
      <c r="E133" s="41"/>
      <c r="F133" s="284" t="s">
        <v>657</v>
      </c>
      <c r="G133" s="41"/>
      <c r="H133" s="41"/>
      <c r="I133" s="285"/>
      <c r="J133" s="41"/>
      <c r="K133" s="41"/>
      <c r="L133" s="45"/>
      <c r="M133" s="286"/>
      <c r="N133" s="287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570</v>
      </c>
      <c r="AU133" s="18" t="s">
        <v>88</v>
      </c>
    </row>
    <row r="134" s="13" customFormat="1">
      <c r="A134" s="13"/>
      <c r="B134" s="241"/>
      <c r="C134" s="242"/>
      <c r="D134" s="243" t="s">
        <v>372</v>
      </c>
      <c r="E134" s="244" t="s">
        <v>1</v>
      </c>
      <c r="F134" s="245" t="s">
        <v>104</v>
      </c>
      <c r="G134" s="242"/>
      <c r="H134" s="246">
        <v>3</v>
      </c>
      <c r="I134" s="247"/>
      <c r="J134" s="242"/>
      <c r="K134" s="242"/>
      <c r="L134" s="248"/>
      <c r="M134" s="249"/>
      <c r="N134" s="250"/>
      <c r="O134" s="250"/>
      <c r="P134" s="250"/>
      <c r="Q134" s="250"/>
      <c r="R134" s="250"/>
      <c r="S134" s="250"/>
      <c r="T134" s="25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2" t="s">
        <v>372</v>
      </c>
      <c r="AU134" s="252" t="s">
        <v>88</v>
      </c>
      <c r="AV134" s="13" t="s">
        <v>88</v>
      </c>
      <c r="AW134" s="13" t="s">
        <v>32</v>
      </c>
      <c r="AX134" s="13" t="s">
        <v>83</v>
      </c>
      <c r="AY134" s="252" t="s">
        <v>362</v>
      </c>
    </row>
    <row r="135" s="2" customFormat="1" ht="33" customHeight="1">
      <c r="A135" s="39"/>
      <c r="B135" s="40"/>
      <c r="C135" s="228" t="s">
        <v>88</v>
      </c>
      <c r="D135" s="228" t="s">
        <v>365</v>
      </c>
      <c r="E135" s="229" t="s">
        <v>2522</v>
      </c>
      <c r="F135" s="230" t="s">
        <v>2523</v>
      </c>
      <c r="G135" s="231" t="s">
        <v>470</v>
      </c>
      <c r="H135" s="232">
        <v>4</v>
      </c>
      <c r="I135" s="233"/>
      <c r="J135" s="234">
        <f>ROUND(I135*H135,2)</f>
        <v>0</v>
      </c>
      <c r="K135" s="230" t="s">
        <v>471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440</v>
      </c>
      <c r="AT135" s="239" t="s">
        <v>365</v>
      </c>
      <c r="AU135" s="239" t="s">
        <v>88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440</v>
      </c>
      <c r="BM135" s="239" t="s">
        <v>2524</v>
      </c>
    </row>
    <row r="136" s="2" customFormat="1">
      <c r="A136" s="39"/>
      <c r="B136" s="40"/>
      <c r="C136" s="41"/>
      <c r="D136" s="243" t="s">
        <v>570</v>
      </c>
      <c r="E136" s="41"/>
      <c r="F136" s="284" t="s">
        <v>657</v>
      </c>
      <c r="G136" s="41"/>
      <c r="H136" s="41"/>
      <c r="I136" s="285"/>
      <c r="J136" s="41"/>
      <c r="K136" s="41"/>
      <c r="L136" s="45"/>
      <c r="M136" s="286"/>
      <c r="N136" s="287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570</v>
      </c>
      <c r="AU136" s="18" t="s">
        <v>88</v>
      </c>
    </row>
    <row r="137" s="13" customFormat="1">
      <c r="A137" s="13"/>
      <c r="B137" s="241"/>
      <c r="C137" s="242"/>
      <c r="D137" s="243" t="s">
        <v>372</v>
      </c>
      <c r="E137" s="244" t="s">
        <v>1</v>
      </c>
      <c r="F137" s="245" t="s">
        <v>370</v>
      </c>
      <c r="G137" s="242"/>
      <c r="H137" s="246">
        <v>4</v>
      </c>
      <c r="I137" s="247"/>
      <c r="J137" s="242"/>
      <c r="K137" s="242"/>
      <c r="L137" s="248"/>
      <c r="M137" s="249"/>
      <c r="N137" s="250"/>
      <c r="O137" s="250"/>
      <c r="P137" s="250"/>
      <c r="Q137" s="250"/>
      <c r="R137" s="250"/>
      <c r="S137" s="250"/>
      <c r="T137" s="25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2" t="s">
        <v>372</v>
      </c>
      <c r="AU137" s="252" t="s">
        <v>88</v>
      </c>
      <c r="AV137" s="13" t="s">
        <v>88</v>
      </c>
      <c r="AW137" s="13" t="s">
        <v>32</v>
      </c>
      <c r="AX137" s="13" t="s">
        <v>83</v>
      </c>
      <c r="AY137" s="252" t="s">
        <v>362</v>
      </c>
    </row>
    <row r="138" s="2" customFormat="1" ht="37.8" customHeight="1">
      <c r="A138" s="39"/>
      <c r="B138" s="40"/>
      <c r="C138" s="228" t="s">
        <v>104</v>
      </c>
      <c r="D138" s="228" t="s">
        <v>365</v>
      </c>
      <c r="E138" s="229" t="s">
        <v>2525</v>
      </c>
      <c r="F138" s="230" t="s">
        <v>2526</v>
      </c>
      <c r="G138" s="231" t="s">
        <v>470</v>
      </c>
      <c r="H138" s="232">
        <v>1</v>
      </c>
      <c r="I138" s="233"/>
      <c r="J138" s="234">
        <f>ROUND(I138*H138,2)</f>
        <v>0</v>
      </c>
      <c r="K138" s="230" t="s">
        <v>471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440</v>
      </c>
      <c r="AT138" s="239" t="s">
        <v>365</v>
      </c>
      <c r="AU138" s="239" t="s">
        <v>88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440</v>
      </c>
      <c r="BM138" s="239" t="s">
        <v>2527</v>
      </c>
    </row>
    <row r="139" s="2" customFormat="1">
      <c r="A139" s="39"/>
      <c r="B139" s="40"/>
      <c r="C139" s="41"/>
      <c r="D139" s="243" t="s">
        <v>570</v>
      </c>
      <c r="E139" s="41"/>
      <c r="F139" s="284" t="s">
        <v>657</v>
      </c>
      <c r="G139" s="41"/>
      <c r="H139" s="41"/>
      <c r="I139" s="285"/>
      <c r="J139" s="41"/>
      <c r="K139" s="41"/>
      <c r="L139" s="45"/>
      <c r="M139" s="286"/>
      <c r="N139" s="287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570</v>
      </c>
      <c r="AU139" s="18" t="s">
        <v>88</v>
      </c>
    </row>
    <row r="140" s="13" customFormat="1">
      <c r="A140" s="13"/>
      <c r="B140" s="241"/>
      <c r="C140" s="242"/>
      <c r="D140" s="243" t="s">
        <v>372</v>
      </c>
      <c r="E140" s="244" t="s">
        <v>1</v>
      </c>
      <c r="F140" s="245" t="s">
        <v>83</v>
      </c>
      <c r="G140" s="242"/>
      <c r="H140" s="246">
        <v>1</v>
      </c>
      <c r="I140" s="247"/>
      <c r="J140" s="242"/>
      <c r="K140" s="242"/>
      <c r="L140" s="248"/>
      <c r="M140" s="249"/>
      <c r="N140" s="250"/>
      <c r="O140" s="250"/>
      <c r="P140" s="250"/>
      <c r="Q140" s="250"/>
      <c r="R140" s="250"/>
      <c r="S140" s="250"/>
      <c r="T140" s="25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2" t="s">
        <v>372</v>
      </c>
      <c r="AU140" s="252" t="s">
        <v>88</v>
      </c>
      <c r="AV140" s="13" t="s">
        <v>88</v>
      </c>
      <c r="AW140" s="13" t="s">
        <v>32</v>
      </c>
      <c r="AX140" s="13" t="s">
        <v>83</v>
      </c>
      <c r="AY140" s="252" t="s">
        <v>362</v>
      </c>
    </row>
    <row r="141" s="2" customFormat="1" ht="37.8" customHeight="1">
      <c r="A141" s="39"/>
      <c r="B141" s="40"/>
      <c r="C141" s="228" t="s">
        <v>370</v>
      </c>
      <c r="D141" s="228" t="s">
        <v>365</v>
      </c>
      <c r="E141" s="229" t="s">
        <v>2528</v>
      </c>
      <c r="F141" s="230" t="s">
        <v>2529</v>
      </c>
      <c r="G141" s="231" t="s">
        <v>470</v>
      </c>
      <c r="H141" s="232">
        <v>1</v>
      </c>
      <c r="I141" s="233"/>
      <c r="J141" s="234">
        <f>ROUND(I141*H141,2)</f>
        <v>0</v>
      </c>
      <c r="K141" s="230" t="s">
        <v>471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440</v>
      </c>
      <c r="AT141" s="239" t="s">
        <v>365</v>
      </c>
      <c r="AU141" s="239" t="s">
        <v>88</v>
      </c>
      <c r="AY141" s="18" t="s">
        <v>362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440</v>
      </c>
      <c r="BM141" s="239" t="s">
        <v>2530</v>
      </c>
    </row>
    <row r="142" s="2" customFormat="1">
      <c r="A142" s="39"/>
      <c r="B142" s="40"/>
      <c r="C142" s="41"/>
      <c r="D142" s="243" t="s">
        <v>570</v>
      </c>
      <c r="E142" s="41"/>
      <c r="F142" s="284" t="s">
        <v>657</v>
      </c>
      <c r="G142" s="41"/>
      <c r="H142" s="41"/>
      <c r="I142" s="285"/>
      <c r="J142" s="41"/>
      <c r="K142" s="41"/>
      <c r="L142" s="45"/>
      <c r="M142" s="286"/>
      <c r="N142" s="287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570</v>
      </c>
      <c r="AU142" s="18" t="s">
        <v>88</v>
      </c>
    </row>
    <row r="143" s="13" customFormat="1">
      <c r="A143" s="13"/>
      <c r="B143" s="241"/>
      <c r="C143" s="242"/>
      <c r="D143" s="243" t="s">
        <v>372</v>
      </c>
      <c r="E143" s="244" t="s">
        <v>1</v>
      </c>
      <c r="F143" s="245" t="s">
        <v>83</v>
      </c>
      <c r="G143" s="242"/>
      <c r="H143" s="246">
        <v>1</v>
      </c>
      <c r="I143" s="247"/>
      <c r="J143" s="242"/>
      <c r="K143" s="242"/>
      <c r="L143" s="248"/>
      <c r="M143" s="249"/>
      <c r="N143" s="250"/>
      <c r="O143" s="250"/>
      <c r="P143" s="250"/>
      <c r="Q143" s="250"/>
      <c r="R143" s="250"/>
      <c r="S143" s="250"/>
      <c r="T143" s="25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2" t="s">
        <v>372</v>
      </c>
      <c r="AU143" s="252" t="s">
        <v>88</v>
      </c>
      <c r="AV143" s="13" t="s">
        <v>88</v>
      </c>
      <c r="AW143" s="13" t="s">
        <v>32</v>
      </c>
      <c r="AX143" s="13" t="s">
        <v>83</v>
      </c>
      <c r="AY143" s="252" t="s">
        <v>362</v>
      </c>
    </row>
    <row r="144" s="2" customFormat="1" ht="24.15" customHeight="1">
      <c r="A144" s="39"/>
      <c r="B144" s="40"/>
      <c r="C144" s="228" t="s">
        <v>363</v>
      </c>
      <c r="D144" s="228" t="s">
        <v>365</v>
      </c>
      <c r="E144" s="229" t="s">
        <v>2531</v>
      </c>
      <c r="F144" s="230" t="s">
        <v>2532</v>
      </c>
      <c r="G144" s="231" t="s">
        <v>470</v>
      </c>
      <c r="H144" s="232">
        <v>1</v>
      </c>
      <c r="I144" s="233"/>
      <c r="J144" s="234">
        <f>ROUND(I144*H144,2)</f>
        <v>0</v>
      </c>
      <c r="K144" s="230" t="s">
        <v>471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440</v>
      </c>
      <c r="AT144" s="239" t="s">
        <v>365</v>
      </c>
      <c r="AU144" s="239" t="s">
        <v>88</v>
      </c>
      <c r="AY144" s="18" t="s">
        <v>362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440</v>
      </c>
      <c r="BM144" s="239" t="s">
        <v>2533</v>
      </c>
    </row>
    <row r="145" s="2" customFormat="1">
      <c r="A145" s="39"/>
      <c r="B145" s="40"/>
      <c r="C145" s="41"/>
      <c r="D145" s="243" t="s">
        <v>570</v>
      </c>
      <c r="E145" s="41"/>
      <c r="F145" s="284" t="s">
        <v>657</v>
      </c>
      <c r="G145" s="41"/>
      <c r="H145" s="41"/>
      <c r="I145" s="285"/>
      <c r="J145" s="41"/>
      <c r="K145" s="41"/>
      <c r="L145" s="45"/>
      <c r="M145" s="286"/>
      <c r="N145" s="287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570</v>
      </c>
      <c r="AU145" s="18" t="s">
        <v>88</v>
      </c>
    </row>
    <row r="146" s="13" customFormat="1">
      <c r="A146" s="13"/>
      <c r="B146" s="241"/>
      <c r="C146" s="242"/>
      <c r="D146" s="243" t="s">
        <v>372</v>
      </c>
      <c r="E146" s="244" t="s">
        <v>1</v>
      </c>
      <c r="F146" s="245" t="s">
        <v>83</v>
      </c>
      <c r="G146" s="242"/>
      <c r="H146" s="246">
        <v>1</v>
      </c>
      <c r="I146" s="247"/>
      <c r="J146" s="242"/>
      <c r="K146" s="242"/>
      <c r="L146" s="248"/>
      <c r="M146" s="249"/>
      <c r="N146" s="250"/>
      <c r="O146" s="250"/>
      <c r="P146" s="250"/>
      <c r="Q146" s="250"/>
      <c r="R146" s="250"/>
      <c r="S146" s="250"/>
      <c r="T146" s="25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2" t="s">
        <v>372</v>
      </c>
      <c r="AU146" s="252" t="s">
        <v>88</v>
      </c>
      <c r="AV146" s="13" t="s">
        <v>88</v>
      </c>
      <c r="AW146" s="13" t="s">
        <v>32</v>
      </c>
      <c r="AX146" s="13" t="s">
        <v>83</v>
      </c>
      <c r="AY146" s="252" t="s">
        <v>362</v>
      </c>
    </row>
    <row r="147" s="12" customFormat="1" ht="22.8" customHeight="1">
      <c r="A147" s="12"/>
      <c r="B147" s="212"/>
      <c r="C147" s="213"/>
      <c r="D147" s="214" t="s">
        <v>75</v>
      </c>
      <c r="E147" s="226" t="s">
        <v>1781</v>
      </c>
      <c r="F147" s="226" t="s">
        <v>1782</v>
      </c>
      <c r="G147" s="213"/>
      <c r="H147" s="213"/>
      <c r="I147" s="216"/>
      <c r="J147" s="227">
        <f>BK147</f>
        <v>0</v>
      </c>
      <c r="K147" s="213"/>
      <c r="L147" s="218"/>
      <c r="M147" s="219"/>
      <c r="N147" s="220"/>
      <c r="O147" s="220"/>
      <c r="P147" s="221">
        <f>SUM(P148:P171)</f>
        <v>0</v>
      </c>
      <c r="Q147" s="220"/>
      <c r="R147" s="221">
        <f>SUM(R148:R171)</f>
        <v>0</v>
      </c>
      <c r="S147" s="220"/>
      <c r="T147" s="222">
        <f>SUM(T148:T171)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3" t="s">
        <v>88</v>
      </c>
      <c r="AT147" s="224" t="s">
        <v>75</v>
      </c>
      <c r="AU147" s="224" t="s">
        <v>83</v>
      </c>
      <c r="AY147" s="223" t="s">
        <v>362</v>
      </c>
      <c r="BK147" s="225">
        <f>SUM(BK148:BK171)</f>
        <v>0</v>
      </c>
    </row>
    <row r="148" s="2" customFormat="1" ht="33" customHeight="1">
      <c r="A148" s="39"/>
      <c r="B148" s="40"/>
      <c r="C148" s="228" t="s">
        <v>386</v>
      </c>
      <c r="D148" s="228" t="s">
        <v>365</v>
      </c>
      <c r="E148" s="229" t="s">
        <v>1787</v>
      </c>
      <c r="F148" s="230" t="s">
        <v>1788</v>
      </c>
      <c r="G148" s="231" t="s">
        <v>470</v>
      </c>
      <c r="H148" s="232">
        <v>3</v>
      </c>
      <c r="I148" s="233"/>
      <c r="J148" s="234">
        <f>ROUND(I148*H148,2)</f>
        <v>0</v>
      </c>
      <c r="K148" s="230" t="s">
        <v>471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440</v>
      </c>
      <c r="AT148" s="239" t="s">
        <v>365</v>
      </c>
      <c r="AU148" s="239" t="s">
        <v>88</v>
      </c>
      <c r="AY148" s="18" t="s">
        <v>362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440</v>
      </c>
      <c r="BM148" s="239" t="s">
        <v>2534</v>
      </c>
    </row>
    <row r="149" s="2" customFormat="1">
      <c r="A149" s="39"/>
      <c r="B149" s="40"/>
      <c r="C149" s="41"/>
      <c r="D149" s="243" t="s">
        <v>570</v>
      </c>
      <c r="E149" s="41"/>
      <c r="F149" s="284" t="s">
        <v>657</v>
      </c>
      <c r="G149" s="41"/>
      <c r="H149" s="41"/>
      <c r="I149" s="285"/>
      <c r="J149" s="41"/>
      <c r="K149" s="41"/>
      <c r="L149" s="45"/>
      <c r="M149" s="286"/>
      <c r="N149" s="287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570</v>
      </c>
      <c r="AU149" s="18" t="s">
        <v>88</v>
      </c>
    </row>
    <row r="150" s="15" customFormat="1">
      <c r="A150" s="15"/>
      <c r="B150" s="274"/>
      <c r="C150" s="275"/>
      <c r="D150" s="243" t="s">
        <v>372</v>
      </c>
      <c r="E150" s="276" t="s">
        <v>1</v>
      </c>
      <c r="F150" s="277" t="s">
        <v>1448</v>
      </c>
      <c r="G150" s="275"/>
      <c r="H150" s="276" t="s">
        <v>1</v>
      </c>
      <c r="I150" s="278"/>
      <c r="J150" s="275"/>
      <c r="K150" s="275"/>
      <c r="L150" s="279"/>
      <c r="M150" s="280"/>
      <c r="N150" s="281"/>
      <c r="O150" s="281"/>
      <c r="P150" s="281"/>
      <c r="Q150" s="281"/>
      <c r="R150" s="281"/>
      <c r="S150" s="281"/>
      <c r="T150" s="282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83" t="s">
        <v>372</v>
      </c>
      <c r="AU150" s="283" t="s">
        <v>88</v>
      </c>
      <c r="AV150" s="15" t="s">
        <v>83</v>
      </c>
      <c r="AW150" s="15" t="s">
        <v>32</v>
      </c>
      <c r="AX150" s="15" t="s">
        <v>76</v>
      </c>
      <c r="AY150" s="283" t="s">
        <v>362</v>
      </c>
    </row>
    <row r="151" s="13" customFormat="1">
      <c r="A151" s="13"/>
      <c r="B151" s="241"/>
      <c r="C151" s="242"/>
      <c r="D151" s="243" t="s">
        <v>372</v>
      </c>
      <c r="E151" s="244" t="s">
        <v>1</v>
      </c>
      <c r="F151" s="245" t="s">
        <v>104</v>
      </c>
      <c r="G151" s="242"/>
      <c r="H151" s="246">
        <v>3</v>
      </c>
      <c r="I151" s="247"/>
      <c r="J151" s="242"/>
      <c r="K151" s="242"/>
      <c r="L151" s="248"/>
      <c r="M151" s="249"/>
      <c r="N151" s="250"/>
      <c r="O151" s="250"/>
      <c r="P151" s="250"/>
      <c r="Q151" s="250"/>
      <c r="R151" s="250"/>
      <c r="S151" s="250"/>
      <c r="T151" s="25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2" t="s">
        <v>372</v>
      </c>
      <c r="AU151" s="252" t="s">
        <v>88</v>
      </c>
      <c r="AV151" s="13" t="s">
        <v>88</v>
      </c>
      <c r="AW151" s="13" t="s">
        <v>32</v>
      </c>
      <c r="AX151" s="13" t="s">
        <v>83</v>
      </c>
      <c r="AY151" s="252" t="s">
        <v>362</v>
      </c>
    </row>
    <row r="152" s="2" customFormat="1" ht="33" customHeight="1">
      <c r="A152" s="39"/>
      <c r="B152" s="40"/>
      <c r="C152" s="228" t="s">
        <v>397</v>
      </c>
      <c r="D152" s="228" t="s">
        <v>365</v>
      </c>
      <c r="E152" s="229" t="s">
        <v>2535</v>
      </c>
      <c r="F152" s="230" t="s">
        <v>2536</v>
      </c>
      <c r="G152" s="231" t="s">
        <v>470</v>
      </c>
      <c r="H152" s="232">
        <v>2</v>
      </c>
      <c r="I152" s="233"/>
      <c r="J152" s="234">
        <f>ROUND(I152*H152,2)</f>
        <v>0</v>
      </c>
      <c r="K152" s="230" t="s">
        <v>471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440</v>
      </c>
      <c r="AT152" s="239" t="s">
        <v>365</v>
      </c>
      <c r="AU152" s="239" t="s">
        <v>88</v>
      </c>
      <c r="AY152" s="18" t="s">
        <v>362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440</v>
      </c>
      <c r="BM152" s="239" t="s">
        <v>2537</v>
      </c>
    </row>
    <row r="153" s="2" customFormat="1">
      <c r="A153" s="39"/>
      <c r="B153" s="40"/>
      <c r="C153" s="41"/>
      <c r="D153" s="243" t="s">
        <v>570</v>
      </c>
      <c r="E153" s="41"/>
      <c r="F153" s="284" t="s">
        <v>657</v>
      </c>
      <c r="G153" s="41"/>
      <c r="H153" s="41"/>
      <c r="I153" s="285"/>
      <c r="J153" s="41"/>
      <c r="K153" s="41"/>
      <c r="L153" s="45"/>
      <c r="M153" s="286"/>
      <c r="N153" s="287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570</v>
      </c>
      <c r="AU153" s="18" t="s">
        <v>88</v>
      </c>
    </row>
    <row r="154" s="15" customFormat="1">
      <c r="A154" s="15"/>
      <c r="B154" s="274"/>
      <c r="C154" s="275"/>
      <c r="D154" s="243" t="s">
        <v>372</v>
      </c>
      <c r="E154" s="276" t="s">
        <v>1</v>
      </c>
      <c r="F154" s="277" t="s">
        <v>1448</v>
      </c>
      <c r="G154" s="275"/>
      <c r="H154" s="276" t="s">
        <v>1</v>
      </c>
      <c r="I154" s="278"/>
      <c r="J154" s="275"/>
      <c r="K154" s="275"/>
      <c r="L154" s="279"/>
      <c r="M154" s="280"/>
      <c r="N154" s="281"/>
      <c r="O154" s="281"/>
      <c r="P154" s="281"/>
      <c r="Q154" s="281"/>
      <c r="R154" s="281"/>
      <c r="S154" s="281"/>
      <c r="T154" s="282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83" t="s">
        <v>372</v>
      </c>
      <c r="AU154" s="283" t="s">
        <v>88</v>
      </c>
      <c r="AV154" s="15" t="s">
        <v>83</v>
      </c>
      <c r="AW154" s="15" t="s">
        <v>32</v>
      </c>
      <c r="AX154" s="15" t="s">
        <v>76</v>
      </c>
      <c r="AY154" s="283" t="s">
        <v>362</v>
      </c>
    </row>
    <row r="155" s="13" customFormat="1">
      <c r="A155" s="13"/>
      <c r="B155" s="241"/>
      <c r="C155" s="242"/>
      <c r="D155" s="243" t="s">
        <v>372</v>
      </c>
      <c r="E155" s="244" t="s">
        <v>1</v>
      </c>
      <c r="F155" s="245" t="s">
        <v>88</v>
      </c>
      <c r="G155" s="242"/>
      <c r="H155" s="246">
        <v>2</v>
      </c>
      <c r="I155" s="247"/>
      <c r="J155" s="242"/>
      <c r="K155" s="242"/>
      <c r="L155" s="248"/>
      <c r="M155" s="249"/>
      <c r="N155" s="250"/>
      <c r="O155" s="250"/>
      <c r="P155" s="250"/>
      <c r="Q155" s="250"/>
      <c r="R155" s="250"/>
      <c r="S155" s="250"/>
      <c r="T155" s="25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2" t="s">
        <v>372</v>
      </c>
      <c r="AU155" s="252" t="s">
        <v>88</v>
      </c>
      <c r="AV155" s="13" t="s">
        <v>88</v>
      </c>
      <c r="AW155" s="13" t="s">
        <v>32</v>
      </c>
      <c r="AX155" s="13" t="s">
        <v>83</v>
      </c>
      <c r="AY155" s="252" t="s">
        <v>362</v>
      </c>
    </row>
    <row r="156" s="2" customFormat="1" ht="33" customHeight="1">
      <c r="A156" s="39"/>
      <c r="B156" s="40"/>
      <c r="C156" s="228" t="s">
        <v>383</v>
      </c>
      <c r="D156" s="228" t="s">
        <v>365</v>
      </c>
      <c r="E156" s="229" t="s">
        <v>1820</v>
      </c>
      <c r="F156" s="230" t="s">
        <v>1821</v>
      </c>
      <c r="G156" s="231" t="s">
        <v>470</v>
      </c>
      <c r="H156" s="232">
        <v>1</v>
      </c>
      <c r="I156" s="233"/>
      <c r="J156" s="234">
        <f>ROUND(I156*H156,2)</f>
        <v>0</v>
      </c>
      <c r="K156" s="230" t="s">
        <v>471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440</v>
      </c>
      <c r="AT156" s="239" t="s">
        <v>365</v>
      </c>
      <c r="AU156" s="239" t="s">
        <v>88</v>
      </c>
      <c r="AY156" s="18" t="s">
        <v>362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440</v>
      </c>
      <c r="BM156" s="239" t="s">
        <v>2538</v>
      </c>
    </row>
    <row r="157" s="2" customFormat="1">
      <c r="A157" s="39"/>
      <c r="B157" s="40"/>
      <c r="C157" s="41"/>
      <c r="D157" s="243" t="s">
        <v>570</v>
      </c>
      <c r="E157" s="41"/>
      <c r="F157" s="284" t="s">
        <v>657</v>
      </c>
      <c r="G157" s="41"/>
      <c r="H157" s="41"/>
      <c r="I157" s="285"/>
      <c r="J157" s="41"/>
      <c r="K157" s="41"/>
      <c r="L157" s="45"/>
      <c r="M157" s="286"/>
      <c r="N157" s="287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570</v>
      </c>
      <c r="AU157" s="18" t="s">
        <v>88</v>
      </c>
    </row>
    <row r="158" s="15" customFormat="1">
      <c r="A158" s="15"/>
      <c r="B158" s="274"/>
      <c r="C158" s="275"/>
      <c r="D158" s="243" t="s">
        <v>372</v>
      </c>
      <c r="E158" s="276" t="s">
        <v>1</v>
      </c>
      <c r="F158" s="277" t="s">
        <v>1448</v>
      </c>
      <c r="G158" s="275"/>
      <c r="H158" s="276" t="s">
        <v>1</v>
      </c>
      <c r="I158" s="278"/>
      <c r="J158" s="275"/>
      <c r="K158" s="275"/>
      <c r="L158" s="279"/>
      <c r="M158" s="280"/>
      <c r="N158" s="281"/>
      <c r="O158" s="281"/>
      <c r="P158" s="281"/>
      <c r="Q158" s="281"/>
      <c r="R158" s="281"/>
      <c r="S158" s="281"/>
      <c r="T158" s="282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83" t="s">
        <v>372</v>
      </c>
      <c r="AU158" s="283" t="s">
        <v>88</v>
      </c>
      <c r="AV158" s="15" t="s">
        <v>83</v>
      </c>
      <c r="AW158" s="15" t="s">
        <v>32</v>
      </c>
      <c r="AX158" s="15" t="s">
        <v>76</v>
      </c>
      <c r="AY158" s="283" t="s">
        <v>362</v>
      </c>
    </row>
    <row r="159" s="13" customFormat="1">
      <c r="A159" s="13"/>
      <c r="B159" s="241"/>
      <c r="C159" s="242"/>
      <c r="D159" s="243" t="s">
        <v>372</v>
      </c>
      <c r="E159" s="244" t="s">
        <v>1</v>
      </c>
      <c r="F159" s="245" t="s">
        <v>83</v>
      </c>
      <c r="G159" s="242"/>
      <c r="H159" s="246">
        <v>1</v>
      </c>
      <c r="I159" s="247"/>
      <c r="J159" s="242"/>
      <c r="K159" s="242"/>
      <c r="L159" s="248"/>
      <c r="M159" s="249"/>
      <c r="N159" s="250"/>
      <c r="O159" s="250"/>
      <c r="P159" s="250"/>
      <c r="Q159" s="250"/>
      <c r="R159" s="250"/>
      <c r="S159" s="250"/>
      <c r="T159" s="25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2" t="s">
        <v>372</v>
      </c>
      <c r="AU159" s="252" t="s">
        <v>88</v>
      </c>
      <c r="AV159" s="13" t="s">
        <v>88</v>
      </c>
      <c r="AW159" s="13" t="s">
        <v>32</v>
      </c>
      <c r="AX159" s="13" t="s">
        <v>83</v>
      </c>
      <c r="AY159" s="252" t="s">
        <v>362</v>
      </c>
    </row>
    <row r="160" s="2" customFormat="1" ht="24.15" customHeight="1">
      <c r="A160" s="39"/>
      <c r="B160" s="40"/>
      <c r="C160" s="228" t="s">
        <v>406</v>
      </c>
      <c r="D160" s="228" t="s">
        <v>365</v>
      </c>
      <c r="E160" s="229" t="s">
        <v>2539</v>
      </c>
      <c r="F160" s="230" t="s">
        <v>2540</v>
      </c>
      <c r="G160" s="231" t="s">
        <v>470</v>
      </c>
      <c r="H160" s="232">
        <v>1</v>
      </c>
      <c r="I160" s="233"/>
      <c r="J160" s="234">
        <f>ROUND(I160*H160,2)</f>
        <v>0</v>
      </c>
      <c r="K160" s="230" t="s">
        <v>471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440</v>
      </c>
      <c r="AT160" s="239" t="s">
        <v>365</v>
      </c>
      <c r="AU160" s="239" t="s">
        <v>88</v>
      </c>
      <c r="AY160" s="18" t="s">
        <v>362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440</v>
      </c>
      <c r="BM160" s="239" t="s">
        <v>2541</v>
      </c>
    </row>
    <row r="161" s="2" customFormat="1">
      <c r="A161" s="39"/>
      <c r="B161" s="40"/>
      <c r="C161" s="41"/>
      <c r="D161" s="243" t="s">
        <v>570</v>
      </c>
      <c r="E161" s="41"/>
      <c r="F161" s="284" t="s">
        <v>657</v>
      </c>
      <c r="G161" s="41"/>
      <c r="H161" s="41"/>
      <c r="I161" s="285"/>
      <c r="J161" s="41"/>
      <c r="K161" s="41"/>
      <c r="L161" s="45"/>
      <c r="M161" s="286"/>
      <c r="N161" s="287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570</v>
      </c>
      <c r="AU161" s="18" t="s">
        <v>88</v>
      </c>
    </row>
    <row r="162" s="15" customFormat="1">
      <c r="A162" s="15"/>
      <c r="B162" s="274"/>
      <c r="C162" s="275"/>
      <c r="D162" s="243" t="s">
        <v>372</v>
      </c>
      <c r="E162" s="276" t="s">
        <v>1</v>
      </c>
      <c r="F162" s="277" t="s">
        <v>1448</v>
      </c>
      <c r="G162" s="275"/>
      <c r="H162" s="276" t="s">
        <v>1</v>
      </c>
      <c r="I162" s="278"/>
      <c r="J162" s="275"/>
      <c r="K162" s="275"/>
      <c r="L162" s="279"/>
      <c r="M162" s="280"/>
      <c r="N162" s="281"/>
      <c r="O162" s="281"/>
      <c r="P162" s="281"/>
      <c r="Q162" s="281"/>
      <c r="R162" s="281"/>
      <c r="S162" s="281"/>
      <c r="T162" s="282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83" t="s">
        <v>372</v>
      </c>
      <c r="AU162" s="283" t="s">
        <v>88</v>
      </c>
      <c r="AV162" s="15" t="s">
        <v>83</v>
      </c>
      <c r="AW162" s="15" t="s">
        <v>32</v>
      </c>
      <c r="AX162" s="15" t="s">
        <v>76</v>
      </c>
      <c r="AY162" s="283" t="s">
        <v>362</v>
      </c>
    </row>
    <row r="163" s="13" customFormat="1">
      <c r="A163" s="13"/>
      <c r="B163" s="241"/>
      <c r="C163" s="242"/>
      <c r="D163" s="243" t="s">
        <v>372</v>
      </c>
      <c r="E163" s="244" t="s">
        <v>1</v>
      </c>
      <c r="F163" s="245" t="s">
        <v>83</v>
      </c>
      <c r="G163" s="242"/>
      <c r="H163" s="246">
        <v>1</v>
      </c>
      <c r="I163" s="247"/>
      <c r="J163" s="242"/>
      <c r="K163" s="242"/>
      <c r="L163" s="248"/>
      <c r="M163" s="249"/>
      <c r="N163" s="250"/>
      <c r="O163" s="250"/>
      <c r="P163" s="250"/>
      <c r="Q163" s="250"/>
      <c r="R163" s="250"/>
      <c r="S163" s="250"/>
      <c r="T163" s="25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2" t="s">
        <v>372</v>
      </c>
      <c r="AU163" s="252" t="s">
        <v>88</v>
      </c>
      <c r="AV163" s="13" t="s">
        <v>88</v>
      </c>
      <c r="AW163" s="13" t="s">
        <v>32</v>
      </c>
      <c r="AX163" s="13" t="s">
        <v>83</v>
      </c>
      <c r="AY163" s="252" t="s">
        <v>362</v>
      </c>
    </row>
    <row r="164" s="2" customFormat="1" ht="33" customHeight="1">
      <c r="A164" s="39"/>
      <c r="B164" s="40"/>
      <c r="C164" s="228" t="s">
        <v>411</v>
      </c>
      <c r="D164" s="228" t="s">
        <v>365</v>
      </c>
      <c r="E164" s="229" t="s">
        <v>2542</v>
      </c>
      <c r="F164" s="230" t="s">
        <v>2543</v>
      </c>
      <c r="G164" s="231" t="s">
        <v>470</v>
      </c>
      <c r="H164" s="232">
        <v>1</v>
      </c>
      <c r="I164" s="233"/>
      <c r="J164" s="234">
        <f>ROUND(I164*H164,2)</f>
        <v>0</v>
      </c>
      <c r="K164" s="230" t="s">
        <v>471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440</v>
      </c>
      <c r="AT164" s="239" t="s">
        <v>365</v>
      </c>
      <c r="AU164" s="239" t="s">
        <v>88</v>
      </c>
      <c r="AY164" s="18" t="s">
        <v>362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88</v>
      </c>
      <c r="BK164" s="240">
        <f>ROUND(I164*H164,2)</f>
        <v>0</v>
      </c>
      <c r="BL164" s="18" t="s">
        <v>440</v>
      </c>
      <c r="BM164" s="239" t="s">
        <v>2544</v>
      </c>
    </row>
    <row r="165" s="2" customFormat="1">
      <c r="A165" s="39"/>
      <c r="B165" s="40"/>
      <c r="C165" s="41"/>
      <c r="D165" s="243" t="s">
        <v>570</v>
      </c>
      <c r="E165" s="41"/>
      <c r="F165" s="284" t="s">
        <v>657</v>
      </c>
      <c r="G165" s="41"/>
      <c r="H165" s="41"/>
      <c r="I165" s="285"/>
      <c r="J165" s="41"/>
      <c r="K165" s="41"/>
      <c r="L165" s="45"/>
      <c r="M165" s="286"/>
      <c r="N165" s="287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570</v>
      </c>
      <c r="AU165" s="18" t="s">
        <v>88</v>
      </c>
    </row>
    <row r="166" s="15" customFormat="1">
      <c r="A166" s="15"/>
      <c r="B166" s="274"/>
      <c r="C166" s="275"/>
      <c r="D166" s="243" t="s">
        <v>372</v>
      </c>
      <c r="E166" s="276" t="s">
        <v>1</v>
      </c>
      <c r="F166" s="277" t="s">
        <v>1448</v>
      </c>
      <c r="G166" s="275"/>
      <c r="H166" s="276" t="s">
        <v>1</v>
      </c>
      <c r="I166" s="278"/>
      <c r="J166" s="275"/>
      <c r="K166" s="275"/>
      <c r="L166" s="279"/>
      <c r="M166" s="280"/>
      <c r="N166" s="281"/>
      <c r="O166" s="281"/>
      <c r="P166" s="281"/>
      <c r="Q166" s="281"/>
      <c r="R166" s="281"/>
      <c r="S166" s="281"/>
      <c r="T166" s="282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83" t="s">
        <v>372</v>
      </c>
      <c r="AU166" s="283" t="s">
        <v>88</v>
      </c>
      <c r="AV166" s="15" t="s">
        <v>83</v>
      </c>
      <c r="AW166" s="15" t="s">
        <v>32</v>
      </c>
      <c r="AX166" s="15" t="s">
        <v>76</v>
      </c>
      <c r="AY166" s="283" t="s">
        <v>362</v>
      </c>
    </row>
    <row r="167" s="13" customFormat="1">
      <c r="A167" s="13"/>
      <c r="B167" s="241"/>
      <c r="C167" s="242"/>
      <c r="D167" s="243" t="s">
        <v>372</v>
      </c>
      <c r="E167" s="244" t="s">
        <v>1</v>
      </c>
      <c r="F167" s="245" t="s">
        <v>83</v>
      </c>
      <c r="G167" s="242"/>
      <c r="H167" s="246">
        <v>1</v>
      </c>
      <c r="I167" s="247"/>
      <c r="J167" s="242"/>
      <c r="K167" s="242"/>
      <c r="L167" s="248"/>
      <c r="M167" s="249"/>
      <c r="N167" s="250"/>
      <c r="O167" s="250"/>
      <c r="P167" s="250"/>
      <c r="Q167" s="250"/>
      <c r="R167" s="250"/>
      <c r="S167" s="250"/>
      <c r="T167" s="25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2" t="s">
        <v>372</v>
      </c>
      <c r="AU167" s="252" t="s">
        <v>88</v>
      </c>
      <c r="AV167" s="13" t="s">
        <v>88</v>
      </c>
      <c r="AW167" s="13" t="s">
        <v>32</v>
      </c>
      <c r="AX167" s="13" t="s">
        <v>83</v>
      </c>
      <c r="AY167" s="252" t="s">
        <v>362</v>
      </c>
    </row>
    <row r="168" s="2" customFormat="1" ht="37.8" customHeight="1">
      <c r="A168" s="39"/>
      <c r="B168" s="40"/>
      <c r="C168" s="228" t="s">
        <v>416</v>
      </c>
      <c r="D168" s="228" t="s">
        <v>365</v>
      </c>
      <c r="E168" s="229" t="s">
        <v>2545</v>
      </c>
      <c r="F168" s="230" t="s">
        <v>2546</v>
      </c>
      <c r="G168" s="231" t="s">
        <v>470</v>
      </c>
      <c r="H168" s="232">
        <v>2</v>
      </c>
      <c r="I168" s="233"/>
      <c r="J168" s="234">
        <f>ROUND(I168*H168,2)</f>
        <v>0</v>
      </c>
      <c r="K168" s="230" t="s">
        <v>471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440</v>
      </c>
      <c r="AT168" s="239" t="s">
        <v>365</v>
      </c>
      <c r="AU168" s="239" t="s">
        <v>88</v>
      </c>
      <c r="AY168" s="18" t="s">
        <v>362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88</v>
      </c>
      <c r="BK168" s="240">
        <f>ROUND(I168*H168,2)</f>
        <v>0</v>
      </c>
      <c r="BL168" s="18" t="s">
        <v>440</v>
      </c>
      <c r="BM168" s="239" t="s">
        <v>2547</v>
      </c>
    </row>
    <row r="169" s="2" customFormat="1">
      <c r="A169" s="39"/>
      <c r="B169" s="40"/>
      <c r="C169" s="41"/>
      <c r="D169" s="243" t="s">
        <v>570</v>
      </c>
      <c r="E169" s="41"/>
      <c r="F169" s="284" t="s">
        <v>657</v>
      </c>
      <c r="G169" s="41"/>
      <c r="H169" s="41"/>
      <c r="I169" s="285"/>
      <c r="J169" s="41"/>
      <c r="K169" s="41"/>
      <c r="L169" s="45"/>
      <c r="M169" s="286"/>
      <c r="N169" s="287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570</v>
      </c>
      <c r="AU169" s="18" t="s">
        <v>88</v>
      </c>
    </row>
    <row r="170" s="15" customFormat="1">
      <c r="A170" s="15"/>
      <c r="B170" s="274"/>
      <c r="C170" s="275"/>
      <c r="D170" s="243" t="s">
        <v>372</v>
      </c>
      <c r="E170" s="276" t="s">
        <v>1</v>
      </c>
      <c r="F170" s="277" t="s">
        <v>1448</v>
      </c>
      <c r="G170" s="275"/>
      <c r="H170" s="276" t="s">
        <v>1</v>
      </c>
      <c r="I170" s="278"/>
      <c r="J170" s="275"/>
      <c r="K170" s="275"/>
      <c r="L170" s="279"/>
      <c r="M170" s="280"/>
      <c r="N170" s="281"/>
      <c r="O170" s="281"/>
      <c r="P170" s="281"/>
      <c r="Q170" s="281"/>
      <c r="R170" s="281"/>
      <c r="S170" s="281"/>
      <c r="T170" s="282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83" t="s">
        <v>372</v>
      </c>
      <c r="AU170" s="283" t="s">
        <v>88</v>
      </c>
      <c r="AV170" s="15" t="s">
        <v>83</v>
      </c>
      <c r="AW170" s="15" t="s">
        <v>32</v>
      </c>
      <c r="AX170" s="15" t="s">
        <v>76</v>
      </c>
      <c r="AY170" s="283" t="s">
        <v>362</v>
      </c>
    </row>
    <row r="171" s="13" customFormat="1">
      <c r="A171" s="13"/>
      <c r="B171" s="241"/>
      <c r="C171" s="242"/>
      <c r="D171" s="243" t="s">
        <v>372</v>
      </c>
      <c r="E171" s="244" t="s">
        <v>1</v>
      </c>
      <c r="F171" s="245" t="s">
        <v>88</v>
      </c>
      <c r="G171" s="242"/>
      <c r="H171" s="246">
        <v>2</v>
      </c>
      <c r="I171" s="247"/>
      <c r="J171" s="242"/>
      <c r="K171" s="242"/>
      <c r="L171" s="248"/>
      <c r="M171" s="249"/>
      <c r="N171" s="250"/>
      <c r="O171" s="250"/>
      <c r="P171" s="250"/>
      <c r="Q171" s="250"/>
      <c r="R171" s="250"/>
      <c r="S171" s="250"/>
      <c r="T171" s="25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2" t="s">
        <v>372</v>
      </c>
      <c r="AU171" s="252" t="s">
        <v>88</v>
      </c>
      <c r="AV171" s="13" t="s">
        <v>88</v>
      </c>
      <c r="AW171" s="13" t="s">
        <v>32</v>
      </c>
      <c r="AX171" s="13" t="s">
        <v>83</v>
      </c>
      <c r="AY171" s="252" t="s">
        <v>362</v>
      </c>
    </row>
    <row r="172" s="12" customFormat="1" ht="22.8" customHeight="1">
      <c r="A172" s="12"/>
      <c r="B172" s="212"/>
      <c r="C172" s="213"/>
      <c r="D172" s="214" t="s">
        <v>75</v>
      </c>
      <c r="E172" s="226" t="s">
        <v>1497</v>
      </c>
      <c r="F172" s="226" t="s">
        <v>1498</v>
      </c>
      <c r="G172" s="213"/>
      <c r="H172" s="213"/>
      <c r="I172" s="216"/>
      <c r="J172" s="227">
        <f>BK172</f>
        <v>0</v>
      </c>
      <c r="K172" s="213"/>
      <c r="L172" s="218"/>
      <c r="M172" s="219"/>
      <c r="N172" s="220"/>
      <c r="O172" s="220"/>
      <c r="P172" s="221">
        <f>SUM(P173:P217)</f>
        <v>0</v>
      </c>
      <c r="Q172" s="220"/>
      <c r="R172" s="221">
        <f>SUM(R173:R217)</f>
        <v>0.0061999999999999998</v>
      </c>
      <c r="S172" s="220"/>
      <c r="T172" s="222">
        <f>SUM(T173:T217)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3" t="s">
        <v>88</v>
      </c>
      <c r="AT172" s="224" t="s">
        <v>75</v>
      </c>
      <c r="AU172" s="224" t="s">
        <v>83</v>
      </c>
      <c r="AY172" s="223" t="s">
        <v>362</v>
      </c>
      <c r="BK172" s="225">
        <f>SUM(BK173:BK217)</f>
        <v>0</v>
      </c>
    </row>
    <row r="173" s="2" customFormat="1" ht="24.15" customHeight="1">
      <c r="A173" s="39"/>
      <c r="B173" s="40"/>
      <c r="C173" s="228" t="s">
        <v>8</v>
      </c>
      <c r="D173" s="228" t="s">
        <v>365</v>
      </c>
      <c r="E173" s="229" t="s">
        <v>1832</v>
      </c>
      <c r="F173" s="230" t="s">
        <v>1833</v>
      </c>
      <c r="G173" s="231" t="s">
        <v>470</v>
      </c>
      <c r="H173" s="232">
        <v>3</v>
      </c>
      <c r="I173" s="233"/>
      <c r="J173" s="234">
        <f>ROUND(I173*H173,2)</f>
        <v>0</v>
      </c>
      <c r="K173" s="230" t="s">
        <v>369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440</v>
      </c>
      <c r="AT173" s="239" t="s">
        <v>365</v>
      </c>
      <c r="AU173" s="239" t="s">
        <v>88</v>
      </c>
      <c r="AY173" s="18" t="s">
        <v>362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88</v>
      </c>
      <c r="BK173" s="240">
        <f>ROUND(I173*H173,2)</f>
        <v>0</v>
      </c>
      <c r="BL173" s="18" t="s">
        <v>440</v>
      </c>
      <c r="BM173" s="239" t="s">
        <v>2548</v>
      </c>
    </row>
    <row r="174" s="15" customFormat="1">
      <c r="A174" s="15"/>
      <c r="B174" s="274"/>
      <c r="C174" s="275"/>
      <c r="D174" s="243" t="s">
        <v>372</v>
      </c>
      <c r="E174" s="276" t="s">
        <v>1</v>
      </c>
      <c r="F174" s="277" t="s">
        <v>1448</v>
      </c>
      <c r="G174" s="275"/>
      <c r="H174" s="276" t="s">
        <v>1</v>
      </c>
      <c r="I174" s="278"/>
      <c r="J174" s="275"/>
      <c r="K174" s="275"/>
      <c r="L174" s="279"/>
      <c r="M174" s="280"/>
      <c r="N174" s="281"/>
      <c r="O174" s="281"/>
      <c r="P174" s="281"/>
      <c r="Q174" s="281"/>
      <c r="R174" s="281"/>
      <c r="S174" s="281"/>
      <c r="T174" s="282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83" t="s">
        <v>372</v>
      </c>
      <c r="AU174" s="283" t="s">
        <v>88</v>
      </c>
      <c r="AV174" s="15" t="s">
        <v>83</v>
      </c>
      <c r="AW174" s="15" t="s">
        <v>32</v>
      </c>
      <c r="AX174" s="15" t="s">
        <v>76</v>
      </c>
      <c r="AY174" s="283" t="s">
        <v>362</v>
      </c>
    </row>
    <row r="175" s="15" customFormat="1">
      <c r="A175" s="15"/>
      <c r="B175" s="274"/>
      <c r="C175" s="275"/>
      <c r="D175" s="243" t="s">
        <v>372</v>
      </c>
      <c r="E175" s="276" t="s">
        <v>1</v>
      </c>
      <c r="F175" s="277" t="s">
        <v>1839</v>
      </c>
      <c r="G175" s="275"/>
      <c r="H175" s="276" t="s">
        <v>1</v>
      </c>
      <c r="I175" s="278"/>
      <c r="J175" s="275"/>
      <c r="K175" s="275"/>
      <c r="L175" s="279"/>
      <c r="M175" s="280"/>
      <c r="N175" s="281"/>
      <c r="O175" s="281"/>
      <c r="P175" s="281"/>
      <c r="Q175" s="281"/>
      <c r="R175" s="281"/>
      <c r="S175" s="281"/>
      <c r="T175" s="282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83" t="s">
        <v>372</v>
      </c>
      <c r="AU175" s="283" t="s">
        <v>88</v>
      </c>
      <c r="AV175" s="15" t="s">
        <v>83</v>
      </c>
      <c r="AW175" s="15" t="s">
        <v>32</v>
      </c>
      <c r="AX175" s="15" t="s">
        <v>76</v>
      </c>
      <c r="AY175" s="283" t="s">
        <v>362</v>
      </c>
    </row>
    <row r="176" s="13" customFormat="1">
      <c r="A176" s="13"/>
      <c r="B176" s="241"/>
      <c r="C176" s="242"/>
      <c r="D176" s="243" t="s">
        <v>372</v>
      </c>
      <c r="E176" s="244" t="s">
        <v>1</v>
      </c>
      <c r="F176" s="245" t="s">
        <v>83</v>
      </c>
      <c r="G176" s="242"/>
      <c r="H176" s="246">
        <v>1</v>
      </c>
      <c r="I176" s="247"/>
      <c r="J176" s="242"/>
      <c r="K176" s="242"/>
      <c r="L176" s="248"/>
      <c r="M176" s="249"/>
      <c r="N176" s="250"/>
      <c r="O176" s="250"/>
      <c r="P176" s="250"/>
      <c r="Q176" s="250"/>
      <c r="R176" s="250"/>
      <c r="S176" s="250"/>
      <c r="T176" s="25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2" t="s">
        <v>372</v>
      </c>
      <c r="AU176" s="252" t="s">
        <v>88</v>
      </c>
      <c r="AV176" s="13" t="s">
        <v>88</v>
      </c>
      <c r="AW176" s="13" t="s">
        <v>32</v>
      </c>
      <c r="AX176" s="13" t="s">
        <v>76</v>
      </c>
      <c r="AY176" s="252" t="s">
        <v>362</v>
      </c>
    </row>
    <row r="177" s="15" customFormat="1">
      <c r="A177" s="15"/>
      <c r="B177" s="274"/>
      <c r="C177" s="275"/>
      <c r="D177" s="243" t="s">
        <v>372</v>
      </c>
      <c r="E177" s="276" t="s">
        <v>1</v>
      </c>
      <c r="F177" s="277" t="s">
        <v>2549</v>
      </c>
      <c r="G177" s="275"/>
      <c r="H177" s="276" t="s">
        <v>1</v>
      </c>
      <c r="I177" s="278"/>
      <c r="J177" s="275"/>
      <c r="K177" s="275"/>
      <c r="L177" s="279"/>
      <c r="M177" s="280"/>
      <c r="N177" s="281"/>
      <c r="O177" s="281"/>
      <c r="P177" s="281"/>
      <c r="Q177" s="281"/>
      <c r="R177" s="281"/>
      <c r="S177" s="281"/>
      <c r="T177" s="282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83" t="s">
        <v>372</v>
      </c>
      <c r="AU177" s="283" t="s">
        <v>88</v>
      </c>
      <c r="AV177" s="15" t="s">
        <v>83</v>
      </c>
      <c r="AW177" s="15" t="s">
        <v>32</v>
      </c>
      <c r="AX177" s="15" t="s">
        <v>76</v>
      </c>
      <c r="AY177" s="283" t="s">
        <v>362</v>
      </c>
    </row>
    <row r="178" s="13" customFormat="1">
      <c r="A178" s="13"/>
      <c r="B178" s="241"/>
      <c r="C178" s="242"/>
      <c r="D178" s="243" t="s">
        <v>372</v>
      </c>
      <c r="E178" s="244" t="s">
        <v>1</v>
      </c>
      <c r="F178" s="245" t="s">
        <v>88</v>
      </c>
      <c r="G178" s="242"/>
      <c r="H178" s="246">
        <v>2</v>
      </c>
      <c r="I178" s="247"/>
      <c r="J178" s="242"/>
      <c r="K178" s="242"/>
      <c r="L178" s="248"/>
      <c r="M178" s="249"/>
      <c r="N178" s="250"/>
      <c r="O178" s="250"/>
      <c r="P178" s="250"/>
      <c r="Q178" s="250"/>
      <c r="R178" s="250"/>
      <c r="S178" s="250"/>
      <c r="T178" s="25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2" t="s">
        <v>372</v>
      </c>
      <c r="AU178" s="252" t="s">
        <v>88</v>
      </c>
      <c r="AV178" s="13" t="s">
        <v>88</v>
      </c>
      <c r="AW178" s="13" t="s">
        <v>32</v>
      </c>
      <c r="AX178" s="13" t="s">
        <v>76</v>
      </c>
      <c r="AY178" s="252" t="s">
        <v>362</v>
      </c>
    </row>
    <row r="179" s="14" customFormat="1">
      <c r="A179" s="14"/>
      <c r="B179" s="263"/>
      <c r="C179" s="264"/>
      <c r="D179" s="243" t="s">
        <v>372</v>
      </c>
      <c r="E179" s="265" t="s">
        <v>1</v>
      </c>
      <c r="F179" s="266" t="s">
        <v>396</v>
      </c>
      <c r="G179" s="264"/>
      <c r="H179" s="267">
        <v>3</v>
      </c>
      <c r="I179" s="268"/>
      <c r="J179" s="264"/>
      <c r="K179" s="264"/>
      <c r="L179" s="269"/>
      <c r="M179" s="270"/>
      <c r="N179" s="271"/>
      <c r="O179" s="271"/>
      <c r="P179" s="271"/>
      <c r="Q179" s="271"/>
      <c r="R179" s="271"/>
      <c r="S179" s="271"/>
      <c r="T179" s="27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73" t="s">
        <v>372</v>
      </c>
      <c r="AU179" s="273" t="s">
        <v>88</v>
      </c>
      <c r="AV179" s="14" t="s">
        <v>370</v>
      </c>
      <c r="AW179" s="14" t="s">
        <v>32</v>
      </c>
      <c r="AX179" s="14" t="s">
        <v>83</v>
      </c>
      <c r="AY179" s="273" t="s">
        <v>362</v>
      </c>
    </row>
    <row r="180" s="2" customFormat="1" ht="24.15" customHeight="1">
      <c r="A180" s="39"/>
      <c r="B180" s="40"/>
      <c r="C180" s="228" t="s">
        <v>427</v>
      </c>
      <c r="D180" s="228" t="s">
        <v>365</v>
      </c>
      <c r="E180" s="229" t="s">
        <v>1840</v>
      </c>
      <c r="F180" s="230" t="s">
        <v>1841</v>
      </c>
      <c r="G180" s="231" t="s">
        <v>470</v>
      </c>
      <c r="H180" s="232">
        <v>3</v>
      </c>
      <c r="I180" s="233"/>
      <c r="J180" s="234">
        <f>ROUND(I180*H180,2)</f>
        <v>0</v>
      </c>
      <c r="K180" s="230" t="s">
        <v>369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440</v>
      </c>
      <c r="AT180" s="239" t="s">
        <v>365</v>
      </c>
      <c r="AU180" s="239" t="s">
        <v>88</v>
      </c>
      <c r="AY180" s="18" t="s">
        <v>362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88</v>
      </c>
      <c r="BK180" s="240">
        <f>ROUND(I180*H180,2)</f>
        <v>0</v>
      </c>
      <c r="BL180" s="18" t="s">
        <v>440</v>
      </c>
      <c r="BM180" s="239" t="s">
        <v>2550</v>
      </c>
    </row>
    <row r="181" s="15" customFormat="1">
      <c r="A181" s="15"/>
      <c r="B181" s="274"/>
      <c r="C181" s="275"/>
      <c r="D181" s="243" t="s">
        <v>372</v>
      </c>
      <c r="E181" s="276" t="s">
        <v>1</v>
      </c>
      <c r="F181" s="277" t="s">
        <v>1843</v>
      </c>
      <c r="G181" s="275"/>
      <c r="H181" s="276" t="s">
        <v>1</v>
      </c>
      <c r="I181" s="278"/>
      <c r="J181" s="275"/>
      <c r="K181" s="275"/>
      <c r="L181" s="279"/>
      <c r="M181" s="280"/>
      <c r="N181" s="281"/>
      <c r="O181" s="281"/>
      <c r="P181" s="281"/>
      <c r="Q181" s="281"/>
      <c r="R181" s="281"/>
      <c r="S181" s="281"/>
      <c r="T181" s="282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83" t="s">
        <v>372</v>
      </c>
      <c r="AU181" s="283" t="s">
        <v>88</v>
      </c>
      <c r="AV181" s="15" t="s">
        <v>83</v>
      </c>
      <c r="AW181" s="15" t="s">
        <v>32</v>
      </c>
      <c r="AX181" s="15" t="s">
        <v>76</v>
      </c>
      <c r="AY181" s="283" t="s">
        <v>362</v>
      </c>
    </row>
    <row r="182" s="13" customFormat="1">
      <c r="A182" s="13"/>
      <c r="B182" s="241"/>
      <c r="C182" s="242"/>
      <c r="D182" s="243" t="s">
        <v>372</v>
      </c>
      <c r="E182" s="244" t="s">
        <v>1</v>
      </c>
      <c r="F182" s="245" t="s">
        <v>104</v>
      </c>
      <c r="G182" s="242"/>
      <c r="H182" s="246">
        <v>3</v>
      </c>
      <c r="I182" s="247"/>
      <c r="J182" s="242"/>
      <c r="K182" s="242"/>
      <c r="L182" s="248"/>
      <c r="M182" s="249"/>
      <c r="N182" s="250"/>
      <c r="O182" s="250"/>
      <c r="P182" s="250"/>
      <c r="Q182" s="250"/>
      <c r="R182" s="250"/>
      <c r="S182" s="250"/>
      <c r="T182" s="25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2" t="s">
        <v>372</v>
      </c>
      <c r="AU182" s="252" t="s">
        <v>88</v>
      </c>
      <c r="AV182" s="13" t="s">
        <v>88</v>
      </c>
      <c r="AW182" s="13" t="s">
        <v>32</v>
      </c>
      <c r="AX182" s="13" t="s">
        <v>83</v>
      </c>
      <c r="AY182" s="252" t="s">
        <v>362</v>
      </c>
    </row>
    <row r="183" s="2" customFormat="1" ht="16.5" customHeight="1">
      <c r="A183" s="39"/>
      <c r="B183" s="40"/>
      <c r="C183" s="253" t="s">
        <v>431</v>
      </c>
      <c r="D183" s="253" t="s">
        <v>380</v>
      </c>
      <c r="E183" s="254" t="s">
        <v>1845</v>
      </c>
      <c r="F183" s="255" t="s">
        <v>1846</v>
      </c>
      <c r="G183" s="256" t="s">
        <v>470</v>
      </c>
      <c r="H183" s="257">
        <v>3</v>
      </c>
      <c r="I183" s="258"/>
      <c r="J183" s="259">
        <f>ROUND(I183*H183,2)</f>
        <v>0</v>
      </c>
      <c r="K183" s="255" t="s">
        <v>369</v>
      </c>
      <c r="L183" s="260"/>
      <c r="M183" s="261" t="s">
        <v>1</v>
      </c>
      <c r="N183" s="262" t="s">
        <v>42</v>
      </c>
      <c r="O183" s="92"/>
      <c r="P183" s="237">
        <f>O183*H183</f>
        <v>0</v>
      </c>
      <c r="Q183" s="237">
        <v>0.00010000000000000001</v>
      </c>
      <c r="R183" s="237">
        <f>Q183*H183</f>
        <v>0.00030000000000000003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526</v>
      </c>
      <c r="AT183" s="239" t="s">
        <v>380</v>
      </c>
      <c r="AU183" s="239" t="s">
        <v>88</v>
      </c>
      <c r="AY183" s="18" t="s">
        <v>362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88</v>
      </c>
      <c r="BK183" s="240">
        <f>ROUND(I183*H183,2)</f>
        <v>0</v>
      </c>
      <c r="BL183" s="18" t="s">
        <v>440</v>
      </c>
      <c r="BM183" s="239" t="s">
        <v>2551</v>
      </c>
    </row>
    <row r="184" s="13" customFormat="1">
      <c r="A184" s="13"/>
      <c r="B184" s="241"/>
      <c r="C184" s="242"/>
      <c r="D184" s="243" t="s">
        <v>372</v>
      </c>
      <c r="E184" s="244" t="s">
        <v>1</v>
      </c>
      <c r="F184" s="245" t="s">
        <v>104</v>
      </c>
      <c r="G184" s="242"/>
      <c r="H184" s="246">
        <v>3</v>
      </c>
      <c r="I184" s="247"/>
      <c r="J184" s="242"/>
      <c r="K184" s="242"/>
      <c r="L184" s="248"/>
      <c r="M184" s="249"/>
      <c r="N184" s="250"/>
      <c r="O184" s="250"/>
      <c r="P184" s="250"/>
      <c r="Q184" s="250"/>
      <c r="R184" s="250"/>
      <c r="S184" s="250"/>
      <c r="T184" s="25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2" t="s">
        <v>372</v>
      </c>
      <c r="AU184" s="252" t="s">
        <v>88</v>
      </c>
      <c r="AV184" s="13" t="s">
        <v>88</v>
      </c>
      <c r="AW184" s="13" t="s">
        <v>32</v>
      </c>
      <c r="AX184" s="13" t="s">
        <v>83</v>
      </c>
      <c r="AY184" s="252" t="s">
        <v>362</v>
      </c>
    </row>
    <row r="185" s="2" customFormat="1" ht="16.5" customHeight="1">
      <c r="A185" s="39"/>
      <c r="B185" s="40"/>
      <c r="C185" s="253" t="s">
        <v>435</v>
      </c>
      <c r="D185" s="253" t="s">
        <v>380</v>
      </c>
      <c r="E185" s="254" t="s">
        <v>1848</v>
      </c>
      <c r="F185" s="255" t="s">
        <v>1849</v>
      </c>
      <c r="G185" s="256" t="s">
        <v>470</v>
      </c>
      <c r="H185" s="257">
        <v>3</v>
      </c>
      <c r="I185" s="258"/>
      <c r="J185" s="259">
        <f>ROUND(I185*H185,2)</f>
        <v>0</v>
      </c>
      <c r="K185" s="255" t="s">
        <v>471</v>
      </c>
      <c r="L185" s="260"/>
      <c r="M185" s="261" t="s">
        <v>1</v>
      </c>
      <c r="N185" s="262" t="s">
        <v>42</v>
      </c>
      <c r="O185" s="92"/>
      <c r="P185" s="237">
        <f>O185*H185</f>
        <v>0</v>
      </c>
      <c r="Q185" s="237">
        <v>0.00010000000000000001</v>
      </c>
      <c r="R185" s="237">
        <f>Q185*H185</f>
        <v>0.00030000000000000003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526</v>
      </c>
      <c r="AT185" s="239" t="s">
        <v>380</v>
      </c>
      <c r="AU185" s="239" t="s">
        <v>88</v>
      </c>
      <c r="AY185" s="18" t="s">
        <v>362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88</v>
      </c>
      <c r="BK185" s="240">
        <f>ROUND(I185*H185,2)</f>
        <v>0</v>
      </c>
      <c r="BL185" s="18" t="s">
        <v>440</v>
      </c>
      <c r="BM185" s="239" t="s">
        <v>2552</v>
      </c>
    </row>
    <row r="186" s="13" customFormat="1">
      <c r="A186" s="13"/>
      <c r="B186" s="241"/>
      <c r="C186" s="242"/>
      <c r="D186" s="243" t="s">
        <v>372</v>
      </c>
      <c r="E186" s="244" t="s">
        <v>1</v>
      </c>
      <c r="F186" s="245" t="s">
        <v>104</v>
      </c>
      <c r="G186" s="242"/>
      <c r="H186" s="246">
        <v>3</v>
      </c>
      <c r="I186" s="247"/>
      <c r="J186" s="242"/>
      <c r="K186" s="242"/>
      <c r="L186" s="248"/>
      <c r="M186" s="249"/>
      <c r="N186" s="250"/>
      <c r="O186" s="250"/>
      <c r="P186" s="250"/>
      <c r="Q186" s="250"/>
      <c r="R186" s="250"/>
      <c r="S186" s="250"/>
      <c r="T186" s="25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2" t="s">
        <v>372</v>
      </c>
      <c r="AU186" s="252" t="s">
        <v>88</v>
      </c>
      <c r="AV186" s="13" t="s">
        <v>88</v>
      </c>
      <c r="AW186" s="13" t="s">
        <v>32</v>
      </c>
      <c r="AX186" s="13" t="s">
        <v>83</v>
      </c>
      <c r="AY186" s="252" t="s">
        <v>362</v>
      </c>
    </row>
    <row r="187" s="2" customFormat="1" ht="16.5" customHeight="1">
      <c r="A187" s="39"/>
      <c r="B187" s="40"/>
      <c r="C187" s="228" t="s">
        <v>440</v>
      </c>
      <c r="D187" s="228" t="s">
        <v>365</v>
      </c>
      <c r="E187" s="229" t="s">
        <v>1851</v>
      </c>
      <c r="F187" s="230" t="s">
        <v>1852</v>
      </c>
      <c r="G187" s="231" t="s">
        <v>403</v>
      </c>
      <c r="H187" s="232">
        <v>10.699999999999999</v>
      </c>
      <c r="I187" s="233"/>
      <c r="J187" s="234">
        <f>ROUND(I187*H187,2)</f>
        <v>0</v>
      </c>
      <c r="K187" s="230" t="s">
        <v>369</v>
      </c>
      <c r="L187" s="45"/>
      <c r="M187" s="235" t="s">
        <v>1</v>
      </c>
      <c r="N187" s="236" t="s">
        <v>42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440</v>
      </c>
      <c r="AT187" s="239" t="s">
        <v>365</v>
      </c>
      <c r="AU187" s="239" t="s">
        <v>88</v>
      </c>
      <c r="AY187" s="18" t="s">
        <v>362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88</v>
      </c>
      <c r="BK187" s="240">
        <f>ROUND(I187*H187,2)</f>
        <v>0</v>
      </c>
      <c r="BL187" s="18" t="s">
        <v>440</v>
      </c>
      <c r="BM187" s="239" t="s">
        <v>2553</v>
      </c>
    </row>
    <row r="188" s="15" customFormat="1">
      <c r="A188" s="15"/>
      <c r="B188" s="274"/>
      <c r="C188" s="275"/>
      <c r="D188" s="243" t="s">
        <v>372</v>
      </c>
      <c r="E188" s="276" t="s">
        <v>1</v>
      </c>
      <c r="F188" s="277" t="s">
        <v>1843</v>
      </c>
      <c r="G188" s="275"/>
      <c r="H188" s="276" t="s">
        <v>1</v>
      </c>
      <c r="I188" s="278"/>
      <c r="J188" s="275"/>
      <c r="K188" s="275"/>
      <c r="L188" s="279"/>
      <c r="M188" s="280"/>
      <c r="N188" s="281"/>
      <c r="O188" s="281"/>
      <c r="P188" s="281"/>
      <c r="Q188" s="281"/>
      <c r="R188" s="281"/>
      <c r="S188" s="281"/>
      <c r="T188" s="282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83" t="s">
        <v>372</v>
      </c>
      <c r="AU188" s="283" t="s">
        <v>88</v>
      </c>
      <c r="AV188" s="15" t="s">
        <v>83</v>
      </c>
      <c r="AW188" s="15" t="s">
        <v>32</v>
      </c>
      <c r="AX188" s="15" t="s">
        <v>76</v>
      </c>
      <c r="AY188" s="283" t="s">
        <v>362</v>
      </c>
    </row>
    <row r="189" s="13" customFormat="1">
      <c r="A189" s="13"/>
      <c r="B189" s="241"/>
      <c r="C189" s="242"/>
      <c r="D189" s="243" t="s">
        <v>372</v>
      </c>
      <c r="E189" s="244" t="s">
        <v>1</v>
      </c>
      <c r="F189" s="245" t="s">
        <v>2554</v>
      </c>
      <c r="G189" s="242"/>
      <c r="H189" s="246">
        <v>3.75</v>
      </c>
      <c r="I189" s="247"/>
      <c r="J189" s="242"/>
      <c r="K189" s="242"/>
      <c r="L189" s="248"/>
      <c r="M189" s="249"/>
      <c r="N189" s="250"/>
      <c r="O189" s="250"/>
      <c r="P189" s="250"/>
      <c r="Q189" s="250"/>
      <c r="R189" s="250"/>
      <c r="S189" s="250"/>
      <c r="T189" s="25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2" t="s">
        <v>372</v>
      </c>
      <c r="AU189" s="252" t="s">
        <v>88</v>
      </c>
      <c r="AV189" s="13" t="s">
        <v>88</v>
      </c>
      <c r="AW189" s="13" t="s">
        <v>32</v>
      </c>
      <c r="AX189" s="13" t="s">
        <v>76</v>
      </c>
      <c r="AY189" s="252" t="s">
        <v>362</v>
      </c>
    </row>
    <row r="190" s="15" customFormat="1">
      <c r="A190" s="15"/>
      <c r="B190" s="274"/>
      <c r="C190" s="275"/>
      <c r="D190" s="243" t="s">
        <v>372</v>
      </c>
      <c r="E190" s="276" t="s">
        <v>1</v>
      </c>
      <c r="F190" s="277" t="s">
        <v>2555</v>
      </c>
      <c r="G190" s="275"/>
      <c r="H190" s="276" t="s">
        <v>1</v>
      </c>
      <c r="I190" s="278"/>
      <c r="J190" s="275"/>
      <c r="K190" s="275"/>
      <c r="L190" s="279"/>
      <c r="M190" s="280"/>
      <c r="N190" s="281"/>
      <c r="O190" s="281"/>
      <c r="P190" s="281"/>
      <c r="Q190" s="281"/>
      <c r="R190" s="281"/>
      <c r="S190" s="281"/>
      <c r="T190" s="282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83" t="s">
        <v>372</v>
      </c>
      <c r="AU190" s="283" t="s">
        <v>88</v>
      </c>
      <c r="AV190" s="15" t="s">
        <v>83</v>
      </c>
      <c r="AW190" s="15" t="s">
        <v>32</v>
      </c>
      <c r="AX190" s="15" t="s">
        <v>76</v>
      </c>
      <c r="AY190" s="283" t="s">
        <v>362</v>
      </c>
    </row>
    <row r="191" s="13" customFormat="1">
      <c r="A191" s="13"/>
      <c r="B191" s="241"/>
      <c r="C191" s="242"/>
      <c r="D191" s="243" t="s">
        <v>372</v>
      </c>
      <c r="E191" s="244" t="s">
        <v>1</v>
      </c>
      <c r="F191" s="245" t="s">
        <v>2556</v>
      </c>
      <c r="G191" s="242"/>
      <c r="H191" s="246">
        <v>1.6000000000000001</v>
      </c>
      <c r="I191" s="247"/>
      <c r="J191" s="242"/>
      <c r="K191" s="242"/>
      <c r="L191" s="248"/>
      <c r="M191" s="249"/>
      <c r="N191" s="250"/>
      <c r="O191" s="250"/>
      <c r="P191" s="250"/>
      <c r="Q191" s="250"/>
      <c r="R191" s="250"/>
      <c r="S191" s="250"/>
      <c r="T191" s="25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2" t="s">
        <v>372</v>
      </c>
      <c r="AU191" s="252" t="s">
        <v>88</v>
      </c>
      <c r="AV191" s="13" t="s">
        <v>88</v>
      </c>
      <c r="AW191" s="13" t="s">
        <v>32</v>
      </c>
      <c r="AX191" s="13" t="s">
        <v>76</v>
      </c>
      <c r="AY191" s="252" t="s">
        <v>362</v>
      </c>
    </row>
    <row r="192" s="15" customFormat="1">
      <c r="A192" s="15"/>
      <c r="B192" s="274"/>
      <c r="C192" s="275"/>
      <c r="D192" s="243" t="s">
        <v>372</v>
      </c>
      <c r="E192" s="276" t="s">
        <v>1</v>
      </c>
      <c r="F192" s="277" t="s">
        <v>1870</v>
      </c>
      <c r="G192" s="275"/>
      <c r="H192" s="276" t="s">
        <v>1</v>
      </c>
      <c r="I192" s="278"/>
      <c r="J192" s="275"/>
      <c r="K192" s="275"/>
      <c r="L192" s="279"/>
      <c r="M192" s="280"/>
      <c r="N192" s="281"/>
      <c r="O192" s="281"/>
      <c r="P192" s="281"/>
      <c r="Q192" s="281"/>
      <c r="R192" s="281"/>
      <c r="S192" s="281"/>
      <c r="T192" s="282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83" t="s">
        <v>372</v>
      </c>
      <c r="AU192" s="283" t="s">
        <v>88</v>
      </c>
      <c r="AV192" s="15" t="s">
        <v>83</v>
      </c>
      <c r="AW192" s="15" t="s">
        <v>32</v>
      </c>
      <c r="AX192" s="15" t="s">
        <v>76</v>
      </c>
      <c r="AY192" s="283" t="s">
        <v>362</v>
      </c>
    </row>
    <row r="193" s="13" customFormat="1">
      <c r="A193" s="13"/>
      <c r="B193" s="241"/>
      <c r="C193" s="242"/>
      <c r="D193" s="243" t="s">
        <v>372</v>
      </c>
      <c r="E193" s="244" t="s">
        <v>1</v>
      </c>
      <c r="F193" s="245" t="s">
        <v>1871</v>
      </c>
      <c r="G193" s="242"/>
      <c r="H193" s="246">
        <v>0.80000000000000004</v>
      </c>
      <c r="I193" s="247"/>
      <c r="J193" s="242"/>
      <c r="K193" s="242"/>
      <c r="L193" s="248"/>
      <c r="M193" s="249"/>
      <c r="N193" s="250"/>
      <c r="O193" s="250"/>
      <c r="P193" s="250"/>
      <c r="Q193" s="250"/>
      <c r="R193" s="250"/>
      <c r="S193" s="250"/>
      <c r="T193" s="25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2" t="s">
        <v>372</v>
      </c>
      <c r="AU193" s="252" t="s">
        <v>88</v>
      </c>
      <c r="AV193" s="13" t="s">
        <v>88</v>
      </c>
      <c r="AW193" s="13" t="s">
        <v>32</v>
      </c>
      <c r="AX193" s="13" t="s">
        <v>76</v>
      </c>
      <c r="AY193" s="252" t="s">
        <v>362</v>
      </c>
    </row>
    <row r="194" s="15" customFormat="1">
      <c r="A194" s="15"/>
      <c r="B194" s="274"/>
      <c r="C194" s="275"/>
      <c r="D194" s="243" t="s">
        <v>372</v>
      </c>
      <c r="E194" s="276" t="s">
        <v>1</v>
      </c>
      <c r="F194" s="277" t="s">
        <v>2557</v>
      </c>
      <c r="G194" s="275"/>
      <c r="H194" s="276" t="s">
        <v>1</v>
      </c>
      <c r="I194" s="278"/>
      <c r="J194" s="275"/>
      <c r="K194" s="275"/>
      <c r="L194" s="279"/>
      <c r="M194" s="280"/>
      <c r="N194" s="281"/>
      <c r="O194" s="281"/>
      <c r="P194" s="281"/>
      <c r="Q194" s="281"/>
      <c r="R194" s="281"/>
      <c r="S194" s="281"/>
      <c r="T194" s="282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83" t="s">
        <v>372</v>
      </c>
      <c r="AU194" s="283" t="s">
        <v>88</v>
      </c>
      <c r="AV194" s="15" t="s">
        <v>83</v>
      </c>
      <c r="AW194" s="15" t="s">
        <v>32</v>
      </c>
      <c r="AX194" s="15" t="s">
        <v>76</v>
      </c>
      <c r="AY194" s="283" t="s">
        <v>362</v>
      </c>
    </row>
    <row r="195" s="13" customFormat="1">
      <c r="A195" s="13"/>
      <c r="B195" s="241"/>
      <c r="C195" s="242"/>
      <c r="D195" s="243" t="s">
        <v>372</v>
      </c>
      <c r="E195" s="244" t="s">
        <v>1</v>
      </c>
      <c r="F195" s="245" t="s">
        <v>1871</v>
      </c>
      <c r="G195" s="242"/>
      <c r="H195" s="246">
        <v>0.80000000000000004</v>
      </c>
      <c r="I195" s="247"/>
      <c r="J195" s="242"/>
      <c r="K195" s="242"/>
      <c r="L195" s="248"/>
      <c r="M195" s="249"/>
      <c r="N195" s="250"/>
      <c r="O195" s="250"/>
      <c r="P195" s="250"/>
      <c r="Q195" s="250"/>
      <c r="R195" s="250"/>
      <c r="S195" s="250"/>
      <c r="T195" s="25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2" t="s">
        <v>372</v>
      </c>
      <c r="AU195" s="252" t="s">
        <v>88</v>
      </c>
      <c r="AV195" s="13" t="s">
        <v>88</v>
      </c>
      <c r="AW195" s="13" t="s">
        <v>32</v>
      </c>
      <c r="AX195" s="13" t="s">
        <v>76</v>
      </c>
      <c r="AY195" s="252" t="s">
        <v>362</v>
      </c>
    </row>
    <row r="196" s="15" customFormat="1">
      <c r="A196" s="15"/>
      <c r="B196" s="274"/>
      <c r="C196" s="275"/>
      <c r="D196" s="243" t="s">
        <v>372</v>
      </c>
      <c r="E196" s="276" t="s">
        <v>1</v>
      </c>
      <c r="F196" s="277" t="s">
        <v>1839</v>
      </c>
      <c r="G196" s="275"/>
      <c r="H196" s="276" t="s">
        <v>1</v>
      </c>
      <c r="I196" s="278"/>
      <c r="J196" s="275"/>
      <c r="K196" s="275"/>
      <c r="L196" s="279"/>
      <c r="M196" s="280"/>
      <c r="N196" s="281"/>
      <c r="O196" s="281"/>
      <c r="P196" s="281"/>
      <c r="Q196" s="281"/>
      <c r="R196" s="281"/>
      <c r="S196" s="281"/>
      <c r="T196" s="282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83" t="s">
        <v>372</v>
      </c>
      <c r="AU196" s="283" t="s">
        <v>88</v>
      </c>
      <c r="AV196" s="15" t="s">
        <v>83</v>
      </c>
      <c r="AW196" s="15" t="s">
        <v>32</v>
      </c>
      <c r="AX196" s="15" t="s">
        <v>76</v>
      </c>
      <c r="AY196" s="283" t="s">
        <v>362</v>
      </c>
    </row>
    <row r="197" s="13" customFormat="1">
      <c r="A197" s="13"/>
      <c r="B197" s="241"/>
      <c r="C197" s="242"/>
      <c r="D197" s="243" t="s">
        <v>372</v>
      </c>
      <c r="E197" s="244" t="s">
        <v>1</v>
      </c>
      <c r="F197" s="245" t="s">
        <v>2558</v>
      </c>
      <c r="G197" s="242"/>
      <c r="H197" s="246">
        <v>1.25</v>
      </c>
      <c r="I197" s="247"/>
      <c r="J197" s="242"/>
      <c r="K197" s="242"/>
      <c r="L197" s="248"/>
      <c r="M197" s="249"/>
      <c r="N197" s="250"/>
      <c r="O197" s="250"/>
      <c r="P197" s="250"/>
      <c r="Q197" s="250"/>
      <c r="R197" s="250"/>
      <c r="S197" s="250"/>
      <c r="T197" s="25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2" t="s">
        <v>372</v>
      </c>
      <c r="AU197" s="252" t="s">
        <v>88</v>
      </c>
      <c r="AV197" s="13" t="s">
        <v>88</v>
      </c>
      <c r="AW197" s="13" t="s">
        <v>32</v>
      </c>
      <c r="AX197" s="13" t="s">
        <v>76</v>
      </c>
      <c r="AY197" s="252" t="s">
        <v>362</v>
      </c>
    </row>
    <row r="198" s="15" customFormat="1">
      <c r="A198" s="15"/>
      <c r="B198" s="274"/>
      <c r="C198" s="275"/>
      <c r="D198" s="243" t="s">
        <v>372</v>
      </c>
      <c r="E198" s="276" t="s">
        <v>1</v>
      </c>
      <c r="F198" s="277" t="s">
        <v>2549</v>
      </c>
      <c r="G198" s="275"/>
      <c r="H198" s="276" t="s">
        <v>1</v>
      </c>
      <c r="I198" s="278"/>
      <c r="J198" s="275"/>
      <c r="K198" s="275"/>
      <c r="L198" s="279"/>
      <c r="M198" s="280"/>
      <c r="N198" s="281"/>
      <c r="O198" s="281"/>
      <c r="P198" s="281"/>
      <c r="Q198" s="281"/>
      <c r="R198" s="281"/>
      <c r="S198" s="281"/>
      <c r="T198" s="282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83" t="s">
        <v>372</v>
      </c>
      <c r="AU198" s="283" t="s">
        <v>88</v>
      </c>
      <c r="AV198" s="15" t="s">
        <v>83</v>
      </c>
      <c r="AW198" s="15" t="s">
        <v>32</v>
      </c>
      <c r="AX198" s="15" t="s">
        <v>76</v>
      </c>
      <c r="AY198" s="283" t="s">
        <v>362</v>
      </c>
    </row>
    <row r="199" s="13" customFormat="1">
      <c r="A199" s="13"/>
      <c r="B199" s="241"/>
      <c r="C199" s="242"/>
      <c r="D199" s="243" t="s">
        <v>372</v>
      </c>
      <c r="E199" s="244" t="s">
        <v>1</v>
      </c>
      <c r="F199" s="245" t="s">
        <v>2559</v>
      </c>
      <c r="G199" s="242"/>
      <c r="H199" s="246">
        <v>2.5</v>
      </c>
      <c r="I199" s="247"/>
      <c r="J199" s="242"/>
      <c r="K199" s="242"/>
      <c r="L199" s="248"/>
      <c r="M199" s="249"/>
      <c r="N199" s="250"/>
      <c r="O199" s="250"/>
      <c r="P199" s="250"/>
      <c r="Q199" s="250"/>
      <c r="R199" s="250"/>
      <c r="S199" s="250"/>
      <c r="T199" s="25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2" t="s">
        <v>372</v>
      </c>
      <c r="AU199" s="252" t="s">
        <v>88</v>
      </c>
      <c r="AV199" s="13" t="s">
        <v>88</v>
      </c>
      <c r="AW199" s="13" t="s">
        <v>32</v>
      </c>
      <c r="AX199" s="13" t="s">
        <v>76</v>
      </c>
      <c r="AY199" s="252" t="s">
        <v>362</v>
      </c>
    </row>
    <row r="200" s="14" customFormat="1">
      <c r="A200" s="14"/>
      <c r="B200" s="263"/>
      <c r="C200" s="264"/>
      <c r="D200" s="243" t="s">
        <v>372</v>
      </c>
      <c r="E200" s="265" t="s">
        <v>1</v>
      </c>
      <c r="F200" s="266" t="s">
        <v>396</v>
      </c>
      <c r="G200" s="264"/>
      <c r="H200" s="267">
        <v>10.699999999999999</v>
      </c>
      <c r="I200" s="268"/>
      <c r="J200" s="264"/>
      <c r="K200" s="264"/>
      <c r="L200" s="269"/>
      <c r="M200" s="270"/>
      <c r="N200" s="271"/>
      <c r="O200" s="271"/>
      <c r="P200" s="271"/>
      <c r="Q200" s="271"/>
      <c r="R200" s="271"/>
      <c r="S200" s="271"/>
      <c r="T200" s="27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73" t="s">
        <v>372</v>
      </c>
      <c r="AU200" s="273" t="s">
        <v>88</v>
      </c>
      <c r="AV200" s="14" t="s">
        <v>370</v>
      </c>
      <c r="AW200" s="14" t="s">
        <v>32</v>
      </c>
      <c r="AX200" s="14" t="s">
        <v>83</v>
      </c>
      <c r="AY200" s="273" t="s">
        <v>362</v>
      </c>
    </row>
    <row r="201" s="2" customFormat="1" ht="16.5" customHeight="1">
      <c r="A201" s="39"/>
      <c r="B201" s="40"/>
      <c r="C201" s="253" t="s">
        <v>445</v>
      </c>
      <c r="D201" s="253" t="s">
        <v>380</v>
      </c>
      <c r="E201" s="254" t="s">
        <v>1872</v>
      </c>
      <c r="F201" s="255" t="s">
        <v>1873</v>
      </c>
      <c r="G201" s="256" t="s">
        <v>470</v>
      </c>
      <c r="H201" s="257">
        <v>4</v>
      </c>
      <c r="I201" s="258"/>
      <c r="J201" s="259">
        <f>ROUND(I201*H201,2)</f>
        <v>0</v>
      </c>
      <c r="K201" s="255" t="s">
        <v>471</v>
      </c>
      <c r="L201" s="260"/>
      <c r="M201" s="261" t="s">
        <v>1</v>
      </c>
      <c r="N201" s="262" t="s">
        <v>42</v>
      </c>
      <c r="O201" s="92"/>
      <c r="P201" s="237">
        <f>O201*H201</f>
        <v>0</v>
      </c>
      <c r="Q201" s="237">
        <v>0.00050000000000000001</v>
      </c>
      <c r="R201" s="237">
        <f>Q201*H201</f>
        <v>0.002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526</v>
      </c>
      <c r="AT201" s="239" t="s">
        <v>380</v>
      </c>
      <c r="AU201" s="239" t="s">
        <v>88</v>
      </c>
      <c r="AY201" s="18" t="s">
        <v>362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88</v>
      </c>
      <c r="BK201" s="240">
        <f>ROUND(I201*H201,2)</f>
        <v>0</v>
      </c>
      <c r="BL201" s="18" t="s">
        <v>440</v>
      </c>
      <c r="BM201" s="239" t="s">
        <v>2560</v>
      </c>
    </row>
    <row r="202" s="15" customFormat="1">
      <c r="A202" s="15"/>
      <c r="B202" s="274"/>
      <c r="C202" s="275"/>
      <c r="D202" s="243" t="s">
        <v>372</v>
      </c>
      <c r="E202" s="276" t="s">
        <v>1</v>
      </c>
      <c r="F202" s="277" t="s">
        <v>2555</v>
      </c>
      <c r="G202" s="275"/>
      <c r="H202" s="276" t="s">
        <v>1</v>
      </c>
      <c r="I202" s="278"/>
      <c r="J202" s="275"/>
      <c r="K202" s="275"/>
      <c r="L202" s="279"/>
      <c r="M202" s="280"/>
      <c r="N202" s="281"/>
      <c r="O202" s="281"/>
      <c r="P202" s="281"/>
      <c r="Q202" s="281"/>
      <c r="R202" s="281"/>
      <c r="S202" s="281"/>
      <c r="T202" s="282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83" t="s">
        <v>372</v>
      </c>
      <c r="AU202" s="283" t="s">
        <v>88</v>
      </c>
      <c r="AV202" s="15" t="s">
        <v>83</v>
      </c>
      <c r="AW202" s="15" t="s">
        <v>32</v>
      </c>
      <c r="AX202" s="15" t="s">
        <v>76</v>
      </c>
      <c r="AY202" s="283" t="s">
        <v>362</v>
      </c>
    </row>
    <row r="203" s="13" customFormat="1">
      <c r="A203" s="13"/>
      <c r="B203" s="241"/>
      <c r="C203" s="242"/>
      <c r="D203" s="243" t="s">
        <v>372</v>
      </c>
      <c r="E203" s="244" t="s">
        <v>1</v>
      </c>
      <c r="F203" s="245" t="s">
        <v>88</v>
      </c>
      <c r="G203" s="242"/>
      <c r="H203" s="246">
        <v>2</v>
      </c>
      <c r="I203" s="247"/>
      <c r="J203" s="242"/>
      <c r="K203" s="242"/>
      <c r="L203" s="248"/>
      <c r="M203" s="249"/>
      <c r="N203" s="250"/>
      <c r="O203" s="250"/>
      <c r="P203" s="250"/>
      <c r="Q203" s="250"/>
      <c r="R203" s="250"/>
      <c r="S203" s="250"/>
      <c r="T203" s="25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2" t="s">
        <v>372</v>
      </c>
      <c r="AU203" s="252" t="s">
        <v>88</v>
      </c>
      <c r="AV203" s="13" t="s">
        <v>88</v>
      </c>
      <c r="AW203" s="13" t="s">
        <v>32</v>
      </c>
      <c r="AX203" s="13" t="s">
        <v>76</v>
      </c>
      <c r="AY203" s="252" t="s">
        <v>362</v>
      </c>
    </row>
    <row r="204" s="15" customFormat="1">
      <c r="A204" s="15"/>
      <c r="B204" s="274"/>
      <c r="C204" s="275"/>
      <c r="D204" s="243" t="s">
        <v>372</v>
      </c>
      <c r="E204" s="276" t="s">
        <v>1</v>
      </c>
      <c r="F204" s="277" t="s">
        <v>1870</v>
      </c>
      <c r="G204" s="275"/>
      <c r="H204" s="276" t="s">
        <v>1</v>
      </c>
      <c r="I204" s="278"/>
      <c r="J204" s="275"/>
      <c r="K204" s="275"/>
      <c r="L204" s="279"/>
      <c r="M204" s="280"/>
      <c r="N204" s="281"/>
      <c r="O204" s="281"/>
      <c r="P204" s="281"/>
      <c r="Q204" s="281"/>
      <c r="R204" s="281"/>
      <c r="S204" s="281"/>
      <c r="T204" s="282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83" t="s">
        <v>372</v>
      </c>
      <c r="AU204" s="283" t="s">
        <v>88</v>
      </c>
      <c r="AV204" s="15" t="s">
        <v>83</v>
      </c>
      <c r="AW204" s="15" t="s">
        <v>32</v>
      </c>
      <c r="AX204" s="15" t="s">
        <v>76</v>
      </c>
      <c r="AY204" s="283" t="s">
        <v>362</v>
      </c>
    </row>
    <row r="205" s="13" customFormat="1">
      <c r="A205" s="13"/>
      <c r="B205" s="241"/>
      <c r="C205" s="242"/>
      <c r="D205" s="243" t="s">
        <v>372</v>
      </c>
      <c r="E205" s="244" t="s">
        <v>1</v>
      </c>
      <c r="F205" s="245" t="s">
        <v>83</v>
      </c>
      <c r="G205" s="242"/>
      <c r="H205" s="246">
        <v>1</v>
      </c>
      <c r="I205" s="247"/>
      <c r="J205" s="242"/>
      <c r="K205" s="242"/>
      <c r="L205" s="248"/>
      <c r="M205" s="249"/>
      <c r="N205" s="250"/>
      <c r="O205" s="250"/>
      <c r="P205" s="250"/>
      <c r="Q205" s="250"/>
      <c r="R205" s="250"/>
      <c r="S205" s="250"/>
      <c r="T205" s="25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2" t="s">
        <v>372</v>
      </c>
      <c r="AU205" s="252" t="s">
        <v>88</v>
      </c>
      <c r="AV205" s="13" t="s">
        <v>88</v>
      </c>
      <c r="AW205" s="13" t="s">
        <v>32</v>
      </c>
      <c r="AX205" s="13" t="s">
        <v>76</v>
      </c>
      <c r="AY205" s="252" t="s">
        <v>362</v>
      </c>
    </row>
    <row r="206" s="15" customFormat="1">
      <c r="A206" s="15"/>
      <c r="B206" s="274"/>
      <c r="C206" s="275"/>
      <c r="D206" s="243" t="s">
        <v>372</v>
      </c>
      <c r="E206" s="276" t="s">
        <v>1</v>
      </c>
      <c r="F206" s="277" t="s">
        <v>2557</v>
      </c>
      <c r="G206" s="275"/>
      <c r="H206" s="276" t="s">
        <v>1</v>
      </c>
      <c r="I206" s="278"/>
      <c r="J206" s="275"/>
      <c r="K206" s="275"/>
      <c r="L206" s="279"/>
      <c r="M206" s="280"/>
      <c r="N206" s="281"/>
      <c r="O206" s="281"/>
      <c r="P206" s="281"/>
      <c r="Q206" s="281"/>
      <c r="R206" s="281"/>
      <c r="S206" s="281"/>
      <c r="T206" s="282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83" t="s">
        <v>372</v>
      </c>
      <c r="AU206" s="283" t="s">
        <v>88</v>
      </c>
      <c r="AV206" s="15" t="s">
        <v>83</v>
      </c>
      <c r="AW206" s="15" t="s">
        <v>32</v>
      </c>
      <c r="AX206" s="15" t="s">
        <v>76</v>
      </c>
      <c r="AY206" s="283" t="s">
        <v>362</v>
      </c>
    </row>
    <row r="207" s="13" customFormat="1">
      <c r="A207" s="13"/>
      <c r="B207" s="241"/>
      <c r="C207" s="242"/>
      <c r="D207" s="243" t="s">
        <v>372</v>
      </c>
      <c r="E207" s="244" t="s">
        <v>1</v>
      </c>
      <c r="F207" s="245" t="s">
        <v>83</v>
      </c>
      <c r="G207" s="242"/>
      <c r="H207" s="246">
        <v>1</v>
      </c>
      <c r="I207" s="247"/>
      <c r="J207" s="242"/>
      <c r="K207" s="242"/>
      <c r="L207" s="248"/>
      <c r="M207" s="249"/>
      <c r="N207" s="250"/>
      <c r="O207" s="250"/>
      <c r="P207" s="250"/>
      <c r="Q207" s="250"/>
      <c r="R207" s="250"/>
      <c r="S207" s="250"/>
      <c r="T207" s="25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2" t="s">
        <v>372</v>
      </c>
      <c r="AU207" s="252" t="s">
        <v>88</v>
      </c>
      <c r="AV207" s="13" t="s">
        <v>88</v>
      </c>
      <c r="AW207" s="13" t="s">
        <v>32</v>
      </c>
      <c r="AX207" s="13" t="s">
        <v>76</v>
      </c>
      <c r="AY207" s="252" t="s">
        <v>362</v>
      </c>
    </row>
    <row r="208" s="14" customFormat="1">
      <c r="A208" s="14"/>
      <c r="B208" s="263"/>
      <c r="C208" s="264"/>
      <c r="D208" s="243" t="s">
        <v>372</v>
      </c>
      <c r="E208" s="265" t="s">
        <v>1</v>
      </c>
      <c r="F208" s="266" t="s">
        <v>396</v>
      </c>
      <c r="G208" s="264"/>
      <c r="H208" s="267">
        <v>4</v>
      </c>
      <c r="I208" s="268"/>
      <c r="J208" s="264"/>
      <c r="K208" s="264"/>
      <c r="L208" s="269"/>
      <c r="M208" s="270"/>
      <c r="N208" s="271"/>
      <c r="O208" s="271"/>
      <c r="P208" s="271"/>
      <c r="Q208" s="271"/>
      <c r="R208" s="271"/>
      <c r="S208" s="271"/>
      <c r="T208" s="27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73" t="s">
        <v>372</v>
      </c>
      <c r="AU208" s="273" t="s">
        <v>88</v>
      </c>
      <c r="AV208" s="14" t="s">
        <v>370</v>
      </c>
      <c r="AW208" s="14" t="s">
        <v>32</v>
      </c>
      <c r="AX208" s="14" t="s">
        <v>83</v>
      </c>
      <c r="AY208" s="273" t="s">
        <v>362</v>
      </c>
    </row>
    <row r="209" s="2" customFormat="1" ht="16.5" customHeight="1">
      <c r="A209" s="39"/>
      <c r="B209" s="40"/>
      <c r="C209" s="253" t="s">
        <v>450</v>
      </c>
      <c r="D209" s="253" t="s">
        <v>380</v>
      </c>
      <c r="E209" s="254" t="s">
        <v>1881</v>
      </c>
      <c r="F209" s="255" t="s">
        <v>1882</v>
      </c>
      <c r="G209" s="256" t="s">
        <v>470</v>
      </c>
      <c r="H209" s="257">
        <v>6</v>
      </c>
      <c r="I209" s="258"/>
      <c r="J209" s="259">
        <f>ROUND(I209*H209,2)</f>
        <v>0</v>
      </c>
      <c r="K209" s="255" t="s">
        <v>471</v>
      </c>
      <c r="L209" s="260"/>
      <c r="M209" s="261" t="s">
        <v>1</v>
      </c>
      <c r="N209" s="262" t="s">
        <v>42</v>
      </c>
      <c r="O209" s="92"/>
      <c r="P209" s="237">
        <f>O209*H209</f>
        <v>0</v>
      </c>
      <c r="Q209" s="237">
        <v>0.00059999999999999995</v>
      </c>
      <c r="R209" s="237">
        <f>Q209*H209</f>
        <v>0.0035999999999999999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526</v>
      </c>
      <c r="AT209" s="239" t="s">
        <v>380</v>
      </c>
      <c r="AU209" s="239" t="s">
        <v>88</v>
      </c>
      <c r="AY209" s="18" t="s">
        <v>362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88</v>
      </c>
      <c r="BK209" s="240">
        <f>ROUND(I209*H209,2)</f>
        <v>0</v>
      </c>
      <c r="BL209" s="18" t="s">
        <v>440</v>
      </c>
      <c r="BM209" s="239" t="s">
        <v>2561</v>
      </c>
    </row>
    <row r="210" s="15" customFormat="1">
      <c r="A210" s="15"/>
      <c r="B210" s="274"/>
      <c r="C210" s="275"/>
      <c r="D210" s="243" t="s">
        <v>372</v>
      </c>
      <c r="E210" s="276" t="s">
        <v>1</v>
      </c>
      <c r="F210" s="277" t="s">
        <v>1843</v>
      </c>
      <c r="G210" s="275"/>
      <c r="H210" s="276" t="s">
        <v>1</v>
      </c>
      <c r="I210" s="278"/>
      <c r="J210" s="275"/>
      <c r="K210" s="275"/>
      <c r="L210" s="279"/>
      <c r="M210" s="280"/>
      <c r="N210" s="281"/>
      <c r="O210" s="281"/>
      <c r="P210" s="281"/>
      <c r="Q210" s="281"/>
      <c r="R210" s="281"/>
      <c r="S210" s="281"/>
      <c r="T210" s="282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83" t="s">
        <v>372</v>
      </c>
      <c r="AU210" s="283" t="s">
        <v>88</v>
      </c>
      <c r="AV210" s="15" t="s">
        <v>83</v>
      </c>
      <c r="AW210" s="15" t="s">
        <v>32</v>
      </c>
      <c r="AX210" s="15" t="s">
        <v>76</v>
      </c>
      <c r="AY210" s="283" t="s">
        <v>362</v>
      </c>
    </row>
    <row r="211" s="13" customFormat="1">
      <c r="A211" s="13"/>
      <c r="B211" s="241"/>
      <c r="C211" s="242"/>
      <c r="D211" s="243" t="s">
        <v>372</v>
      </c>
      <c r="E211" s="244" t="s">
        <v>1</v>
      </c>
      <c r="F211" s="245" t="s">
        <v>104</v>
      </c>
      <c r="G211" s="242"/>
      <c r="H211" s="246">
        <v>3</v>
      </c>
      <c r="I211" s="247"/>
      <c r="J211" s="242"/>
      <c r="K211" s="242"/>
      <c r="L211" s="248"/>
      <c r="M211" s="249"/>
      <c r="N211" s="250"/>
      <c r="O211" s="250"/>
      <c r="P211" s="250"/>
      <c r="Q211" s="250"/>
      <c r="R211" s="250"/>
      <c r="S211" s="250"/>
      <c r="T211" s="25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2" t="s">
        <v>372</v>
      </c>
      <c r="AU211" s="252" t="s">
        <v>88</v>
      </c>
      <c r="AV211" s="13" t="s">
        <v>88</v>
      </c>
      <c r="AW211" s="13" t="s">
        <v>32</v>
      </c>
      <c r="AX211" s="13" t="s">
        <v>76</v>
      </c>
      <c r="AY211" s="252" t="s">
        <v>362</v>
      </c>
    </row>
    <row r="212" s="15" customFormat="1">
      <c r="A212" s="15"/>
      <c r="B212" s="274"/>
      <c r="C212" s="275"/>
      <c r="D212" s="243" t="s">
        <v>372</v>
      </c>
      <c r="E212" s="276" t="s">
        <v>1</v>
      </c>
      <c r="F212" s="277" t="s">
        <v>1839</v>
      </c>
      <c r="G212" s="275"/>
      <c r="H212" s="276" t="s">
        <v>1</v>
      </c>
      <c r="I212" s="278"/>
      <c r="J212" s="275"/>
      <c r="K212" s="275"/>
      <c r="L212" s="279"/>
      <c r="M212" s="280"/>
      <c r="N212" s="281"/>
      <c r="O212" s="281"/>
      <c r="P212" s="281"/>
      <c r="Q212" s="281"/>
      <c r="R212" s="281"/>
      <c r="S212" s="281"/>
      <c r="T212" s="282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83" t="s">
        <v>372</v>
      </c>
      <c r="AU212" s="283" t="s">
        <v>88</v>
      </c>
      <c r="AV212" s="15" t="s">
        <v>83</v>
      </c>
      <c r="AW212" s="15" t="s">
        <v>32</v>
      </c>
      <c r="AX212" s="15" t="s">
        <v>76</v>
      </c>
      <c r="AY212" s="283" t="s">
        <v>362</v>
      </c>
    </row>
    <row r="213" s="13" customFormat="1">
      <c r="A213" s="13"/>
      <c r="B213" s="241"/>
      <c r="C213" s="242"/>
      <c r="D213" s="243" t="s">
        <v>372</v>
      </c>
      <c r="E213" s="244" t="s">
        <v>1</v>
      </c>
      <c r="F213" s="245" t="s">
        <v>83</v>
      </c>
      <c r="G213" s="242"/>
      <c r="H213" s="246">
        <v>1</v>
      </c>
      <c r="I213" s="247"/>
      <c r="J213" s="242"/>
      <c r="K213" s="242"/>
      <c r="L213" s="248"/>
      <c r="M213" s="249"/>
      <c r="N213" s="250"/>
      <c r="O213" s="250"/>
      <c r="P213" s="250"/>
      <c r="Q213" s="250"/>
      <c r="R213" s="250"/>
      <c r="S213" s="250"/>
      <c r="T213" s="25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2" t="s">
        <v>372</v>
      </c>
      <c r="AU213" s="252" t="s">
        <v>88</v>
      </c>
      <c r="AV213" s="13" t="s">
        <v>88</v>
      </c>
      <c r="AW213" s="13" t="s">
        <v>32</v>
      </c>
      <c r="AX213" s="13" t="s">
        <v>76</v>
      </c>
      <c r="AY213" s="252" t="s">
        <v>362</v>
      </c>
    </row>
    <row r="214" s="15" customFormat="1">
      <c r="A214" s="15"/>
      <c r="B214" s="274"/>
      <c r="C214" s="275"/>
      <c r="D214" s="243" t="s">
        <v>372</v>
      </c>
      <c r="E214" s="276" t="s">
        <v>1</v>
      </c>
      <c r="F214" s="277" t="s">
        <v>2549</v>
      </c>
      <c r="G214" s="275"/>
      <c r="H214" s="276" t="s">
        <v>1</v>
      </c>
      <c r="I214" s="278"/>
      <c r="J214" s="275"/>
      <c r="K214" s="275"/>
      <c r="L214" s="279"/>
      <c r="M214" s="280"/>
      <c r="N214" s="281"/>
      <c r="O214" s="281"/>
      <c r="P214" s="281"/>
      <c r="Q214" s="281"/>
      <c r="R214" s="281"/>
      <c r="S214" s="281"/>
      <c r="T214" s="282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83" t="s">
        <v>372</v>
      </c>
      <c r="AU214" s="283" t="s">
        <v>88</v>
      </c>
      <c r="AV214" s="15" t="s">
        <v>83</v>
      </c>
      <c r="AW214" s="15" t="s">
        <v>32</v>
      </c>
      <c r="AX214" s="15" t="s">
        <v>76</v>
      </c>
      <c r="AY214" s="283" t="s">
        <v>362</v>
      </c>
    </row>
    <row r="215" s="13" customFormat="1">
      <c r="A215" s="13"/>
      <c r="B215" s="241"/>
      <c r="C215" s="242"/>
      <c r="D215" s="243" t="s">
        <v>372</v>
      </c>
      <c r="E215" s="244" t="s">
        <v>1</v>
      </c>
      <c r="F215" s="245" t="s">
        <v>88</v>
      </c>
      <c r="G215" s="242"/>
      <c r="H215" s="246">
        <v>2</v>
      </c>
      <c r="I215" s="247"/>
      <c r="J215" s="242"/>
      <c r="K215" s="242"/>
      <c r="L215" s="248"/>
      <c r="M215" s="249"/>
      <c r="N215" s="250"/>
      <c r="O215" s="250"/>
      <c r="P215" s="250"/>
      <c r="Q215" s="250"/>
      <c r="R215" s="250"/>
      <c r="S215" s="250"/>
      <c r="T215" s="25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2" t="s">
        <v>372</v>
      </c>
      <c r="AU215" s="252" t="s">
        <v>88</v>
      </c>
      <c r="AV215" s="13" t="s">
        <v>88</v>
      </c>
      <c r="AW215" s="13" t="s">
        <v>32</v>
      </c>
      <c r="AX215" s="13" t="s">
        <v>76</v>
      </c>
      <c r="AY215" s="252" t="s">
        <v>362</v>
      </c>
    </row>
    <row r="216" s="14" customFormat="1">
      <c r="A216" s="14"/>
      <c r="B216" s="263"/>
      <c r="C216" s="264"/>
      <c r="D216" s="243" t="s">
        <v>372</v>
      </c>
      <c r="E216" s="265" t="s">
        <v>1</v>
      </c>
      <c r="F216" s="266" t="s">
        <v>396</v>
      </c>
      <c r="G216" s="264"/>
      <c r="H216" s="267">
        <v>6</v>
      </c>
      <c r="I216" s="268"/>
      <c r="J216" s="264"/>
      <c r="K216" s="264"/>
      <c r="L216" s="269"/>
      <c r="M216" s="270"/>
      <c r="N216" s="271"/>
      <c r="O216" s="271"/>
      <c r="P216" s="271"/>
      <c r="Q216" s="271"/>
      <c r="R216" s="271"/>
      <c r="S216" s="271"/>
      <c r="T216" s="27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73" t="s">
        <v>372</v>
      </c>
      <c r="AU216" s="273" t="s">
        <v>88</v>
      </c>
      <c r="AV216" s="14" t="s">
        <v>370</v>
      </c>
      <c r="AW216" s="14" t="s">
        <v>32</v>
      </c>
      <c r="AX216" s="14" t="s">
        <v>83</v>
      </c>
      <c r="AY216" s="273" t="s">
        <v>362</v>
      </c>
    </row>
    <row r="217" s="2" customFormat="1" ht="24.15" customHeight="1">
      <c r="A217" s="39"/>
      <c r="B217" s="40"/>
      <c r="C217" s="228" t="s">
        <v>456</v>
      </c>
      <c r="D217" s="228" t="s">
        <v>365</v>
      </c>
      <c r="E217" s="229" t="s">
        <v>1885</v>
      </c>
      <c r="F217" s="230" t="s">
        <v>1886</v>
      </c>
      <c r="G217" s="231" t="s">
        <v>482</v>
      </c>
      <c r="H217" s="232">
        <v>0.0060000000000000001</v>
      </c>
      <c r="I217" s="233"/>
      <c r="J217" s="234">
        <f>ROUND(I217*H217,2)</f>
        <v>0</v>
      </c>
      <c r="K217" s="230" t="s">
        <v>369</v>
      </c>
      <c r="L217" s="45"/>
      <c r="M217" s="235" t="s">
        <v>1</v>
      </c>
      <c r="N217" s="236" t="s">
        <v>42</v>
      </c>
      <c r="O217" s="92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440</v>
      </c>
      <c r="AT217" s="239" t="s">
        <v>365</v>
      </c>
      <c r="AU217" s="239" t="s">
        <v>88</v>
      </c>
      <c r="AY217" s="18" t="s">
        <v>362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88</v>
      </c>
      <c r="BK217" s="240">
        <f>ROUND(I217*H217,2)</f>
        <v>0</v>
      </c>
      <c r="BL217" s="18" t="s">
        <v>440</v>
      </c>
      <c r="BM217" s="239" t="s">
        <v>2562</v>
      </c>
    </row>
    <row r="218" s="12" customFormat="1" ht="22.8" customHeight="1">
      <c r="A218" s="12"/>
      <c r="B218" s="212"/>
      <c r="C218" s="213"/>
      <c r="D218" s="214" t="s">
        <v>75</v>
      </c>
      <c r="E218" s="226" t="s">
        <v>1649</v>
      </c>
      <c r="F218" s="226" t="s">
        <v>1650</v>
      </c>
      <c r="G218" s="213"/>
      <c r="H218" s="213"/>
      <c r="I218" s="216"/>
      <c r="J218" s="227">
        <f>BK218</f>
        <v>0</v>
      </c>
      <c r="K218" s="213"/>
      <c r="L218" s="218"/>
      <c r="M218" s="219"/>
      <c r="N218" s="220"/>
      <c r="O218" s="220"/>
      <c r="P218" s="221">
        <f>SUM(P219:P229)</f>
        <v>0</v>
      </c>
      <c r="Q218" s="220"/>
      <c r="R218" s="221">
        <f>SUM(R219:R229)</f>
        <v>0.029780399999999999</v>
      </c>
      <c r="S218" s="220"/>
      <c r="T218" s="222">
        <f>SUM(T219:T229)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23" t="s">
        <v>88</v>
      </c>
      <c r="AT218" s="224" t="s">
        <v>75</v>
      </c>
      <c r="AU218" s="224" t="s">
        <v>83</v>
      </c>
      <c r="AY218" s="223" t="s">
        <v>362</v>
      </c>
      <c r="BK218" s="225">
        <f>SUM(BK219:BK229)</f>
        <v>0</v>
      </c>
    </row>
    <row r="219" s="2" customFormat="1" ht="24.15" customHeight="1">
      <c r="A219" s="39"/>
      <c r="B219" s="40"/>
      <c r="C219" s="228" t="s">
        <v>461</v>
      </c>
      <c r="D219" s="228" t="s">
        <v>365</v>
      </c>
      <c r="E219" s="229" t="s">
        <v>1888</v>
      </c>
      <c r="F219" s="230" t="s">
        <v>1889</v>
      </c>
      <c r="G219" s="231" t="s">
        <v>403</v>
      </c>
      <c r="H219" s="232">
        <v>7.7999999999999998</v>
      </c>
      <c r="I219" s="233"/>
      <c r="J219" s="234">
        <f>ROUND(I219*H219,2)</f>
        <v>0</v>
      </c>
      <c r="K219" s="230" t="s">
        <v>369</v>
      </c>
      <c r="L219" s="45"/>
      <c r="M219" s="235" t="s">
        <v>1</v>
      </c>
      <c r="N219" s="236" t="s">
        <v>42</v>
      </c>
      <c r="O219" s="92"/>
      <c r="P219" s="237">
        <f>O219*H219</f>
        <v>0</v>
      </c>
      <c r="Q219" s="237">
        <v>0.00097999999999999997</v>
      </c>
      <c r="R219" s="237">
        <f>Q219*H219</f>
        <v>0.0076439999999999998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440</v>
      </c>
      <c r="AT219" s="239" t="s">
        <v>365</v>
      </c>
      <c r="AU219" s="239" t="s">
        <v>88</v>
      </c>
      <c r="AY219" s="18" t="s">
        <v>362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88</v>
      </c>
      <c r="BK219" s="240">
        <f>ROUND(I219*H219,2)</f>
        <v>0</v>
      </c>
      <c r="BL219" s="18" t="s">
        <v>440</v>
      </c>
      <c r="BM219" s="239" t="s">
        <v>2563</v>
      </c>
    </row>
    <row r="220" s="15" customFormat="1">
      <c r="A220" s="15"/>
      <c r="B220" s="274"/>
      <c r="C220" s="275"/>
      <c r="D220" s="243" t="s">
        <v>372</v>
      </c>
      <c r="E220" s="276" t="s">
        <v>1</v>
      </c>
      <c r="F220" s="277" t="s">
        <v>1465</v>
      </c>
      <c r="G220" s="275"/>
      <c r="H220" s="276" t="s">
        <v>1</v>
      </c>
      <c r="I220" s="278"/>
      <c r="J220" s="275"/>
      <c r="K220" s="275"/>
      <c r="L220" s="279"/>
      <c r="M220" s="280"/>
      <c r="N220" s="281"/>
      <c r="O220" s="281"/>
      <c r="P220" s="281"/>
      <c r="Q220" s="281"/>
      <c r="R220" s="281"/>
      <c r="S220" s="281"/>
      <c r="T220" s="282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83" t="s">
        <v>372</v>
      </c>
      <c r="AU220" s="283" t="s">
        <v>88</v>
      </c>
      <c r="AV220" s="15" t="s">
        <v>83</v>
      </c>
      <c r="AW220" s="15" t="s">
        <v>32</v>
      </c>
      <c r="AX220" s="15" t="s">
        <v>76</v>
      </c>
      <c r="AY220" s="283" t="s">
        <v>362</v>
      </c>
    </row>
    <row r="221" s="15" customFormat="1">
      <c r="A221" s="15"/>
      <c r="B221" s="274"/>
      <c r="C221" s="275"/>
      <c r="D221" s="243" t="s">
        <v>372</v>
      </c>
      <c r="E221" s="276" t="s">
        <v>1</v>
      </c>
      <c r="F221" s="277" t="s">
        <v>2564</v>
      </c>
      <c r="G221" s="275"/>
      <c r="H221" s="276" t="s">
        <v>1</v>
      </c>
      <c r="I221" s="278"/>
      <c r="J221" s="275"/>
      <c r="K221" s="275"/>
      <c r="L221" s="279"/>
      <c r="M221" s="280"/>
      <c r="N221" s="281"/>
      <c r="O221" s="281"/>
      <c r="P221" s="281"/>
      <c r="Q221" s="281"/>
      <c r="R221" s="281"/>
      <c r="S221" s="281"/>
      <c r="T221" s="282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83" t="s">
        <v>372</v>
      </c>
      <c r="AU221" s="283" t="s">
        <v>88</v>
      </c>
      <c r="AV221" s="15" t="s">
        <v>83</v>
      </c>
      <c r="AW221" s="15" t="s">
        <v>32</v>
      </c>
      <c r="AX221" s="15" t="s">
        <v>76</v>
      </c>
      <c r="AY221" s="283" t="s">
        <v>362</v>
      </c>
    </row>
    <row r="222" s="13" customFormat="1">
      <c r="A222" s="13"/>
      <c r="B222" s="241"/>
      <c r="C222" s="242"/>
      <c r="D222" s="243" t="s">
        <v>372</v>
      </c>
      <c r="E222" s="244" t="s">
        <v>1</v>
      </c>
      <c r="F222" s="245" t="s">
        <v>2565</v>
      </c>
      <c r="G222" s="242"/>
      <c r="H222" s="246">
        <v>3</v>
      </c>
      <c r="I222" s="247"/>
      <c r="J222" s="242"/>
      <c r="K222" s="242"/>
      <c r="L222" s="248"/>
      <c r="M222" s="249"/>
      <c r="N222" s="250"/>
      <c r="O222" s="250"/>
      <c r="P222" s="250"/>
      <c r="Q222" s="250"/>
      <c r="R222" s="250"/>
      <c r="S222" s="250"/>
      <c r="T222" s="25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2" t="s">
        <v>372</v>
      </c>
      <c r="AU222" s="252" t="s">
        <v>88</v>
      </c>
      <c r="AV222" s="13" t="s">
        <v>88</v>
      </c>
      <c r="AW222" s="13" t="s">
        <v>32</v>
      </c>
      <c r="AX222" s="13" t="s">
        <v>76</v>
      </c>
      <c r="AY222" s="252" t="s">
        <v>362</v>
      </c>
    </row>
    <row r="223" s="15" customFormat="1">
      <c r="A223" s="15"/>
      <c r="B223" s="274"/>
      <c r="C223" s="275"/>
      <c r="D223" s="243" t="s">
        <v>372</v>
      </c>
      <c r="E223" s="276" t="s">
        <v>1</v>
      </c>
      <c r="F223" s="277" t="s">
        <v>2566</v>
      </c>
      <c r="G223" s="275"/>
      <c r="H223" s="276" t="s">
        <v>1</v>
      </c>
      <c r="I223" s="278"/>
      <c r="J223" s="275"/>
      <c r="K223" s="275"/>
      <c r="L223" s="279"/>
      <c r="M223" s="280"/>
      <c r="N223" s="281"/>
      <c r="O223" s="281"/>
      <c r="P223" s="281"/>
      <c r="Q223" s="281"/>
      <c r="R223" s="281"/>
      <c r="S223" s="281"/>
      <c r="T223" s="282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83" t="s">
        <v>372</v>
      </c>
      <c r="AU223" s="283" t="s">
        <v>88</v>
      </c>
      <c r="AV223" s="15" t="s">
        <v>83</v>
      </c>
      <c r="AW223" s="15" t="s">
        <v>32</v>
      </c>
      <c r="AX223" s="15" t="s">
        <v>76</v>
      </c>
      <c r="AY223" s="283" t="s">
        <v>362</v>
      </c>
    </row>
    <row r="224" s="13" customFormat="1">
      <c r="A224" s="13"/>
      <c r="B224" s="241"/>
      <c r="C224" s="242"/>
      <c r="D224" s="243" t="s">
        <v>372</v>
      </c>
      <c r="E224" s="244" t="s">
        <v>1</v>
      </c>
      <c r="F224" s="245" t="s">
        <v>2567</v>
      </c>
      <c r="G224" s="242"/>
      <c r="H224" s="246">
        <v>4.7999999999999998</v>
      </c>
      <c r="I224" s="247"/>
      <c r="J224" s="242"/>
      <c r="K224" s="242"/>
      <c r="L224" s="248"/>
      <c r="M224" s="249"/>
      <c r="N224" s="250"/>
      <c r="O224" s="250"/>
      <c r="P224" s="250"/>
      <c r="Q224" s="250"/>
      <c r="R224" s="250"/>
      <c r="S224" s="250"/>
      <c r="T224" s="25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2" t="s">
        <v>372</v>
      </c>
      <c r="AU224" s="252" t="s">
        <v>88</v>
      </c>
      <c r="AV224" s="13" t="s">
        <v>88</v>
      </c>
      <c r="AW224" s="13" t="s">
        <v>32</v>
      </c>
      <c r="AX224" s="13" t="s">
        <v>76</v>
      </c>
      <c r="AY224" s="252" t="s">
        <v>362</v>
      </c>
    </row>
    <row r="225" s="14" customFormat="1">
      <c r="A225" s="14"/>
      <c r="B225" s="263"/>
      <c r="C225" s="264"/>
      <c r="D225" s="243" t="s">
        <v>372</v>
      </c>
      <c r="E225" s="265" t="s">
        <v>1</v>
      </c>
      <c r="F225" s="266" t="s">
        <v>396</v>
      </c>
      <c r="G225" s="264"/>
      <c r="H225" s="267">
        <v>7.7999999999999998</v>
      </c>
      <c r="I225" s="268"/>
      <c r="J225" s="264"/>
      <c r="K225" s="264"/>
      <c r="L225" s="269"/>
      <c r="M225" s="270"/>
      <c r="N225" s="271"/>
      <c r="O225" s="271"/>
      <c r="P225" s="271"/>
      <c r="Q225" s="271"/>
      <c r="R225" s="271"/>
      <c r="S225" s="271"/>
      <c r="T225" s="27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73" t="s">
        <v>372</v>
      </c>
      <c r="AU225" s="273" t="s">
        <v>88</v>
      </c>
      <c r="AV225" s="14" t="s">
        <v>370</v>
      </c>
      <c r="AW225" s="14" t="s">
        <v>32</v>
      </c>
      <c r="AX225" s="14" t="s">
        <v>83</v>
      </c>
      <c r="AY225" s="273" t="s">
        <v>362</v>
      </c>
    </row>
    <row r="226" s="2" customFormat="1" ht="16.5" customHeight="1">
      <c r="A226" s="39"/>
      <c r="B226" s="40"/>
      <c r="C226" s="253" t="s">
        <v>7</v>
      </c>
      <c r="D226" s="253" t="s">
        <v>380</v>
      </c>
      <c r="E226" s="254" t="s">
        <v>2568</v>
      </c>
      <c r="F226" s="255" t="s">
        <v>2569</v>
      </c>
      <c r="G226" s="256" t="s">
        <v>368</v>
      </c>
      <c r="H226" s="257">
        <v>1.716</v>
      </c>
      <c r="I226" s="258"/>
      <c r="J226" s="259">
        <f>ROUND(I226*H226,2)</f>
        <v>0</v>
      </c>
      <c r="K226" s="255" t="s">
        <v>471</v>
      </c>
      <c r="L226" s="260"/>
      <c r="M226" s="261" t="s">
        <v>1</v>
      </c>
      <c r="N226" s="262" t="s">
        <v>42</v>
      </c>
      <c r="O226" s="92"/>
      <c r="P226" s="237">
        <f>O226*H226</f>
        <v>0</v>
      </c>
      <c r="Q226" s="237">
        <v>0.0129</v>
      </c>
      <c r="R226" s="237">
        <f>Q226*H226</f>
        <v>0.022136400000000001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526</v>
      </c>
      <c r="AT226" s="239" t="s">
        <v>380</v>
      </c>
      <c r="AU226" s="239" t="s">
        <v>88</v>
      </c>
      <c r="AY226" s="18" t="s">
        <v>362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88</v>
      </c>
      <c r="BK226" s="240">
        <f>ROUND(I226*H226,2)</f>
        <v>0</v>
      </c>
      <c r="BL226" s="18" t="s">
        <v>440</v>
      </c>
      <c r="BM226" s="239" t="s">
        <v>2570</v>
      </c>
    </row>
    <row r="227" s="13" customFormat="1">
      <c r="A227" s="13"/>
      <c r="B227" s="241"/>
      <c r="C227" s="242"/>
      <c r="D227" s="243" t="s">
        <v>372</v>
      </c>
      <c r="E227" s="244" t="s">
        <v>1</v>
      </c>
      <c r="F227" s="245" t="s">
        <v>2571</v>
      </c>
      <c r="G227" s="242"/>
      <c r="H227" s="246">
        <v>1.5600000000000001</v>
      </c>
      <c r="I227" s="247"/>
      <c r="J227" s="242"/>
      <c r="K227" s="242"/>
      <c r="L227" s="248"/>
      <c r="M227" s="249"/>
      <c r="N227" s="250"/>
      <c r="O227" s="250"/>
      <c r="P227" s="250"/>
      <c r="Q227" s="250"/>
      <c r="R227" s="250"/>
      <c r="S227" s="250"/>
      <c r="T227" s="25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2" t="s">
        <v>372</v>
      </c>
      <c r="AU227" s="252" t="s">
        <v>88</v>
      </c>
      <c r="AV227" s="13" t="s">
        <v>88</v>
      </c>
      <c r="AW227" s="13" t="s">
        <v>32</v>
      </c>
      <c r="AX227" s="13" t="s">
        <v>83</v>
      </c>
      <c r="AY227" s="252" t="s">
        <v>362</v>
      </c>
    </row>
    <row r="228" s="13" customFormat="1">
      <c r="A228" s="13"/>
      <c r="B228" s="241"/>
      <c r="C228" s="242"/>
      <c r="D228" s="243" t="s">
        <v>372</v>
      </c>
      <c r="E228" s="242"/>
      <c r="F228" s="245" t="s">
        <v>2572</v>
      </c>
      <c r="G228" s="242"/>
      <c r="H228" s="246">
        <v>1.716</v>
      </c>
      <c r="I228" s="247"/>
      <c r="J228" s="242"/>
      <c r="K228" s="242"/>
      <c r="L228" s="248"/>
      <c r="M228" s="249"/>
      <c r="N228" s="250"/>
      <c r="O228" s="250"/>
      <c r="P228" s="250"/>
      <c r="Q228" s="250"/>
      <c r="R228" s="250"/>
      <c r="S228" s="250"/>
      <c r="T228" s="25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2" t="s">
        <v>372</v>
      </c>
      <c r="AU228" s="252" t="s">
        <v>88</v>
      </c>
      <c r="AV228" s="13" t="s">
        <v>88</v>
      </c>
      <c r="AW228" s="13" t="s">
        <v>4</v>
      </c>
      <c r="AX228" s="13" t="s">
        <v>83</v>
      </c>
      <c r="AY228" s="252" t="s">
        <v>362</v>
      </c>
    </row>
    <row r="229" s="2" customFormat="1" ht="24.15" customHeight="1">
      <c r="A229" s="39"/>
      <c r="B229" s="40"/>
      <c r="C229" s="228" t="s">
        <v>473</v>
      </c>
      <c r="D229" s="228" t="s">
        <v>365</v>
      </c>
      <c r="E229" s="229" t="s">
        <v>1709</v>
      </c>
      <c r="F229" s="230" t="s">
        <v>1710</v>
      </c>
      <c r="G229" s="231" t="s">
        <v>482</v>
      </c>
      <c r="H229" s="232">
        <v>0.029999999999999999</v>
      </c>
      <c r="I229" s="233"/>
      <c r="J229" s="234">
        <f>ROUND(I229*H229,2)</f>
        <v>0</v>
      </c>
      <c r="K229" s="230" t="s">
        <v>369</v>
      </c>
      <c r="L229" s="45"/>
      <c r="M229" s="288" t="s">
        <v>1</v>
      </c>
      <c r="N229" s="289" t="s">
        <v>42</v>
      </c>
      <c r="O229" s="290"/>
      <c r="P229" s="291">
        <f>O229*H229</f>
        <v>0</v>
      </c>
      <c r="Q229" s="291">
        <v>0</v>
      </c>
      <c r="R229" s="291">
        <f>Q229*H229</f>
        <v>0</v>
      </c>
      <c r="S229" s="291">
        <v>0</v>
      </c>
      <c r="T229" s="292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440</v>
      </c>
      <c r="AT229" s="239" t="s">
        <v>365</v>
      </c>
      <c r="AU229" s="239" t="s">
        <v>88</v>
      </c>
      <c r="AY229" s="18" t="s">
        <v>362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88</v>
      </c>
      <c r="BK229" s="240">
        <f>ROUND(I229*H229,2)</f>
        <v>0</v>
      </c>
      <c r="BL229" s="18" t="s">
        <v>440</v>
      </c>
      <c r="BM229" s="239" t="s">
        <v>2573</v>
      </c>
    </row>
    <row r="230" s="2" customFormat="1" ht="6.96" customHeight="1">
      <c r="A230" s="39"/>
      <c r="B230" s="67"/>
      <c r="C230" s="68"/>
      <c r="D230" s="68"/>
      <c r="E230" s="68"/>
      <c r="F230" s="68"/>
      <c r="G230" s="68"/>
      <c r="H230" s="68"/>
      <c r="I230" s="68"/>
      <c r="J230" s="68"/>
      <c r="K230" s="68"/>
      <c r="L230" s="45"/>
      <c r="M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</row>
  </sheetData>
  <sheetProtection sheet="1" autoFilter="0" formatColumns="0" formatRows="0" objects="1" scenarios="1" spinCount="100000" saltValue="qInc8nnobKHeu0MjWi7VU36B9asvmgjjaxvTqjudNUaUkX9RzSas+Ls98jeORZj/R+15Xc4kwGqCVB0oScuJOQ==" hashValue="fsPthywDrtXiSk/x1q83frPGzquRhvYFNpmIjpaVPlBAr56jH/A95CNppgKQedIs/pe25rMQOt+0btROATWGwg==" algorithmName="SHA-512" password="CC35"/>
  <autoFilter ref="C128:K22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5:H115"/>
    <mergeCell ref="E119:H119"/>
    <mergeCell ref="E117:H117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632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2574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2575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ROUND((SUM(BE125:BE133)),  2)</f>
        <v>0</v>
      </c>
      <c r="G37" s="39"/>
      <c r="H37" s="39"/>
      <c r="I37" s="166">
        <v>0.20999999999999999</v>
      </c>
      <c r="J37" s="165">
        <f>ROUND(((SUM(BE125:BE133))*I37),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ROUND((SUM(BF125:BF133)),  2)</f>
        <v>0</v>
      </c>
      <c r="G38" s="39"/>
      <c r="H38" s="39"/>
      <c r="I38" s="166">
        <v>0.12</v>
      </c>
      <c r="J38" s="165">
        <f>ROUND(((SUM(BF125:BF133))*I38),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ROUND((SUM(BG125:BG133)),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ROUND((SUM(BH125:BH133)),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ROUND((SUM(BI125:BI133)),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632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2574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SIL1 - Silnoproud - demontáže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2576</v>
      </c>
      <c r="E101" s="193"/>
      <c r="F101" s="193"/>
      <c r="G101" s="193"/>
      <c r="H101" s="193"/>
      <c r="I101" s="193"/>
      <c r="J101" s="194">
        <f>J126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347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Stavební úpravy Ústecká 2855, Česká Lípa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325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632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327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296" t="s">
        <v>2574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634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SIL1 - Silnoproud - demontáže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 xml:space="preserve">Ústecká 2855, Česká Lípa </v>
      </c>
      <c r="G119" s="41"/>
      <c r="H119" s="41"/>
      <c r="I119" s="33" t="s">
        <v>22</v>
      </c>
      <c r="J119" s="80" t="str">
        <f>IF(J16="","",J16)</f>
        <v>6. 8. 2025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Město Č. Lípa, n. T.G.M. 1/1, 47 001 Česká Lípa</v>
      </c>
      <c r="G121" s="41"/>
      <c r="H121" s="41"/>
      <c r="I121" s="33" t="s">
        <v>30</v>
      </c>
      <c r="J121" s="37" t="str">
        <f>E25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33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348</v>
      </c>
      <c r="D124" s="204" t="s">
        <v>61</v>
      </c>
      <c r="E124" s="204" t="s">
        <v>57</v>
      </c>
      <c r="F124" s="204" t="s">
        <v>58</v>
      </c>
      <c r="G124" s="204" t="s">
        <v>349</v>
      </c>
      <c r="H124" s="204" t="s">
        <v>350</v>
      </c>
      <c r="I124" s="204" t="s">
        <v>351</v>
      </c>
      <c r="J124" s="204" t="s">
        <v>331</v>
      </c>
      <c r="K124" s="205" t="s">
        <v>352</v>
      </c>
      <c r="L124" s="206"/>
      <c r="M124" s="101" t="s">
        <v>1</v>
      </c>
      <c r="N124" s="102" t="s">
        <v>40</v>
      </c>
      <c r="O124" s="102" t="s">
        <v>353</v>
      </c>
      <c r="P124" s="102" t="s">
        <v>354</v>
      </c>
      <c r="Q124" s="102" t="s">
        <v>355</v>
      </c>
      <c r="R124" s="102" t="s">
        <v>356</v>
      </c>
      <c r="S124" s="102" t="s">
        <v>357</v>
      </c>
      <c r="T124" s="103" t="s">
        <v>358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359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0</v>
      </c>
      <c r="S125" s="105"/>
      <c r="T125" s="210">
        <f>T126</f>
        <v>3.66004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333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75</v>
      </c>
      <c r="E126" s="215" t="s">
        <v>2577</v>
      </c>
      <c r="F126" s="215" t="s">
        <v>2578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SUM(P127:P133)</f>
        <v>0</v>
      </c>
      <c r="Q126" s="220"/>
      <c r="R126" s="221">
        <f>SUM(R127:R133)</f>
        <v>0</v>
      </c>
      <c r="S126" s="220"/>
      <c r="T126" s="222">
        <f>SUM(T127:T133)</f>
        <v>3.66004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83</v>
      </c>
      <c r="AT126" s="224" t="s">
        <v>75</v>
      </c>
      <c r="AU126" s="224" t="s">
        <v>76</v>
      </c>
      <c r="AY126" s="223" t="s">
        <v>362</v>
      </c>
      <c r="BK126" s="225">
        <f>SUM(BK127:BK133)</f>
        <v>0</v>
      </c>
    </row>
    <row r="127" s="2" customFormat="1" ht="24.15" customHeight="1">
      <c r="A127" s="39"/>
      <c r="B127" s="40"/>
      <c r="C127" s="228" t="s">
        <v>83</v>
      </c>
      <c r="D127" s="228" t="s">
        <v>365</v>
      </c>
      <c r="E127" s="229" t="s">
        <v>2579</v>
      </c>
      <c r="F127" s="230" t="s">
        <v>2580</v>
      </c>
      <c r="G127" s="231" t="s">
        <v>403</v>
      </c>
      <c r="H127" s="232">
        <v>2800</v>
      </c>
      <c r="I127" s="233"/>
      <c r="J127" s="234">
        <f>ROUND(I127*H127,2)</f>
        <v>0</v>
      </c>
      <c r="K127" s="230" t="s">
        <v>369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0.00027</v>
      </c>
      <c r="T127" s="238">
        <f>S127*H127</f>
        <v>0.75600000000000001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370</v>
      </c>
      <c r="AT127" s="239" t="s">
        <v>365</v>
      </c>
      <c r="AU127" s="239" t="s">
        <v>83</v>
      </c>
      <c r="AY127" s="18" t="s">
        <v>362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88</v>
      </c>
      <c r="BK127" s="240">
        <f>ROUND(I127*H127,2)</f>
        <v>0</v>
      </c>
      <c r="BL127" s="18" t="s">
        <v>370</v>
      </c>
      <c r="BM127" s="239" t="s">
        <v>2581</v>
      </c>
    </row>
    <row r="128" s="2" customFormat="1" ht="44.25" customHeight="1">
      <c r="A128" s="39"/>
      <c r="B128" s="40"/>
      <c r="C128" s="228" t="s">
        <v>88</v>
      </c>
      <c r="D128" s="228" t="s">
        <v>365</v>
      </c>
      <c r="E128" s="229" t="s">
        <v>2582</v>
      </c>
      <c r="F128" s="230" t="s">
        <v>2583</v>
      </c>
      <c r="G128" s="231" t="s">
        <v>403</v>
      </c>
      <c r="H128" s="232">
        <v>4260</v>
      </c>
      <c r="I128" s="233"/>
      <c r="J128" s="234">
        <f>ROUND(I128*H128,2)</f>
        <v>0</v>
      </c>
      <c r="K128" s="230" t="s">
        <v>369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0.00048000000000000001</v>
      </c>
      <c r="T128" s="238">
        <f>S128*H128</f>
        <v>2.0448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370</v>
      </c>
      <c r="AT128" s="239" t="s">
        <v>365</v>
      </c>
      <c r="AU128" s="239" t="s">
        <v>83</v>
      </c>
      <c r="AY128" s="18" t="s">
        <v>362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370</v>
      </c>
      <c r="BM128" s="239" t="s">
        <v>2584</v>
      </c>
    </row>
    <row r="129" s="2" customFormat="1" ht="33" customHeight="1">
      <c r="A129" s="39"/>
      <c r="B129" s="40"/>
      <c r="C129" s="228" t="s">
        <v>104</v>
      </c>
      <c r="D129" s="228" t="s">
        <v>365</v>
      </c>
      <c r="E129" s="229" t="s">
        <v>2585</v>
      </c>
      <c r="F129" s="230" t="s">
        <v>2586</v>
      </c>
      <c r="G129" s="231" t="s">
        <v>403</v>
      </c>
      <c r="H129" s="232">
        <v>126</v>
      </c>
      <c r="I129" s="233"/>
      <c r="J129" s="234">
        <f>ROUND(I129*H129,2)</f>
        <v>0</v>
      </c>
      <c r="K129" s="230" t="s">
        <v>369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0.0038999999999999998</v>
      </c>
      <c r="T129" s="238">
        <f>S129*H129</f>
        <v>0.4914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370</v>
      </c>
      <c r="AT129" s="239" t="s">
        <v>365</v>
      </c>
      <c r="AU129" s="239" t="s">
        <v>83</v>
      </c>
      <c r="AY129" s="18" t="s">
        <v>362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370</v>
      </c>
      <c r="BM129" s="239" t="s">
        <v>2587</v>
      </c>
    </row>
    <row r="130" s="2" customFormat="1" ht="33" customHeight="1">
      <c r="A130" s="39"/>
      <c r="B130" s="40"/>
      <c r="C130" s="228" t="s">
        <v>370</v>
      </c>
      <c r="D130" s="228" t="s">
        <v>365</v>
      </c>
      <c r="E130" s="229" t="s">
        <v>2588</v>
      </c>
      <c r="F130" s="230" t="s">
        <v>2589</v>
      </c>
      <c r="G130" s="231" t="s">
        <v>603</v>
      </c>
      <c r="H130" s="232">
        <v>456</v>
      </c>
      <c r="I130" s="233"/>
      <c r="J130" s="234">
        <f>ROUND(I130*H130,2)</f>
        <v>0</v>
      </c>
      <c r="K130" s="230" t="s">
        <v>369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4.8000000000000001E-05</v>
      </c>
      <c r="T130" s="238">
        <f>S130*H130</f>
        <v>0.021888000000000001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370</v>
      </c>
      <c r="AT130" s="239" t="s">
        <v>365</v>
      </c>
      <c r="AU130" s="239" t="s">
        <v>83</v>
      </c>
      <c r="AY130" s="18" t="s">
        <v>362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370</v>
      </c>
      <c r="BM130" s="239" t="s">
        <v>2590</v>
      </c>
    </row>
    <row r="131" s="2" customFormat="1" ht="37.8" customHeight="1">
      <c r="A131" s="39"/>
      <c r="B131" s="40"/>
      <c r="C131" s="228" t="s">
        <v>363</v>
      </c>
      <c r="D131" s="228" t="s">
        <v>365</v>
      </c>
      <c r="E131" s="229" t="s">
        <v>2591</v>
      </c>
      <c r="F131" s="230" t="s">
        <v>2592</v>
      </c>
      <c r="G131" s="231" t="s">
        <v>603</v>
      </c>
      <c r="H131" s="232">
        <v>724</v>
      </c>
      <c r="I131" s="233"/>
      <c r="J131" s="234">
        <f>ROUND(I131*H131,2)</f>
        <v>0</v>
      </c>
      <c r="K131" s="230" t="s">
        <v>369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4.8000000000000001E-05</v>
      </c>
      <c r="T131" s="238">
        <f>S131*H131</f>
        <v>0.034751999999999998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370</v>
      </c>
      <c r="AT131" s="239" t="s">
        <v>365</v>
      </c>
      <c r="AU131" s="239" t="s">
        <v>83</v>
      </c>
      <c r="AY131" s="18" t="s">
        <v>362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370</v>
      </c>
      <c r="BM131" s="239" t="s">
        <v>2593</v>
      </c>
    </row>
    <row r="132" s="2" customFormat="1" ht="37.8" customHeight="1">
      <c r="A132" s="39"/>
      <c r="B132" s="40"/>
      <c r="C132" s="228" t="s">
        <v>386</v>
      </c>
      <c r="D132" s="228" t="s">
        <v>365</v>
      </c>
      <c r="E132" s="229" t="s">
        <v>2594</v>
      </c>
      <c r="F132" s="230" t="s">
        <v>2595</v>
      </c>
      <c r="G132" s="231" t="s">
        <v>603</v>
      </c>
      <c r="H132" s="232">
        <v>389</v>
      </c>
      <c r="I132" s="233"/>
      <c r="J132" s="234">
        <f>ROUND(I132*H132,2)</f>
        <v>0</v>
      </c>
      <c r="K132" s="230" t="s">
        <v>369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0.00080000000000000004</v>
      </c>
      <c r="T132" s="238">
        <f>S132*H132</f>
        <v>0.31120000000000003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370</v>
      </c>
      <c r="AT132" s="239" t="s">
        <v>365</v>
      </c>
      <c r="AU132" s="239" t="s">
        <v>83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370</v>
      </c>
      <c r="BM132" s="239" t="s">
        <v>2596</v>
      </c>
    </row>
    <row r="133" s="2" customFormat="1" ht="37.8" customHeight="1">
      <c r="A133" s="39"/>
      <c r="B133" s="40"/>
      <c r="C133" s="228" t="s">
        <v>397</v>
      </c>
      <c r="D133" s="228" t="s">
        <v>365</v>
      </c>
      <c r="E133" s="229" t="s">
        <v>2597</v>
      </c>
      <c r="F133" s="230" t="s">
        <v>2598</v>
      </c>
      <c r="G133" s="231" t="s">
        <v>603</v>
      </c>
      <c r="H133" s="232">
        <v>52</v>
      </c>
      <c r="I133" s="233"/>
      <c r="J133" s="234">
        <f>ROUND(I133*H133,2)</f>
        <v>0</v>
      </c>
      <c r="K133" s="230" t="s">
        <v>369</v>
      </c>
      <c r="L133" s="45"/>
      <c r="M133" s="288" t="s">
        <v>1</v>
      </c>
      <c r="N133" s="289" t="s">
        <v>42</v>
      </c>
      <c r="O133" s="290"/>
      <c r="P133" s="291">
        <f>O133*H133</f>
        <v>0</v>
      </c>
      <c r="Q133" s="291">
        <v>0</v>
      </c>
      <c r="R133" s="291">
        <f>Q133*H133</f>
        <v>0</v>
      </c>
      <c r="S133" s="291">
        <v>0</v>
      </c>
      <c r="T133" s="292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83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2599</v>
      </c>
    </row>
    <row r="134" s="2" customFormat="1" ht="6.96" customHeight="1">
      <c r="A134" s="39"/>
      <c r="B134" s="67"/>
      <c r="C134" s="68"/>
      <c r="D134" s="68"/>
      <c r="E134" s="68"/>
      <c r="F134" s="68"/>
      <c r="G134" s="68"/>
      <c r="H134" s="68"/>
      <c r="I134" s="68"/>
      <c r="J134" s="68"/>
      <c r="K134" s="68"/>
      <c r="L134" s="45"/>
      <c r="M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</sheetData>
  <sheetProtection sheet="1" autoFilter="0" formatColumns="0" formatRows="0" objects="1" scenarios="1" spinCount="100000" saltValue="JG0jZ0IZdUCVC9//05Hg3C8Xw5jKipu/ze0Kg1FpGnHNR6o1FjGlUptXJt+CopOC7Q9l5DvWHZzumpHGCBToNA==" hashValue="aErmqFUQ7lhbtGmkHTiaKnj1jJXVbl+Jt8Y1P0YYMNJGcZh/aZpo9ag+nkzsyCGC1W+CxH9t131+3j9JoqhWqw==" algorithmName="SHA-512" password="CC35"/>
  <autoFilter ref="C124:K13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632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2574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2600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ROUND((SUM(BE126:BE238)),  2)</f>
        <v>0</v>
      </c>
      <c r="G37" s="39"/>
      <c r="H37" s="39"/>
      <c r="I37" s="166">
        <v>0.20999999999999999</v>
      </c>
      <c r="J37" s="165">
        <f>ROUND(((SUM(BE126:BE238))*I37),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ROUND((SUM(BF126:BF238)),  2)</f>
        <v>0</v>
      </c>
      <c r="G38" s="39"/>
      <c r="H38" s="39"/>
      <c r="I38" s="166">
        <v>0.12</v>
      </c>
      <c r="J38" s="165">
        <f>ROUND(((SUM(BF126:BF238))*I38),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ROUND((SUM(BG126:BG238)),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ROUND((SUM(BH126:BH238)),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ROUND((SUM(BI126:BI238)),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632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2574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SIL.2 - Silnoproud materiál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2601</v>
      </c>
      <c r="E101" s="193"/>
      <c r="F101" s="193"/>
      <c r="G101" s="193"/>
      <c r="H101" s="193"/>
      <c r="I101" s="193"/>
      <c r="J101" s="194">
        <f>J127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2602</v>
      </c>
      <c r="E102" s="198"/>
      <c r="F102" s="198"/>
      <c r="G102" s="198"/>
      <c r="H102" s="198"/>
      <c r="I102" s="198"/>
      <c r="J102" s="199">
        <f>J237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347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Stavební úpravy Ústecká 2855, Česká Lípa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325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632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327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296" t="s">
        <v>2574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634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SIL.2 - Silnoproud materiál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 xml:space="preserve">Ústecká 2855, Česká Lípa </v>
      </c>
      <c r="G120" s="41"/>
      <c r="H120" s="41"/>
      <c r="I120" s="33" t="s">
        <v>22</v>
      </c>
      <c r="J120" s="80" t="str">
        <f>IF(J16="","",J16)</f>
        <v>6. 8. 2025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E19</f>
        <v>Město Č. Lípa, n. T.G.M. 1/1, 47 001 Česká Lípa</v>
      </c>
      <c r="G122" s="41"/>
      <c r="H122" s="41"/>
      <c r="I122" s="33" t="s">
        <v>30</v>
      </c>
      <c r="J122" s="37" t="str">
        <f>E25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348</v>
      </c>
      <c r="D125" s="204" t="s">
        <v>61</v>
      </c>
      <c r="E125" s="204" t="s">
        <v>57</v>
      </c>
      <c r="F125" s="204" t="s">
        <v>58</v>
      </c>
      <c r="G125" s="204" t="s">
        <v>349</v>
      </c>
      <c r="H125" s="204" t="s">
        <v>350</v>
      </c>
      <c r="I125" s="204" t="s">
        <v>351</v>
      </c>
      <c r="J125" s="204" t="s">
        <v>331</v>
      </c>
      <c r="K125" s="205" t="s">
        <v>352</v>
      </c>
      <c r="L125" s="206"/>
      <c r="M125" s="101" t="s">
        <v>1</v>
      </c>
      <c r="N125" s="102" t="s">
        <v>40</v>
      </c>
      <c r="O125" s="102" t="s">
        <v>353</v>
      </c>
      <c r="P125" s="102" t="s">
        <v>354</v>
      </c>
      <c r="Q125" s="102" t="s">
        <v>355</v>
      </c>
      <c r="R125" s="102" t="s">
        <v>356</v>
      </c>
      <c r="S125" s="102" t="s">
        <v>357</v>
      </c>
      <c r="T125" s="103" t="s">
        <v>358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359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</f>
        <v>0</v>
      </c>
      <c r="Q126" s="105"/>
      <c r="R126" s="209">
        <f>R127</f>
        <v>0</v>
      </c>
      <c r="S126" s="105"/>
      <c r="T126" s="210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333</v>
      </c>
      <c r="BK126" s="211">
        <f>BK127</f>
        <v>0</v>
      </c>
    </row>
    <row r="127" s="12" customFormat="1" ht="25.92" customHeight="1">
      <c r="A127" s="12"/>
      <c r="B127" s="212"/>
      <c r="C127" s="213"/>
      <c r="D127" s="214" t="s">
        <v>75</v>
      </c>
      <c r="E127" s="215" t="s">
        <v>2577</v>
      </c>
      <c r="F127" s="215" t="s">
        <v>2603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P128+SUM(P129:P237)</f>
        <v>0</v>
      </c>
      <c r="Q127" s="220"/>
      <c r="R127" s="221">
        <f>R128+SUM(R129:R237)</f>
        <v>0</v>
      </c>
      <c r="S127" s="220"/>
      <c r="T127" s="222">
        <f>T128+SUM(T129:T237)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83</v>
      </c>
      <c r="AT127" s="224" t="s">
        <v>75</v>
      </c>
      <c r="AU127" s="224" t="s">
        <v>76</v>
      </c>
      <c r="AY127" s="223" t="s">
        <v>362</v>
      </c>
      <c r="BK127" s="225">
        <f>BK128+SUM(BK129:BK237)</f>
        <v>0</v>
      </c>
    </row>
    <row r="128" s="2" customFormat="1" ht="24.15" customHeight="1">
      <c r="A128" s="39"/>
      <c r="B128" s="40"/>
      <c r="C128" s="228" t="s">
        <v>83</v>
      </c>
      <c r="D128" s="228" t="s">
        <v>365</v>
      </c>
      <c r="E128" s="229" t="s">
        <v>2604</v>
      </c>
      <c r="F128" s="230" t="s">
        <v>2605</v>
      </c>
      <c r="G128" s="231" t="s">
        <v>403</v>
      </c>
      <c r="H128" s="232">
        <v>76</v>
      </c>
      <c r="I128" s="233"/>
      <c r="J128" s="234">
        <f>ROUND(I128*H128,2)</f>
        <v>0</v>
      </c>
      <c r="K128" s="230" t="s">
        <v>1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370</v>
      </c>
      <c r="AT128" s="239" t="s">
        <v>365</v>
      </c>
      <c r="AU128" s="239" t="s">
        <v>83</v>
      </c>
      <c r="AY128" s="18" t="s">
        <v>362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370</v>
      </c>
      <c r="BM128" s="239" t="s">
        <v>88</v>
      </c>
    </row>
    <row r="129" s="2" customFormat="1" ht="24.15" customHeight="1">
      <c r="A129" s="39"/>
      <c r="B129" s="40"/>
      <c r="C129" s="228" t="s">
        <v>88</v>
      </c>
      <c r="D129" s="228" t="s">
        <v>365</v>
      </c>
      <c r="E129" s="229" t="s">
        <v>2606</v>
      </c>
      <c r="F129" s="230" t="s">
        <v>2607</v>
      </c>
      <c r="G129" s="231" t="s">
        <v>403</v>
      </c>
      <c r="H129" s="232">
        <v>9</v>
      </c>
      <c r="I129" s="233"/>
      <c r="J129" s="234">
        <f>ROUND(I129*H129,2)</f>
        <v>0</v>
      </c>
      <c r="K129" s="230" t="s">
        <v>1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370</v>
      </c>
      <c r="AT129" s="239" t="s">
        <v>365</v>
      </c>
      <c r="AU129" s="239" t="s">
        <v>83</v>
      </c>
      <c r="AY129" s="18" t="s">
        <v>362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370</v>
      </c>
      <c r="BM129" s="239" t="s">
        <v>370</v>
      </c>
    </row>
    <row r="130" s="2" customFormat="1" ht="24.15" customHeight="1">
      <c r="A130" s="39"/>
      <c r="B130" s="40"/>
      <c r="C130" s="228" t="s">
        <v>104</v>
      </c>
      <c r="D130" s="228" t="s">
        <v>365</v>
      </c>
      <c r="E130" s="229" t="s">
        <v>2608</v>
      </c>
      <c r="F130" s="230" t="s">
        <v>2609</v>
      </c>
      <c r="G130" s="231" t="s">
        <v>403</v>
      </c>
      <c r="H130" s="232">
        <v>6</v>
      </c>
      <c r="I130" s="233"/>
      <c r="J130" s="234">
        <f>ROUND(I130*H130,2)</f>
        <v>0</v>
      </c>
      <c r="K130" s="230" t="s">
        <v>1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370</v>
      </c>
      <c r="AT130" s="239" t="s">
        <v>365</v>
      </c>
      <c r="AU130" s="239" t="s">
        <v>83</v>
      </c>
      <c r="AY130" s="18" t="s">
        <v>362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370</v>
      </c>
      <c r="BM130" s="239" t="s">
        <v>386</v>
      </c>
    </row>
    <row r="131" s="2" customFormat="1" ht="24.15" customHeight="1">
      <c r="A131" s="39"/>
      <c r="B131" s="40"/>
      <c r="C131" s="228" t="s">
        <v>370</v>
      </c>
      <c r="D131" s="228" t="s">
        <v>365</v>
      </c>
      <c r="E131" s="229" t="s">
        <v>2610</v>
      </c>
      <c r="F131" s="230" t="s">
        <v>2611</v>
      </c>
      <c r="G131" s="231" t="s">
        <v>403</v>
      </c>
      <c r="H131" s="232">
        <v>20</v>
      </c>
      <c r="I131" s="233"/>
      <c r="J131" s="234">
        <f>ROUND(I131*H131,2)</f>
        <v>0</v>
      </c>
      <c r="K131" s="230" t="s">
        <v>1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370</v>
      </c>
      <c r="AT131" s="239" t="s">
        <v>365</v>
      </c>
      <c r="AU131" s="239" t="s">
        <v>83</v>
      </c>
      <c r="AY131" s="18" t="s">
        <v>362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370</v>
      </c>
      <c r="BM131" s="239" t="s">
        <v>383</v>
      </c>
    </row>
    <row r="132" s="2" customFormat="1" ht="24.15" customHeight="1">
      <c r="A132" s="39"/>
      <c r="B132" s="40"/>
      <c r="C132" s="228" t="s">
        <v>363</v>
      </c>
      <c r="D132" s="228" t="s">
        <v>365</v>
      </c>
      <c r="E132" s="229" t="s">
        <v>2612</v>
      </c>
      <c r="F132" s="230" t="s">
        <v>2613</v>
      </c>
      <c r="G132" s="231" t="s">
        <v>403</v>
      </c>
      <c r="H132" s="232">
        <v>44</v>
      </c>
      <c r="I132" s="233"/>
      <c r="J132" s="234">
        <f>ROUND(I132*H132,2)</f>
        <v>0</v>
      </c>
      <c r="K132" s="230" t="s">
        <v>1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370</v>
      </c>
      <c r="AT132" s="239" t="s">
        <v>365</v>
      </c>
      <c r="AU132" s="239" t="s">
        <v>83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370</v>
      </c>
      <c r="BM132" s="239" t="s">
        <v>411</v>
      </c>
    </row>
    <row r="133" s="2" customFormat="1" ht="24.15" customHeight="1">
      <c r="A133" s="39"/>
      <c r="B133" s="40"/>
      <c r="C133" s="228" t="s">
        <v>386</v>
      </c>
      <c r="D133" s="228" t="s">
        <v>365</v>
      </c>
      <c r="E133" s="229" t="s">
        <v>2614</v>
      </c>
      <c r="F133" s="230" t="s">
        <v>2615</v>
      </c>
      <c r="G133" s="231" t="s">
        <v>403</v>
      </c>
      <c r="H133" s="232">
        <v>13</v>
      </c>
      <c r="I133" s="233"/>
      <c r="J133" s="234">
        <f>ROUND(I133*H133,2)</f>
        <v>0</v>
      </c>
      <c r="K133" s="230" t="s">
        <v>1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83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8</v>
      </c>
    </row>
    <row r="134" s="2" customFormat="1" ht="37.8" customHeight="1">
      <c r="A134" s="39"/>
      <c r="B134" s="40"/>
      <c r="C134" s="228" t="s">
        <v>397</v>
      </c>
      <c r="D134" s="228" t="s">
        <v>365</v>
      </c>
      <c r="E134" s="229" t="s">
        <v>2616</v>
      </c>
      <c r="F134" s="230" t="s">
        <v>2617</v>
      </c>
      <c r="G134" s="231" t="s">
        <v>403</v>
      </c>
      <c r="H134" s="232">
        <v>3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83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431</v>
      </c>
    </row>
    <row r="135" s="2" customFormat="1" ht="24.15" customHeight="1">
      <c r="A135" s="39"/>
      <c r="B135" s="40"/>
      <c r="C135" s="228" t="s">
        <v>383</v>
      </c>
      <c r="D135" s="228" t="s">
        <v>365</v>
      </c>
      <c r="E135" s="229" t="s">
        <v>2618</v>
      </c>
      <c r="F135" s="230" t="s">
        <v>2619</v>
      </c>
      <c r="G135" s="231" t="s">
        <v>403</v>
      </c>
      <c r="H135" s="232">
        <v>2137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83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440</v>
      </c>
    </row>
    <row r="136" s="2" customFormat="1" ht="24.15" customHeight="1">
      <c r="A136" s="39"/>
      <c r="B136" s="40"/>
      <c r="C136" s="228" t="s">
        <v>406</v>
      </c>
      <c r="D136" s="228" t="s">
        <v>365</v>
      </c>
      <c r="E136" s="229" t="s">
        <v>2620</v>
      </c>
      <c r="F136" s="230" t="s">
        <v>2621</v>
      </c>
      <c r="G136" s="231" t="s">
        <v>403</v>
      </c>
      <c r="H136" s="232">
        <v>65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83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450</v>
      </c>
    </row>
    <row r="137" s="2" customFormat="1" ht="24.15" customHeight="1">
      <c r="A137" s="39"/>
      <c r="B137" s="40"/>
      <c r="C137" s="228" t="s">
        <v>411</v>
      </c>
      <c r="D137" s="228" t="s">
        <v>365</v>
      </c>
      <c r="E137" s="229" t="s">
        <v>2622</v>
      </c>
      <c r="F137" s="230" t="s">
        <v>2623</v>
      </c>
      <c r="G137" s="231" t="s">
        <v>403</v>
      </c>
      <c r="H137" s="232">
        <v>6411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370</v>
      </c>
      <c r="AT137" s="239" t="s">
        <v>365</v>
      </c>
      <c r="AU137" s="239" t="s">
        <v>83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370</v>
      </c>
      <c r="BM137" s="239" t="s">
        <v>461</v>
      </c>
    </row>
    <row r="138" s="2" customFormat="1" ht="24.15" customHeight="1">
      <c r="A138" s="39"/>
      <c r="B138" s="40"/>
      <c r="C138" s="228" t="s">
        <v>416</v>
      </c>
      <c r="D138" s="228" t="s">
        <v>365</v>
      </c>
      <c r="E138" s="229" t="s">
        <v>2624</v>
      </c>
      <c r="F138" s="230" t="s">
        <v>2625</v>
      </c>
      <c r="G138" s="231" t="s">
        <v>403</v>
      </c>
      <c r="H138" s="232">
        <v>4187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83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473</v>
      </c>
    </row>
    <row r="139" s="2" customFormat="1" ht="24.15" customHeight="1">
      <c r="A139" s="39"/>
      <c r="B139" s="40"/>
      <c r="C139" s="228" t="s">
        <v>8</v>
      </c>
      <c r="D139" s="228" t="s">
        <v>365</v>
      </c>
      <c r="E139" s="229" t="s">
        <v>2626</v>
      </c>
      <c r="F139" s="230" t="s">
        <v>2627</v>
      </c>
      <c r="G139" s="231" t="s">
        <v>403</v>
      </c>
      <c r="H139" s="232">
        <v>749</v>
      </c>
      <c r="I139" s="233"/>
      <c r="J139" s="234">
        <f>ROUND(I139*H139,2)</f>
        <v>0</v>
      </c>
      <c r="K139" s="230" t="s">
        <v>1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370</v>
      </c>
      <c r="AT139" s="239" t="s">
        <v>365</v>
      </c>
      <c r="AU139" s="239" t="s">
        <v>83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484</v>
      </c>
    </row>
    <row r="140" s="2" customFormat="1" ht="24.15" customHeight="1">
      <c r="A140" s="39"/>
      <c r="B140" s="40"/>
      <c r="C140" s="228" t="s">
        <v>427</v>
      </c>
      <c r="D140" s="228" t="s">
        <v>365</v>
      </c>
      <c r="E140" s="229" t="s">
        <v>2628</v>
      </c>
      <c r="F140" s="230" t="s">
        <v>2629</v>
      </c>
      <c r="G140" s="231" t="s">
        <v>403</v>
      </c>
      <c r="H140" s="232">
        <v>339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370</v>
      </c>
      <c r="AT140" s="239" t="s">
        <v>365</v>
      </c>
      <c r="AU140" s="239" t="s">
        <v>83</v>
      </c>
      <c r="AY140" s="18" t="s">
        <v>362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370</v>
      </c>
      <c r="BM140" s="239" t="s">
        <v>492</v>
      </c>
    </row>
    <row r="141" s="2" customFormat="1" ht="49.05" customHeight="1">
      <c r="A141" s="39"/>
      <c r="B141" s="40"/>
      <c r="C141" s="228" t="s">
        <v>431</v>
      </c>
      <c r="D141" s="228" t="s">
        <v>365</v>
      </c>
      <c r="E141" s="229" t="s">
        <v>2630</v>
      </c>
      <c r="F141" s="230" t="s">
        <v>2631</v>
      </c>
      <c r="G141" s="231" t="s">
        <v>403</v>
      </c>
      <c r="H141" s="232">
        <v>58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370</v>
      </c>
      <c r="AT141" s="239" t="s">
        <v>365</v>
      </c>
      <c r="AU141" s="239" t="s">
        <v>83</v>
      </c>
      <c r="AY141" s="18" t="s">
        <v>362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370</v>
      </c>
      <c r="BM141" s="239" t="s">
        <v>502</v>
      </c>
    </row>
    <row r="142" s="2" customFormat="1" ht="49.05" customHeight="1">
      <c r="A142" s="39"/>
      <c r="B142" s="40"/>
      <c r="C142" s="228" t="s">
        <v>435</v>
      </c>
      <c r="D142" s="228" t="s">
        <v>365</v>
      </c>
      <c r="E142" s="229" t="s">
        <v>2632</v>
      </c>
      <c r="F142" s="230" t="s">
        <v>2633</v>
      </c>
      <c r="G142" s="231" t="s">
        <v>403</v>
      </c>
      <c r="H142" s="232">
        <v>29</v>
      </c>
      <c r="I142" s="233"/>
      <c r="J142" s="234">
        <f>ROUND(I142*H142,2)</f>
        <v>0</v>
      </c>
      <c r="K142" s="230" t="s">
        <v>1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370</v>
      </c>
      <c r="AT142" s="239" t="s">
        <v>365</v>
      </c>
      <c r="AU142" s="239" t="s">
        <v>83</v>
      </c>
      <c r="AY142" s="18" t="s">
        <v>362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370</v>
      </c>
      <c r="BM142" s="239" t="s">
        <v>517</v>
      </c>
    </row>
    <row r="143" s="2" customFormat="1" ht="44.25" customHeight="1">
      <c r="A143" s="39"/>
      <c r="B143" s="40"/>
      <c r="C143" s="228" t="s">
        <v>440</v>
      </c>
      <c r="D143" s="228" t="s">
        <v>365</v>
      </c>
      <c r="E143" s="229" t="s">
        <v>2634</v>
      </c>
      <c r="F143" s="230" t="s">
        <v>584</v>
      </c>
      <c r="G143" s="231" t="s">
        <v>403</v>
      </c>
      <c r="H143" s="232">
        <v>2011</v>
      </c>
      <c r="I143" s="233"/>
      <c r="J143" s="234">
        <f>ROUND(I143*H143,2)</f>
        <v>0</v>
      </c>
      <c r="K143" s="230" t="s">
        <v>1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370</v>
      </c>
      <c r="AT143" s="239" t="s">
        <v>365</v>
      </c>
      <c r="AU143" s="239" t="s">
        <v>83</v>
      </c>
      <c r="AY143" s="18" t="s">
        <v>362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370</v>
      </c>
      <c r="BM143" s="239" t="s">
        <v>526</v>
      </c>
    </row>
    <row r="144" s="2" customFormat="1" ht="44.25" customHeight="1">
      <c r="A144" s="39"/>
      <c r="B144" s="40"/>
      <c r="C144" s="228" t="s">
        <v>445</v>
      </c>
      <c r="D144" s="228" t="s">
        <v>365</v>
      </c>
      <c r="E144" s="229" t="s">
        <v>2635</v>
      </c>
      <c r="F144" s="230" t="s">
        <v>2636</v>
      </c>
      <c r="G144" s="231" t="s">
        <v>403</v>
      </c>
      <c r="H144" s="232">
        <v>349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370</v>
      </c>
      <c r="AT144" s="239" t="s">
        <v>365</v>
      </c>
      <c r="AU144" s="239" t="s">
        <v>83</v>
      </c>
      <c r="AY144" s="18" t="s">
        <v>362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370</v>
      </c>
      <c r="BM144" s="239" t="s">
        <v>536</v>
      </c>
    </row>
    <row r="145" s="2" customFormat="1" ht="44.25" customHeight="1">
      <c r="A145" s="39"/>
      <c r="B145" s="40"/>
      <c r="C145" s="228" t="s">
        <v>450</v>
      </c>
      <c r="D145" s="228" t="s">
        <v>365</v>
      </c>
      <c r="E145" s="229" t="s">
        <v>2637</v>
      </c>
      <c r="F145" s="230" t="s">
        <v>2638</v>
      </c>
      <c r="G145" s="231" t="s">
        <v>403</v>
      </c>
      <c r="H145" s="232">
        <v>81</v>
      </c>
      <c r="I145" s="233"/>
      <c r="J145" s="234">
        <f>ROUND(I145*H145,2)</f>
        <v>0</v>
      </c>
      <c r="K145" s="230" t="s">
        <v>1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370</v>
      </c>
      <c r="AT145" s="239" t="s">
        <v>365</v>
      </c>
      <c r="AU145" s="239" t="s">
        <v>83</v>
      </c>
      <c r="AY145" s="18" t="s">
        <v>362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88</v>
      </c>
      <c r="BK145" s="240">
        <f>ROUND(I145*H145,2)</f>
        <v>0</v>
      </c>
      <c r="BL145" s="18" t="s">
        <v>370</v>
      </c>
      <c r="BM145" s="239" t="s">
        <v>544</v>
      </c>
    </row>
    <row r="146" s="2" customFormat="1" ht="49.05" customHeight="1">
      <c r="A146" s="39"/>
      <c r="B146" s="40"/>
      <c r="C146" s="228" t="s">
        <v>456</v>
      </c>
      <c r="D146" s="228" t="s">
        <v>365</v>
      </c>
      <c r="E146" s="229" t="s">
        <v>2639</v>
      </c>
      <c r="F146" s="230" t="s">
        <v>2640</v>
      </c>
      <c r="G146" s="231" t="s">
        <v>403</v>
      </c>
      <c r="H146" s="232">
        <v>103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370</v>
      </c>
      <c r="AT146" s="239" t="s">
        <v>365</v>
      </c>
      <c r="AU146" s="239" t="s">
        <v>83</v>
      </c>
      <c r="AY146" s="18" t="s">
        <v>362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370</v>
      </c>
      <c r="BM146" s="239" t="s">
        <v>554</v>
      </c>
    </row>
    <row r="147" s="2" customFormat="1" ht="49.05" customHeight="1">
      <c r="A147" s="39"/>
      <c r="B147" s="40"/>
      <c r="C147" s="228" t="s">
        <v>461</v>
      </c>
      <c r="D147" s="228" t="s">
        <v>365</v>
      </c>
      <c r="E147" s="229" t="s">
        <v>2641</v>
      </c>
      <c r="F147" s="230" t="s">
        <v>2642</v>
      </c>
      <c r="G147" s="231" t="s">
        <v>403</v>
      </c>
      <c r="H147" s="232">
        <v>529</v>
      </c>
      <c r="I147" s="233"/>
      <c r="J147" s="234">
        <f>ROUND(I147*H147,2)</f>
        <v>0</v>
      </c>
      <c r="K147" s="230" t="s">
        <v>1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370</v>
      </c>
      <c r="AT147" s="239" t="s">
        <v>365</v>
      </c>
      <c r="AU147" s="239" t="s">
        <v>83</v>
      </c>
      <c r="AY147" s="18" t="s">
        <v>362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370</v>
      </c>
      <c r="BM147" s="239" t="s">
        <v>574</v>
      </c>
    </row>
    <row r="148" s="2" customFormat="1" ht="49.05" customHeight="1">
      <c r="A148" s="39"/>
      <c r="B148" s="40"/>
      <c r="C148" s="228" t="s">
        <v>7</v>
      </c>
      <c r="D148" s="228" t="s">
        <v>365</v>
      </c>
      <c r="E148" s="229" t="s">
        <v>2643</v>
      </c>
      <c r="F148" s="230" t="s">
        <v>2644</v>
      </c>
      <c r="G148" s="231" t="s">
        <v>403</v>
      </c>
      <c r="H148" s="232">
        <v>473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370</v>
      </c>
      <c r="AT148" s="239" t="s">
        <v>365</v>
      </c>
      <c r="AU148" s="239" t="s">
        <v>83</v>
      </c>
      <c r="AY148" s="18" t="s">
        <v>362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370</v>
      </c>
      <c r="BM148" s="239" t="s">
        <v>1132</v>
      </c>
    </row>
    <row r="149" s="2" customFormat="1" ht="49.05" customHeight="1">
      <c r="A149" s="39"/>
      <c r="B149" s="40"/>
      <c r="C149" s="228" t="s">
        <v>473</v>
      </c>
      <c r="D149" s="228" t="s">
        <v>365</v>
      </c>
      <c r="E149" s="229" t="s">
        <v>2645</v>
      </c>
      <c r="F149" s="230" t="s">
        <v>2646</v>
      </c>
      <c r="G149" s="231" t="s">
        <v>403</v>
      </c>
      <c r="H149" s="232">
        <v>3014</v>
      </c>
      <c r="I149" s="233"/>
      <c r="J149" s="234">
        <f>ROUND(I149*H149,2)</f>
        <v>0</v>
      </c>
      <c r="K149" s="230" t="s">
        <v>1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370</v>
      </c>
      <c r="AT149" s="239" t="s">
        <v>365</v>
      </c>
      <c r="AU149" s="239" t="s">
        <v>83</v>
      </c>
      <c r="AY149" s="18" t="s">
        <v>362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370</v>
      </c>
      <c r="BM149" s="239" t="s">
        <v>1141</v>
      </c>
    </row>
    <row r="150" s="2" customFormat="1" ht="49.05" customHeight="1">
      <c r="A150" s="39"/>
      <c r="B150" s="40"/>
      <c r="C150" s="228" t="s">
        <v>479</v>
      </c>
      <c r="D150" s="228" t="s">
        <v>365</v>
      </c>
      <c r="E150" s="229" t="s">
        <v>2647</v>
      </c>
      <c r="F150" s="230" t="s">
        <v>2648</v>
      </c>
      <c r="G150" s="231" t="s">
        <v>403</v>
      </c>
      <c r="H150" s="232">
        <v>73</v>
      </c>
      <c r="I150" s="233"/>
      <c r="J150" s="234">
        <f>ROUND(I150*H150,2)</f>
        <v>0</v>
      </c>
      <c r="K150" s="230" t="s">
        <v>1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370</v>
      </c>
      <c r="AT150" s="239" t="s">
        <v>365</v>
      </c>
      <c r="AU150" s="239" t="s">
        <v>83</v>
      </c>
      <c r="AY150" s="18" t="s">
        <v>362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370</v>
      </c>
      <c r="BM150" s="239" t="s">
        <v>1149</v>
      </c>
    </row>
    <row r="151" s="2" customFormat="1" ht="49.05" customHeight="1">
      <c r="A151" s="39"/>
      <c r="B151" s="40"/>
      <c r="C151" s="228" t="s">
        <v>484</v>
      </c>
      <c r="D151" s="228" t="s">
        <v>365</v>
      </c>
      <c r="E151" s="229" t="s">
        <v>2649</v>
      </c>
      <c r="F151" s="230" t="s">
        <v>2650</v>
      </c>
      <c r="G151" s="231" t="s">
        <v>403</v>
      </c>
      <c r="H151" s="232">
        <v>159</v>
      </c>
      <c r="I151" s="233"/>
      <c r="J151" s="234">
        <f>ROUND(I151*H151,2)</f>
        <v>0</v>
      </c>
      <c r="K151" s="230" t="s">
        <v>1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370</v>
      </c>
      <c r="AT151" s="239" t="s">
        <v>365</v>
      </c>
      <c r="AU151" s="239" t="s">
        <v>83</v>
      </c>
      <c r="AY151" s="18" t="s">
        <v>362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370</v>
      </c>
      <c r="BM151" s="239" t="s">
        <v>1159</v>
      </c>
    </row>
    <row r="152" s="2" customFormat="1" ht="49.05" customHeight="1">
      <c r="A152" s="39"/>
      <c r="B152" s="40"/>
      <c r="C152" s="228" t="s">
        <v>488</v>
      </c>
      <c r="D152" s="228" t="s">
        <v>365</v>
      </c>
      <c r="E152" s="229" t="s">
        <v>2651</v>
      </c>
      <c r="F152" s="230" t="s">
        <v>2652</v>
      </c>
      <c r="G152" s="231" t="s">
        <v>403</v>
      </c>
      <c r="H152" s="232">
        <v>52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370</v>
      </c>
      <c r="AT152" s="239" t="s">
        <v>365</v>
      </c>
      <c r="AU152" s="239" t="s">
        <v>83</v>
      </c>
      <c r="AY152" s="18" t="s">
        <v>362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370</v>
      </c>
      <c r="BM152" s="239" t="s">
        <v>1171</v>
      </c>
    </row>
    <row r="153" s="2" customFormat="1" ht="24.15" customHeight="1">
      <c r="A153" s="39"/>
      <c r="B153" s="40"/>
      <c r="C153" s="228" t="s">
        <v>492</v>
      </c>
      <c r="D153" s="228" t="s">
        <v>365</v>
      </c>
      <c r="E153" s="229" t="s">
        <v>2653</v>
      </c>
      <c r="F153" s="230" t="s">
        <v>2654</v>
      </c>
      <c r="G153" s="231" t="s">
        <v>403</v>
      </c>
      <c r="H153" s="232">
        <v>55</v>
      </c>
      <c r="I153" s="233"/>
      <c r="J153" s="234">
        <f>ROUND(I153*H153,2)</f>
        <v>0</v>
      </c>
      <c r="K153" s="230" t="s">
        <v>1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370</v>
      </c>
      <c r="AT153" s="239" t="s">
        <v>365</v>
      </c>
      <c r="AU153" s="239" t="s">
        <v>83</v>
      </c>
      <c r="AY153" s="18" t="s">
        <v>362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370</v>
      </c>
      <c r="BM153" s="239" t="s">
        <v>1180</v>
      </c>
    </row>
    <row r="154" s="2" customFormat="1" ht="24.15" customHeight="1">
      <c r="A154" s="39"/>
      <c r="B154" s="40"/>
      <c r="C154" s="228" t="s">
        <v>497</v>
      </c>
      <c r="D154" s="228" t="s">
        <v>365</v>
      </c>
      <c r="E154" s="229" t="s">
        <v>2655</v>
      </c>
      <c r="F154" s="230" t="s">
        <v>2656</v>
      </c>
      <c r="G154" s="231" t="s">
        <v>403</v>
      </c>
      <c r="H154" s="232">
        <v>544</v>
      </c>
      <c r="I154" s="233"/>
      <c r="J154" s="234">
        <f>ROUND(I154*H154,2)</f>
        <v>0</v>
      </c>
      <c r="K154" s="230" t="s">
        <v>1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370</v>
      </c>
      <c r="AT154" s="239" t="s">
        <v>365</v>
      </c>
      <c r="AU154" s="239" t="s">
        <v>83</v>
      </c>
      <c r="AY154" s="18" t="s">
        <v>362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370</v>
      </c>
      <c r="BM154" s="239" t="s">
        <v>1190</v>
      </c>
    </row>
    <row r="155" s="2" customFormat="1" ht="24.15" customHeight="1">
      <c r="A155" s="39"/>
      <c r="B155" s="40"/>
      <c r="C155" s="228" t="s">
        <v>502</v>
      </c>
      <c r="D155" s="228" t="s">
        <v>365</v>
      </c>
      <c r="E155" s="229" t="s">
        <v>2657</v>
      </c>
      <c r="F155" s="230" t="s">
        <v>2658</v>
      </c>
      <c r="G155" s="231" t="s">
        <v>403</v>
      </c>
      <c r="H155" s="232">
        <v>20</v>
      </c>
      <c r="I155" s="233"/>
      <c r="J155" s="234">
        <f>ROUND(I155*H155,2)</f>
        <v>0</v>
      </c>
      <c r="K155" s="230" t="s">
        <v>1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370</v>
      </c>
      <c r="AT155" s="239" t="s">
        <v>365</v>
      </c>
      <c r="AU155" s="239" t="s">
        <v>83</v>
      </c>
      <c r="AY155" s="18" t="s">
        <v>362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370</v>
      </c>
      <c r="BM155" s="239" t="s">
        <v>1201</v>
      </c>
    </row>
    <row r="156" s="2" customFormat="1" ht="24.15" customHeight="1">
      <c r="A156" s="39"/>
      <c r="B156" s="40"/>
      <c r="C156" s="228" t="s">
        <v>509</v>
      </c>
      <c r="D156" s="228" t="s">
        <v>365</v>
      </c>
      <c r="E156" s="229" t="s">
        <v>2659</v>
      </c>
      <c r="F156" s="230" t="s">
        <v>2660</v>
      </c>
      <c r="G156" s="231" t="s">
        <v>403</v>
      </c>
      <c r="H156" s="232">
        <v>104</v>
      </c>
      <c r="I156" s="233"/>
      <c r="J156" s="234">
        <f>ROUND(I156*H156,2)</f>
        <v>0</v>
      </c>
      <c r="K156" s="230" t="s">
        <v>1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370</v>
      </c>
      <c r="AT156" s="239" t="s">
        <v>365</v>
      </c>
      <c r="AU156" s="239" t="s">
        <v>83</v>
      </c>
      <c r="AY156" s="18" t="s">
        <v>362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370</v>
      </c>
      <c r="BM156" s="239" t="s">
        <v>1214</v>
      </c>
    </row>
    <row r="157" s="2" customFormat="1" ht="24.15" customHeight="1">
      <c r="A157" s="39"/>
      <c r="B157" s="40"/>
      <c r="C157" s="228" t="s">
        <v>517</v>
      </c>
      <c r="D157" s="228" t="s">
        <v>365</v>
      </c>
      <c r="E157" s="229" t="s">
        <v>2661</v>
      </c>
      <c r="F157" s="230" t="s">
        <v>2662</v>
      </c>
      <c r="G157" s="231" t="s">
        <v>403</v>
      </c>
      <c r="H157" s="232">
        <v>56</v>
      </c>
      <c r="I157" s="233"/>
      <c r="J157" s="234">
        <f>ROUND(I157*H157,2)</f>
        <v>0</v>
      </c>
      <c r="K157" s="230" t="s">
        <v>1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370</v>
      </c>
      <c r="AT157" s="239" t="s">
        <v>365</v>
      </c>
      <c r="AU157" s="239" t="s">
        <v>83</v>
      </c>
      <c r="AY157" s="18" t="s">
        <v>362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88</v>
      </c>
      <c r="BK157" s="240">
        <f>ROUND(I157*H157,2)</f>
        <v>0</v>
      </c>
      <c r="BL157" s="18" t="s">
        <v>370</v>
      </c>
      <c r="BM157" s="239" t="s">
        <v>1222</v>
      </c>
    </row>
    <row r="158" s="2" customFormat="1" ht="24.15" customHeight="1">
      <c r="A158" s="39"/>
      <c r="B158" s="40"/>
      <c r="C158" s="228" t="s">
        <v>522</v>
      </c>
      <c r="D158" s="228" t="s">
        <v>365</v>
      </c>
      <c r="E158" s="229" t="s">
        <v>2663</v>
      </c>
      <c r="F158" s="230" t="s">
        <v>2664</v>
      </c>
      <c r="G158" s="231" t="s">
        <v>403</v>
      </c>
      <c r="H158" s="232">
        <v>1192</v>
      </c>
      <c r="I158" s="233"/>
      <c r="J158" s="234">
        <f>ROUND(I158*H158,2)</f>
        <v>0</v>
      </c>
      <c r="K158" s="230" t="s">
        <v>1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370</v>
      </c>
      <c r="AT158" s="239" t="s">
        <v>365</v>
      </c>
      <c r="AU158" s="239" t="s">
        <v>83</v>
      </c>
      <c r="AY158" s="18" t="s">
        <v>362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88</v>
      </c>
      <c r="BK158" s="240">
        <f>ROUND(I158*H158,2)</f>
        <v>0</v>
      </c>
      <c r="BL158" s="18" t="s">
        <v>370</v>
      </c>
      <c r="BM158" s="239" t="s">
        <v>1233</v>
      </c>
    </row>
    <row r="159" s="2" customFormat="1" ht="24.15" customHeight="1">
      <c r="A159" s="39"/>
      <c r="B159" s="40"/>
      <c r="C159" s="228" t="s">
        <v>526</v>
      </c>
      <c r="D159" s="228" t="s">
        <v>365</v>
      </c>
      <c r="E159" s="229" t="s">
        <v>2665</v>
      </c>
      <c r="F159" s="230" t="s">
        <v>2666</v>
      </c>
      <c r="G159" s="231" t="s">
        <v>403</v>
      </c>
      <c r="H159" s="232">
        <v>69</v>
      </c>
      <c r="I159" s="233"/>
      <c r="J159" s="234">
        <f>ROUND(I159*H159,2)</f>
        <v>0</v>
      </c>
      <c r="K159" s="230" t="s">
        <v>1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370</v>
      </c>
      <c r="AT159" s="239" t="s">
        <v>365</v>
      </c>
      <c r="AU159" s="239" t="s">
        <v>83</v>
      </c>
      <c r="AY159" s="18" t="s">
        <v>362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370</v>
      </c>
      <c r="BM159" s="239" t="s">
        <v>1239</v>
      </c>
    </row>
    <row r="160" s="2" customFormat="1" ht="24.15" customHeight="1">
      <c r="A160" s="39"/>
      <c r="B160" s="40"/>
      <c r="C160" s="228" t="s">
        <v>530</v>
      </c>
      <c r="D160" s="228" t="s">
        <v>365</v>
      </c>
      <c r="E160" s="229" t="s">
        <v>2667</v>
      </c>
      <c r="F160" s="230" t="s">
        <v>2668</v>
      </c>
      <c r="G160" s="231" t="s">
        <v>403</v>
      </c>
      <c r="H160" s="232">
        <v>276</v>
      </c>
      <c r="I160" s="233"/>
      <c r="J160" s="234">
        <f>ROUND(I160*H160,2)</f>
        <v>0</v>
      </c>
      <c r="K160" s="230" t="s">
        <v>1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370</v>
      </c>
      <c r="AT160" s="239" t="s">
        <v>365</v>
      </c>
      <c r="AU160" s="239" t="s">
        <v>83</v>
      </c>
      <c r="AY160" s="18" t="s">
        <v>362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370</v>
      </c>
      <c r="BM160" s="239" t="s">
        <v>1243</v>
      </c>
    </row>
    <row r="161" s="2" customFormat="1" ht="16.5" customHeight="1">
      <c r="A161" s="39"/>
      <c r="B161" s="40"/>
      <c r="C161" s="228" t="s">
        <v>536</v>
      </c>
      <c r="D161" s="228" t="s">
        <v>365</v>
      </c>
      <c r="E161" s="229" t="s">
        <v>202</v>
      </c>
      <c r="F161" s="230" t="s">
        <v>2669</v>
      </c>
      <c r="G161" s="231" t="s">
        <v>603</v>
      </c>
      <c r="H161" s="232">
        <v>1104</v>
      </c>
      <c r="I161" s="233"/>
      <c r="J161" s="234">
        <f>ROUND(I161*H161,2)</f>
        <v>0</v>
      </c>
      <c r="K161" s="230" t="s">
        <v>1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370</v>
      </c>
      <c r="AT161" s="239" t="s">
        <v>365</v>
      </c>
      <c r="AU161" s="239" t="s">
        <v>83</v>
      </c>
      <c r="AY161" s="18" t="s">
        <v>362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88</v>
      </c>
      <c r="BK161" s="240">
        <f>ROUND(I161*H161,2)</f>
        <v>0</v>
      </c>
      <c r="BL161" s="18" t="s">
        <v>370</v>
      </c>
      <c r="BM161" s="239" t="s">
        <v>1249</v>
      </c>
    </row>
    <row r="162" s="2" customFormat="1" ht="16.5" customHeight="1">
      <c r="A162" s="39"/>
      <c r="B162" s="40"/>
      <c r="C162" s="228" t="s">
        <v>540</v>
      </c>
      <c r="D162" s="228" t="s">
        <v>365</v>
      </c>
      <c r="E162" s="229" t="s">
        <v>2670</v>
      </c>
      <c r="F162" s="230" t="s">
        <v>2671</v>
      </c>
      <c r="G162" s="231" t="s">
        <v>403</v>
      </c>
      <c r="H162" s="232">
        <v>277</v>
      </c>
      <c r="I162" s="233"/>
      <c r="J162" s="234">
        <f>ROUND(I162*H162,2)</f>
        <v>0</v>
      </c>
      <c r="K162" s="230" t="s">
        <v>1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370</v>
      </c>
      <c r="AT162" s="239" t="s">
        <v>365</v>
      </c>
      <c r="AU162" s="239" t="s">
        <v>83</v>
      </c>
      <c r="AY162" s="18" t="s">
        <v>362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88</v>
      </c>
      <c r="BK162" s="240">
        <f>ROUND(I162*H162,2)</f>
        <v>0</v>
      </c>
      <c r="BL162" s="18" t="s">
        <v>370</v>
      </c>
      <c r="BM162" s="239" t="s">
        <v>1258</v>
      </c>
    </row>
    <row r="163" s="2" customFormat="1" ht="16.5" customHeight="1">
      <c r="A163" s="39"/>
      <c r="B163" s="40"/>
      <c r="C163" s="228" t="s">
        <v>544</v>
      </c>
      <c r="D163" s="228" t="s">
        <v>365</v>
      </c>
      <c r="E163" s="229" t="s">
        <v>2672</v>
      </c>
      <c r="F163" s="230" t="s">
        <v>2673</v>
      </c>
      <c r="G163" s="231" t="s">
        <v>403</v>
      </c>
      <c r="H163" s="232">
        <v>1942</v>
      </c>
      <c r="I163" s="233"/>
      <c r="J163" s="234">
        <f>ROUND(I163*H163,2)</f>
        <v>0</v>
      </c>
      <c r="K163" s="230" t="s">
        <v>1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370</v>
      </c>
      <c r="AT163" s="239" t="s">
        <v>365</v>
      </c>
      <c r="AU163" s="239" t="s">
        <v>83</v>
      </c>
      <c r="AY163" s="18" t="s">
        <v>362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88</v>
      </c>
      <c r="BK163" s="240">
        <f>ROUND(I163*H163,2)</f>
        <v>0</v>
      </c>
      <c r="BL163" s="18" t="s">
        <v>370</v>
      </c>
      <c r="BM163" s="239" t="s">
        <v>1199</v>
      </c>
    </row>
    <row r="164" s="2" customFormat="1" ht="24.15" customHeight="1">
      <c r="A164" s="39"/>
      <c r="B164" s="40"/>
      <c r="C164" s="228" t="s">
        <v>548</v>
      </c>
      <c r="D164" s="228" t="s">
        <v>365</v>
      </c>
      <c r="E164" s="229" t="s">
        <v>2674</v>
      </c>
      <c r="F164" s="230" t="s">
        <v>2675</v>
      </c>
      <c r="G164" s="231" t="s">
        <v>403</v>
      </c>
      <c r="H164" s="232">
        <v>26</v>
      </c>
      <c r="I164" s="233"/>
      <c r="J164" s="234">
        <f>ROUND(I164*H164,2)</f>
        <v>0</v>
      </c>
      <c r="K164" s="230" t="s">
        <v>1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370</v>
      </c>
      <c r="AT164" s="239" t="s">
        <v>365</v>
      </c>
      <c r="AU164" s="239" t="s">
        <v>83</v>
      </c>
      <c r="AY164" s="18" t="s">
        <v>362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88</v>
      </c>
      <c r="BK164" s="240">
        <f>ROUND(I164*H164,2)</f>
        <v>0</v>
      </c>
      <c r="BL164" s="18" t="s">
        <v>370</v>
      </c>
      <c r="BM164" s="239" t="s">
        <v>1280</v>
      </c>
    </row>
    <row r="165" s="2" customFormat="1" ht="24.15" customHeight="1">
      <c r="A165" s="39"/>
      <c r="B165" s="40"/>
      <c r="C165" s="228" t="s">
        <v>554</v>
      </c>
      <c r="D165" s="228" t="s">
        <v>365</v>
      </c>
      <c r="E165" s="229" t="s">
        <v>2676</v>
      </c>
      <c r="F165" s="230" t="s">
        <v>2677</v>
      </c>
      <c r="G165" s="231" t="s">
        <v>403</v>
      </c>
      <c r="H165" s="232">
        <v>225</v>
      </c>
      <c r="I165" s="233"/>
      <c r="J165" s="234">
        <f>ROUND(I165*H165,2)</f>
        <v>0</v>
      </c>
      <c r="K165" s="230" t="s">
        <v>1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370</v>
      </c>
      <c r="AT165" s="239" t="s">
        <v>365</v>
      </c>
      <c r="AU165" s="239" t="s">
        <v>83</v>
      </c>
      <c r="AY165" s="18" t="s">
        <v>362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88</v>
      </c>
      <c r="BK165" s="240">
        <f>ROUND(I165*H165,2)</f>
        <v>0</v>
      </c>
      <c r="BL165" s="18" t="s">
        <v>370</v>
      </c>
      <c r="BM165" s="239" t="s">
        <v>1293</v>
      </c>
    </row>
    <row r="166" s="2" customFormat="1" ht="24.15" customHeight="1">
      <c r="A166" s="39"/>
      <c r="B166" s="40"/>
      <c r="C166" s="228" t="s">
        <v>564</v>
      </c>
      <c r="D166" s="228" t="s">
        <v>365</v>
      </c>
      <c r="E166" s="229" t="s">
        <v>2678</v>
      </c>
      <c r="F166" s="230" t="s">
        <v>2679</v>
      </c>
      <c r="G166" s="231" t="s">
        <v>403</v>
      </c>
      <c r="H166" s="232">
        <v>148</v>
      </c>
      <c r="I166" s="233"/>
      <c r="J166" s="234">
        <f>ROUND(I166*H166,2)</f>
        <v>0</v>
      </c>
      <c r="K166" s="230" t="s">
        <v>1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370</v>
      </c>
      <c r="AT166" s="239" t="s">
        <v>365</v>
      </c>
      <c r="AU166" s="239" t="s">
        <v>83</v>
      </c>
      <c r="AY166" s="18" t="s">
        <v>362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88</v>
      </c>
      <c r="BK166" s="240">
        <f>ROUND(I166*H166,2)</f>
        <v>0</v>
      </c>
      <c r="BL166" s="18" t="s">
        <v>370</v>
      </c>
      <c r="BM166" s="239" t="s">
        <v>1307</v>
      </c>
    </row>
    <row r="167" s="2" customFormat="1" ht="24.15" customHeight="1">
      <c r="A167" s="39"/>
      <c r="B167" s="40"/>
      <c r="C167" s="228" t="s">
        <v>574</v>
      </c>
      <c r="D167" s="228" t="s">
        <v>365</v>
      </c>
      <c r="E167" s="229" t="s">
        <v>2680</v>
      </c>
      <c r="F167" s="230" t="s">
        <v>2681</v>
      </c>
      <c r="G167" s="231" t="s">
        <v>403</v>
      </c>
      <c r="H167" s="232">
        <v>148</v>
      </c>
      <c r="I167" s="233"/>
      <c r="J167" s="234">
        <f>ROUND(I167*H167,2)</f>
        <v>0</v>
      </c>
      <c r="K167" s="230" t="s">
        <v>1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370</v>
      </c>
      <c r="AT167" s="239" t="s">
        <v>365</v>
      </c>
      <c r="AU167" s="239" t="s">
        <v>83</v>
      </c>
      <c r="AY167" s="18" t="s">
        <v>362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88</v>
      </c>
      <c r="BK167" s="240">
        <f>ROUND(I167*H167,2)</f>
        <v>0</v>
      </c>
      <c r="BL167" s="18" t="s">
        <v>370</v>
      </c>
      <c r="BM167" s="239" t="s">
        <v>1319</v>
      </c>
    </row>
    <row r="168" s="2" customFormat="1" ht="24.15" customHeight="1">
      <c r="A168" s="39"/>
      <c r="B168" s="40"/>
      <c r="C168" s="228" t="s">
        <v>1128</v>
      </c>
      <c r="D168" s="228" t="s">
        <v>365</v>
      </c>
      <c r="E168" s="229" t="s">
        <v>2682</v>
      </c>
      <c r="F168" s="230" t="s">
        <v>2683</v>
      </c>
      <c r="G168" s="231" t="s">
        <v>403</v>
      </c>
      <c r="H168" s="232">
        <v>76</v>
      </c>
      <c r="I168" s="233"/>
      <c r="J168" s="234">
        <f>ROUND(I168*H168,2)</f>
        <v>0</v>
      </c>
      <c r="K168" s="230" t="s">
        <v>1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370</v>
      </c>
      <c r="AT168" s="239" t="s">
        <v>365</v>
      </c>
      <c r="AU168" s="239" t="s">
        <v>83</v>
      </c>
      <c r="AY168" s="18" t="s">
        <v>362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88</v>
      </c>
      <c r="BK168" s="240">
        <f>ROUND(I168*H168,2)</f>
        <v>0</v>
      </c>
      <c r="BL168" s="18" t="s">
        <v>370</v>
      </c>
      <c r="BM168" s="239" t="s">
        <v>1336</v>
      </c>
    </row>
    <row r="169" s="2" customFormat="1" ht="16.5" customHeight="1">
      <c r="A169" s="39"/>
      <c r="B169" s="40"/>
      <c r="C169" s="228" t="s">
        <v>1132</v>
      </c>
      <c r="D169" s="228" t="s">
        <v>365</v>
      </c>
      <c r="E169" s="229" t="s">
        <v>2684</v>
      </c>
      <c r="F169" s="230" t="s">
        <v>2685</v>
      </c>
      <c r="G169" s="231" t="s">
        <v>403</v>
      </c>
      <c r="H169" s="232">
        <v>268</v>
      </c>
      <c r="I169" s="233"/>
      <c r="J169" s="234">
        <f>ROUND(I169*H169,2)</f>
        <v>0</v>
      </c>
      <c r="K169" s="230" t="s">
        <v>1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370</v>
      </c>
      <c r="AT169" s="239" t="s">
        <v>365</v>
      </c>
      <c r="AU169" s="239" t="s">
        <v>83</v>
      </c>
      <c r="AY169" s="18" t="s">
        <v>362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88</v>
      </c>
      <c r="BK169" s="240">
        <f>ROUND(I169*H169,2)</f>
        <v>0</v>
      </c>
      <c r="BL169" s="18" t="s">
        <v>370</v>
      </c>
      <c r="BM169" s="239" t="s">
        <v>1351</v>
      </c>
    </row>
    <row r="170" s="2" customFormat="1" ht="16.5" customHeight="1">
      <c r="A170" s="39"/>
      <c r="B170" s="40"/>
      <c r="C170" s="228" t="s">
        <v>1136</v>
      </c>
      <c r="D170" s="228" t="s">
        <v>365</v>
      </c>
      <c r="E170" s="229" t="s">
        <v>2686</v>
      </c>
      <c r="F170" s="230" t="s">
        <v>2687</v>
      </c>
      <c r="G170" s="231" t="s">
        <v>603</v>
      </c>
      <c r="H170" s="232">
        <v>434</v>
      </c>
      <c r="I170" s="233"/>
      <c r="J170" s="234">
        <f>ROUND(I170*H170,2)</f>
        <v>0</v>
      </c>
      <c r="K170" s="230" t="s">
        <v>1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370</v>
      </c>
      <c r="AT170" s="239" t="s">
        <v>365</v>
      </c>
      <c r="AU170" s="239" t="s">
        <v>83</v>
      </c>
      <c r="AY170" s="18" t="s">
        <v>362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88</v>
      </c>
      <c r="BK170" s="240">
        <f>ROUND(I170*H170,2)</f>
        <v>0</v>
      </c>
      <c r="BL170" s="18" t="s">
        <v>370</v>
      </c>
      <c r="BM170" s="239" t="s">
        <v>1364</v>
      </c>
    </row>
    <row r="171" s="2" customFormat="1" ht="16.5" customHeight="1">
      <c r="A171" s="39"/>
      <c r="B171" s="40"/>
      <c r="C171" s="228" t="s">
        <v>1141</v>
      </c>
      <c r="D171" s="228" t="s">
        <v>365</v>
      </c>
      <c r="E171" s="229" t="s">
        <v>2688</v>
      </c>
      <c r="F171" s="230" t="s">
        <v>2689</v>
      </c>
      <c r="G171" s="231" t="s">
        <v>603</v>
      </c>
      <c r="H171" s="232">
        <v>306</v>
      </c>
      <c r="I171" s="233"/>
      <c r="J171" s="234">
        <f>ROUND(I171*H171,2)</f>
        <v>0</v>
      </c>
      <c r="K171" s="230" t="s">
        <v>1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370</v>
      </c>
      <c r="AT171" s="239" t="s">
        <v>365</v>
      </c>
      <c r="AU171" s="239" t="s">
        <v>83</v>
      </c>
      <c r="AY171" s="18" t="s">
        <v>362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88</v>
      </c>
      <c r="BK171" s="240">
        <f>ROUND(I171*H171,2)</f>
        <v>0</v>
      </c>
      <c r="BL171" s="18" t="s">
        <v>370</v>
      </c>
      <c r="BM171" s="239" t="s">
        <v>1378</v>
      </c>
    </row>
    <row r="172" s="2" customFormat="1" ht="21.75" customHeight="1">
      <c r="A172" s="39"/>
      <c r="B172" s="40"/>
      <c r="C172" s="228" t="s">
        <v>1145</v>
      </c>
      <c r="D172" s="228" t="s">
        <v>365</v>
      </c>
      <c r="E172" s="229" t="s">
        <v>2690</v>
      </c>
      <c r="F172" s="230" t="s">
        <v>2691</v>
      </c>
      <c r="G172" s="231" t="s">
        <v>603</v>
      </c>
      <c r="H172" s="232">
        <v>12</v>
      </c>
      <c r="I172" s="233"/>
      <c r="J172" s="234">
        <f>ROUND(I172*H172,2)</f>
        <v>0</v>
      </c>
      <c r="K172" s="230" t="s">
        <v>1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370</v>
      </c>
      <c r="AT172" s="239" t="s">
        <v>365</v>
      </c>
      <c r="AU172" s="239" t="s">
        <v>83</v>
      </c>
      <c r="AY172" s="18" t="s">
        <v>362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88</v>
      </c>
      <c r="BK172" s="240">
        <f>ROUND(I172*H172,2)</f>
        <v>0</v>
      </c>
      <c r="BL172" s="18" t="s">
        <v>370</v>
      </c>
      <c r="BM172" s="239" t="s">
        <v>1397</v>
      </c>
    </row>
    <row r="173" s="2" customFormat="1" ht="21.75" customHeight="1">
      <c r="A173" s="39"/>
      <c r="B173" s="40"/>
      <c r="C173" s="228" t="s">
        <v>1149</v>
      </c>
      <c r="D173" s="228" t="s">
        <v>365</v>
      </c>
      <c r="E173" s="229" t="s">
        <v>2692</v>
      </c>
      <c r="F173" s="230" t="s">
        <v>2693</v>
      </c>
      <c r="G173" s="231" t="s">
        <v>603</v>
      </c>
      <c r="H173" s="232">
        <v>102</v>
      </c>
      <c r="I173" s="233"/>
      <c r="J173" s="234">
        <f>ROUND(I173*H173,2)</f>
        <v>0</v>
      </c>
      <c r="K173" s="230" t="s">
        <v>1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370</v>
      </c>
      <c r="AT173" s="239" t="s">
        <v>365</v>
      </c>
      <c r="AU173" s="239" t="s">
        <v>83</v>
      </c>
      <c r="AY173" s="18" t="s">
        <v>362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88</v>
      </c>
      <c r="BK173" s="240">
        <f>ROUND(I173*H173,2)</f>
        <v>0</v>
      </c>
      <c r="BL173" s="18" t="s">
        <v>370</v>
      </c>
      <c r="BM173" s="239" t="s">
        <v>1410</v>
      </c>
    </row>
    <row r="174" s="2" customFormat="1" ht="21.75" customHeight="1">
      <c r="A174" s="39"/>
      <c r="B174" s="40"/>
      <c r="C174" s="228" t="s">
        <v>1155</v>
      </c>
      <c r="D174" s="228" t="s">
        <v>365</v>
      </c>
      <c r="E174" s="229" t="s">
        <v>2694</v>
      </c>
      <c r="F174" s="230" t="s">
        <v>2695</v>
      </c>
      <c r="G174" s="231" t="s">
        <v>603</v>
      </c>
      <c r="H174" s="232">
        <v>85</v>
      </c>
      <c r="I174" s="233"/>
      <c r="J174" s="234">
        <f>ROUND(I174*H174,2)</f>
        <v>0</v>
      </c>
      <c r="K174" s="230" t="s">
        <v>1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370</v>
      </c>
      <c r="AT174" s="239" t="s">
        <v>365</v>
      </c>
      <c r="AU174" s="239" t="s">
        <v>83</v>
      </c>
      <c r="AY174" s="18" t="s">
        <v>362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88</v>
      </c>
      <c r="BK174" s="240">
        <f>ROUND(I174*H174,2)</f>
        <v>0</v>
      </c>
      <c r="BL174" s="18" t="s">
        <v>370</v>
      </c>
      <c r="BM174" s="239" t="s">
        <v>1428</v>
      </c>
    </row>
    <row r="175" s="2" customFormat="1" ht="16.5" customHeight="1">
      <c r="A175" s="39"/>
      <c r="B175" s="40"/>
      <c r="C175" s="228" t="s">
        <v>1159</v>
      </c>
      <c r="D175" s="228" t="s">
        <v>365</v>
      </c>
      <c r="E175" s="229" t="s">
        <v>2696</v>
      </c>
      <c r="F175" s="230" t="s">
        <v>2697</v>
      </c>
      <c r="G175" s="231" t="s">
        <v>603</v>
      </c>
      <c r="H175" s="232">
        <v>38</v>
      </c>
      <c r="I175" s="233"/>
      <c r="J175" s="234">
        <f>ROUND(I175*H175,2)</f>
        <v>0</v>
      </c>
      <c r="K175" s="230" t="s">
        <v>1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370</v>
      </c>
      <c r="AT175" s="239" t="s">
        <v>365</v>
      </c>
      <c r="AU175" s="239" t="s">
        <v>83</v>
      </c>
      <c r="AY175" s="18" t="s">
        <v>362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88</v>
      </c>
      <c r="BK175" s="240">
        <f>ROUND(I175*H175,2)</f>
        <v>0</v>
      </c>
      <c r="BL175" s="18" t="s">
        <v>370</v>
      </c>
      <c r="BM175" s="239" t="s">
        <v>1444</v>
      </c>
    </row>
    <row r="176" s="2" customFormat="1" ht="16.5" customHeight="1">
      <c r="A176" s="39"/>
      <c r="B176" s="40"/>
      <c r="C176" s="228" t="s">
        <v>1165</v>
      </c>
      <c r="D176" s="228" t="s">
        <v>365</v>
      </c>
      <c r="E176" s="229" t="s">
        <v>2698</v>
      </c>
      <c r="F176" s="230" t="s">
        <v>2699</v>
      </c>
      <c r="G176" s="231" t="s">
        <v>603</v>
      </c>
      <c r="H176" s="232">
        <v>115</v>
      </c>
      <c r="I176" s="233"/>
      <c r="J176" s="234">
        <f>ROUND(I176*H176,2)</f>
        <v>0</v>
      </c>
      <c r="K176" s="230" t="s">
        <v>1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370</v>
      </c>
      <c r="AT176" s="239" t="s">
        <v>365</v>
      </c>
      <c r="AU176" s="239" t="s">
        <v>83</v>
      </c>
      <c r="AY176" s="18" t="s">
        <v>362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88</v>
      </c>
      <c r="BK176" s="240">
        <f>ROUND(I176*H176,2)</f>
        <v>0</v>
      </c>
      <c r="BL176" s="18" t="s">
        <v>370</v>
      </c>
      <c r="BM176" s="239" t="s">
        <v>1457</v>
      </c>
    </row>
    <row r="177" s="2" customFormat="1" ht="16.5" customHeight="1">
      <c r="A177" s="39"/>
      <c r="B177" s="40"/>
      <c r="C177" s="228" t="s">
        <v>1171</v>
      </c>
      <c r="D177" s="228" t="s">
        <v>365</v>
      </c>
      <c r="E177" s="229" t="s">
        <v>2700</v>
      </c>
      <c r="F177" s="230" t="s">
        <v>2701</v>
      </c>
      <c r="G177" s="231" t="s">
        <v>603</v>
      </c>
      <c r="H177" s="232">
        <v>761</v>
      </c>
      <c r="I177" s="233"/>
      <c r="J177" s="234">
        <f>ROUND(I177*H177,2)</f>
        <v>0</v>
      </c>
      <c r="K177" s="230" t="s">
        <v>1</v>
      </c>
      <c r="L177" s="45"/>
      <c r="M177" s="235" t="s">
        <v>1</v>
      </c>
      <c r="N177" s="236" t="s">
        <v>42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370</v>
      </c>
      <c r="AT177" s="239" t="s">
        <v>365</v>
      </c>
      <c r="AU177" s="239" t="s">
        <v>83</v>
      </c>
      <c r="AY177" s="18" t="s">
        <v>362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88</v>
      </c>
      <c r="BK177" s="240">
        <f>ROUND(I177*H177,2)</f>
        <v>0</v>
      </c>
      <c r="BL177" s="18" t="s">
        <v>370</v>
      </c>
      <c r="BM177" s="239" t="s">
        <v>1170</v>
      </c>
    </row>
    <row r="178" s="2" customFormat="1" ht="37.8" customHeight="1">
      <c r="A178" s="39"/>
      <c r="B178" s="40"/>
      <c r="C178" s="228" t="s">
        <v>1176</v>
      </c>
      <c r="D178" s="228" t="s">
        <v>365</v>
      </c>
      <c r="E178" s="229" t="s">
        <v>2702</v>
      </c>
      <c r="F178" s="230" t="s">
        <v>2703</v>
      </c>
      <c r="G178" s="231" t="s">
        <v>603</v>
      </c>
      <c r="H178" s="232">
        <v>605</v>
      </c>
      <c r="I178" s="233"/>
      <c r="J178" s="234">
        <f>ROUND(I178*H178,2)</f>
        <v>0</v>
      </c>
      <c r="K178" s="230" t="s">
        <v>1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370</v>
      </c>
      <c r="AT178" s="239" t="s">
        <v>365</v>
      </c>
      <c r="AU178" s="239" t="s">
        <v>83</v>
      </c>
      <c r="AY178" s="18" t="s">
        <v>362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88</v>
      </c>
      <c r="BK178" s="240">
        <f>ROUND(I178*H178,2)</f>
        <v>0</v>
      </c>
      <c r="BL178" s="18" t="s">
        <v>370</v>
      </c>
      <c r="BM178" s="239" t="s">
        <v>1477</v>
      </c>
    </row>
    <row r="179" s="2" customFormat="1" ht="16.5" customHeight="1">
      <c r="A179" s="39"/>
      <c r="B179" s="40"/>
      <c r="C179" s="228" t="s">
        <v>1180</v>
      </c>
      <c r="D179" s="228" t="s">
        <v>365</v>
      </c>
      <c r="E179" s="229" t="s">
        <v>2704</v>
      </c>
      <c r="F179" s="230" t="s">
        <v>2705</v>
      </c>
      <c r="G179" s="231" t="s">
        <v>603</v>
      </c>
      <c r="H179" s="232">
        <v>979</v>
      </c>
      <c r="I179" s="233"/>
      <c r="J179" s="234">
        <f>ROUND(I179*H179,2)</f>
        <v>0</v>
      </c>
      <c r="K179" s="230" t="s">
        <v>1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370</v>
      </c>
      <c r="AT179" s="239" t="s">
        <v>365</v>
      </c>
      <c r="AU179" s="239" t="s">
        <v>83</v>
      </c>
      <c r="AY179" s="18" t="s">
        <v>362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88</v>
      </c>
      <c r="BK179" s="240">
        <f>ROUND(I179*H179,2)</f>
        <v>0</v>
      </c>
      <c r="BL179" s="18" t="s">
        <v>370</v>
      </c>
      <c r="BM179" s="239" t="s">
        <v>1205</v>
      </c>
    </row>
    <row r="180" s="2" customFormat="1" ht="16.5" customHeight="1">
      <c r="A180" s="39"/>
      <c r="B180" s="40"/>
      <c r="C180" s="228" t="s">
        <v>1184</v>
      </c>
      <c r="D180" s="228" t="s">
        <v>365</v>
      </c>
      <c r="E180" s="229" t="s">
        <v>2706</v>
      </c>
      <c r="F180" s="230" t="s">
        <v>2707</v>
      </c>
      <c r="G180" s="231" t="s">
        <v>603</v>
      </c>
      <c r="H180" s="232">
        <v>11319</v>
      </c>
      <c r="I180" s="233"/>
      <c r="J180" s="234">
        <f>ROUND(I180*H180,2)</f>
        <v>0</v>
      </c>
      <c r="K180" s="230" t="s">
        <v>1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370</v>
      </c>
      <c r="AT180" s="239" t="s">
        <v>365</v>
      </c>
      <c r="AU180" s="239" t="s">
        <v>83</v>
      </c>
      <c r="AY180" s="18" t="s">
        <v>362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88</v>
      </c>
      <c r="BK180" s="240">
        <f>ROUND(I180*H180,2)</f>
        <v>0</v>
      </c>
      <c r="BL180" s="18" t="s">
        <v>370</v>
      </c>
      <c r="BM180" s="239" t="s">
        <v>1503</v>
      </c>
    </row>
    <row r="181" s="2" customFormat="1" ht="16.5" customHeight="1">
      <c r="A181" s="39"/>
      <c r="B181" s="40"/>
      <c r="C181" s="228" t="s">
        <v>1190</v>
      </c>
      <c r="D181" s="228" t="s">
        <v>365</v>
      </c>
      <c r="E181" s="229" t="s">
        <v>2708</v>
      </c>
      <c r="F181" s="230" t="s">
        <v>2709</v>
      </c>
      <c r="G181" s="231" t="s">
        <v>603</v>
      </c>
      <c r="H181" s="232">
        <v>700</v>
      </c>
      <c r="I181" s="233"/>
      <c r="J181" s="234">
        <f>ROUND(I181*H181,2)</f>
        <v>0</v>
      </c>
      <c r="K181" s="230" t="s">
        <v>1</v>
      </c>
      <c r="L181" s="45"/>
      <c r="M181" s="235" t="s">
        <v>1</v>
      </c>
      <c r="N181" s="236" t="s">
        <v>42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370</v>
      </c>
      <c r="AT181" s="239" t="s">
        <v>365</v>
      </c>
      <c r="AU181" s="239" t="s">
        <v>83</v>
      </c>
      <c r="AY181" s="18" t="s">
        <v>362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88</v>
      </c>
      <c r="BK181" s="240">
        <f>ROUND(I181*H181,2)</f>
        <v>0</v>
      </c>
      <c r="BL181" s="18" t="s">
        <v>370</v>
      </c>
      <c r="BM181" s="239" t="s">
        <v>1514</v>
      </c>
    </row>
    <row r="182" s="2" customFormat="1" ht="16.5" customHeight="1">
      <c r="A182" s="39"/>
      <c r="B182" s="40"/>
      <c r="C182" s="228" t="s">
        <v>1195</v>
      </c>
      <c r="D182" s="228" t="s">
        <v>365</v>
      </c>
      <c r="E182" s="229" t="s">
        <v>2710</v>
      </c>
      <c r="F182" s="230" t="s">
        <v>2711</v>
      </c>
      <c r="G182" s="231" t="s">
        <v>603</v>
      </c>
      <c r="H182" s="232">
        <v>700</v>
      </c>
      <c r="I182" s="233"/>
      <c r="J182" s="234">
        <f>ROUND(I182*H182,2)</f>
        <v>0</v>
      </c>
      <c r="K182" s="230" t="s">
        <v>1</v>
      </c>
      <c r="L182" s="45"/>
      <c r="M182" s="235" t="s">
        <v>1</v>
      </c>
      <c r="N182" s="236" t="s">
        <v>42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370</v>
      </c>
      <c r="AT182" s="239" t="s">
        <v>365</v>
      </c>
      <c r="AU182" s="239" t="s">
        <v>83</v>
      </c>
      <c r="AY182" s="18" t="s">
        <v>362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88</v>
      </c>
      <c r="BK182" s="240">
        <f>ROUND(I182*H182,2)</f>
        <v>0</v>
      </c>
      <c r="BL182" s="18" t="s">
        <v>370</v>
      </c>
      <c r="BM182" s="239" t="s">
        <v>1532</v>
      </c>
    </row>
    <row r="183" s="2" customFormat="1" ht="16.5" customHeight="1">
      <c r="A183" s="39"/>
      <c r="B183" s="40"/>
      <c r="C183" s="228" t="s">
        <v>1201</v>
      </c>
      <c r="D183" s="228" t="s">
        <v>365</v>
      </c>
      <c r="E183" s="229" t="s">
        <v>2712</v>
      </c>
      <c r="F183" s="230" t="s">
        <v>2713</v>
      </c>
      <c r="G183" s="231" t="s">
        <v>603</v>
      </c>
      <c r="H183" s="232">
        <v>1000</v>
      </c>
      <c r="I183" s="233"/>
      <c r="J183" s="234">
        <f>ROUND(I183*H183,2)</f>
        <v>0</v>
      </c>
      <c r="K183" s="230" t="s">
        <v>1</v>
      </c>
      <c r="L183" s="45"/>
      <c r="M183" s="235" t="s">
        <v>1</v>
      </c>
      <c r="N183" s="236" t="s">
        <v>42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370</v>
      </c>
      <c r="AT183" s="239" t="s">
        <v>365</v>
      </c>
      <c r="AU183" s="239" t="s">
        <v>83</v>
      </c>
      <c r="AY183" s="18" t="s">
        <v>362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88</v>
      </c>
      <c r="BK183" s="240">
        <f>ROUND(I183*H183,2)</f>
        <v>0</v>
      </c>
      <c r="BL183" s="18" t="s">
        <v>370</v>
      </c>
      <c r="BM183" s="239" t="s">
        <v>1555</v>
      </c>
    </row>
    <row r="184" s="2" customFormat="1" ht="21.75" customHeight="1">
      <c r="A184" s="39"/>
      <c r="B184" s="40"/>
      <c r="C184" s="228" t="s">
        <v>1207</v>
      </c>
      <c r="D184" s="228" t="s">
        <v>365</v>
      </c>
      <c r="E184" s="229" t="s">
        <v>2714</v>
      </c>
      <c r="F184" s="230" t="s">
        <v>2715</v>
      </c>
      <c r="G184" s="231" t="s">
        <v>591</v>
      </c>
      <c r="H184" s="232">
        <v>138</v>
      </c>
      <c r="I184" s="233"/>
      <c r="J184" s="234">
        <f>ROUND(I184*H184,2)</f>
        <v>0</v>
      </c>
      <c r="K184" s="230" t="s">
        <v>1</v>
      </c>
      <c r="L184" s="45"/>
      <c r="M184" s="235" t="s">
        <v>1</v>
      </c>
      <c r="N184" s="236" t="s">
        <v>42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370</v>
      </c>
      <c r="AT184" s="239" t="s">
        <v>365</v>
      </c>
      <c r="AU184" s="239" t="s">
        <v>83</v>
      </c>
      <c r="AY184" s="18" t="s">
        <v>362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88</v>
      </c>
      <c r="BK184" s="240">
        <f>ROUND(I184*H184,2)</f>
        <v>0</v>
      </c>
      <c r="BL184" s="18" t="s">
        <v>370</v>
      </c>
      <c r="BM184" s="239" t="s">
        <v>1564</v>
      </c>
    </row>
    <row r="185" s="2" customFormat="1" ht="24.15" customHeight="1">
      <c r="A185" s="39"/>
      <c r="B185" s="40"/>
      <c r="C185" s="228" t="s">
        <v>1214</v>
      </c>
      <c r="D185" s="228" t="s">
        <v>365</v>
      </c>
      <c r="E185" s="229" t="s">
        <v>2716</v>
      </c>
      <c r="F185" s="230" t="s">
        <v>2717</v>
      </c>
      <c r="G185" s="231" t="s">
        <v>603</v>
      </c>
      <c r="H185" s="232">
        <v>51</v>
      </c>
      <c r="I185" s="233"/>
      <c r="J185" s="234">
        <f>ROUND(I185*H185,2)</f>
        <v>0</v>
      </c>
      <c r="K185" s="230" t="s">
        <v>1</v>
      </c>
      <c r="L185" s="45"/>
      <c r="M185" s="235" t="s">
        <v>1</v>
      </c>
      <c r="N185" s="236" t="s">
        <v>42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370</v>
      </c>
      <c r="AT185" s="239" t="s">
        <v>365</v>
      </c>
      <c r="AU185" s="239" t="s">
        <v>83</v>
      </c>
      <c r="AY185" s="18" t="s">
        <v>362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88</v>
      </c>
      <c r="BK185" s="240">
        <f>ROUND(I185*H185,2)</f>
        <v>0</v>
      </c>
      <c r="BL185" s="18" t="s">
        <v>370</v>
      </c>
      <c r="BM185" s="239" t="s">
        <v>1580</v>
      </c>
    </row>
    <row r="186" s="2" customFormat="1" ht="24.15" customHeight="1">
      <c r="A186" s="39"/>
      <c r="B186" s="40"/>
      <c r="C186" s="228" t="s">
        <v>1218</v>
      </c>
      <c r="D186" s="228" t="s">
        <v>365</v>
      </c>
      <c r="E186" s="229" t="s">
        <v>2718</v>
      </c>
      <c r="F186" s="230" t="s">
        <v>2719</v>
      </c>
      <c r="G186" s="231" t="s">
        <v>603</v>
      </c>
      <c r="H186" s="232">
        <v>127</v>
      </c>
      <c r="I186" s="233"/>
      <c r="J186" s="234">
        <f>ROUND(I186*H186,2)</f>
        <v>0</v>
      </c>
      <c r="K186" s="230" t="s">
        <v>1</v>
      </c>
      <c r="L186" s="45"/>
      <c r="M186" s="235" t="s">
        <v>1</v>
      </c>
      <c r="N186" s="236" t="s">
        <v>42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370</v>
      </c>
      <c r="AT186" s="239" t="s">
        <v>365</v>
      </c>
      <c r="AU186" s="239" t="s">
        <v>83</v>
      </c>
      <c r="AY186" s="18" t="s">
        <v>362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88</v>
      </c>
      <c r="BK186" s="240">
        <f>ROUND(I186*H186,2)</f>
        <v>0</v>
      </c>
      <c r="BL186" s="18" t="s">
        <v>370</v>
      </c>
      <c r="BM186" s="239" t="s">
        <v>1600</v>
      </c>
    </row>
    <row r="187" s="2" customFormat="1" ht="24.15" customHeight="1">
      <c r="A187" s="39"/>
      <c r="B187" s="40"/>
      <c r="C187" s="228" t="s">
        <v>1222</v>
      </c>
      <c r="D187" s="228" t="s">
        <v>365</v>
      </c>
      <c r="E187" s="229" t="s">
        <v>2720</v>
      </c>
      <c r="F187" s="230" t="s">
        <v>2721</v>
      </c>
      <c r="G187" s="231" t="s">
        <v>603</v>
      </c>
      <c r="H187" s="232">
        <v>637</v>
      </c>
      <c r="I187" s="233"/>
      <c r="J187" s="234">
        <f>ROUND(I187*H187,2)</f>
        <v>0</v>
      </c>
      <c r="K187" s="230" t="s">
        <v>1</v>
      </c>
      <c r="L187" s="45"/>
      <c r="M187" s="235" t="s">
        <v>1</v>
      </c>
      <c r="N187" s="236" t="s">
        <v>42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370</v>
      </c>
      <c r="AT187" s="239" t="s">
        <v>365</v>
      </c>
      <c r="AU187" s="239" t="s">
        <v>83</v>
      </c>
      <c r="AY187" s="18" t="s">
        <v>362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88</v>
      </c>
      <c r="BK187" s="240">
        <f>ROUND(I187*H187,2)</f>
        <v>0</v>
      </c>
      <c r="BL187" s="18" t="s">
        <v>370</v>
      </c>
      <c r="BM187" s="239" t="s">
        <v>1608</v>
      </c>
    </row>
    <row r="188" s="2" customFormat="1" ht="24.15" customHeight="1">
      <c r="A188" s="39"/>
      <c r="B188" s="40"/>
      <c r="C188" s="228" t="s">
        <v>1228</v>
      </c>
      <c r="D188" s="228" t="s">
        <v>365</v>
      </c>
      <c r="E188" s="229" t="s">
        <v>2722</v>
      </c>
      <c r="F188" s="230" t="s">
        <v>2723</v>
      </c>
      <c r="G188" s="231" t="s">
        <v>603</v>
      </c>
      <c r="H188" s="232">
        <v>19</v>
      </c>
      <c r="I188" s="233"/>
      <c r="J188" s="234">
        <f>ROUND(I188*H188,2)</f>
        <v>0</v>
      </c>
      <c r="K188" s="230" t="s">
        <v>1</v>
      </c>
      <c r="L188" s="45"/>
      <c r="M188" s="235" t="s">
        <v>1</v>
      </c>
      <c r="N188" s="236" t="s">
        <v>42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370</v>
      </c>
      <c r="AT188" s="239" t="s">
        <v>365</v>
      </c>
      <c r="AU188" s="239" t="s">
        <v>83</v>
      </c>
      <c r="AY188" s="18" t="s">
        <v>362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88</v>
      </c>
      <c r="BK188" s="240">
        <f>ROUND(I188*H188,2)</f>
        <v>0</v>
      </c>
      <c r="BL188" s="18" t="s">
        <v>370</v>
      </c>
      <c r="BM188" s="239" t="s">
        <v>1617</v>
      </c>
    </row>
    <row r="189" s="2" customFormat="1" ht="24.15" customHeight="1">
      <c r="A189" s="39"/>
      <c r="B189" s="40"/>
      <c r="C189" s="228" t="s">
        <v>1233</v>
      </c>
      <c r="D189" s="228" t="s">
        <v>365</v>
      </c>
      <c r="E189" s="229" t="s">
        <v>2724</v>
      </c>
      <c r="F189" s="230" t="s">
        <v>2725</v>
      </c>
      <c r="G189" s="231" t="s">
        <v>603</v>
      </c>
      <c r="H189" s="232">
        <v>779</v>
      </c>
      <c r="I189" s="233"/>
      <c r="J189" s="234">
        <f>ROUND(I189*H189,2)</f>
        <v>0</v>
      </c>
      <c r="K189" s="230" t="s">
        <v>1</v>
      </c>
      <c r="L189" s="45"/>
      <c r="M189" s="235" t="s">
        <v>1</v>
      </c>
      <c r="N189" s="236" t="s">
        <v>42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370</v>
      </c>
      <c r="AT189" s="239" t="s">
        <v>365</v>
      </c>
      <c r="AU189" s="239" t="s">
        <v>83</v>
      </c>
      <c r="AY189" s="18" t="s">
        <v>362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88</v>
      </c>
      <c r="BK189" s="240">
        <f>ROUND(I189*H189,2)</f>
        <v>0</v>
      </c>
      <c r="BL189" s="18" t="s">
        <v>370</v>
      </c>
      <c r="BM189" s="239" t="s">
        <v>1635</v>
      </c>
    </row>
    <row r="190" s="2" customFormat="1" ht="24.15" customHeight="1">
      <c r="A190" s="39"/>
      <c r="B190" s="40"/>
      <c r="C190" s="228" t="s">
        <v>1237</v>
      </c>
      <c r="D190" s="228" t="s">
        <v>365</v>
      </c>
      <c r="E190" s="229" t="s">
        <v>2726</v>
      </c>
      <c r="F190" s="230" t="s">
        <v>2727</v>
      </c>
      <c r="G190" s="231" t="s">
        <v>603</v>
      </c>
      <c r="H190" s="232">
        <v>70</v>
      </c>
      <c r="I190" s="233"/>
      <c r="J190" s="234">
        <f>ROUND(I190*H190,2)</f>
        <v>0</v>
      </c>
      <c r="K190" s="230" t="s">
        <v>1</v>
      </c>
      <c r="L190" s="45"/>
      <c r="M190" s="235" t="s">
        <v>1</v>
      </c>
      <c r="N190" s="236" t="s">
        <v>42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370</v>
      </c>
      <c r="AT190" s="239" t="s">
        <v>365</v>
      </c>
      <c r="AU190" s="239" t="s">
        <v>83</v>
      </c>
      <c r="AY190" s="18" t="s">
        <v>362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88</v>
      </c>
      <c r="BK190" s="240">
        <f>ROUND(I190*H190,2)</f>
        <v>0</v>
      </c>
      <c r="BL190" s="18" t="s">
        <v>370</v>
      </c>
      <c r="BM190" s="239" t="s">
        <v>1645</v>
      </c>
    </row>
    <row r="191" s="2" customFormat="1" ht="24.15" customHeight="1">
      <c r="A191" s="39"/>
      <c r="B191" s="40"/>
      <c r="C191" s="228" t="s">
        <v>1239</v>
      </c>
      <c r="D191" s="228" t="s">
        <v>365</v>
      </c>
      <c r="E191" s="229" t="s">
        <v>2728</v>
      </c>
      <c r="F191" s="230" t="s">
        <v>2729</v>
      </c>
      <c r="G191" s="231" t="s">
        <v>603</v>
      </c>
      <c r="H191" s="232">
        <v>119</v>
      </c>
      <c r="I191" s="233"/>
      <c r="J191" s="234">
        <f>ROUND(I191*H191,2)</f>
        <v>0</v>
      </c>
      <c r="K191" s="230" t="s">
        <v>1</v>
      </c>
      <c r="L191" s="45"/>
      <c r="M191" s="235" t="s">
        <v>1</v>
      </c>
      <c r="N191" s="236" t="s">
        <v>42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370</v>
      </c>
      <c r="AT191" s="239" t="s">
        <v>365</v>
      </c>
      <c r="AU191" s="239" t="s">
        <v>83</v>
      </c>
      <c r="AY191" s="18" t="s">
        <v>362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88</v>
      </c>
      <c r="BK191" s="240">
        <f>ROUND(I191*H191,2)</f>
        <v>0</v>
      </c>
      <c r="BL191" s="18" t="s">
        <v>370</v>
      </c>
      <c r="BM191" s="239" t="s">
        <v>1666</v>
      </c>
    </row>
    <row r="192" s="2" customFormat="1" ht="24.15" customHeight="1">
      <c r="A192" s="39"/>
      <c r="B192" s="40"/>
      <c r="C192" s="228" t="s">
        <v>1241</v>
      </c>
      <c r="D192" s="228" t="s">
        <v>365</v>
      </c>
      <c r="E192" s="229" t="s">
        <v>2730</v>
      </c>
      <c r="F192" s="230" t="s">
        <v>2731</v>
      </c>
      <c r="G192" s="231" t="s">
        <v>603</v>
      </c>
      <c r="H192" s="232">
        <v>121</v>
      </c>
      <c r="I192" s="233"/>
      <c r="J192" s="234">
        <f>ROUND(I192*H192,2)</f>
        <v>0</v>
      </c>
      <c r="K192" s="230" t="s">
        <v>1</v>
      </c>
      <c r="L192" s="45"/>
      <c r="M192" s="235" t="s">
        <v>1</v>
      </c>
      <c r="N192" s="236" t="s">
        <v>42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370</v>
      </c>
      <c r="AT192" s="239" t="s">
        <v>365</v>
      </c>
      <c r="AU192" s="239" t="s">
        <v>83</v>
      </c>
      <c r="AY192" s="18" t="s">
        <v>362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88</v>
      </c>
      <c r="BK192" s="240">
        <f>ROUND(I192*H192,2)</f>
        <v>0</v>
      </c>
      <c r="BL192" s="18" t="s">
        <v>370</v>
      </c>
      <c r="BM192" s="239" t="s">
        <v>1675</v>
      </c>
    </row>
    <row r="193" s="2" customFormat="1" ht="24.15" customHeight="1">
      <c r="A193" s="39"/>
      <c r="B193" s="40"/>
      <c r="C193" s="228" t="s">
        <v>1243</v>
      </c>
      <c r="D193" s="228" t="s">
        <v>365</v>
      </c>
      <c r="E193" s="229" t="s">
        <v>2732</v>
      </c>
      <c r="F193" s="230" t="s">
        <v>2733</v>
      </c>
      <c r="G193" s="231" t="s">
        <v>603</v>
      </c>
      <c r="H193" s="232">
        <v>21</v>
      </c>
      <c r="I193" s="233"/>
      <c r="J193" s="234">
        <f>ROUND(I193*H193,2)</f>
        <v>0</v>
      </c>
      <c r="K193" s="230" t="s">
        <v>1</v>
      </c>
      <c r="L193" s="45"/>
      <c r="M193" s="235" t="s">
        <v>1</v>
      </c>
      <c r="N193" s="236" t="s">
        <v>42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370</v>
      </c>
      <c r="AT193" s="239" t="s">
        <v>365</v>
      </c>
      <c r="AU193" s="239" t="s">
        <v>83</v>
      </c>
      <c r="AY193" s="18" t="s">
        <v>362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88</v>
      </c>
      <c r="BK193" s="240">
        <f>ROUND(I193*H193,2)</f>
        <v>0</v>
      </c>
      <c r="BL193" s="18" t="s">
        <v>370</v>
      </c>
      <c r="BM193" s="239" t="s">
        <v>1689</v>
      </c>
    </row>
    <row r="194" s="2" customFormat="1" ht="24.15" customHeight="1">
      <c r="A194" s="39"/>
      <c r="B194" s="40"/>
      <c r="C194" s="228" t="s">
        <v>1246</v>
      </c>
      <c r="D194" s="228" t="s">
        <v>365</v>
      </c>
      <c r="E194" s="229" t="s">
        <v>2734</v>
      </c>
      <c r="F194" s="230" t="s">
        <v>2735</v>
      </c>
      <c r="G194" s="231" t="s">
        <v>603</v>
      </c>
      <c r="H194" s="232">
        <v>10</v>
      </c>
      <c r="I194" s="233"/>
      <c r="J194" s="234">
        <f>ROUND(I194*H194,2)</f>
        <v>0</v>
      </c>
      <c r="K194" s="230" t="s">
        <v>1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370</v>
      </c>
      <c r="AT194" s="239" t="s">
        <v>365</v>
      </c>
      <c r="AU194" s="239" t="s">
        <v>83</v>
      </c>
      <c r="AY194" s="18" t="s">
        <v>362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88</v>
      </c>
      <c r="BK194" s="240">
        <f>ROUND(I194*H194,2)</f>
        <v>0</v>
      </c>
      <c r="BL194" s="18" t="s">
        <v>370</v>
      </c>
      <c r="BM194" s="239" t="s">
        <v>1704</v>
      </c>
    </row>
    <row r="195" s="2" customFormat="1" ht="24.15" customHeight="1">
      <c r="A195" s="39"/>
      <c r="B195" s="40"/>
      <c r="C195" s="228" t="s">
        <v>1249</v>
      </c>
      <c r="D195" s="228" t="s">
        <v>365</v>
      </c>
      <c r="E195" s="229" t="s">
        <v>2736</v>
      </c>
      <c r="F195" s="230" t="s">
        <v>2737</v>
      </c>
      <c r="G195" s="231" t="s">
        <v>603</v>
      </c>
      <c r="H195" s="232">
        <v>59</v>
      </c>
      <c r="I195" s="233"/>
      <c r="J195" s="234">
        <f>ROUND(I195*H195,2)</f>
        <v>0</v>
      </c>
      <c r="K195" s="230" t="s">
        <v>1</v>
      </c>
      <c r="L195" s="45"/>
      <c r="M195" s="235" t="s">
        <v>1</v>
      </c>
      <c r="N195" s="236" t="s">
        <v>42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370</v>
      </c>
      <c r="AT195" s="239" t="s">
        <v>365</v>
      </c>
      <c r="AU195" s="239" t="s">
        <v>83</v>
      </c>
      <c r="AY195" s="18" t="s">
        <v>362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88</v>
      </c>
      <c r="BK195" s="240">
        <f>ROUND(I195*H195,2)</f>
        <v>0</v>
      </c>
      <c r="BL195" s="18" t="s">
        <v>370</v>
      </c>
      <c r="BM195" s="239" t="s">
        <v>1714</v>
      </c>
    </row>
    <row r="196" s="2" customFormat="1" ht="24.15" customHeight="1">
      <c r="A196" s="39"/>
      <c r="B196" s="40"/>
      <c r="C196" s="228" t="s">
        <v>1252</v>
      </c>
      <c r="D196" s="228" t="s">
        <v>365</v>
      </c>
      <c r="E196" s="229" t="s">
        <v>2738</v>
      </c>
      <c r="F196" s="230" t="s">
        <v>2739</v>
      </c>
      <c r="G196" s="231" t="s">
        <v>603</v>
      </c>
      <c r="H196" s="232">
        <v>9</v>
      </c>
      <c r="I196" s="233"/>
      <c r="J196" s="234">
        <f>ROUND(I196*H196,2)</f>
        <v>0</v>
      </c>
      <c r="K196" s="230" t="s">
        <v>1</v>
      </c>
      <c r="L196" s="45"/>
      <c r="M196" s="235" t="s">
        <v>1</v>
      </c>
      <c r="N196" s="236" t="s">
        <v>42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370</v>
      </c>
      <c r="AT196" s="239" t="s">
        <v>365</v>
      </c>
      <c r="AU196" s="239" t="s">
        <v>83</v>
      </c>
      <c r="AY196" s="18" t="s">
        <v>362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88</v>
      </c>
      <c r="BK196" s="240">
        <f>ROUND(I196*H196,2)</f>
        <v>0</v>
      </c>
      <c r="BL196" s="18" t="s">
        <v>370</v>
      </c>
      <c r="BM196" s="239" t="s">
        <v>1729</v>
      </c>
    </row>
    <row r="197" s="2" customFormat="1" ht="24.15" customHeight="1">
      <c r="A197" s="39"/>
      <c r="B197" s="40"/>
      <c r="C197" s="228" t="s">
        <v>1258</v>
      </c>
      <c r="D197" s="228" t="s">
        <v>365</v>
      </c>
      <c r="E197" s="229" t="s">
        <v>2740</v>
      </c>
      <c r="F197" s="230" t="s">
        <v>2741</v>
      </c>
      <c r="G197" s="231" t="s">
        <v>603</v>
      </c>
      <c r="H197" s="232">
        <v>13</v>
      </c>
      <c r="I197" s="233"/>
      <c r="J197" s="234">
        <f>ROUND(I197*H197,2)</f>
        <v>0</v>
      </c>
      <c r="K197" s="230" t="s">
        <v>1</v>
      </c>
      <c r="L197" s="45"/>
      <c r="M197" s="235" t="s">
        <v>1</v>
      </c>
      <c r="N197" s="236" t="s">
        <v>42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370</v>
      </c>
      <c r="AT197" s="239" t="s">
        <v>365</v>
      </c>
      <c r="AU197" s="239" t="s">
        <v>83</v>
      </c>
      <c r="AY197" s="18" t="s">
        <v>362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88</v>
      </c>
      <c r="BK197" s="240">
        <f>ROUND(I197*H197,2)</f>
        <v>0</v>
      </c>
      <c r="BL197" s="18" t="s">
        <v>370</v>
      </c>
      <c r="BM197" s="239" t="s">
        <v>1737</v>
      </c>
    </row>
    <row r="198" s="2" customFormat="1" ht="24.15" customHeight="1">
      <c r="A198" s="39"/>
      <c r="B198" s="40"/>
      <c r="C198" s="228" t="s">
        <v>1264</v>
      </c>
      <c r="D198" s="228" t="s">
        <v>365</v>
      </c>
      <c r="E198" s="229" t="s">
        <v>2742</v>
      </c>
      <c r="F198" s="230" t="s">
        <v>2743</v>
      </c>
      <c r="G198" s="231" t="s">
        <v>603</v>
      </c>
      <c r="H198" s="232">
        <v>5</v>
      </c>
      <c r="I198" s="233"/>
      <c r="J198" s="234">
        <f>ROUND(I198*H198,2)</f>
        <v>0</v>
      </c>
      <c r="K198" s="230" t="s">
        <v>1</v>
      </c>
      <c r="L198" s="45"/>
      <c r="M198" s="235" t="s">
        <v>1</v>
      </c>
      <c r="N198" s="236" t="s">
        <v>42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370</v>
      </c>
      <c r="AT198" s="239" t="s">
        <v>365</v>
      </c>
      <c r="AU198" s="239" t="s">
        <v>83</v>
      </c>
      <c r="AY198" s="18" t="s">
        <v>362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88</v>
      </c>
      <c r="BK198" s="240">
        <f>ROUND(I198*H198,2)</f>
        <v>0</v>
      </c>
      <c r="BL198" s="18" t="s">
        <v>370</v>
      </c>
      <c r="BM198" s="239" t="s">
        <v>1749</v>
      </c>
    </row>
    <row r="199" s="2" customFormat="1" ht="16.5" customHeight="1">
      <c r="A199" s="39"/>
      <c r="B199" s="40"/>
      <c r="C199" s="228" t="s">
        <v>1199</v>
      </c>
      <c r="D199" s="228" t="s">
        <v>365</v>
      </c>
      <c r="E199" s="229" t="s">
        <v>2744</v>
      </c>
      <c r="F199" s="230" t="s">
        <v>2745</v>
      </c>
      <c r="G199" s="231" t="s">
        <v>603</v>
      </c>
      <c r="H199" s="232">
        <v>201</v>
      </c>
      <c r="I199" s="233"/>
      <c r="J199" s="234">
        <f>ROUND(I199*H199,2)</f>
        <v>0</v>
      </c>
      <c r="K199" s="230" t="s">
        <v>1</v>
      </c>
      <c r="L199" s="45"/>
      <c r="M199" s="235" t="s">
        <v>1</v>
      </c>
      <c r="N199" s="236" t="s">
        <v>42</v>
      </c>
      <c r="O199" s="92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370</v>
      </c>
      <c r="AT199" s="239" t="s">
        <v>365</v>
      </c>
      <c r="AU199" s="239" t="s">
        <v>83</v>
      </c>
      <c r="AY199" s="18" t="s">
        <v>362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88</v>
      </c>
      <c r="BK199" s="240">
        <f>ROUND(I199*H199,2)</f>
        <v>0</v>
      </c>
      <c r="BL199" s="18" t="s">
        <v>370</v>
      </c>
      <c r="BM199" s="239" t="s">
        <v>1767</v>
      </c>
    </row>
    <row r="200" s="2" customFormat="1" ht="16.5" customHeight="1">
      <c r="A200" s="39"/>
      <c r="B200" s="40"/>
      <c r="C200" s="228" t="s">
        <v>1275</v>
      </c>
      <c r="D200" s="228" t="s">
        <v>365</v>
      </c>
      <c r="E200" s="229" t="s">
        <v>2746</v>
      </c>
      <c r="F200" s="230" t="s">
        <v>2747</v>
      </c>
      <c r="G200" s="231" t="s">
        <v>603</v>
      </c>
      <c r="H200" s="232">
        <v>140</v>
      </c>
      <c r="I200" s="233"/>
      <c r="J200" s="234">
        <f>ROUND(I200*H200,2)</f>
        <v>0</v>
      </c>
      <c r="K200" s="230" t="s">
        <v>1</v>
      </c>
      <c r="L200" s="45"/>
      <c r="M200" s="235" t="s">
        <v>1</v>
      </c>
      <c r="N200" s="236" t="s">
        <v>42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370</v>
      </c>
      <c r="AT200" s="239" t="s">
        <v>365</v>
      </c>
      <c r="AU200" s="239" t="s">
        <v>83</v>
      </c>
      <c r="AY200" s="18" t="s">
        <v>362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88</v>
      </c>
      <c r="BK200" s="240">
        <f>ROUND(I200*H200,2)</f>
        <v>0</v>
      </c>
      <c r="BL200" s="18" t="s">
        <v>370</v>
      </c>
      <c r="BM200" s="239" t="s">
        <v>2748</v>
      </c>
    </row>
    <row r="201" s="2" customFormat="1" ht="24.15" customHeight="1">
      <c r="A201" s="39"/>
      <c r="B201" s="40"/>
      <c r="C201" s="228" t="s">
        <v>1280</v>
      </c>
      <c r="D201" s="228" t="s">
        <v>365</v>
      </c>
      <c r="E201" s="229" t="s">
        <v>2749</v>
      </c>
      <c r="F201" s="230" t="s">
        <v>2750</v>
      </c>
      <c r="G201" s="231" t="s">
        <v>603</v>
      </c>
      <c r="H201" s="232">
        <v>858</v>
      </c>
      <c r="I201" s="233"/>
      <c r="J201" s="234">
        <f>ROUND(I201*H201,2)</f>
        <v>0</v>
      </c>
      <c r="K201" s="230" t="s">
        <v>1</v>
      </c>
      <c r="L201" s="45"/>
      <c r="M201" s="235" t="s">
        <v>1</v>
      </c>
      <c r="N201" s="236" t="s">
        <v>42</v>
      </c>
      <c r="O201" s="92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370</v>
      </c>
      <c r="AT201" s="239" t="s">
        <v>365</v>
      </c>
      <c r="AU201" s="239" t="s">
        <v>83</v>
      </c>
      <c r="AY201" s="18" t="s">
        <v>362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88</v>
      </c>
      <c r="BK201" s="240">
        <f>ROUND(I201*H201,2)</f>
        <v>0</v>
      </c>
      <c r="BL201" s="18" t="s">
        <v>370</v>
      </c>
      <c r="BM201" s="239" t="s">
        <v>2751</v>
      </c>
    </row>
    <row r="202" s="2" customFormat="1" ht="37.8" customHeight="1">
      <c r="A202" s="39"/>
      <c r="B202" s="40"/>
      <c r="C202" s="228" t="s">
        <v>1288</v>
      </c>
      <c r="D202" s="228" t="s">
        <v>365</v>
      </c>
      <c r="E202" s="229" t="s">
        <v>2752</v>
      </c>
      <c r="F202" s="230" t="s">
        <v>2753</v>
      </c>
      <c r="G202" s="231" t="s">
        <v>603</v>
      </c>
      <c r="H202" s="232">
        <v>90</v>
      </c>
      <c r="I202" s="233"/>
      <c r="J202" s="234">
        <f>ROUND(I202*H202,2)</f>
        <v>0</v>
      </c>
      <c r="K202" s="230" t="s">
        <v>1</v>
      </c>
      <c r="L202" s="45"/>
      <c r="M202" s="235" t="s">
        <v>1</v>
      </c>
      <c r="N202" s="236" t="s">
        <v>42</v>
      </c>
      <c r="O202" s="92"/>
      <c r="P202" s="237">
        <f>O202*H202</f>
        <v>0</v>
      </c>
      <c r="Q202" s="237">
        <v>0</v>
      </c>
      <c r="R202" s="237">
        <f>Q202*H202</f>
        <v>0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370</v>
      </c>
      <c r="AT202" s="239" t="s">
        <v>365</v>
      </c>
      <c r="AU202" s="239" t="s">
        <v>83</v>
      </c>
      <c r="AY202" s="18" t="s">
        <v>362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88</v>
      </c>
      <c r="BK202" s="240">
        <f>ROUND(I202*H202,2)</f>
        <v>0</v>
      </c>
      <c r="BL202" s="18" t="s">
        <v>370</v>
      </c>
      <c r="BM202" s="239" t="s">
        <v>2754</v>
      </c>
    </row>
    <row r="203" s="2" customFormat="1" ht="24.15" customHeight="1">
      <c r="A203" s="39"/>
      <c r="B203" s="40"/>
      <c r="C203" s="228" t="s">
        <v>1293</v>
      </c>
      <c r="D203" s="228" t="s">
        <v>365</v>
      </c>
      <c r="E203" s="229" t="s">
        <v>2755</v>
      </c>
      <c r="F203" s="230" t="s">
        <v>2756</v>
      </c>
      <c r="G203" s="231" t="s">
        <v>603</v>
      </c>
      <c r="H203" s="232">
        <v>46</v>
      </c>
      <c r="I203" s="233"/>
      <c r="J203" s="234">
        <f>ROUND(I203*H203,2)</f>
        <v>0</v>
      </c>
      <c r="K203" s="230" t="s">
        <v>1</v>
      </c>
      <c r="L203" s="45"/>
      <c r="M203" s="235" t="s">
        <v>1</v>
      </c>
      <c r="N203" s="236" t="s">
        <v>42</v>
      </c>
      <c r="O203" s="92"/>
      <c r="P203" s="237">
        <f>O203*H203</f>
        <v>0</v>
      </c>
      <c r="Q203" s="237">
        <v>0</v>
      </c>
      <c r="R203" s="237">
        <f>Q203*H203</f>
        <v>0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370</v>
      </c>
      <c r="AT203" s="239" t="s">
        <v>365</v>
      </c>
      <c r="AU203" s="239" t="s">
        <v>83</v>
      </c>
      <c r="AY203" s="18" t="s">
        <v>362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88</v>
      </c>
      <c r="BK203" s="240">
        <f>ROUND(I203*H203,2)</f>
        <v>0</v>
      </c>
      <c r="BL203" s="18" t="s">
        <v>370</v>
      </c>
      <c r="BM203" s="239" t="s">
        <v>2757</v>
      </c>
    </row>
    <row r="204" s="2" customFormat="1" ht="16.5" customHeight="1">
      <c r="A204" s="39"/>
      <c r="B204" s="40"/>
      <c r="C204" s="228" t="s">
        <v>1301</v>
      </c>
      <c r="D204" s="228" t="s">
        <v>365</v>
      </c>
      <c r="E204" s="229" t="s">
        <v>2758</v>
      </c>
      <c r="F204" s="230" t="s">
        <v>2759</v>
      </c>
      <c r="G204" s="231" t="s">
        <v>603</v>
      </c>
      <c r="H204" s="232">
        <v>1348</v>
      </c>
      <c r="I204" s="233"/>
      <c r="J204" s="234">
        <f>ROUND(I204*H204,2)</f>
        <v>0</v>
      </c>
      <c r="K204" s="230" t="s">
        <v>1</v>
      </c>
      <c r="L204" s="45"/>
      <c r="M204" s="235" t="s">
        <v>1</v>
      </c>
      <c r="N204" s="236" t="s">
        <v>42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370</v>
      </c>
      <c r="AT204" s="239" t="s">
        <v>365</v>
      </c>
      <c r="AU204" s="239" t="s">
        <v>83</v>
      </c>
      <c r="AY204" s="18" t="s">
        <v>362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88</v>
      </c>
      <c r="BK204" s="240">
        <f>ROUND(I204*H204,2)</f>
        <v>0</v>
      </c>
      <c r="BL204" s="18" t="s">
        <v>370</v>
      </c>
      <c r="BM204" s="239" t="s">
        <v>2760</v>
      </c>
    </row>
    <row r="205" s="2" customFormat="1" ht="24.15" customHeight="1">
      <c r="A205" s="39"/>
      <c r="B205" s="40"/>
      <c r="C205" s="228" t="s">
        <v>1307</v>
      </c>
      <c r="D205" s="228" t="s">
        <v>365</v>
      </c>
      <c r="E205" s="229" t="s">
        <v>2761</v>
      </c>
      <c r="F205" s="230" t="s">
        <v>2762</v>
      </c>
      <c r="G205" s="231" t="s">
        <v>603</v>
      </c>
      <c r="H205" s="232">
        <v>1</v>
      </c>
      <c r="I205" s="233"/>
      <c r="J205" s="234">
        <f>ROUND(I205*H205,2)</f>
        <v>0</v>
      </c>
      <c r="K205" s="230" t="s">
        <v>1</v>
      </c>
      <c r="L205" s="45"/>
      <c r="M205" s="235" t="s">
        <v>1</v>
      </c>
      <c r="N205" s="236" t="s">
        <v>42</v>
      </c>
      <c r="O205" s="92"/>
      <c r="P205" s="237">
        <f>O205*H205</f>
        <v>0</v>
      </c>
      <c r="Q205" s="237">
        <v>0</v>
      </c>
      <c r="R205" s="237">
        <f>Q205*H205</f>
        <v>0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370</v>
      </c>
      <c r="AT205" s="239" t="s">
        <v>365</v>
      </c>
      <c r="AU205" s="239" t="s">
        <v>83</v>
      </c>
      <c r="AY205" s="18" t="s">
        <v>362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88</v>
      </c>
      <c r="BK205" s="240">
        <f>ROUND(I205*H205,2)</f>
        <v>0</v>
      </c>
      <c r="BL205" s="18" t="s">
        <v>370</v>
      </c>
      <c r="BM205" s="239" t="s">
        <v>2763</v>
      </c>
    </row>
    <row r="206" s="2" customFormat="1" ht="16.5" customHeight="1">
      <c r="A206" s="39"/>
      <c r="B206" s="40"/>
      <c r="C206" s="228" t="s">
        <v>1314</v>
      </c>
      <c r="D206" s="228" t="s">
        <v>365</v>
      </c>
      <c r="E206" s="229" t="s">
        <v>2764</v>
      </c>
      <c r="F206" s="230" t="s">
        <v>2765</v>
      </c>
      <c r="G206" s="231" t="s">
        <v>603</v>
      </c>
      <c r="H206" s="232">
        <v>12</v>
      </c>
      <c r="I206" s="233"/>
      <c r="J206" s="234">
        <f>ROUND(I206*H206,2)</f>
        <v>0</v>
      </c>
      <c r="K206" s="230" t="s">
        <v>1</v>
      </c>
      <c r="L206" s="45"/>
      <c r="M206" s="235" t="s">
        <v>1</v>
      </c>
      <c r="N206" s="236" t="s">
        <v>42</v>
      </c>
      <c r="O206" s="92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370</v>
      </c>
      <c r="AT206" s="239" t="s">
        <v>365</v>
      </c>
      <c r="AU206" s="239" t="s">
        <v>83</v>
      </c>
      <c r="AY206" s="18" t="s">
        <v>362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88</v>
      </c>
      <c r="BK206" s="240">
        <f>ROUND(I206*H206,2)</f>
        <v>0</v>
      </c>
      <c r="BL206" s="18" t="s">
        <v>370</v>
      </c>
      <c r="BM206" s="239" t="s">
        <v>2766</v>
      </c>
    </row>
    <row r="207" s="2" customFormat="1" ht="16.5" customHeight="1">
      <c r="A207" s="39"/>
      <c r="B207" s="40"/>
      <c r="C207" s="228" t="s">
        <v>1319</v>
      </c>
      <c r="D207" s="228" t="s">
        <v>365</v>
      </c>
      <c r="E207" s="229" t="s">
        <v>2767</v>
      </c>
      <c r="F207" s="230" t="s">
        <v>2768</v>
      </c>
      <c r="G207" s="231" t="s">
        <v>603</v>
      </c>
      <c r="H207" s="232">
        <v>31</v>
      </c>
      <c r="I207" s="233"/>
      <c r="J207" s="234">
        <f>ROUND(I207*H207,2)</f>
        <v>0</v>
      </c>
      <c r="K207" s="230" t="s">
        <v>1</v>
      </c>
      <c r="L207" s="45"/>
      <c r="M207" s="235" t="s">
        <v>1</v>
      </c>
      <c r="N207" s="236" t="s">
        <v>42</v>
      </c>
      <c r="O207" s="92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370</v>
      </c>
      <c r="AT207" s="239" t="s">
        <v>365</v>
      </c>
      <c r="AU207" s="239" t="s">
        <v>83</v>
      </c>
      <c r="AY207" s="18" t="s">
        <v>362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88</v>
      </c>
      <c r="BK207" s="240">
        <f>ROUND(I207*H207,2)</f>
        <v>0</v>
      </c>
      <c r="BL207" s="18" t="s">
        <v>370</v>
      </c>
      <c r="BM207" s="239" t="s">
        <v>2769</v>
      </c>
    </row>
    <row r="208" s="2" customFormat="1" ht="24.15" customHeight="1">
      <c r="A208" s="39"/>
      <c r="B208" s="40"/>
      <c r="C208" s="228" t="s">
        <v>1322</v>
      </c>
      <c r="D208" s="228" t="s">
        <v>365</v>
      </c>
      <c r="E208" s="229" t="s">
        <v>2770</v>
      </c>
      <c r="F208" s="230" t="s">
        <v>2771</v>
      </c>
      <c r="G208" s="231" t="s">
        <v>603</v>
      </c>
      <c r="H208" s="232">
        <v>45</v>
      </c>
      <c r="I208" s="233"/>
      <c r="J208" s="234">
        <f>ROUND(I208*H208,2)</f>
        <v>0</v>
      </c>
      <c r="K208" s="230" t="s">
        <v>1</v>
      </c>
      <c r="L208" s="45"/>
      <c r="M208" s="235" t="s">
        <v>1</v>
      </c>
      <c r="N208" s="236" t="s">
        <v>42</v>
      </c>
      <c r="O208" s="92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370</v>
      </c>
      <c r="AT208" s="239" t="s">
        <v>365</v>
      </c>
      <c r="AU208" s="239" t="s">
        <v>83</v>
      </c>
      <c r="AY208" s="18" t="s">
        <v>362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88</v>
      </c>
      <c r="BK208" s="240">
        <f>ROUND(I208*H208,2)</f>
        <v>0</v>
      </c>
      <c r="BL208" s="18" t="s">
        <v>370</v>
      </c>
      <c r="BM208" s="239" t="s">
        <v>2772</v>
      </c>
    </row>
    <row r="209" s="2" customFormat="1" ht="24.15" customHeight="1">
      <c r="A209" s="39"/>
      <c r="B209" s="40"/>
      <c r="C209" s="228" t="s">
        <v>1336</v>
      </c>
      <c r="D209" s="228" t="s">
        <v>365</v>
      </c>
      <c r="E209" s="229" t="s">
        <v>2773</v>
      </c>
      <c r="F209" s="230" t="s">
        <v>2774</v>
      </c>
      <c r="G209" s="231" t="s">
        <v>603</v>
      </c>
      <c r="H209" s="232">
        <v>52</v>
      </c>
      <c r="I209" s="233"/>
      <c r="J209" s="234">
        <f>ROUND(I209*H209,2)</f>
        <v>0</v>
      </c>
      <c r="K209" s="230" t="s">
        <v>1</v>
      </c>
      <c r="L209" s="45"/>
      <c r="M209" s="235" t="s">
        <v>1</v>
      </c>
      <c r="N209" s="236" t="s">
        <v>42</v>
      </c>
      <c r="O209" s="92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370</v>
      </c>
      <c r="AT209" s="239" t="s">
        <v>365</v>
      </c>
      <c r="AU209" s="239" t="s">
        <v>83</v>
      </c>
      <c r="AY209" s="18" t="s">
        <v>362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88</v>
      </c>
      <c r="BK209" s="240">
        <f>ROUND(I209*H209,2)</f>
        <v>0</v>
      </c>
      <c r="BL209" s="18" t="s">
        <v>370</v>
      </c>
      <c r="BM209" s="239" t="s">
        <v>2775</v>
      </c>
    </row>
    <row r="210" s="2" customFormat="1" ht="24.15" customHeight="1">
      <c r="A210" s="39"/>
      <c r="B210" s="40"/>
      <c r="C210" s="228" t="s">
        <v>1341</v>
      </c>
      <c r="D210" s="228" t="s">
        <v>365</v>
      </c>
      <c r="E210" s="229" t="s">
        <v>2776</v>
      </c>
      <c r="F210" s="230" t="s">
        <v>2777</v>
      </c>
      <c r="G210" s="231" t="s">
        <v>603</v>
      </c>
      <c r="H210" s="232">
        <v>52</v>
      </c>
      <c r="I210" s="233"/>
      <c r="J210" s="234">
        <f>ROUND(I210*H210,2)</f>
        <v>0</v>
      </c>
      <c r="K210" s="230" t="s">
        <v>1</v>
      </c>
      <c r="L210" s="45"/>
      <c r="M210" s="235" t="s">
        <v>1</v>
      </c>
      <c r="N210" s="236" t="s">
        <v>42</v>
      </c>
      <c r="O210" s="92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370</v>
      </c>
      <c r="AT210" s="239" t="s">
        <v>365</v>
      </c>
      <c r="AU210" s="239" t="s">
        <v>83</v>
      </c>
      <c r="AY210" s="18" t="s">
        <v>362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88</v>
      </c>
      <c r="BK210" s="240">
        <f>ROUND(I210*H210,2)</f>
        <v>0</v>
      </c>
      <c r="BL210" s="18" t="s">
        <v>370</v>
      </c>
      <c r="BM210" s="239" t="s">
        <v>2778</v>
      </c>
    </row>
    <row r="211" s="2" customFormat="1" ht="24.15" customHeight="1">
      <c r="A211" s="39"/>
      <c r="B211" s="40"/>
      <c r="C211" s="228" t="s">
        <v>1351</v>
      </c>
      <c r="D211" s="228" t="s">
        <v>365</v>
      </c>
      <c r="E211" s="229" t="s">
        <v>2779</v>
      </c>
      <c r="F211" s="230" t="s">
        <v>2780</v>
      </c>
      <c r="G211" s="231" t="s">
        <v>603</v>
      </c>
      <c r="H211" s="232">
        <v>21</v>
      </c>
      <c r="I211" s="233"/>
      <c r="J211" s="234">
        <f>ROUND(I211*H211,2)</f>
        <v>0</v>
      </c>
      <c r="K211" s="230" t="s">
        <v>1</v>
      </c>
      <c r="L211" s="45"/>
      <c r="M211" s="235" t="s">
        <v>1</v>
      </c>
      <c r="N211" s="236" t="s">
        <v>42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370</v>
      </c>
      <c r="AT211" s="239" t="s">
        <v>365</v>
      </c>
      <c r="AU211" s="239" t="s">
        <v>83</v>
      </c>
      <c r="AY211" s="18" t="s">
        <v>362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88</v>
      </c>
      <c r="BK211" s="240">
        <f>ROUND(I211*H211,2)</f>
        <v>0</v>
      </c>
      <c r="BL211" s="18" t="s">
        <v>370</v>
      </c>
      <c r="BM211" s="239" t="s">
        <v>2781</v>
      </c>
    </row>
    <row r="212" s="2" customFormat="1" ht="24.15" customHeight="1">
      <c r="A212" s="39"/>
      <c r="B212" s="40"/>
      <c r="C212" s="228" t="s">
        <v>1357</v>
      </c>
      <c r="D212" s="228" t="s">
        <v>365</v>
      </c>
      <c r="E212" s="229" t="s">
        <v>2782</v>
      </c>
      <c r="F212" s="230" t="s">
        <v>2783</v>
      </c>
      <c r="G212" s="231" t="s">
        <v>603</v>
      </c>
      <c r="H212" s="232">
        <v>27</v>
      </c>
      <c r="I212" s="233"/>
      <c r="J212" s="234">
        <f>ROUND(I212*H212,2)</f>
        <v>0</v>
      </c>
      <c r="K212" s="230" t="s">
        <v>1</v>
      </c>
      <c r="L212" s="45"/>
      <c r="M212" s="235" t="s">
        <v>1</v>
      </c>
      <c r="N212" s="236" t="s">
        <v>42</v>
      </c>
      <c r="O212" s="92"/>
      <c r="P212" s="237">
        <f>O212*H212</f>
        <v>0</v>
      </c>
      <c r="Q212" s="237">
        <v>0</v>
      </c>
      <c r="R212" s="237">
        <f>Q212*H212</f>
        <v>0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370</v>
      </c>
      <c r="AT212" s="239" t="s">
        <v>365</v>
      </c>
      <c r="AU212" s="239" t="s">
        <v>83</v>
      </c>
      <c r="AY212" s="18" t="s">
        <v>362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88</v>
      </c>
      <c r="BK212" s="240">
        <f>ROUND(I212*H212,2)</f>
        <v>0</v>
      </c>
      <c r="BL212" s="18" t="s">
        <v>370</v>
      </c>
      <c r="BM212" s="239" t="s">
        <v>2784</v>
      </c>
    </row>
    <row r="213" s="2" customFormat="1" ht="16.5" customHeight="1">
      <c r="A213" s="39"/>
      <c r="B213" s="40"/>
      <c r="C213" s="228" t="s">
        <v>1364</v>
      </c>
      <c r="D213" s="228" t="s">
        <v>365</v>
      </c>
      <c r="E213" s="229" t="s">
        <v>2785</v>
      </c>
      <c r="F213" s="230" t="s">
        <v>2786</v>
      </c>
      <c r="G213" s="231" t="s">
        <v>603</v>
      </c>
      <c r="H213" s="232">
        <v>9</v>
      </c>
      <c r="I213" s="233"/>
      <c r="J213" s="234">
        <f>ROUND(I213*H213,2)</f>
        <v>0</v>
      </c>
      <c r="K213" s="230" t="s">
        <v>1</v>
      </c>
      <c r="L213" s="45"/>
      <c r="M213" s="235" t="s">
        <v>1</v>
      </c>
      <c r="N213" s="236" t="s">
        <v>42</v>
      </c>
      <c r="O213" s="92"/>
      <c r="P213" s="237">
        <f>O213*H213</f>
        <v>0</v>
      </c>
      <c r="Q213" s="237">
        <v>0</v>
      </c>
      <c r="R213" s="237">
        <f>Q213*H213</f>
        <v>0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370</v>
      </c>
      <c r="AT213" s="239" t="s">
        <v>365</v>
      </c>
      <c r="AU213" s="239" t="s">
        <v>83</v>
      </c>
      <c r="AY213" s="18" t="s">
        <v>362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88</v>
      </c>
      <c r="BK213" s="240">
        <f>ROUND(I213*H213,2)</f>
        <v>0</v>
      </c>
      <c r="BL213" s="18" t="s">
        <v>370</v>
      </c>
      <c r="BM213" s="239" t="s">
        <v>2787</v>
      </c>
    </row>
    <row r="214" s="2" customFormat="1" ht="24.15" customHeight="1">
      <c r="A214" s="39"/>
      <c r="B214" s="40"/>
      <c r="C214" s="228" t="s">
        <v>1369</v>
      </c>
      <c r="D214" s="228" t="s">
        <v>365</v>
      </c>
      <c r="E214" s="229" t="s">
        <v>2788</v>
      </c>
      <c r="F214" s="230" t="s">
        <v>2789</v>
      </c>
      <c r="G214" s="231" t="s">
        <v>603</v>
      </c>
      <c r="H214" s="232">
        <v>96</v>
      </c>
      <c r="I214" s="233"/>
      <c r="J214" s="234">
        <f>ROUND(I214*H214,2)</f>
        <v>0</v>
      </c>
      <c r="K214" s="230" t="s">
        <v>1</v>
      </c>
      <c r="L214" s="45"/>
      <c r="M214" s="235" t="s">
        <v>1</v>
      </c>
      <c r="N214" s="236" t="s">
        <v>42</v>
      </c>
      <c r="O214" s="92"/>
      <c r="P214" s="237">
        <f>O214*H214</f>
        <v>0</v>
      </c>
      <c r="Q214" s="237">
        <v>0</v>
      </c>
      <c r="R214" s="237">
        <f>Q214*H214</f>
        <v>0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370</v>
      </c>
      <c r="AT214" s="239" t="s">
        <v>365</v>
      </c>
      <c r="AU214" s="239" t="s">
        <v>83</v>
      </c>
      <c r="AY214" s="18" t="s">
        <v>362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88</v>
      </c>
      <c r="BK214" s="240">
        <f>ROUND(I214*H214,2)</f>
        <v>0</v>
      </c>
      <c r="BL214" s="18" t="s">
        <v>370</v>
      </c>
      <c r="BM214" s="239" t="s">
        <v>2790</v>
      </c>
    </row>
    <row r="215" s="2" customFormat="1" ht="24.15" customHeight="1">
      <c r="A215" s="39"/>
      <c r="B215" s="40"/>
      <c r="C215" s="228" t="s">
        <v>1378</v>
      </c>
      <c r="D215" s="228" t="s">
        <v>365</v>
      </c>
      <c r="E215" s="229" t="s">
        <v>2791</v>
      </c>
      <c r="F215" s="230" t="s">
        <v>2792</v>
      </c>
      <c r="G215" s="231" t="s">
        <v>603</v>
      </c>
      <c r="H215" s="232">
        <v>9</v>
      </c>
      <c r="I215" s="233"/>
      <c r="J215" s="234">
        <f>ROUND(I215*H215,2)</f>
        <v>0</v>
      </c>
      <c r="K215" s="230" t="s">
        <v>1</v>
      </c>
      <c r="L215" s="45"/>
      <c r="M215" s="235" t="s">
        <v>1</v>
      </c>
      <c r="N215" s="236" t="s">
        <v>42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370</v>
      </c>
      <c r="AT215" s="239" t="s">
        <v>365</v>
      </c>
      <c r="AU215" s="239" t="s">
        <v>83</v>
      </c>
      <c r="AY215" s="18" t="s">
        <v>362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88</v>
      </c>
      <c r="BK215" s="240">
        <f>ROUND(I215*H215,2)</f>
        <v>0</v>
      </c>
      <c r="BL215" s="18" t="s">
        <v>370</v>
      </c>
      <c r="BM215" s="239" t="s">
        <v>2793</v>
      </c>
    </row>
    <row r="216" s="2" customFormat="1" ht="24.15" customHeight="1">
      <c r="A216" s="39"/>
      <c r="B216" s="40"/>
      <c r="C216" s="228" t="s">
        <v>1383</v>
      </c>
      <c r="D216" s="228" t="s">
        <v>365</v>
      </c>
      <c r="E216" s="229" t="s">
        <v>2794</v>
      </c>
      <c r="F216" s="230" t="s">
        <v>2795</v>
      </c>
      <c r="G216" s="231" t="s">
        <v>603</v>
      </c>
      <c r="H216" s="232">
        <v>47</v>
      </c>
      <c r="I216" s="233"/>
      <c r="J216" s="234">
        <f>ROUND(I216*H216,2)</f>
        <v>0</v>
      </c>
      <c r="K216" s="230" t="s">
        <v>1</v>
      </c>
      <c r="L216" s="45"/>
      <c r="M216" s="235" t="s">
        <v>1</v>
      </c>
      <c r="N216" s="236" t="s">
        <v>42</v>
      </c>
      <c r="O216" s="92"/>
      <c r="P216" s="237">
        <f>O216*H216</f>
        <v>0</v>
      </c>
      <c r="Q216" s="237">
        <v>0</v>
      </c>
      <c r="R216" s="237">
        <f>Q216*H216</f>
        <v>0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370</v>
      </c>
      <c r="AT216" s="239" t="s">
        <v>365</v>
      </c>
      <c r="AU216" s="239" t="s">
        <v>83</v>
      </c>
      <c r="AY216" s="18" t="s">
        <v>362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88</v>
      </c>
      <c r="BK216" s="240">
        <f>ROUND(I216*H216,2)</f>
        <v>0</v>
      </c>
      <c r="BL216" s="18" t="s">
        <v>370</v>
      </c>
      <c r="BM216" s="239" t="s">
        <v>2796</v>
      </c>
    </row>
    <row r="217" s="2" customFormat="1" ht="24.15" customHeight="1">
      <c r="A217" s="39"/>
      <c r="B217" s="40"/>
      <c r="C217" s="228" t="s">
        <v>1397</v>
      </c>
      <c r="D217" s="228" t="s">
        <v>365</v>
      </c>
      <c r="E217" s="229" t="s">
        <v>2797</v>
      </c>
      <c r="F217" s="230" t="s">
        <v>2798</v>
      </c>
      <c r="G217" s="231" t="s">
        <v>603</v>
      </c>
      <c r="H217" s="232">
        <v>2</v>
      </c>
      <c r="I217" s="233"/>
      <c r="J217" s="234">
        <f>ROUND(I217*H217,2)</f>
        <v>0</v>
      </c>
      <c r="K217" s="230" t="s">
        <v>1</v>
      </c>
      <c r="L217" s="45"/>
      <c r="M217" s="235" t="s">
        <v>1</v>
      </c>
      <c r="N217" s="236" t="s">
        <v>42</v>
      </c>
      <c r="O217" s="92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370</v>
      </c>
      <c r="AT217" s="239" t="s">
        <v>365</v>
      </c>
      <c r="AU217" s="239" t="s">
        <v>83</v>
      </c>
      <c r="AY217" s="18" t="s">
        <v>362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88</v>
      </c>
      <c r="BK217" s="240">
        <f>ROUND(I217*H217,2)</f>
        <v>0</v>
      </c>
      <c r="BL217" s="18" t="s">
        <v>370</v>
      </c>
      <c r="BM217" s="239" t="s">
        <v>2799</v>
      </c>
    </row>
    <row r="218" s="2" customFormat="1" ht="24.15" customHeight="1">
      <c r="A218" s="39"/>
      <c r="B218" s="40"/>
      <c r="C218" s="228" t="s">
        <v>1405</v>
      </c>
      <c r="D218" s="228" t="s">
        <v>365</v>
      </c>
      <c r="E218" s="229" t="s">
        <v>2800</v>
      </c>
      <c r="F218" s="230" t="s">
        <v>2801</v>
      </c>
      <c r="G218" s="231" t="s">
        <v>603</v>
      </c>
      <c r="H218" s="232">
        <v>10</v>
      </c>
      <c r="I218" s="233"/>
      <c r="J218" s="234">
        <f>ROUND(I218*H218,2)</f>
        <v>0</v>
      </c>
      <c r="K218" s="230" t="s">
        <v>1</v>
      </c>
      <c r="L218" s="45"/>
      <c r="M218" s="235" t="s">
        <v>1</v>
      </c>
      <c r="N218" s="236" t="s">
        <v>42</v>
      </c>
      <c r="O218" s="92"/>
      <c r="P218" s="237">
        <f>O218*H218</f>
        <v>0</v>
      </c>
      <c r="Q218" s="237">
        <v>0</v>
      </c>
      <c r="R218" s="237">
        <f>Q218*H218</f>
        <v>0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370</v>
      </c>
      <c r="AT218" s="239" t="s">
        <v>365</v>
      </c>
      <c r="AU218" s="239" t="s">
        <v>83</v>
      </c>
      <c r="AY218" s="18" t="s">
        <v>362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88</v>
      </c>
      <c r="BK218" s="240">
        <f>ROUND(I218*H218,2)</f>
        <v>0</v>
      </c>
      <c r="BL218" s="18" t="s">
        <v>370</v>
      </c>
      <c r="BM218" s="239" t="s">
        <v>2802</v>
      </c>
    </row>
    <row r="219" s="2" customFormat="1" ht="38.55" customHeight="1">
      <c r="A219" s="39"/>
      <c r="B219" s="40"/>
      <c r="C219" s="228" t="s">
        <v>1410</v>
      </c>
      <c r="D219" s="228" t="s">
        <v>365</v>
      </c>
      <c r="E219" s="229" t="s">
        <v>2803</v>
      </c>
      <c r="F219" s="230" t="s">
        <v>2804</v>
      </c>
      <c r="G219" s="231" t="s">
        <v>603</v>
      </c>
      <c r="H219" s="232">
        <v>2</v>
      </c>
      <c r="I219" s="233"/>
      <c r="J219" s="234">
        <f>ROUND(I219*H219,2)</f>
        <v>0</v>
      </c>
      <c r="K219" s="230" t="s">
        <v>1</v>
      </c>
      <c r="L219" s="45"/>
      <c r="M219" s="235" t="s">
        <v>1</v>
      </c>
      <c r="N219" s="236" t="s">
        <v>42</v>
      </c>
      <c r="O219" s="92"/>
      <c r="P219" s="237">
        <f>O219*H219</f>
        <v>0</v>
      </c>
      <c r="Q219" s="237">
        <v>0</v>
      </c>
      <c r="R219" s="237">
        <f>Q219*H219</f>
        <v>0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370</v>
      </c>
      <c r="AT219" s="239" t="s">
        <v>365</v>
      </c>
      <c r="AU219" s="239" t="s">
        <v>83</v>
      </c>
      <c r="AY219" s="18" t="s">
        <v>362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88</v>
      </c>
      <c r="BK219" s="240">
        <f>ROUND(I219*H219,2)</f>
        <v>0</v>
      </c>
      <c r="BL219" s="18" t="s">
        <v>370</v>
      </c>
      <c r="BM219" s="239" t="s">
        <v>2805</v>
      </c>
    </row>
    <row r="220" s="2" customFormat="1" ht="24.15" customHeight="1">
      <c r="A220" s="39"/>
      <c r="B220" s="40"/>
      <c r="C220" s="228" t="s">
        <v>1416</v>
      </c>
      <c r="D220" s="228" t="s">
        <v>365</v>
      </c>
      <c r="E220" s="229" t="s">
        <v>2806</v>
      </c>
      <c r="F220" s="230" t="s">
        <v>2807</v>
      </c>
      <c r="G220" s="231" t="s">
        <v>603</v>
      </c>
      <c r="H220" s="232">
        <v>1</v>
      </c>
      <c r="I220" s="233"/>
      <c r="J220" s="234">
        <f>ROUND(I220*H220,2)</f>
        <v>0</v>
      </c>
      <c r="K220" s="230" t="s">
        <v>1</v>
      </c>
      <c r="L220" s="45"/>
      <c r="M220" s="235" t="s">
        <v>1</v>
      </c>
      <c r="N220" s="236" t="s">
        <v>42</v>
      </c>
      <c r="O220" s="92"/>
      <c r="P220" s="237">
        <f>O220*H220</f>
        <v>0</v>
      </c>
      <c r="Q220" s="237">
        <v>0</v>
      </c>
      <c r="R220" s="237">
        <f>Q220*H220</f>
        <v>0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370</v>
      </c>
      <c r="AT220" s="239" t="s">
        <v>365</v>
      </c>
      <c r="AU220" s="239" t="s">
        <v>83</v>
      </c>
      <c r="AY220" s="18" t="s">
        <v>362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88</v>
      </c>
      <c r="BK220" s="240">
        <f>ROUND(I220*H220,2)</f>
        <v>0</v>
      </c>
      <c r="BL220" s="18" t="s">
        <v>370</v>
      </c>
      <c r="BM220" s="239" t="s">
        <v>2808</v>
      </c>
    </row>
    <row r="221" s="2" customFormat="1" ht="37.8" customHeight="1">
      <c r="A221" s="39"/>
      <c r="B221" s="40"/>
      <c r="C221" s="228" t="s">
        <v>1428</v>
      </c>
      <c r="D221" s="228" t="s">
        <v>365</v>
      </c>
      <c r="E221" s="229" t="s">
        <v>2809</v>
      </c>
      <c r="F221" s="230" t="s">
        <v>2810</v>
      </c>
      <c r="G221" s="231" t="s">
        <v>603</v>
      </c>
      <c r="H221" s="232">
        <v>2</v>
      </c>
      <c r="I221" s="233"/>
      <c r="J221" s="234">
        <f>ROUND(I221*H221,2)</f>
        <v>0</v>
      </c>
      <c r="K221" s="230" t="s">
        <v>1</v>
      </c>
      <c r="L221" s="45"/>
      <c r="M221" s="235" t="s">
        <v>1</v>
      </c>
      <c r="N221" s="236" t="s">
        <v>42</v>
      </c>
      <c r="O221" s="92"/>
      <c r="P221" s="237">
        <f>O221*H221</f>
        <v>0</v>
      </c>
      <c r="Q221" s="237">
        <v>0</v>
      </c>
      <c r="R221" s="237">
        <f>Q221*H221</f>
        <v>0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370</v>
      </c>
      <c r="AT221" s="239" t="s">
        <v>365</v>
      </c>
      <c r="AU221" s="239" t="s">
        <v>83</v>
      </c>
      <c r="AY221" s="18" t="s">
        <v>362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88</v>
      </c>
      <c r="BK221" s="240">
        <f>ROUND(I221*H221,2)</f>
        <v>0</v>
      </c>
      <c r="BL221" s="18" t="s">
        <v>370</v>
      </c>
      <c r="BM221" s="239" t="s">
        <v>2811</v>
      </c>
    </row>
    <row r="222" s="2" customFormat="1" ht="37.8" customHeight="1">
      <c r="A222" s="39"/>
      <c r="B222" s="40"/>
      <c r="C222" s="228" t="s">
        <v>1435</v>
      </c>
      <c r="D222" s="228" t="s">
        <v>365</v>
      </c>
      <c r="E222" s="229" t="s">
        <v>2812</v>
      </c>
      <c r="F222" s="230" t="s">
        <v>2813</v>
      </c>
      <c r="G222" s="231" t="s">
        <v>603</v>
      </c>
      <c r="H222" s="232">
        <v>18</v>
      </c>
      <c r="I222" s="233"/>
      <c r="J222" s="234">
        <f>ROUND(I222*H222,2)</f>
        <v>0</v>
      </c>
      <c r="K222" s="230" t="s">
        <v>1</v>
      </c>
      <c r="L222" s="45"/>
      <c r="M222" s="235" t="s">
        <v>1</v>
      </c>
      <c r="N222" s="236" t="s">
        <v>42</v>
      </c>
      <c r="O222" s="92"/>
      <c r="P222" s="237">
        <f>O222*H222</f>
        <v>0</v>
      </c>
      <c r="Q222" s="237">
        <v>0</v>
      </c>
      <c r="R222" s="237">
        <f>Q222*H222</f>
        <v>0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370</v>
      </c>
      <c r="AT222" s="239" t="s">
        <v>365</v>
      </c>
      <c r="AU222" s="239" t="s">
        <v>83</v>
      </c>
      <c r="AY222" s="18" t="s">
        <v>362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88</v>
      </c>
      <c r="BK222" s="240">
        <f>ROUND(I222*H222,2)</f>
        <v>0</v>
      </c>
      <c r="BL222" s="18" t="s">
        <v>370</v>
      </c>
      <c r="BM222" s="239" t="s">
        <v>2814</v>
      </c>
    </row>
    <row r="223" s="2" customFormat="1" ht="38.55" customHeight="1">
      <c r="A223" s="39"/>
      <c r="B223" s="40"/>
      <c r="C223" s="228" t="s">
        <v>1444</v>
      </c>
      <c r="D223" s="228" t="s">
        <v>365</v>
      </c>
      <c r="E223" s="229" t="s">
        <v>2815</v>
      </c>
      <c r="F223" s="230" t="s">
        <v>2816</v>
      </c>
      <c r="G223" s="231" t="s">
        <v>603</v>
      </c>
      <c r="H223" s="232">
        <v>6</v>
      </c>
      <c r="I223" s="233"/>
      <c r="J223" s="234">
        <f>ROUND(I223*H223,2)</f>
        <v>0</v>
      </c>
      <c r="K223" s="230" t="s">
        <v>1</v>
      </c>
      <c r="L223" s="45"/>
      <c r="M223" s="235" t="s">
        <v>1</v>
      </c>
      <c r="N223" s="236" t="s">
        <v>42</v>
      </c>
      <c r="O223" s="92"/>
      <c r="P223" s="237">
        <f>O223*H223</f>
        <v>0</v>
      </c>
      <c r="Q223" s="237">
        <v>0</v>
      </c>
      <c r="R223" s="237">
        <f>Q223*H223</f>
        <v>0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370</v>
      </c>
      <c r="AT223" s="239" t="s">
        <v>365</v>
      </c>
      <c r="AU223" s="239" t="s">
        <v>83</v>
      </c>
      <c r="AY223" s="18" t="s">
        <v>362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88</v>
      </c>
      <c r="BK223" s="240">
        <f>ROUND(I223*H223,2)</f>
        <v>0</v>
      </c>
      <c r="BL223" s="18" t="s">
        <v>370</v>
      </c>
      <c r="BM223" s="239" t="s">
        <v>2817</v>
      </c>
    </row>
    <row r="224" s="2" customFormat="1" ht="24.15" customHeight="1">
      <c r="A224" s="39"/>
      <c r="B224" s="40"/>
      <c r="C224" s="228" t="s">
        <v>1453</v>
      </c>
      <c r="D224" s="228" t="s">
        <v>365</v>
      </c>
      <c r="E224" s="229" t="s">
        <v>2818</v>
      </c>
      <c r="F224" s="230" t="s">
        <v>2819</v>
      </c>
      <c r="G224" s="231" t="s">
        <v>603</v>
      </c>
      <c r="H224" s="232">
        <v>23</v>
      </c>
      <c r="I224" s="233"/>
      <c r="J224" s="234">
        <f>ROUND(I224*H224,2)</f>
        <v>0</v>
      </c>
      <c r="K224" s="230" t="s">
        <v>1</v>
      </c>
      <c r="L224" s="45"/>
      <c r="M224" s="235" t="s">
        <v>1</v>
      </c>
      <c r="N224" s="236" t="s">
        <v>42</v>
      </c>
      <c r="O224" s="92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370</v>
      </c>
      <c r="AT224" s="239" t="s">
        <v>365</v>
      </c>
      <c r="AU224" s="239" t="s">
        <v>83</v>
      </c>
      <c r="AY224" s="18" t="s">
        <v>362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88</v>
      </c>
      <c r="BK224" s="240">
        <f>ROUND(I224*H224,2)</f>
        <v>0</v>
      </c>
      <c r="BL224" s="18" t="s">
        <v>370</v>
      </c>
      <c r="BM224" s="239" t="s">
        <v>2820</v>
      </c>
    </row>
    <row r="225" s="2" customFormat="1" ht="24.15" customHeight="1">
      <c r="A225" s="39"/>
      <c r="B225" s="40"/>
      <c r="C225" s="228" t="s">
        <v>1457</v>
      </c>
      <c r="D225" s="228" t="s">
        <v>365</v>
      </c>
      <c r="E225" s="229" t="s">
        <v>2821</v>
      </c>
      <c r="F225" s="230" t="s">
        <v>2822</v>
      </c>
      <c r="G225" s="231" t="s">
        <v>603</v>
      </c>
      <c r="H225" s="232">
        <v>25</v>
      </c>
      <c r="I225" s="233"/>
      <c r="J225" s="234">
        <f>ROUND(I225*H225,2)</f>
        <v>0</v>
      </c>
      <c r="K225" s="230" t="s">
        <v>1</v>
      </c>
      <c r="L225" s="45"/>
      <c r="M225" s="235" t="s">
        <v>1</v>
      </c>
      <c r="N225" s="236" t="s">
        <v>42</v>
      </c>
      <c r="O225" s="92"/>
      <c r="P225" s="237">
        <f>O225*H225</f>
        <v>0</v>
      </c>
      <c r="Q225" s="237">
        <v>0</v>
      </c>
      <c r="R225" s="237">
        <f>Q225*H225</f>
        <v>0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370</v>
      </c>
      <c r="AT225" s="239" t="s">
        <v>365</v>
      </c>
      <c r="AU225" s="239" t="s">
        <v>83</v>
      </c>
      <c r="AY225" s="18" t="s">
        <v>362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88</v>
      </c>
      <c r="BK225" s="240">
        <f>ROUND(I225*H225,2)</f>
        <v>0</v>
      </c>
      <c r="BL225" s="18" t="s">
        <v>370</v>
      </c>
      <c r="BM225" s="239" t="s">
        <v>2823</v>
      </c>
    </row>
    <row r="226" s="2" customFormat="1" ht="24.15" customHeight="1">
      <c r="A226" s="39"/>
      <c r="B226" s="40"/>
      <c r="C226" s="228" t="s">
        <v>1461</v>
      </c>
      <c r="D226" s="228" t="s">
        <v>365</v>
      </c>
      <c r="E226" s="229" t="s">
        <v>2824</v>
      </c>
      <c r="F226" s="230" t="s">
        <v>2825</v>
      </c>
      <c r="G226" s="231" t="s">
        <v>603</v>
      </c>
      <c r="H226" s="232">
        <v>56</v>
      </c>
      <c r="I226" s="233"/>
      <c r="J226" s="234">
        <f>ROUND(I226*H226,2)</f>
        <v>0</v>
      </c>
      <c r="K226" s="230" t="s">
        <v>1</v>
      </c>
      <c r="L226" s="45"/>
      <c r="M226" s="235" t="s">
        <v>1</v>
      </c>
      <c r="N226" s="236" t="s">
        <v>42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370</v>
      </c>
      <c r="AT226" s="239" t="s">
        <v>365</v>
      </c>
      <c r="AU226" s="239" t="s">
        <v>83</v>
      </c>
      <c r="AY226" s="18" t="s">
        <v>362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88</v>
      </c>
      <c r="BK226" s="240">
        <f>ROUND(I226*H226,2)</f>
        <v>0</v>
      </c>
      <c r="BL226" s="18" t="s">
        <v>370</v>
      </c>
      <c r="BM226" s="239" t="s">
        <v>2826</v>
      </c>
    </row>
    <row r="227" s="2" customFormat="1" ht="24.15" customHeight="1">
      <c r="A227" s="39"/>
      <c r="B227" s="40"/>
      <c r="C227" s="228" t="s">
        <v>1170</v>
      </c>
      <c r="D227" s="228" t="s">
        <v>365</v>
      </c>
      <c r="E227" s="229" t="s">
        <v>2827</v>
      </c>
      <c r="F227" s="230" t="s">
        <v>2828</v>
      </c>
      <c r="G227" s="231" t="s">
        <v>603</v>
      </c>
      <c r="H227" s="232">
        <v>5</v>
      </c>
      <c r="I227" s="233"/>
      <c r="J227" s="234">
        <f>ROUND(I227*H227,2)</f>
        <v>0</v>
      </c>
      <c r="K227" s="230" t="s">
        <v>1</v>
      </c>
      <c r="L227" s="45"/>
      <c r="M227" s="235" t="s">
        <v>1</v>
      </c>
      <c r="N227" s="236" t="s">
        <v>42</v>
      </c>
      <c r="O227" s="92"/>
      <c r="P227" s="237">
        <f>O227*H227</f>
        <v>0</v>
      </c>
      <c r="Q227" s="237">
        <v>0</v>
      </c>
      <c r="R227" s="237">
        <f>Q227*H227</f>
        <v>0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370</v>
      </c>
      <c r="AT227" s="239" t="s">
        <v>365</v>
      </c>
      <c r="AU227" s="239" t="s">
        <v>83</v>
      </c>
      <c r="AY227" s="18" t="s">
        <v>362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88</v>
      </c>
      <c r="BK227" s="240">
        <f>ROUND(I227*H227,2)</f>
        <v>0</v>
      </c>
      <c r="BL227" s="18" t="s">
        <v>370</v>
      </c>
      <c r="BM227" s="239" t="s">
        <v>2829</v>
      </c>
    </row>
    <row r="228" s="2" customFormat="1" ht="24.15" customHeight="1">
      <c r="A228" s="39"/>
      <c r="B228" s="40"/>
      <c r="C228" s="228" t="s">
        <v>1471</v>
      </c>
      <c r="D228" s="228" t="s">
        <v>365</v>
      </c>
      <c r="E228" s="229" t="s">
        <v>2830</v>
      </c>
      <c r="F228" s="230" t="s">
        <v>2831</v>
      </c>
      <c r="G228" s="231" t="s">
        <v>403</v>
      </c>
      <c r="H228" s="232">
        <v>98</v>
      </c>
      <c r="I228" s="233"/>
      <c r="J228" s="234">
        <f>ROUND(I228*H228,2)</f>
        <v>0</v>
      </c>
      <c r="K228" s="230" t="s">
        <v>1</v>
      </c>
      <c r="L228" s="45"/>
      <c r="M228" s="235" t="s">
        <v>1</v>
      </c>
      <c r="N228" s="236" t="s">
        <v>42</v>
      </c>
      <c r="O228" s="92"/>
      <c r="P228" s="237">
        <f>O228*H228</f>
        <v>0</v>
      </c>
      <c r="Q228" s="237">
        <v>0</v>
      </c>
      <c r="R228" s="237">
        <f>Q228*H228</f>
        <v>0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370</v>
      </c>
      <c r="AT228" s="239" t="s">
        <v>365</v>
      </c>
      <c r="AU228" s="239" t="s">
        <v>83</v>
      </c>
      <c r="AY228" s="18" t="s">
        <v>362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88</v>
      </c>
      <c r="BK228" s="240">
        <f>ROUND(I228*H228,2)</f>
        <v>0</v>
      </c>
      <c r="BL228" s="18" t="s">
        <v>370</v>
      </c>
      <c r="BM228" s="239" t="s">
        <v>2832</v>
      </c>
    </row>
    <row r="229" s="2" customFormat="1" ht="21.75" customHeight="1">
      <c r="A229" s="39"/>
      <c r="B229" s="40"/>
      <c r="C229" s="228" t="s">
        <v>1477</v>
      </c>
      <c r="D229" s="228" t="s">
        <v>365</v>
      </c>
      <c r="E229" s="229" t="s">
        <v>2833</v>
      </c>
      <c r="F229" s="230" t="s">
        <v>2834</v>
      </c>
      <c r="G229" s="231" t="s">
        <v>603</v>
      </c>
      <c r="H229" s="232">
        <v>58</v>
      </c>
      <c r="I229" s="233"/>
      <c r="J229" s="234">
        <f>ROUND(I229*H229,2)</f>
        <v>0</v>
      </c>
      <c r="K229" s="230" t="s">
        <v>1</v>
      </c>
      <c r="L229" s="45"/>
      <c r="M229" s="235" t="s">
        <v>1</v>
      </c>
      <c r="N229" s="236" t="s">
        <v>42</v>
      </c>
      <c r="O229" s="92"/>
      <c r="P229" s="237">
        <f>O229*H229</f>
        <v>0</v>
      </c>
      <c r="Q229" s="237">
        <v>0</v>
      </c>
      <c r="R229" s="237">
        <f>Q229*H229</f>
        <v>0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370</v>
      </c>
      <c r="AT229" s="239" t="s">
        <v>365</v>
      </c>
      <c r="AU229" s="239" t="s">
        <v>83</v>
      </c>
      <c r="AY229" s="18" t="s">
        <v>362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88</v>
      </c>
      <c r="BK229" s="240">
        <f>ROUND(I229*H229,2)</f>
        <v>0</v>
      </c>
      <c r="BL229" s="18" t="s">
        <v>370</v>
      </c>
      <c r="BM229" s="239" t="s">
        <v>2835</v>
      </c>
    </row>
    <row r="230" s="2" customFormat="1" ht="24.15" customHeight="1">
      <c r="A230" s="39"/>
      <c r="B230" s="40"/>
      <c r="C230" s="228" t="s">
        <v>1486</v>
      </c>
      <c r="D230" s="228" t="s">
        <v>365</v>
      </c>
      <c r="E230" s="229" t="s">
        <v>2836</v>
      </c>
      <c r="F230" s="230" t="s">
        <v>2837</v>
      </c>
      <c r="G230" s="231" t="s">
        <v>603</v>
      </c>
      <c r="H230" s="232">
        <v>57</v>
      </c>
      <c r="I230" s="233"/>
      <c r="J230" s="234">
        <f>ROUND(I230*H230,2)</f>
        <v>0</v>
      </c>
      <c r="K230" s="230" t="s">
        <v>1</v>
      </c>
      <c r="L230" s="45"/>
      <c r="M230" s="235" t="s">
        <v>1</v>
      </c>
      <c r="N230" s="236" t="s">
        <v>42</v>
      </c>
      <c r="O230" s="92"/>
      <c r="P230" s="237">
        <f>O230*H230</f>
        <v>0</v>
      </c>
      <c r="Q230" s="237">
        <v>0</v>
      </c>
      <c r="R230" s="237">
        <f>Q230*H230</f>
        <v>0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370</v>
      </c>
      <c r="AT230" s="239" t="s">
        <v>365</v>
      </c>
      <c r="AU230" s="239" t="s">
        <v>83</v>
      </c>
      <c r="AY230" s="18" t="s">
        <v>362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88</v>
      </c>
      <c r="BK230" s="240">
        <f>ROUND(I230*H230,2)</f>
        <v>0</v>
      </c>
      <c r="BL230" s="18" t="s">
        <v>370</v>
      </c>
      <c r="BM230" s="239" t="s">
        <v>2838</v>
      </c>
    </row>
    <row r="231" s="2" customFormat="1" ht="16.5" customHeight="1">
      <c r="A231" s="39"/>
      <c r="B231" s="40"/>
      <c r="C231" s="228" t="s">
        <v>1205</v>
      </c>
      <c r="D231" s="228" t="s">
        <v>365</v>
      </c>
      <c r="E231" s="229" t="s">
        <v>2839</v>
      </c>
      <c r="F231" s="230" t="s">
        <v>2840</v>
      </c>
      <c r="G231" s="231" t="s">
        <v>603</v>
      </c>
      <c r="H231" s="232">
        <v>1320</v>
      </c>
      <c r="I231" s="233"/>
      <c r="J231" s="234">
        <f>ROUND(I231*H231,2)</f>
        <v>0</v>
      </c>
      <c r="K231" s="230" t="s">
        <v>1</v>
      </c>
      <c r="L231" s="45"/>
      <c r="M231" s="235" t="s">
        <v>1</v>
      </c>
      <c r="N231" s="236" t="s">
        <v>42</v>
      </c>
      <c r="O231" s="92"/>
      <c r="P231" s="237">
        <f>O231*H231</f>
        <v>0</v>
      </c>
      <c r="Q231" s="237">
        <v>0</v>
      </c>
      <c r="R231" s="237">
        <f>Q231*H231</f>
        <v>0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370</v>
      </c>
      <c r="AT231" s="239" t="s">
        <v>365</v>
      </c>
      <c r="AU231" s="239" t="s">
        <v>83</v>
      </c>
      <c r="AY231" s="18" t="s">
        <v>362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88</v>
      </c>
      <c r="BK231" s="240">
        <f>ROUND(I231*H231,2)</f>
        <v>0</v>
      </c>
      <c r="BL231" s="18" t="s">
        <v>370</v>
      </c>
      <c r="BM231" s="239" t="s">
        <v>2841</v>
      </c>
    </row>
    <row r="232" s="2" customFormat="1" ht="16.5" customHeight="1">
      <c r="A232" s="39"/>
      <c r="B232" s="40"/>
      <c r="C232" s="228" t="s">
        <v>1499</v>
      </c>
      <c r="D232" s="228" t="s">
        <v>365</v>
      </c>
      <c r="E232" s="229" t="s">
        <v>2842</v>
      </c>
      <c r="F232" s="230" t="s">
        <v>2843</v>
      </c>
      <c r="G232" s="231" t="s">
        <v>603</v>
      </c>
      <c r="H232" s="232">
        <v>569</v>
      </c>
      <c r="I232" s="233"/>
      <c r="J232" s="234">
        <f>ROUND(I232*H232,2)</f>
        <v>0</v>
      </c>
      <c r="K232" s="230" t="s">
        <v>1</v>
      </c>
      <c r="L232" s="45"/>
      <c r="M232" s="235" t="s">
        <v>1</v>
      </c>
      <c r="N232" s="236" t="s">
        <v>42</v>
      </c>
      <c r="O232" s="92"/>
      <c r="P232" s="237">
        <f>O232*H232</f>
        <v>0</v>
      </c>
      <c r="Q232" s="237">
        <v>0</v>
      </c>
      <c r="R232" s="237">
        <f>Q232*H232</f>
        <v>0</v>
      </c>
      <c r="S232" s="237">
        <v>0</v>
      </c>
      <c r="T232" s="23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370</v>
      </c>
      <c r="AT232" s="239" t="s">
        <v>365</v>
      </c>
      <c r="AU232" s="239" t="s">
        <v>83</v>
      </c>
      <c r="AY232" s="18" t="s">
        <v>362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88</v>
      </c>
      <c r="BK232" s="240">
        <f>ROUND(I232*H232,2)</f>
        <v>0</v>
      </c>
      <c r="BL232" s="18" t="s">
        <v>370</v>
      </c>
      <c r="BM232" s="239" t="s">
        <v>2844</v>
      </c>
    </row>
    <row r="233" s="2" customFormat="1" ht="16.5" customHeight="1">
      <c r="A233" s="39"/>
      <c r="B233" s="40"/>
      <c r="C233" s="228" t="s">
        <v>1503</v>
      </c>
      <c r="D233" s="228" t="s">
        <v>365</v>
      </c>
      <c r="E233" s="229" t="s">
        <v>2845</v>
      </c>
      <c r="F233" s="230" t="s">
        <v>2846</v>
      </c>
      <c r="G233" s="231" t="s">
        <v>603</v>
      </c>
      <c r="H233" s="232">
        <v>3800</v>
      </c>
      <c r="I233" s="233"/>
      <c r="J233" s="234">
        <f>ROUND(I233*H233,2)</f>
        <v>0</v>
      </c>
      <c r="K233" s="230" t="s">
        <v>1</v>
      </c>
      <c r="L233" s="45"/>
      <c r="M233" s="235" t="s">
        <v>1</v>
      </c>
      <c r="N233" s="236" t="s">
        <v>42</v>
      </c>
      <c r="O233" s="92"/>
      <c r="P233" s="237">
        <f>O233*H233</f>
        <v>0</v>
      </c>
      <c r="Q233" s="237">
        <v>0</v>
      </c>
      <c r="R233" s="237">
        <f>Q233*H233</f>
        <v>0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370</v>
      </c>
      <c r="AT233" s="239" t="s">
        <v>365</v>
      </c>
      <c r="AU233" s="239" t="s">
        <v>83</v>
      </c>
      <c r="AY233" s="18" t="s">
        <v>362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88</v>
      </c>
      <c r="BK233" s="240">
        <f>ROUND(I233*H233,2)</f>
        <v>0</v>
      </c>
      <c r="BL233" s="18" t="s">
        <v>370</v>
      </c>
      <c r="BM233" s="239" t="s">
        <v>2847</v>
      </c>
    </row>
    <row r="234" s="2" customFormat="1" ht="16.5" customHeight="1">
      <c r="A234" s="39"/>
      <c r="B234" s="40"/>
      <c r="C234" s="228" t="s">
        <v>1507</v>
      </c>
      <c r="D234" s="228" t="s">
        <v>365</v>
      </c>
      <c r="E234" s="229" t="s">
        <v>2848</v>
      </c>
      <c r="F234" s="230" t="s">
        <v>2849</v>
      </c>
      <c r="G234" s="231" t="s">
        <v>603</v>
      </c>
      <c r="H234" s="232">
        <v>2100</v>
      </c>
      <c r="I234" s="233"/>
      <c r="J234" s="234">
        <f>ROUND(I234*H234,2)</f>
        <v>0</v>
      </c>
      <c r="K234" s="230" t="s">
        <v>1</v>
      </c>
      <c r="L234" s="45"/>
      <c r="M234" s="235" t="s">
        <v>1</v>
      </c>
      <c r="N234" s="236" t="s">
        <v>42</v>
      </c>
      <c r="O234" s="92"/>
      <c r="P234" s="237">
        <f>O234*H234</f>
        <v>0</v>
      </c>
      <c r="Q234" s="237">
        <v>0</v>
      </c>
      <c r="R234" s="237">
        <f>Q234*H234</f>
        <v>0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370</v>
      </c>
      <c r="AT234" s="239" t="s">
        <v>365</v>
      </c>
      <c r="AU234" s="239" t="s">
        <v>83</v>
      </c>
      <c r="AY234" s="18" t="s">
        <v>362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88</v>
      </c>
      <c r="BK234" s="240">
        <f>ROUND(I234*H234,2)</f>
        <v>0</v>
      </c>
      <c r="BL234" s="18" t="s">
        <v>370</v>
      </c>
      <c r="BM234" s="239" t="s">
        <v>2850</v>
      </c>
    </row>
    <row r="235" s="2" customFormat="1" ht="16.5" customHeight="1">
      <c r="A235" s="39"/>
      <c r="B235" s="40"/>
      <c r="C235" s="228" t="s">
        <v>1514</v>
      </c>
      <c r="D235" s="228" t="s">
        <v>365</v>
      </c>
      <c r="E235" s="229" t="s">
        <v>2851</v>
      </c>
      <c r="F235" s="230" t="s">
        <v>2852</v>
      </c>
      <c r="G235" s="231" t="s">
        <v>603</v>
      </c>
      <c r="H235" s="232">
        <v>736</v>
      </c>
      <c r="I235" s="233"/>
      <c r="J235" s="234">
        <f>ROUND(I235*H235,2)</f>
        <v>0</v>
      </c>
      <c r="K235" s="230" t="s">
        <v>1</v>
      </c>
      <c r="L235" s="45"/>
      <c r="M235" s="235" t="s">
        <v>1</v>
      </c>
      <c r="N235" s="236" t="s">
        <v>42</v>
      </c>
      <c r="O235" s="92"/>
      <c r="P235" s="237">
        <f>O235*H235</f>
        <v>0</v>
      </c>
      <c r="Q235" s="237">
        <v>0</v>
      </c>
      <c r="R235" s="237">
        <f>Q235*H235</f>
        <v>0</v>
      </c>
      <c r="S235" s="237">
        <v>0</v>
      </c>
      <c r="T235" s="23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9" t="s">
        <v>370</v>
      </c>
      <c r="AT235" s="239" t="s">
        <v>365</v>
      </c>
      <c r="AU235" s="239" t="s">
        <v>83</v>
      </c>
      <c r="AY235" s="18" t="s">
        <v>362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88</v>
      </c>
      <c r="BK235" s="240">
        <f>ROUND(I235*H235,2)</f>
        <v>0</v>
      </c>
      <c r="BL235" s="18" t="s">
        <v>370</v>
      </c>
      <c r="BM235" s="239" t="s">
        <v>2853</v>
      </c>
    </row>
    <row r="236" s="2" customFormat="1" ht="16.5" customHeight="1">
      <c r="A236" s="39"/>
      <c r="B236" s="40"/>
      <c r="C236" s="228" t="s">
        <v>1528</v>
      </c>
      <c r="D236" s="228" t="s">
        <v>365</v>
      </c>
      <c r="E236" s="229" t="s">
        <v>2854</v>
      </c>
      <c r="F236" s="230" t="s">
        <v>2855</v>
      </c>
      <c r="G236" s="231" t="s">
        <v>603</v>
      </c>
      <c r="H236" s="232">
        <v>8</v>
      </c>
      <c r="I236" s="233"/>
      <c r="J236" s="234">
        <f>ROUND(I236*H236,2)</f>
        <v>0</v>
      </c>
      <c r="K236" s="230" t="s">
        <v>1</v>
      </c>
      <c r="L236" s="45"/>
      <c r="M236" s="235" t="s">
        <v>1</v>
      </c>
      <c r="N236" s="236" t="s">
        <v>42</v>
      </c>
      <c r="O236" s="92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370</v>
      </c>
      <c r="AT236" s="239" t="s">
        <v>365</v>
      </c>
      <c r="AU236" s="239" t="s">
        <v>83</v>
      </c>
      <c r="AY236" s="18" t="s">
        <v>362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88</v>
      </c>
      <c r="BK236" s="240">
        <f>ROUND(I236*H236,2)</f>
        <v>0</v>
      </c>
      <c r="BL236" s="18" t="s">
        <v>370</v>
      </c>
      <c r="BM236" s="239" t="s">
        <v>2856</v>
      </c>
    </row>
    <row r="237" s="12" customFormat="1" ht="22.8" customHeight="1">
      <c r="A237" s="12"/>
      <c r="B237" s="212"/>
      <c r="C237" s="213"/>
      <c r="D237" s="214" t="s">
        <v>75</v>
      </c>
      <c r="E237" s="226" t="s">
        <v>2857</v>
      </c>
      <c r="F237" s="226" t="s">
        <v>2858</v>
      </c>
      <c r="G237" s="213"/>
      <c r="H237" s="213"/>
      <c r="I237" s="216"/>
      <c r="J237" s="227">
        <f>BK237</f>
        <v>0</v>
      </c>
      <c r="K237" s="213"/>
      <c r="L237" s="218"/>
      <c r="M237" s="219"/>
      <c r="N237" s="220"/>
      <c r="O237" s="220"/>
      <c r="P237" s="221">
        <f>P238</f>
        <v>0</v>
      </c>
      <c r="Q237" s="220"/>
      <c r="R237" s="221">
        <f>R238</f>
        <v>0</v>
      </c>
      <c r="S237" s="220"/>
      <c r="T237" s="222">
        <f>T238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23" t="s">
        <v>83</v>
      </c>
      <c r="AT237" s="224" t="s">
        <v>75</v>
      </c>
      <c r="AU237" s="224" t="s">
        <v>83</v>
      </c>
      <c r="AY237" s="223" t="s">
        <v>362</v>
      </c>
      <c r="BK237" s="225">
        <f>BK238</f>
        <v>0</v>
      </c>
    </row>
    <row r="238" s="2" customFormat="1" ht="16.5" customHeight="1">
      <c r="A238" s="39"/>
      <c r="B238" s="40"/>
      <c r="C238" s="228" t="s">
        <v>1532</v>
      </c>
      <c r="D238" s="228" t="s">
        <v>365</v>
      </c>
      <c r="E238" s="229" t="s">
        <v>2859</v>
      </c>
      <c r="F238" s="230" t="s">
        <v>590</v>
      </c>
      <c r="G238" s="231" t="s">
        <v>1510</v>
      </c>
      <c r="H238" s="308"/>
      <c r="I238" s="233"/>
      <c r="J238" s="234">
        <f>ROUND(I238*H238,2)</f>
        <v>0</v>
      </c>
      <c r="K238" s="230" t="s">
        <v>1</v>
      </c>
      <c r="L238" s="45"/>
      <c r="M238" s="288" t="s">
        <v>1</v>
      </c>
      <c r="N238" s="289" t="s">
        <v>42</v>
      </c>
      <c r="O238" s="290"/>
      <c r="P238" s="291">
        <f>O238*H238</f>
        <v>0</v>
      </c>
      <c r="Q238" s="291">
        <v>0</v>
      </c>
      <c r="R238" s="291">
        <f>Q238*H238</f>
        <v>0</v>
      </c>
      <c r="S238" s="291">
        <v>0</v>
      </c>
      <c r="T238" s="292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370</v>
      </c>
      <c r="AT238" s="239" t="s">
        <v>365</v>
      </c>
      <c r="AU238" s="239" t="s">
        <v>88</v>
      </c>
      <c r="AY238" s="18" t="s">
        <v>362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88</v>
      </c>
      <c r="BK238" s="240">
        <f>ROUND(I238*H238,2)</f>
        <v>0</v>
      </c>
      <c r="BL238" s="18" t="s">
        <v>370</v>
      </c>
      <c r="BM238" s="239" t="s">
        <v>2860</v>
      </c>
    </row>
    <row r="239" s="2" customFormat="1" ht="6.96" customHeight="1">
      <c r="A239" s="39"/>
      <c r="B239" s="67"/>
      <c r="C239" s="68"/>
      <c r="D239" s="68"/>
      <c r="E239" s="68"/>
      <c r="F239" s="68"/>
      <c r="G239" s="68"/>
      <c r="H239" s="68"/>
      <c r="I239" s="68"/>
      <c r="J239" s="68"/>
      <c r="K239" s="68"/>
      <c r="L239" s="45"/>
      <c r="M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</row>
  </sheetData>
  <sheetProtection sheet="1" autoFilter="0" formatColumns="0" formatRows="0" objects="1" scenarios="1" spinCount="100000" saltValue="r+aJqRW3U1fKI//hDjEfIIQmC47n1NX41Slnovd9FASGMyP+4rDQChIZflZDe/Ozcp8a39A8FCTKtkdcLTmV4g==" hashValue="5EzGF4xKJBYhh2uKD6C3Y/4xHk1hr7XvI48YpYmICuzQAAfGPaqKNQKKfKq4OSlckGId/WF6c+CLzXoluq1jxw==" algorithmName="SHA-512" password="CC35"/>
  <autoFilter ref="C125:K23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632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2574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2861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ROUND((SUM(BE125:BE183)),  2)</f>
        <v>0</v>
      </c>
      <c r="G37" s="39"/>
      <c r="H37" s="39"/>
      <c r="I37" s="166">
        <v>0.20999999999999999</v>
      </c>
      <c r="J37" s="165">
        <f>ROUND(((SUM(BE125:BE183))*I37),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ROUND((SUM(BF125:BF183)),  2)</f>
        <v>0</v>
      </c>
      <c r="G38" s="39"/>
      <c r="H38" s="39"/>
      <c r="I38" s="166">
        <v>0.12</v>
      </c>
      <c r="J38" s="165">
        <f>ROUND(((SUM(BF125:BF183))*I38),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ROUND((SUM(BG125:BG183)),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ROUND((SUM(BH125:BH183)),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ROUND((SUM(BI125:BI183)),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632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2574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SIL.3 - Silnoproud - montáže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2862</v>
      </c>
      <c r="E101" s="193"/>
      <c r="F101" s="193"/>
      <c r="G101" s="193"/>
      <c r="H101" s="193"/>
      <c r="I101" s="193"/>
      <c r="J101" s="194">
        <f>J126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347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Stavební úpravy Ústecká 2855, Česká Lípa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325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632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327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296" t="s">
        <v>2574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634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SIL.3 - Silnoproud - montáže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 xml:space="preserve">Ústecká 2855, Česká Lípa </v>
      </c>
      <c r="G119" s="41"/>
      <c r="H119" s="41"/>
      <c r="I119" s="33" t="s">
        <v>22</v>
      </c>
      <c r="J119" s="80" t="str">
        <f>IF(J16="","",J16)</f>
        <v>6. 8. 2025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Město Č. Lípa, n. T.G.M. 1/1, 47 001 Česká Lípa</v>
      </c>
      <c r="G121" s="41"/>
      <c r="H121" s="41"/>
      <c r="I121" s="33" t="s">
        <v>30</v>
      </c>
      <c r="J121" s="37" t="str">
        <f>E25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33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348</v>
      </c>
      <c r="D124" s="204" t="s">
        <v>61</v>
      </c>
      <c r="E124" s="204" t="s">
        <v>57</v>
      </c>
      <c r="F124" s="204" t="s">
        <v>58</v>
      </c>
      <c r="G124" s="204" t="s">
        <v>349</v>
      </c>
      <c r="H124" s="204" t="s">
        <v>350</v>
      </c>
      <c r="I124" s="204" t="s">
        <v>351</v>
      </c>
      <c r="J124" s="204" t="s">
        <v>331</v>
      </c>
      <c r="K124" s="205" t="s">
        <v>352</v>
      </c>
      <c r="L124" s="206"/>
      <c r="M124" s="101" t="s">
        <v>1</v>
      </c>
      <c r="N124" s="102" t="s">
        <v>40</v>
      </c>
      <c r="O124" s="102" t="s">
        <v>353</v>
      </c>
      <c r="P124" s="102" t="s">
        <v>354</v>
      </c>
      <c r="Q124" s="102" t="s">
        <v>355</v>
      </c>
      <c r="R124" s="102" t="s">
        <v>356</v>
      </c>
      <c r="S124" s="102" t="s">
        <v>357</v>
      </c>
      <c r="T124" s="103" t="s">
        <v>358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359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0</v>
      </c>
      <c r="S125" s="105"/>
      <c r="T125" s="210">
        <f>T126</f>
        <v>7.9499999999999993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333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75</v>
      </c>
      <c r="E126" s="215" t="s">
        <v>2577</v>
      </c>
      <c r="F126" s="215" t="s">
        <v>2863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SUM(P127:P183)</f>
        <v>0</v>
      </c>
      <c r="Q126" s="220"/>
      <c r="R126" s="221">
        <f>SUM(R127:R183)</f>
        <v>0</v>
      </c>
      <c r="S126" s="220"/>
      <c r="T126" s="222">
        <f>SUM(T127:T183)</f>
        <v>7.9499999999999993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83</v>
      </c>
      <c r="AT126" s="224" t="s">
        <v>75</v>
      </c>
      <c r="AU126" s="224" t="s">
        <v>76</v>
      </c>
      <c r="AY126" s="223" t="s">
        <v>362</v>
      </c>
      <c r="BK126" s="225">
        <f>SUM(BK127:BK183)</f>
        <v>0</v>
      </c>
    </row>
    <row r="127" s="2" customFormat="1" ht="24.15" customHeight="1">
      <c r="A127" s="39"/>
      <c r="B127" s="40"/>
      <c r="C127" s="228" t="s">
        <v>83</v>
      </c>
      <c r="D127" s="228" t="s">
        <v>365</v>
      </c>
      <c r="E127" s="229" t="s">
        <v>2864</v>
      </c>
      <c r="F127" s="230" t="s">
        <v>2865</v>
      </c>
      <c r="G127" s="231" t="s">
        <v>403</v>
      </c>
      <c r="H127" s="232">
        <v>85</v>
      </c>
      <c r="I127" s="233"/>
      <c r="J127" s="234">
        <f>ROUND(I127*H127,2)</f>
        <v>0</v>
      </c>
      <c r="K127" s="230" t="s">
        <v>369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370</v>
      </c>
      <c r="AT127" s="239" t="s">
        <v>365</v>
      </c>
      <c r="AU127" s="239" t="s">
        <v>83</v>
      </c>
      <c r="AY127" s="18" t="s">
        <v>362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88</v>
      </c>
      <c r="BK127" s="240">
        <f>ROUND(I127*H127,2)</f>
        <v>0</v>
      </c>
      <c r="BL127" s="18" t="s">
        <v>370</v>
      </c>
      <c r="BM127" s="239" t="s">
        <v>88</v>
      </c>
    </row>
    <row r="128" s="2" customFormat="1" ht="37.8" customHeight="1">
      <c r="A128" s="39"/>
      <c r="B128" s="40"/>
      <c r="C128" s="228" t="s">
        <v>88</v>
      </c>
      <c r="D128" s="228" t="s">
        <v>365</v>
      </c>
      <c r="E128" s="229" t="s">
        <v>2866</v>
      </c>
      <c r="F128" s="230" t="s">
        <v>2867</v>
      </c>
      <c r="G128" s="231" t="s">
        <v>403</v>
      </c>
      <c r="H128" s="232">
        <v>6</v>
      </c>
      <c r="I128" s="233"/>
      <c r="J128" s="234">
        <f>ROUND(I128*H128,2)</f>
        <v>0</v>
      </c>
      <c r="K128" s="230" t="s">
        <v>369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370</v>
      </c>
      <c r="AT128" s="239" t="s">
        <v>365</v>
      </c>
      <c r="AU128" s="239" t="s">
        <v>83</v>
      </c>
      <c r="AY128" s="18" t="s">
        <v>362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370</v>
      </c>
      <c r="BM128" s="239" t="s">
        <v>370</v>
      </c>
    </row>
    <row r="129" s="2" customFormat="1" ht="37.8" customHeight="1">
      <c r="A129" s="39"/>
      <c r="B129" s="40"/>
      <c r="C129" s="228" t="s">
        <v>104</v>
      </c>
      <c r="D129" s="228" t="s">
        <v>365</v>
      </c>
      <c r="E129" s="229" t="s">
        <v>2868</v>
      </c>
      <c r="F129" s="230" t="s">
        <v>2869</v>
      </c>
      <c r="G129" s="231" t="s">
        <v>403</v>
      </c>
      <c r="H129" s="232">
        <v>78</v>
      </c>
      <c r="I129" s="233"/>
      <c r="J129" s="234">
        <f>ROUND(I129*H129,2)</f>
        <v>0</v>
      </c>
      <c r="K129" s="230" t="s">
        <v>369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370</v>
      </c>
      <c r="AT129" s="239" t="s">
        <v>365</v>
      </c>
      <c r="AU129" s="239" t="s">
        <v>83</v>
      </c>
      <c r="AY129" s="18" t="s">
        <v>362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370</v>
      </c>
      <c r="BM129" s="239" t="s">
        <v>386</v>
      </c>
    </row>
    <row r="130" s="2" customFormat="1" ht="24.15" customHeight="1">
      <c r="A130" s="39"/>
      <c r="B130" s="40"/>
      <c r="C130" s="228" t="s">
        <v>370</v>
      </c>
      <c r="D130" s="228" t="s">
        <v>365</v>
      </c>
      <c r="E130" s="229" t="s">
        <v>2870</v>
      </c>
      <c r="F130" s="230" t="s">
        <v>2871</v>
      </c>
      <c r="G130" s="231" t="s">
        <v>403</v>
      </c>
      <c r="H130" s="232">
        <v>26</v>
      </c>
      <c r="I130" s="233"/>
      <c r="J130" s="234">
        <f>ROUND(I130*H130,2)</f>
        <v>0</v>
      </c>
      <c r="K130" s="230" t="s">
        <v>369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370</v>
      </c>
      <c r="AT130" s="239" t="s">
        <v>365</v>
      </c>
      <c r="AU130" s="239" t="s">
        <v>83</v>
      </c>
      <c r="AY130" s="18" t="s">
        <v>362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370</v>
      </c>
      <c r="BM130" s="239" t="s">
        <v>383</v>
      </c>
    </row>
    <row r="131" s="2" customFormat="1" ht="24.15" customHeight="1">
      <c r="A131" s="39"/>
      <c r="B131" s="40"/>
      <c r="C131" s="228" t="s">
        <v>363</v>
      </c>
      <c r="D131" s="228" t="s">
        <v>365</v>
      </c>
      <c r="E131" s="229" t="s">
        <v>2872</v>
      </c>
      <c r="F131" s="230" t="s">
        <v>594</v>
      </c>
      <c r="G131" s="231" t="s">
        <v>403</v>
      </c>
      <c r="H131" s="232">
        <v>2071</v>
      </c>
      <c r="I131" s="233"/>
      <c r="J131" s="234">
        <f>ROUND(I131*H131,2)</f>
        <v>0</v>
      </c>
      <c r="K131" s="230" t="s">
        <v>369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370</v>
      </c>
      <c r="AT131" s="239" t="s">
        <v>365</v>
      </c>
      <c r="AU131" s="239" t="s">
        <v>83</v>
      </c>
      <c r="AY131" s="18" t="s">
        <v>362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370</v>
      </c>
      <c r="BM131" s="239" t="s">
        <v>411</v>
      </c>
    </row>
    <row r="132" s="2" customFormat="1" ht="24.15" customHeight="1">
      <c r="A132" s="39"/>
      <c r="B132" s="40"/>
      <c r="C132" s="228" t="s">
        <v>386</v>
      </c>
      <c r="D132" s="228" t="s">
        <v>365</v>
      </c>
      <c r="E132" s="229" t="s">
        <v>2873</v>
      </c>
      <c r="F132" s="230" t="s">
        <v>2874</v>
      </c>
      <c r="G132" s="231" t="s">
        <v>403</v>
      </c>
      <c r="H132" s="232">
        <v>2610</v>
      </c>
      <c r="I132" s="233"/>
      <c r="J132" s="234">
        <f>ROUND(I132*H132,2)</f>
        <v>0</v>
      </c>
      <c r="K132" s="230" t="s">
        <v>369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370</v>
      </c>
      <c r="AT132" s="239" t="s">
        <v>365</v>
      </c>
      <c r="AU132" s="239" t="s">
        <v>83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370</v>
      </c>
      <c r="BM132" s="239" t="s">
        <v>8</v>
      </c>
    </row>
    <row r="133" s="2" customFormat="1" ht="24.15" customHeight="1">
      <c r="A133" s="39"/>
      <c r="B133" s="40"/>
      <c r="C133" s="228" t="s">
        <v>397</v>
      </c>
      <c r="D133" s="228" t="s">
        <v>365</v>
      </c>
      <c r="E133" s="229" t="s">
        <v>2875</v>
      </c>
      <c r="F133" s="230" t="s">
        <v>2876</v>
      </c>
      <c r="G133" s="231" t="s">
        <v>403</v>
      </c>
      <c r="H133" s="232">
        <v>210</v>
      </c>
      <c r="I133" s="233"/>
      <c r="J133" s="234">
        <f>ROUND(I133*H133,2)</f>
        <v>0</v>
      </c>
      <c r="K133" s="230" t="s">
        <v>369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83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431</v>
      </c>
    </row>
    <row r="134" s="2" customFormat="1" ht="24.15" customHeight="1">
      <c r="A134" s="39"/>
      <c r="B134" s="40"/>
      <c r="C134" s="228" t="s">
        <v>383</v>
      </c>
      <c r="D134" s="228" t="s">
        <v>365</v>
      </c>
      <c r="E134" s="229" t="s">
        <v>2877</v>
      </c>
      <c r="F134" s="230" t="s">
        <v>597</v>
      </c>
      <c r="G134" s="231" t="s">
        <v>403</v>
      </c>
      <c r="H134" s="232">
        <v>15513</v>
      </c>
      <c r="I134" s="233"/>
      <c r="J134" s="234">
        <f>ROUND(I134*H134,2)</f>
        <v>0</v>
      </c>
      <c r="K134" s="230" t="s">
        <v>369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83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440</v>
      </c>
    </row>
    <row r="135" s="2" customFormat="1" ht="24.15" customHeight="1">
      <c r="A135" s="39"/>
      <c r="B135" s="40"/>
      <c r="C135" s="228" t="s">
        <v>406</v>
      </c>
      <c r="D135" s="228" t="s">
        <v>365</v>
      </c>
      <c r="E135" s="229" t="s">
        <v>2878</v>
      </c>
      <c r="F135" s="230" t="s">
        <v>2879</v>
      </c>
      <c r="G135" s="231" t="s">
        <v>403</v>
      </c>
      <c r="H135" s="232">
        <v>55</v>
      </c>
      <c r="I135" s="233"/>
      <c r="J135" s="234">
        <f>ROUND(I135*H135,2)</f>
        <v>0</v>
      </c>
      <c r="K135" s="230" t="s">
        <v>369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83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450</v>
      </c>
    </row>
    <row r="136" s="2" customFormat="1" ht="24.15" customHeight="1">
      <c r="A136" s="39"/>
      <c r="B136" s="40"/>
      <c r="C136" s="228" t="s">
        <v>411</v>
      </c>
      <c r="D136" s="228" t="s">
        <v>365</v>
      </c>
      <c r="E136" s="229" t="s">
        <v>2880</v>
      </c>
      <c r="F136" s="230" t="s">
        <v>2881</v>
      </c>
      <c r="G136" s="231" t="s">
        <v>403</v>
      </c>
      <c r="H136" s="232">
        <v>564</v>
      </c>
      <c r="I136" s="233"/>
      <c r="J136" s="234">
        <f>ROUND(I136*H136,2)</f>
        <v>0</v>
      </c>
      <c r="K136" s="230" t="s">
        <v>369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83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461</v>
      </c>
    </row>
    <row r="137" s="2" customFormat="1" ht="24.15" customHeight="1">
      <c r="A137" s="39"/>
      <c r="B137" s="40"/>
      <c r="C137" s="228" t="s">
        <v>416</v>
      </c>
      <c r="D137" s="228" t="s">
        <v>365</v>
      </c>
      <c r="E137" s="229" t="s">
        <v>2882</v>
      </c>
      <c r="F137" s="230" t="s">
        <v>2883</v>
      </c>
      <c r="G137" s="231" t="s">
        <v>403</v>
      </c>
      <c r="H137" s="232">
        <v>1352</v>
      </c>
      <c r="I137" s="233"/>
      <c r="J137" s="234">
        <f>ROUND(I137*H137,2)</f>
        <v>0</v>
      </c>
      <c r="K137" s="230" t="s">
        <v>369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370</v>
      </c>
      <c r="AT137" s="239" t="s">
        <v>365</v>
      </c>
      <c r="AU137" s="239" t="s">
        <v>83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370</v>
      </c>
      <c r="BM137" s="239" t="s">
        <v>473</v>
      </c>
    </row>
    <row r="138" s="2" customFormat="1" ht="24.15" customHeight="1">
      <c r="A138" s="39"/>
      <c r="B138" s="40"/>
      <c r="C138" s="228" t="s">
        <v>8</v>
      </c>
      <c r="D138" s="228" t="s">
        <v>365</v>
      </c>
      <c r="E138" s="229" t="s">
        <v>2884</v>
      </c>
      <c r="F138" s="230" t="s">
        <v>2885</v>
      </c>
      <c r="G138" s="231" t="s">
        <v>403</v>
      </c>
      <c r="H138" s="232">
        <v>69</v>
      </c>
      <c r="I138" s="233"/>
      <c r="J138" s="234">
        <f>ROUND(I138*H138,2)</f>
        <v>0</v>
      </c>
      <c r="K138" s="230" t="s">
        <v>369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83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484</v>
      </c>
    </row>
    <row r="139" s="2" customFormat="1" ht="24.15" customHeight="1">
      <c r="A139" s="39"/>
      <c r="B139" s="40"/>
      <c r="C139" s="228" t="s">
        <v>427</v>
      </c>
      <c r="D139" s="228" t="s">
        <v>365</v>
      </c>
      <c r="E139" s="229" t="s">
        <v>2886</v>
      </c>
      <c r="F139" s="230" t="s">
        <v>2887</v>
      </c>
      <c r="G139" s="231" t="s">
        <v>403</v>
      </c>
      <c r="H139" s="232">
        <v>276</v>
      </c>
      <c r="I139" s="233"/>
      <c r="J139" s="234">
        <f>ROUND(I139*H139,2)</f>
        <v>0</v>
      </c>
      <c r="K139" s="230" t="s">
        <v>369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370</v>
      </c>
      <c r="AT139" s="239" t="s">
        <v>365</v>
      </c>
      <c r="AU139" s="239" t="s">
        <v>83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492</v>
      </c>
    </row>
    <row r="140" s="2" customFormat="1" ht="24.15" customHeight="1">
      <c r="A140" s="39"/>
      <c r="B140" s="40"/>
      <c r="C140" s="228" t="s">
        <v>431</v>
      </c>
      <c r="D140" s="228" t="s">
        <v>365</v>
      </c>
      <c r="E140" s="229" t="s">
        <v>2888</v>
      </c>
      <c r="F140" s="230" t="s">
        <v>2889</v>
      </c>
      <c r="G140" s="231" t="s">
        <v>403</v>
      </c>
      <c r="H140" s="232">
        <v>2584</v>
      </c>
      <c r="I140" s="233"/>
      <c r="J140" s="234">
        <f>ROUND(I140*H140,2)</f>
        <v>0</v>
      </c>
      <c r="K140" s="230" t="s">
        <v>369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370</v>
      </c>
      <c r="AT140" s="239" t="s">
        <v>365</v>
      </c>
      <c r="AU140" s="239" t="s">
        <v>83</v>
      </c>
      <c r="AY140" s="18" t="s">
        <v>362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370</v>
      </c>
      <c r="BM140" s="239" t="s">
        <v>502</v>
      </c>
    </row>
    <row r="141" s="2" customFormat="1" ht="16.5" customHeight="1">
      <c r="A141" s="39"/>
      <c r="B141" s="40"/>
      <c r="C141" s="228" t="s">
        <v>435</v>
      </c>
      <c r="D141" s="228" t="s">
        <v>365</v>
      </c>
      <c r="E141" s="229" t="s">
        <v>2890</v>
      </c>
      <c r="F141" s="230" t="s">
        <v>2891</v>
      </c>
      <c r="G141" s="231" t="s">
        <v>403</v>
      </c>
      <c r="H141" s="232">
        <v>148</v>
      </c>
      <c r="I141" s="233"/>
      <c r="J141" s="234">
        <f>ROUND(I141*H141,2)</f>
        <v>0</v>
      </c>
      <c r="K141" s="230" t="s">
        <v>369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370</v>
      </c>
      <c r="AT141" s="239" t="s">
        <v>365</v>
      </c>
      <c r="AU141" s="239" t="s">
        <v>83</v>
      </c>
      <c r="AY141" s="18" t="s">
        <v>362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370</v>
      </c>
      <c r="BM141" s="239" t="s">
        <v>517</v>
      </c>
    </row>
    <row r="142" s="2" customFormat="1" ht="16.5" customHeight="1">
      <c r="A142" s="39"/>
      <c r="B142" s="40"/>
      <c r="C142" s="228" t="s">
        <v>440</v>
      </c>
      <c r="D142" s="228" t="s">
        <v>365</v>
      </c>
      <c r="E142" s="229" t="s">
        <v>2892</v>
      </c>
      <c r="F142" s="230" t="s">
        <v>2893</v>
      </c>
      <c r="G142" s="231" t="s">
        <v>403</v>
      </c>
      <c r="H142" s="232">
        <v>148</v>
      </c>
      <c r="I142" s="233"/>
      <c r="J142" s="234">
        <f>ROUND(I142*H142,2)</f>
        <v>0</v>
      </c>
      <c r="K142" s="230" t="s">
        <v>369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370</v>
      </c>
      <c r="AT142" s="239" t="s">
        <v>365</v>
      </c>
      <c r="AU142" s="239" t="s">
        <v>83</v>
      </c>
      <c r="AY142" s="18" t="s">
        <v>362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370</v>
      </c>
      <c r="BM142" s="239" t="s">
        <v>526</v>
      </c>
    </row>
    <row r="143" s="2" customFormat="1" ht="16.5" customHeight="1">
      <c r="A143" s="39"/>
      <c r="B143" s="40"/>
      <c r="C143" s="228" t="s">
        <v>445</v>
      </c>
      <c r="D143" s="228" t="s">
        <v>365</v>
      </c>
      <c r="E143" s="229" t="s">
        <v>2894</v>
      </c>
      <c r="F143" s="230" t="s">
        <v>2895</v>
      </c>
      <c r="G143" s="231" t="s">
        <v>403</v>
      </c>
      <c r="H143" s="232">
        <v>76</v>
      </c>
      <c r="I143" s="233"/>
      <c r="J143" s="234">
        <f>ROUND(I143*H143,2)</f>
        <v>0</v>
      </c>
      <c r="K143" s="230" t="s">
        <v>369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370</v>
      </c>
      <c r="AT143" s="239" t="s">
        <v>365</v>
      </c>
      <c r="AU143" s="239" t="s">
        <v>83</v>
      </c>
      <c r="AY143" s="18" t="s">
        <v>362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370</v>
      </c>
      <c r="BM143" s="239" t="s">
        <v>536</v>
      </c>
    </row>
    <row r="144" s="2" customFormat="1" ht="21.75" customHeight="1">
      <c r="A144" s="39"/>
      <c r="B144" s="40"/>
      <c r="C144" s="228" t="s">
        <v>450</v>
      </c>
      <c r="D144" s="228" t="s">
        <v>365</v>
      </c>
      <c r="E144" s="229" t="s">
        <v>2896</v>
      </c>
      <c r="F144" s="230" t="s">
        <v>2897</v>
      </c>
      <c r="G144" s="231" t="s">
        <v>403</v>
      </c>
      <c r="H144" s="232">
        <v>268</v>
      </c>
      <c r="I144" s="233"/>
      <c r="J144" s="234">
        <f>ROUND(I144*H144,2)</f>
        <v>0</v>
      </c>
      <c r="K144" s="230" t="s">
        <v>369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370</v>
      </c>
      <c r="AT144" s="239" t="s">
        <v>365</v>
      </c>
      <c r="AU144" s="239" t="s">
        <v>83</v>
      </c>
      <c r="AY144" s="18" t="s">
        <v>362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370</v>
      </c>
      <c r="BM144" s="239" t="s">
        <v>544</v>
      </c>
    </row>
    <row r="145" s="2" customFormat="1" ht="16.5" customHeight="1">
      <c r="A145" s="39"/>
      <c r="B145" s="40"/>
      <c r="C145" s="228" t="s">
        <v>456</v>
      </c>
      <c r="D145" s="228" t="s">
        <v>365</v>
      </c>
      <c r="E145" s="229" t="s">
        <v>202</v>
      </c>
      <c r="F145" s="230" t="s">
        <v>2898</v>
      </c>
      <c r="G145" s="231" t="s">
        <v>603</v>
      </c>
      <c r="H145" s="232">
        <v>761</v>
      </c>
      <c r="I145" s="233"/>
      <c r="J145" s="234">
        <f>ROUND(I145*H145,2)</f>
        <v>0</v>
      </c>
      <c r="K145" s="230" t="s">
        <v>1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370</v>
      </c>
      <c r="AT145" s="239" t="s">
        <v>365</v>
      </c>
      <c r="AU145" s="239" t="s">
        <v>83</v>
      </c>
      <c r="AY145" s="18" t="s">
        <v>362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88</v>
      </c>
      <c r="BK145" s="240">
        <f>ROUND(I145*H145,2)</f>
        <v>0</v>
      </c>
      <c r="BL145" s="18" t="s">
        <v>370</v>
      </c>
      <c r="BM145" s="239" t="s">
        <v>554</v>
      </c>
    </row>
    <row r="146" s="2" customFormat="1" ht="21.75" customHeight="1">
      <c r="A146" s="39"/>
      <c r="B146" s="40"/>
      <c r="C146" s="228" t="s">
        <v>461</v>
      </c>
      <c r="D146" s="228" t="s">
        <v>365</v>
      </c>
      <c r="E146" s="229" t="s">
        <v>2678</v>
      </c>
      <c r="F146" s="230" t="s">
        <v>2899</v>
      </c>
      <c r="G146" s="231" t="s">
        <v>603</v>
      </c>
      <c r="H146" s="232">
        <v>605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370</v>
      </c>
      <c r="AT146" s="239" t="s">
        <v>365</v>
      </c>
      <c r="AU146" s="239" t="s">
        <v>83</v>
      </c>
      <c r="AY146" s="18" t="s">
        <v>362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370</v>
      </c>
      <c r="BM146" s="239" t="s">
        <v>574</v>
      </c>
    </row>
    <row r="147" s="2" customFormat="1" ht="24.15" customHeight="1">
      <c r="A147" s="39"/>
      <c r="B147" s="40"/>
      <c r="C147" s="228" t="s">
        <v>7</v>
      </c>
      <c r="D147" s="228" t="s">
        <v>365</v>
      </c>
      <c r="E147" s="229" t="s">
        <v>2900</v>
      </c>
      <c r="F147" s="230" t="s">
        <v>2901</v>
      </c>
      <c r="G147" s="231" t="s">
        <v>603</v>
      </c>
      <c r="H147" s="232">
        <v>12998</v>
      </c>
      <c r="I147" s="233"/>
      <c r="J147" s="234">
        <f>ROUND(I147*H147,2)</f>
        <v>0</v>
      </c>
      <c r="K147" s="230" t="s">
        <v>369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370</v>
      </c>
      <c r="AT147" s="239" t="s">
        <v>365</v>
      </c>
      <c r="AU147" s="239" t="s">
        <v>83</v>
      </c>
      <c r="AY147" s="18" t="s">
        <v>362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370</v>
      </c>
      <c r="BM147" s="239" t="s">
        <v>1132</v>
      </c>
    </row>
    <row r="148" s="2" customFormat="1" ht="16.5" customHeight="1">
      <c r="A148" s="39"/>
      <c r="B148" s="40"/>
      <c r="C148" s="228" t="s">
        <v>473</v>
      </c>
      <c r="D148" s="228" t="s">
        <v>365</v>
      </c>
      <c r="E148" s="229" t="s">
        <v>2680</v>
      </c>
      <c r="F148" s="230" t="s">
        <v>2902</v>
      </c>
      <c r="G148" s="231" t="s">
        <v>603</v>
      </c>
      <c r="H148" s="232">
        <v>1700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370</v>
      </c>
      <c r="AT148" s="239" t="s">
        <v>365</v>
      </c>
      <c r="AU148" s="239" t="s">
        <v>83</v>
      </c>
      <c r="AY148" s="18" t="s">
        <v>362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370</v>
      </c>
      <c r="BM148" s="239" t="s">
        <v>1141</v>
      </c>
    </row>
    <row r="149" s="2" customFormat="1" ht="24.15" customHeight="1">
      <c r="A149" s="39"/>
      <c r="B149" s="40"/>
      <c r="C149" s="228" t="s">
        <v>479</v>
      </c>
      <c r="D149" s="228" t="s">
        <v>365</v>
      </c>
      <c r="E149" s="229" t="s">
        <v>2903</v>
      </c>
      <c r="F149" s="230" t="s">
        <v>2904</v>
      </c>
      <c r="G149" s="231" t="s">
        <v>603</v>
      </c>
      <c r="H149" s="232">
        <v>178</v>
      </c>
      <c r="I149" s="233"/>
      <c r="J149" s="234">
        <f>ROUND(I149*H149,2)</f>
        <v>0</v>
      </c>
      <c r="K149" s="230" t="s">
        <v>369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370</v>
      </c>
      <c r="AT149" s="239" t="s">
        <v>365</v>
      </c>
      <c r="AU149" s="239" t="s">
        <v>83</v>
      </c>
      <c r="AY149" s="18" t="s">
        <v>362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370</v>
      </c>
      <c r="BM149" s="239" t="s">
        <v>1149</v>
      </c>
    </row>
    <row r="150" s="2" customFormat="1" ht="21.75" customHeight="1">
      <c r="A150" s="39"/>
      <c r="B150" s="40"/>
      <c r="C150" s="228" t="s">
        <v>484</v>
      </c>
      <c r="D150" s="228" t="s">
        <v>365</v>
      </c>
      <c r="E150" s="229" t="s">
        <v>2905</v>
      </c>
      <c r="F150" s="230" t="s">
        <v>2906</v>
      </c>
      <c r="G150" s="231" t="s">
        <v>603</v>
      </c>
      <c r="H150" s="232">
        <v>637</v>
      </c>
      <c r="I150" s="233"/>
      <c r="J150" s="234">
        <f>ROUND(I150*H150,2)</f>
        <v>0</v>
      </c>
      <c r="K150" s="230" t="s">
        <v>369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370</v>
      </c>
      <c r="AT150" s="239" t="s">
        <v>365</v>
      </c>
      <c r="AU150" s="239" t="s">
        <v>83</v>
      </c>
      <c r="AY150" s="18" t="s">
        <v>362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370</v>
      </c>
      <c r="BM150" s="239" t="s">
        <v>1159</v>
      </c>
    </row>
    <row r="151" s="2" customFormat="1" ht="24.15" customHeight="1">
      <c r="A151" s="39"/>
      <c r="B151" s="40"/>
      <c r="C151" s="228" t="s">
        <v>488</v>
      </c>
      <c r="D151" s="228" t="s">
        <v>365</v>
      </c>
      <c r="E151" s="229" t="s">
        <v>2907</v>
      </c>
      <c r="F151" s="230" t="s">
        <v>2908</v>
      </c>
      <c r="G151" s="231" t="s">
        <v>603</v>
      </c>
      <c r="H151" s="232">
        <v>779</v>
      </c>
      <c r="I151" s="233"/>
      <c r="J151" s="234">
        <f>ROUND(I151*H151,2)</f>
        <v>0</v>
      </c>
      <c r="K151" s="230" t="s">
        <v>369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370</v>
      </c>
      <c r="AT151" s="239" t="s">
        <v>365</v>
      </c>
      <c r="AU151" s="239" t="s">
        <v>83</v>
      </c>
      <c r="AY151" s="18" t="s">
        <v>362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370</v>
      </c>
      <c r="BM151" s="239" t="s">
        <v>1171</v>
      </c>
    </row>
    <row r="152" s="2" customFormat="1" ht="24.15" customHeight="1">
      <c r="A152" s="39"/>
      <c r="B152" s="40"/>
      <c r="C152" s="228" t="s">
        <v>492</v>
      </c>
      <c r="D152" s="228" t="s">
        <v>365</v>
      </c>
      <c r="E152" s="229" t="s">
        <v>2682</v>
      </c>
      <c r="F152" s="230" t="s">
        <v>2909</v>
      </c>
      <c r="G152" s="231" t="s">
        <v>591</v>
      </c>
      <c r="H152" s="232">
        <v>138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370</v>
      </c>
      <c r="AT152" s="239" t="s">
        <v>365</v>
      </c>
      <c r="AU152" s="239" t="s">
        <v>83</v>
      </c>
      <c r="AY152" s="18" t="s">
        <v>362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370</v>
      </c>
      <c r="BM152" s="239" t="s">
        <v>1180</v>
      </c>
    </row>
    <row r="153" s="2" customFormat="1" ht="33" customHeight="1">
      <c r="A153" s="39"/>
      <c r="B153" s="40"/>
      <c r="C153" s="228" t="s">
        <v>497</v>
      </c>
      <c r="D153" s="228" t="s">
        <v>365</v>
      </c>
      <c r="E153" s="229" t="s">
        <v>2910</v>
      </c>
      <c r="F153" s="230" t="s">
        <v>2911</v>
      </c>
      <c r="G153" s="231" t="s">
        <v>603</v>
      </c>
      <c r="H153" s="232">
        <v>265</v>
      </c>
      <c r="I153" s="233"/>
      <c r="J153" s="234">
        <f>ROUND(I153*H153,2)</f>
        <v>0</v>
      </c>
      <c r="K153" s="230" t="s">
        <v>369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0.029999999999999999</v>
      </c>
      <c r="T153" s="238">
        <f>S153*H153</f>
        <v>7.9499999999999993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370</v>
      </c>
      <c r="AT153" s="239" t="s">
        <v>365</v>
      </c>
      <c r="AU153" s="239" t="s">
        <v>83</v>
      </c>
      <c r="AY153" s="18" t="s">
        <v>362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370</v>
      </c>
      <c r="BM153" s="239" t="s">
        <v>1190</v>
      </c>
    </row>
    <row r="154" s="2" customFormat="1" ht="24.15" customHeight="1">
      <c r="A154" s="39"/>
      <c r="B154" s="40"/>
      <c r="C154" s="228" t="s">
        <v>502</v>
      </c>
      <c r="D154" s="228" t="s">
        <v>365</v>
      </c>
      <c r="E154" s="229" t="s">
        <v>2912</v>
      </c>
      <c r="F154" s="230" t="s">
        <v>2913</v>
      </c>
      <c r="G154" s="231" t="s">
        <v>603</v>
      </c>
      <c r="H154" s="232">
        <v>70</v>
      </c>
      <c r="I154" s="233"/>
      <c r="J154" s="234">
        <f>ROUND(I154*H154,2)</f>
        <v>0</v>
      </c>
      <c r="K154" s="230" t="s">
        <v>369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370</v>
      </c>
      <c r="AT154" s="239" t="s">
        <v>365</v>
      </c>
      <c r="AU154" s="239" t="s">
        <v>83</v>
      </c>
      <c r="AY154" s="18" t="s">
        <v>362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370</v>
      </c>
      <c r="BM154" s="239" t="s">
        <v>1201</v>
      </c>
    </row>
    <row r="155" s="2" customFormat="1" ht="24.15" customHeight="1">
      <c r="A155" s="39"/>
      <c r="B155" s="40"/>
      <c r="C155" s="228" t="s">
        <v>509</v>
      </c>
      <c r="D155" s="228" t="s">
        <v>365</v>
      </c>
      <c r="E155" s="229" t="s">
        <v>2914</v>
      </c>
      <c r="F155" s="230" t="s">
        <v>2915</v>
      </c>
      <c r="G155" s="231" t="s">
        <v>603</v>
      </c>
      <c r="H155" s="232">
        <v>119</v>
      </c>
      <c r="I155" s="233"/>
      <c r="J155" s="234">
        <f>ROUND(I155*H155,2)</f>
        <v>0</v>
      </c>
      <c r="K155" s="230" t="s">
        <v>369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370</v>
      </c>
      <c r="AT155" s="239" t="s">
        <v>365</v>
      </c>
      <c r="AU155" s="239" t="s">
        <v>83</v>
      </c>
      <c r="AY155" s="18" t="s">
        <v>362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370</v>
      </c>
      <c r="BM155" s="239" t="s">
        <v>1214</v>
      </c>
    </row>
    <row r="156" s="2" customFormat="1" ht="24.15" customHeight="1">
      <c r="A156" s="39"/>
      <c r="B156" s="40"/>
      <c r="C156" s="228" t="s">
        <v>517</v>
      </c>
      <c r="D156" s="228" t="s">
        <v>365</v>
      </c>
      <c r="E156" s="229" t="s">
        <v>2916</v>
      </c>
      <c r="F156" s="230" t="s">
        <v>2917</v>
      </c>
      <c r="G156" s="231" t="s">
        <v>603</v>
      </c>
      <c r="H156" s="232">
        <v>121</v>
      </c>
      <c r="I156" s="233"/>
      <c r="J156" s="234">
        <f>ROUND(I156*H156,2)</f>
        <v>0</v>
      </c>
      <c r="K156" s="230" t="s">
        <v>369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370</v>
      </c>
      <c r="AT156" s="239" t="s">
        <v>365</v>
      </c>
      <c r="AU156" s="239" t="s">
        <v>83</v>
      </c>
      <c r="AY156" s="18" t="s">
        <v>362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370</v>
      </c>
      <c r="BM156" s="239" t="s">
        <v>1222</v>
      </c>
    </row>
    <row r="157" s="2" customFormat="1" ht="24.15" customHeight="1">
      <c r="A157" s="39"/>
      <c r="B157" s="40"/>
      <c r="C157" s="228" t="s">
        <v>522</v>
      </c>
      <c r="D157" s="228" t="s">
        <v>365</v>
      </c>
      <c r="E157" s="229" t="s">
        <v>2918</v>
      </c>
      <c r="F157" s="230" t="s">
        <v>2919</v>
      </c>
      <c r="G157" s="231" t="s">
        <v>603</v>
      </c>
      <c r="H157" s="232">
        <v>21</v>
      </c>
      <c r="I157" s="233"/>
      <c r="J157" s="234">
        <f>ROUND(I157*H157,2)</f>
        <v>0</v>
      </c>
      <c r="K157" s="230" t="s">
        <v>369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370</v>
      </c>
      <c r="AT157" s="239" t="s">
        <v>365</v>
      </c>
      <c r="AU157" s="239" t="s">
        <v>83</v>
      </c>
      <c r="AY157" s="18" t="s">
        <v>362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88</v>
      </c>
      <c r="BK157" s="240">
        <f>ROUND(I157*H157,2)</f>
        <v>0</v>
      </c>
      <c r="BL157" s="18" t="s">
        <v>370</v>
      </c>
      <c r="BM157" s="239" t="s">
        <v>1233</v>
      </c>
    </row>
    <row r="158" s="2" customFormat="1" ht="24.15" customHeight="1">
      <c r="A158" s="39"/>
      <c r="B158" s="40"/>
      <c r="C158" s="228" t="s">
        <v>526</v>
      </c>
      <c r="D158" s="228" t="s">
        <v>365</v>
      </c>
      <c r="E158" s="229" t="s">
        <v>2920</v>
      </c>
      <c r="F158" s="230" t="s">
        <v>2921</v>
      </c>
      <c r="G158" s="231" t="s">
        <v>603</v>
      </c>
      <c r="H158" s="232">
        <v>10</v>
      </c>
      <c r="I158" s="233"/>
      <c r="J158" s="234">
        <f>ROUND(I158*H158,2)</f>
        <v>0</v>
      </c>
      <c r="K158" s="230" t="s">
        <v>369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370</v>
      </c>
      <c r="AT158" s="239" t="s">
        <v>365</v>
      </c>
      <c r="AU158" s="239" t="s">
        <v>83</v>
      </c>
      <c r="AY158" s="18" t="s">
        <v>362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88</v>
      </c>
      <c r="BK158" s="240">
        <f>ROUND(I158*H158,2)</f>
        <v>0</v>
      </c>
      <c r="BL158" s="18" t="s">
        <v>370</v>
      </c>
      <c r="BM158" s="239" t="s">
        <v>1239</v>
      </c>
    </row>
    <row r="159" s="2" customFormat="1" ht="24.15" customHeight="1">
      <c r="A159" s="39"/>
      <c r="B159" s="40"/>
      <c r="C159" s="228" t="s">
        <v>530</v>
      </c>
      <c r="D159" s="228" t="s">
        <v>365</v>
      </c>
      <c r="E159" s="229" t="s">
        <v>2922</v>
      </c>
      <c r="F159" s="230" t="s">
        <v>2923</v>
      </c>
      <c r="G159" s="231" t="s">
        <v>603</v>
      </c>
      <c r="H159" s="232">
        <v>22</v>
      </c>
      <c r="I159" s="233"/>
      <c r="J159" s="234">
        <f>ROUND(I159*H159,2)</f>
        <v>0</v>
      </c>
      <c r="K159" s="230" t="s">
        <v>369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370</v>
      </c>
      <c r="AT159" s="239" t="s">
        <v>365</v>
      </c>
      <c r="AU159" s="239" t="s">
        <v>83</v>
      </c>
      <c r="AY159" s="18" t="s">
        <v>362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370</v>
      </c>
      <c r="BM159" s="239" t="s">
        <v>1243</v>
      </c>
    </row>
    <row r="160" s="2" customFormat="1" ht="24.15" customHeight="1">
      <c r="A160" s="39"/>
      <c r="B160" s="40"/>
      <c r="C160" s="228" t="s">
        <v>536</v>
      </c>
      <c r="D160" s="228" t="s">
        <v>365</v>
      </c>
      <c r="E160" s="229" t="s">
        <v>2924</v>
      </c>
      <c r="F160" s="230" t="s">
        <v>2925</v>
      </c>
      <c r="G160" s="231" t="s">
        <v>603</v>
      </c>
      <c r="H160" s="232">
        <v>5</v>
      </c>
      <c r="I160" s="233"/>
      <c r="J160" s="234">
        <f>ROUND(I160*H160,2)</f>
        <v>0</v>
      </c>
      <c r="K160" s="230" t="s">
        <v>369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370</v>
      </c>
      <c r="AT160" s="239" t="s">
        <v>365</v>
      </c>
      <c r="AU160" s="239" t="s">
        <v>83</v>
      </c>
      <c r="AY160" s="18" t="s">
        <v>362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370</v>
      </c>
      <c r="BM160" s="239" t="s">
        <v>1249</v>
      </c>
    </row>
    <row r="161" s="2" customFormat="1" ht="24.15" customHeight="1">
      <c r="A161" s="39"/>
      <c r="B161" s="40"/>
      <c r="C161" s="228" t="s">
        <v>540</v>
      </c>
      <c r="D161" s="228" t="s">
        <v>365</v>
      </c>
      <c r="E161" s="229" t="s">
        <v>2926</v>
      </c>
      <c r="F161" s="230" t="s">
        <v>2927</v>
      </c>
      <c r="G161" s="231" t="s">
        <v>603</v>
      </c>
      <c r="H161" s="232">
        <v>262</v>
      </c>
      <c r="I161" s="233"/>
      <c r="J161" s="234">
        <f>ROUND(I161*H161,2)</f>
        <v>0</v>
      </c>
      <c r="K161" s="230" t="s">
        <v>369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370</v>
      </c>
      <c r="AT161" s="239" t="s">
        <v>365</v>
      </c>
      <c r="AU161" s="239" t="s">
        <v>83</v>
      </c>
      <c r="AY161" s="18" t="s">
        <v>362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88</v>
      </c>
      <c r="BK161" s="240">
        <f>ROUND(I161*H161,2)</f>
        <v>0</v>
      </c>
      <c r="BL161" s="18" t="s">
        <v>370</v>
      </c>
      <c r="BM161" s="239" t="s">
        <v>1258</v>
      </c>
    </row>
    <row r="162" s="2" customFormat="1" ht="33" customHeight="1">
      <c r="A162" s="39"/>
      <c r="B162" s="40"/>
      <c r="C162" s="228" t="s">
        <v>544</v>
      </c>
      <c r="D162" s="228" t="s">
        <v>365</v>
      </c>
      <c r="E162" s="229" t="s">
        <v>2928</v>
      </c>
      <c r="F162" s="230" t="s">
        <v>2929</v>
      </c>
      <c r="G162" s="231" t="s">
        <v>603</v>
      </c>
      <c r="H162" s="232">
        <v>596</v>
      </c>
      <c r="I162" s="233"/>
      <c r="J162" s="234">
        <f>ROUND(I162*H162,2)</f>
        <v>0</v>
      </c>
      <c r="K162" s="230" t="s">
        <v>369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370</v>
      </c>
      <c r="AT162" s="239" t="s">
        <v>365</v>
      </c>
      <c r="AU162" s="239" t="s">
        <v>83</v>
      </c>
      <c r="AY162" s="18" t="s">
        <v>362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88</v>
      </c>
      <c r="BK162" s="240">
        <f>ROUND(I162*H162,2)</f>
        <v>0</v>
      </c>
      <c r="BL162" s="18" t="s">
        <v>370</v>
      </c>
      <c r="BM162" s="239" t="s">
        <v>1199</v>
      </c>
    </row>
    <row r="163" s="2" customFormat="1" ht="33" customHeight="1">
      <c r="A163" s="39"/>
      <c r="B163" s="40"/>
      <c r="C163" s="228" t="s">
        <v>548</v>
      </c>
      <c r="D163" s="228" t="s">
        <v>365</v>
      </c>
      <c r="E163" s="229" t="s">
        <v>2930</v>
      </c>
      <c r="F163" s="230" t="s">
        <v>2931</v>
      </c>
      <c r="G163" s="231" t="s">
        <v>603</v>
      </c>
      <c r="H163" s="232">
        <v>90</v>
      </c>
      <c r="I163" s="233"/>
      <c r="J163" s="234">
        <f>ROUND(I163*H163,2)</f>
        <v>0</v>
      </c>
      <c r="K163" s="230" t="s">
        <v>369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370</v>
      </c>
      <c r="AT163" s="239" t="s">
        <v>365</v>
      </c>
      <c r="AU163" s="239" t="s">
        <v>83</v>
      </c>
      <c r="AY163" s="18" t="s">
        <v>362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88</v>
      </c>
      <c r="BK163" s="240">
        <f>ROUND(I163*H163,2)</f>
        <v>0</v>
      </c>
      <c r="BL163" s="18" t="s">
        <v>370</v>
      </c>
      <c r="BM163" s="239" t="s">
        <v>1280</v>
      </c>
    </row>
    <row r="164" s="2" customFormat="1" ht="33" customHeight="1">
      <c r="A164" s="39"/>
      <c r="B164" s="40"/>
      <c r="C164" s="228" t="s">
        <v>554</v>
      </c>
      <c r="D164" s="228" t="s">
        <v>365</v>
      </c>
      <c r="E164" s="229" t="s">
        <v>2932</v>
      </c>
      <c r="F164" s="230" t="s">
        <v>2933</v>
      </c>
      <c r="G164" s="231" t="s">
        <v>603</v>
      </c>
      <c r="H164" s="232">
        <v>46</v>
      </c>
      <c r="I164" s="233"/>
      <c r="J164" s="234">
        <f>ROUND(I164*H164,2)</f>
        <v>0</v>
      </c>
      <c r="K164" s="230" t="s">
        <v>369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370</v>
      </c>
      <c r="AT164" s="239" t="s">
        <v>365</v>
      </c>
      <c r="AU164" s="239" t="s">
        <v>83</v>
      </c>
      <c r="AY164" s="18" t="s">
        <v>362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88</v>
      </c>
      <c r="BK164" s="240">
        <f>ROUND(I164*H164,2)</f>
        <v>0</v>
      </c>
      <c r="BL164" s="18" t="s">
        <v>370</v>
      </c>
      <c r="BM164" s="239" t="s">
        <v>1293</v>
      </c>
    </row>
    <row r="165" s="2" customFormat="1" ht="24.15" customHeight="1">
      <c r="A165" s="39"/>
      <c r="B165" s="40"/>
      <c r="C165" s="228" t="s">
        <v>564</v>
      </c>
      <c r="D165" s="228" t="s">
        <v>365</v>
      </c>
      <c r="E165" s="229" t="s">
        <v>2934</v>
      </c>
      <c r="F165" s="230" t="s">
        <v>2935</v>
      </c>
      <c r="G165" s="231" t="s">
        <v>603</v>
      </c>
      <c r="H165" s="232">
        <v>12</v>
      </c>
      <c r="I165" s="233"/>
      <c r="J165" s="234">
        <f>ROUND(I165*H165,2)</f>
        <v>0</v>
      </c>
      <c r="K165" s="230" t="s">
        <v>369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370</v>
      </c>
      <c r="AT165" s="239" t="s">
        <v>365</v>
      </c>
      <c r="AU165" s="239" t="s">
        <v>83</v>
      </c>
      <c r="AY165" s="18" t="s">
        <v>362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88</v>
      </c>
      <c r="BK165" s="240">
        <f>ROUND(I165*H165,2)</f>
        <v>0</v>
      </c>
      <c r="BL165" s="18" t="s">
        <v>370</v>
      </c>
      <c r="BM165" s="239" t="s">
        <v>1307</v>
      </c>
    </row>
    <row r="166" s="2" customFormat="1" ht="16.5" customHeight="1">
      <c r="A166" s="39"/>
      <c r="B166" s="40"/>
      <c r="C166" s="228" t="s">
        <v>574</v>
      </c>
      <c r="D166" s="228" t="s">
        <v>365</v>
      </c>
      <c r="E166" s="229" t="s">
        <v>2936</v>
      </c>
      <c r="F166" s="230" t="s">
        <v>2937</v>
      </c>
      <c r="G166" s="231" t="s">
        <v>603</v>
      </c>
      <c r="H166" s="232">
        <v>12</v>
      </c>
      <c r="I166" s="233"/>
      <c r="J166" s="234">
        <f>ROUND(I166*H166,2)</f>
        <v>0</v>
      </c>
      <c r="K166" s="230" t="s">
        <v>369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370</v>
      </c>
      <c r="AT166" s="239" t="s">
        <v>365</v>
      </c>
      <c r="AU166" s="239" t="s">
        <v>83</v>
      </c>
      <c r="AY166" s="18" t="s">
        <v>362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88</v>
      </c>
      <c r="BK166" s="240">
        <f>ROUND(I166*H166,2)</f>
        <v>0</v>
      </c>
      <c r="BL166" s="18" t="s">
        <v>370</v>
      </c>
      <c r="BM166" s="239" t="s">
        <v>1319</v>
      </c>
    </row>
    <row r="167" s="2" customFormat="1" ht="24.15" customHeight="1">
      <c r="A167" s="39"/>
      <c r="B167" s="40"/>
      <c r="C167" s="228" t="s">
        <v>1128</v>
      </c>
      <c r="D167" s="228" t="s">
        <v>365</v>
      </c>
      <c r="E167" s="229" t="s">
        <v>2938</v>
      </c>
      <c r="F167" s="230" t="s">
        <v>2939</v>
      </c>
      <c r="G167" s="231" t="s">
        <v>603</v>
      </c>
      <c r="H167" s="232">
        <v>24</v>
      </c>
      <c r="I167" s="233"/>
      <c r="J167" s="234">
        <f>ROUND(I167*H167,2)</f>
        <v>0</v>
      </c>
      <c r="K167" s="230" t="s">
        <v>369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370</v>
      </c>
      <c r="AT167" s="239" t="s">
        <v>365</v>
      </c>
      <c r="AU167" s="239" t="s">
        <v>83</v>
      </c>
      <c r="AY167" s="18" t="s">
        <v>362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88</v>
      </c>
      <c r="BK167" s="240">
        <f>ROUND(I167*H167,2)</f>
        <v>0</v>
      </c>
      <c r="BL167" s="18" t="s">
        <v>370</v>
      </c>
      <c r="BM167" s="239" t="s">
        <v>1336</v>
      </c>
    </row>
    <row r="168" s="2" customFormat="1" ht="21.75" customHeight="1">
      <c r="A168" s="39"/>
      <c r="B168" s="40"/>
      <c r="C168" s="228" t="s">
        <v>1132</v>
      </c>
      <c r="D168" s="228" t="s">
        <v>365</v>
      </c>
      <c r="E168" s="229" t="s">
        <v>2940</v>
      </c>
      <c r="F168" s="230" t="s">
        <v>2941</v>
      </c>
      <c r="G168" s="231" t="s">
        <v>603</v>
      </c>
      <c r="H168" s="232">
        <v>12</v>
      </c>
      <c r="I168" s="233"/>
      <c r="J168" s="234">
        <f>ROUND(I168*H168,2)</f>
        <v>0</v>
      </c>
      <c r="K168" s="230" t="s">
        <v>369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370</v>
      </c>
      <c r="AT168" s="239" t="s">
        <v>365</v>
      </c>
      <c r="AU168" s="239" t="s">
        <v>83</v>
      </c>
      <c r="AY168" s="18" t="s">
        <v>362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88</v>
      </c>
      <c r="BK168" s="240">
        <f>ROUND(I168*H168,2)</f>
        <v>0</v>
      </c>
      <c r="BL168" s="18" t="s">
        <v>370</v>
      </c>
      <c r="BM168" s="239" t="s">
        <v>1351</v>
      </c>
    </row>
    <row r="169" s="2" customFormat="1" ht="16.5" customHeight="1">
      <c r="A169" s="39"/>
      <c r="B169" s="40"/>
      <c r="C169" s="228" t="s">
        <v>1136</v>
      </c>
      <c r="D169" s="228" t="s">
        <v>365</v>
      </c>
      <c r="E169" s="229" t="s">
        <v>2942</v>
      </c>
      <c r="F169" s="230" t="s">
        <v>2943</v>
      </c>
      <c r="G169" s="231" t="s">
        <v>603</v>
      </c>
      <c r="H169" s="232">
        <v>1</v>
      </c>
      <c r="I169" s="233"/>
      <c r="J169" s="234">
        <f>ROUND(I169*H169,2)</f>
        <v>0</v>
      </c>
      <c r="K169" s="230" t="s">
        <v>369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370</v>
      </c>
      <c r="AT169" s="239" t="s">
        <v>365</v>
      </c>
      <c r="AU169" s="239" t="s">
        <v>83</v>
      </c>
      <c r="AY169" s="18" t="s">
        <v>362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88</v>
      </c>
      <c r="BK169" s="240">
        <f>ROUND(I169*H169,2)</f>
        <v>0</v>
      </c>
      <c r="BL169" s="18" t="s">
        <v>370</v>
      </c>
      <c r="BM169" s="239" t="s">
        <v>1364</v>
      </c>
    </row>
    <row r="170" s="2" customFormat="1" ht="21.75" customHeight="1">
      <c r="A170" s="39"/>
      <c r="B170" s="40"/>
      <c r="C170" s="228" t="s">
        <v>1141</v>
      </c>
      <c r="D170" s="228" t="s">
        <v>365</v>
      </c>
      <c r="E170" s="229" t="s">
        <v>2944</v>
      </c>
      <c r="F170" s="230" t="s">
        <v>2945</v>
      </c>
      <c r="G170" s="231" t="s">
        <v>603</v>
      </c>
      <c r="H170" s="232">
        <v>31</v>
      </c>
      <c r="I170" s="233"/>
      <c r="J170" s="234">
        <f>ROUND(I170*H170,2)</f>
        <v>0</v>
      </c>
      <c r="K170" s="230" t="s">
        <v>369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370</v>
      </c>
      <c r="AT170" s="239" t="s">
        <v>365</v>
      </c>
      <c r="AU170" s="239" t="s">
        <v>83</v>
      </c>
      <c r="AY170" s="18" t="s">
        <v>362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88</v>
      </c>
      <c r="BK170" s="240">
        <f>ROUND(I170*H170,2)</f>
        <v>0</v>
      </c>
      <c r="BL170" s="18" t="s">
        <v>370</v>
      </c>
      <c r="BM170" s="239" t="s">
        <v>1378</v>
      </c>
    </row>
    <row r="171" s="2" customFormat="1" ht="37.8" customHeight="1">
      <c r="A171" s="39"/>
      <c r="B171" s="40"/>
      <c r="C171" s="228" t="s">
        <v>1145</v>
      </c>
      <c r="D171" s="228" t="s">
        <v>365</v>
      </c>
      <c r="E171" s="229" t="s">
        <v>2946</v>
      </c>
      <c r="F171" s="230" t="s">
        <v>2947</v>
      </c>
      <c r="G171" s="231" t="s">
        <v>603</v>
      </c>
      <c r="H171" s="232">
        <v>45</v>
      </c>
      <c r="I171" s="233"/>
      <c r="J171" s="234">
        <f>ROUND(I171*H171,2)</f>
        <v>0</v>
      </c>
      <c r="K171" s="230" t="s">
        <v>369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370</v>
      </c>
      <c r="AT171" s="239" t="s">
        <v>365</v>
      </c>
      <c r="AU171" s="239" t="s">
        <v>83</v>
      </c>
      <c r="AY171" s="18" t="s">
        <v>362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88</v>
      </c>
      <c r="BK171" s="240">
        <f>ROUND(I171*H171,2)</f>
        <v>0</v>
      </c>
      <c r="BL171" s="18" t="s">
        <v>370</v>
      </c>
      <c r="BM171" s="239" t="s">
        <v>1397</v>
      </c>
    </row>
    <row r="172" s="2" customFormat="1" ht="37.8" customHeight="1">
      <c r="A172" s="39"/>
      <c r="B172" s="40"/>
      <c r="C172" s="228" t="s">
        <v>1149</v>
      </c>
      <c r="D172" s="228" t="s">
        <v>365</v>
      </c>
      <c r="E172" s="229" t="s">
        <v>2948</v>
      </c>
      <c r="F172" s="230" t="s">
        <v>2949</v>
      </c>
      <c r="G172" s="231" t="s">
        <v>603</v>
      </c>
      <c r="H172" s="232">
        <v>243</v>
      </c>
      <c r="I172" s="233"/>
      <c r="J172" s="234">
        <f>ROUND(I172*H172,2)</f>
        <v>0</v>
      </c>
      <c r="K172" s="230" t="s">
        <v>369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370</v>
      </c>
      <c r="AT172" s="239" t="s">
        <v>365</v>
      </c>
      <c r="AU172" s="239" t="s">
        <v>83</v>
      </c>
      <c r="AY172" s="18" t="s">
        <v>362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88</v>
      </c>
      <c r="BK172" s="240">
        <f>ROUND(I172*H172,2)</f>
        <v>0</v>
      </c>
      <c r="BL172" s="18" t="s">
        <v>370</v>
      </c>
      <c r="BM172" s="239" t="s">
        <v>1410</v>
      </c>
    </row>
    <row r="173" s="2" customFormat="1" ht="37.8" customHeight="1">
      <c r="A173" s="39"/>
      <c r="B173" s="40"/>
      <c r="C173" s="228" t="s">
        <v>1155</v>
      </c>
      <c r="D173" s="228" t="s">
        <v>365</v>
      </c>
      <c r="E173" s="229" t="s">
        <v>2950</v>
      </c>
      <c r="F173" s="230" t="s">
        <v>2951</v>
      </c>
      <c r="G173" s="231" t="s">
        <v>603</v>
      </c>
      <c r="H173" s="232">
        <v>18</v>
      </c>
      <c r="I173" s="233"/>
      <c r="J173" s="234">
        <f>ROUND(I173*H173,2)</f>
        <v>0</v>
      </c>
      <c r="K173" s="230" t="s">
        <v>369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370</v>
      </c>
      <c r="AT173" s="239" t="s">
        <v>365</v>
      </c>
      <c r="AU173" s="239" t="s">
        <v>83</v>
      </c>
      <c r="AY173" s="18" t="s">
        <v>362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88</v>
      </c>
      <c r="BK173" s="240">
        <f>ROUND(I173*H173,2)</f>
        <v>0</v>
      </c>
      <c r="BL173" s="18" t="s">
        <v>370</v>
      </c>
      <c r="BM173" s="239" t="s">
        <v>1428</v>
      </c>
    </row>
    <row r="174" s="2" customFormat="1" ht="33" customHeight="1">
      <c r="A174" s="39"/>
      <c r="B174" s="40"/>
      <c r="C174" s="228" t="s">
        <v>1159</v>
      </c>
      <c r="D174" s="228" t="s">
        <v>365</v>
      </c>
      <c r="E174" s="229" t="s">
        <v>2952</v>
      </c>
      <c r="F174" s="230" t="s">
        <v>2953</v>
      </c>
      <c r="G174" s="231" t="s">
        <v>603</v>
      </c>
      <c r="H174" s="232">
        <v>163</v>
      </c>
      <c r="I174" s="233"/>
      <c r="J174" s="234">
        <f>ROUND(I174*H174,2)</f>
        <v>0</v>
      </c>
      <c r="K174" s="230" t="s">
        <v>369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370</v>
      </c>
      <c r="AT174" s="239" t="s">
        <v>365</v>
      </c>
      <c r="AU174" s="239" t="s">
        <v>83</v>
      </c>
      <c r="AY174" s="18" t="s">
        <v>362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88</v>
      </c>
      <c r="BK174" s="240">
        <f>ROUND(I174*H174,2)</f>
        <v>0</v>
      </c>
      <c r="BL174" s="18" t="s">
        <v>370</v>
      </c>
      <c r="BM174" s="239" t="s">
        <v>1444</v>
      </c>
    </row>
    <row r="175" s="2" customFormat="1" ht="24.15" customHeight="1">
      <c r="A175" s="39"/>
      <c r="B175" s="40"/>
      <c r="C175" s="228" t="s">
        <v>1165</v>
      </c>
      <c r="D175" s="228" t="s">
        <v>365</v>
      </c>
      <c r="E175" s="229" t="s">
        <v>2954</v>
      </c>
      <c r="F175" s="230" t="s">
        <v>2955</v>
      </c>
      <c r="G175" s="231" t="s">
        <v>603</v>
      </c>
      <c r="H175" s="232">
        <v>29</v>
      </c>
      <c r="I175" s="233"/>
      <c r="J175" s="234">
        <f>ROUND(I175*H175,2)</f>
        <v>0</v>
      </c>
      <c r="K175" s="230" t="s">
        <v>369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370</v>
      </c>
      <c r="AT175" s="239" t="s">
        <v>365</v>
      </c>
      <c r="AU175" s="239" t="s">
        <v>83</v>
      </c>
      <c r="AY175" s="18" t="s">
        <v>362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88</v>
      </c>
      <c r="BK175" s="240">
        <f>ROUND(I175*H175,2)</f>
        <v>0</v>
      </c>
      <c r="BL175" s="18" t="s">
        <v>370</v>
      </c>
      <c r="BM175" s="239" t="s">
        <v>1457</v>
      </c>
    </row>
    <row r="176" s="2" customFormat="1" ht="24.15" customHeight="1">
      <c r="A176" s="39"/>
      <c r="B176" s="40"/>
      <c r="C176" s="228" t="s">
        <v>1171</v>
      </c>
      <c r="D176" s="228" t="s">
        <v>365</v>
      </c>
      <c r="E176" s="229" t="s">
        <v>2956</v>
      </c>
      <c r="F176" s="230" t="s">
        <v>2957</v>
      </c>
      <c r="G176" s="231" t="s">
        <v>403</v>
      </c>
      <c r="H176" s="232">
        <v>98</v>
      </c>
      <c r="I176" s="233"/>
      <c r="J176" s="234">
        <f>ROUND(I176*H176,2)</f>
        <v>0</v>
      </c>
      <c r="K176" s="230" t="s">
        <v>369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370</v>
      </c>
      <c r="AT176" s="239" t="s">
        <v>365</v>
      </c>
      <c r="AU176" s="239" t="s">
        <v>83</v>
      </c>
      <c r="AY176" s="18" t="s">
        <v>362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88</v>
      </c>
      <c r="BK176" s="240">
        <f>ROUND(I176*H176,2)</f>
        <v>0</v>
      </c>
      <c r="BL176" s="18" t="s">
        <v>370</v>
      </c>
      <c r="BM176" s="239" t="s">
        <v>1170</v>
      </c>
    </row>
    <row r="177" s="2" customFormat="1" ht="16.5" customHeight="1">
      <c r="A177" s="39"/>
      <c r="B177" s="40"/>
      <c r="C177" s="228" t="s">
        <v>1176</v>
      </c>
      <c r="D177" s="228" t="s">
        <v>365</v>
      </c>
      <c r="E177" s="229" t="s">
        <v>2958</v>
      </c>
      <c r="F177" s="230" t="s">
        <v>2959</v>
      </c>
      <c r="G177" s="231" t="s">
        <v>603</v>
      </c>
      <c r="H177" s="232">
        <v>58</v>
      </c>
      <c r="I177" s="233"/>
      <c r="J177" s="234">
        <f>ROUND(I177*H177,2)</f>
        <v>0</v>
      </c>
      <c r="K177" s="230" t="s">
        <v>369</v>
      </c>
      <c r="L177" s="45"/>
      <c r="M177" s="235" t="s">
        <v>1</v>
      </c>
      <c r="N177" s="236" t="s">
        <v>42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370</v>
      </c>
      <c r="AT177" s="239" t="s">
        <v>365</v>
      </c>
      <c r="AU177" s="239" t="s">
        <v>83</v>
      </c>
      <c r="AY177" s="18" t="s">
        <v>362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88</v>
      </c>
      <c r="BK177" s="240">
        <f>ROUND(I177*H177,2)</f>
        <v>0</v>
      </c>
      <c r="BL177" s="18" t="s">
        <v>370</v>
      </c>
      <c r="BM177" s="239" t="s">
        <v>1477</v>
      </c>
    </row>
    <row r="178" s="2" customFormat="1" ht="21.75" customHeight="1">
      <c r="A178" s="39"/>
      <c r="B178" s="40"/>
      <c r="C178" s="228" t="s">
        <v>1180</v>
      </c>
      <c r="D178" s="228" t="s">
        <v>365</v>
      </c>
      <c r="E178" s="229" t="s">
        <v>2684</v>
      </c>
      <c r="F178" s="230" t="s">
        <v>2960</v>
      </c>
      <c r="G178" s="231" t="s">
        <v>603</v>
      </c>
      <c r="H178" s="232">
        <v>1320</v>
      </c>
      <c r="I178" s="233"/>
      <c r="J178" s="234">
        <f>ROUND(I178*H178,2)</f>
        <v>0</v>
      </c>
      <c r="K178" s="230" t="s">
        <v>1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370</v>
      </c>
      <c r="AT178" s="239" t="s">
        <v>365</v>
      </c>
      <c r="AU178" s="239" t="s">
        <v>83</v>
      </c>
      <c r="AY178" s="18" t="s">
        <v>362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88</v>
      </c>
      <c r="BK178" s="240">
        <f>ROUND(I178*H178,2)</f>
        <v>0</v>
      </c>
      <c r="BL178" s="18" t="s">
        <v>370</v>
      </c>
      <c r="BM178" s="239" t="s">
        <v>1205</v>
      </c>
    </row>
    <row r="179" s="2" customFormat="1" ht="21.75" customHeight="1">
      <c r="A179" s="39"/>
      <c r="B179" s="40"/>
      <c r="C179" s="228" t="s">
        <v>1184</v>
      </c>
      <c r="D179" s="228" t="s">
        <v>365</v>
      </c>
      <c r="E179" s="229" t="s">
        <v>2686</v>
      </c>
      <c r="F179" s="230" t="s">
        <v>2961</v>
      </c>
      <c r="G179" s="231" t="s">
        <v>603</v>
      </c>
      <c r="H179" s="232">
        <v>569</v>
      </c>
      <c r="I179" s="233"/>
      <c r="J179" s="234">
        <f>ROUND(I179*H179,2)</f>
        <v>0</v>
      </c>
      <c r="K179" s="230" t="s">
        <v>1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370</v>
      </c>
      <c r="AT179" s="239" t="s">
        <v>365</v>
      </c>
      <c r="AU179" s="239" t="s">
        <v>83</v>
      </c>
      <c r="AY179" s="18" t="s">
        <v>362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88</v>
      </c>
      <c r="BK179" s="240">
        <f>ROUND(I179*H179,2)</f>
        <v>0</v>
      </c>
      <c r="BL179" s="18" t="s">
        <v>370</v>
      </c>
      <c r="BM179" s="239" t="s">
        <v>1503</v>
      </c>
    </row>
    <row r="180" s="2" customFormat="1" ht="16.5" customHeight="1">
      <c r="A180" s="39"/>
      <c r="B180" s="40"/>
      <c r="C180" s="228" t="s">
        <v>1190</v>
      </c>
      <c r="D180" s="228" t="s">
        <v>365</v>
      </c>
      <c r="E180" s="229" t="s">
        <v>2688</v>
      </c>
      <c r="F180" s="230" t="s">
        <v>2962</v>
      </c>
      <c r="G180" s="231" t="s">
        <v>603</v>
      </c>
      <c r="H180" s="232">
        <v>3800</v>
      </c>
      <c r="I180" s="233"/>
      <c r="J180" s="234">
        <f>ROUND(I180*H180,2)</f>
        <v>0</v>
      </c>
      <c r="K180" s="230" t="s">
        <v>1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370</v>
      </c>
      <c r="AT180" s="239" t="s">
        <v>365</v>
      </c>
      <c r="AU180" s="239" t="s">
        <v>83</v>
      </c>
      <c r="AY180" s="18" t="s">
        <v>362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88</v>
      </c>
      <c r="BK180" s="240">
        <f>ROUND(I180*H180,2)</f>
        <v>0</v>
      </c>
      <c r="BL180" s="18" t="s">
        <v>370</v>
      </c>
      <c r="BM180" s="239" t="s">
        <v>1514</v>
      </c>
    </row>
    <row r="181" s="2" customFormat="1" ht="21.75" customHeight="1">
      <c r="A181" s="39"/>
      <c r="B181" s="40"/>
      <c r="C181" s="228" t="s">
        <v>1195</v>
      </c>
      <c r="D181" s="228" t="s">
        <v>365</v>
      </c>
      <c r="E181" s="229" t="s">
        <v>2690</v>
      </c>
      <c r="F181" s="230" t="s">
        <v>2963</v>
      </c>
      <c r="G181" s="231" t="s">
        <v>603</v>
      </c>
      <c r="H181" s="232">
        <v>2100</v>
      </c>
      <c r="I181" s="233"/>
      <c r="J181" s="234">
        <f>ROUND(I181*H181,2)</f>
        <v>0</v>
      </c>
      <c r="K181" s="230" t="s">
        <v>1</v>
      </c>
      <c r="L181" s="45"/>
      <c r="M181" s="235" t="s">
        <v>1</v>
      </c>
      <c r="N181" s="236" t="s">
        <v>42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370</v>
      </c>
      <c r="AT181" s="239" t="s">
        <v>365</v>
      </c>
      <c r="AU181" s="239" t="s">
        <v>83</v>
      </c>
      <c r="AY181" s="18" t="s">
        <v>362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88</v>
      </c>
      <c r="BK181" s="240">
        <f>ROUND(I181*H181,2)</f>
        <v>0</v>
      </c>
      <c r="BL181" s="18" t="s">
        <v>370</v>
      </c>
      <c r="BM181" s="239" t="s">
        <v>1532</v>
      </c>
    </row>
    <row r="182" s="2" customFormat="1" ht="21.75" customHeight="1">
      <c r="A182" s="39"/>
      <c r="B182" s="40"/>
      <c r="C182" s="228" t="s">
        <v>1201</v>
      </c>
      <c r="D182" s="228" t="s">
        <v>365</v>
      </c>
      <c r="E182" s="229" t="s">
        <v>2692</v>
      </c>
      <c r="F182" s="230" t="s">
        <v>2964</v>
      </c>
      <c r="G182" s="231" t="s">
        <v>603</v>
      </c>
      <c r="H182" s="232">
        <v>736</v>
      </c>
      <c r="I182" s="233"/>
      <c r="J182" s="234">
        <f>ROUND(I182*H182,2)</f>
        <v>0</v>
      </c>
      <c r="K182" s="230" t="s">
        <v>1</v>
      </c>
      <c r="L182" s="45"/>
      <c r="M182" s="235" t="s">
        <v>1</v>
      </c>
      <c r="N182" s="236" t="s">
        <v>42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370</v>
      </c>
      <c r="AT182" s="239" t="s">
        <v>365</v>
      </c>
      <c r="AU182" s="239" t="s">
        <v>83</v>
      </c>
      <c r="AY182" s="18" t="s">
        <v>362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88</v>
      </c>
      <c r="BK182" s="240">
        <f>ROUND(I182*H182,2)</f>
        <v>0</v>
      </c>
      <c r="BL182" s="18" t="s">
        <v>370</v>
      </c>
      <c r="BM182" s="239" t="s">
        <v>1555</v>
      </c>
    </row>
    <row r="183" s="2" customFormat="1" ht="24.15" customHeight="1">
      <c r="A183" s="39"/>
      <c r="B183" s="40"/>
      <c r="C183" s="228" t="s">
        <v>1207</v>
      </c>
      <c r="D183" s="228" t="s">
        <v>365</v>
      </c>
      <c r="E183" s="229" t="s">
        <v>2694</v>
      </c>
      <c r="F183" s="230" t="s">
        <v>2965</v>
      </c>
      <c r="G183" s="231" t="s">
        <v>603</v>
      </c>
      <c r="H183" s="232">
        <v>8</v>
      </c>
      <c r="I183" s="233"/>
      <c r="J183" s="234">
        <f>ROUND(I183*H183,2)</f>
        <v>0</v>
      </c>
      <c r="K183" s="230" t="s">
        <v>1</v>
      </c>
      <c r="L183" s="45"/>
      <c r="M183" s="288" t="s">
        <v>1</v>
      </c>
      <c r="N183" s="289" t="s">
        <v>42</v>
      </c>
      <c r="O183" s="290"/>
      <c r="P183" s="291">
        <f>O183*H183</f>
        <v>0</v>
      </c>
      <c r="Q183" s="291">
        <v>0</v>
      </c>
      <c r="R183" s="291">
        <f>Q183*H183</f>
        <v>0</v>
      </c>
      <c r="S183" s="291">
        <v>0</v>
      </c>
      <c r="T183" s="292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370</v>
      </c>
      <c r="AT183" s="239" t="s">
        <v>365</v>
      </c>
      <c r="AU183" s="239" t="s">
        <v>83</v>
      </c>
      <c r="AY183" s="18" t="s">
        <v>362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88</v>
      </c>
      <c r="BK183" s="240">
        <f>ROUND(I183*H183,2)</f>
        <v>0</v>
      </c>
      <c r="BL183" s="18" t="s">
        <v>370</v>
      </c>
      <c r="BM183" s="239" t="s">
        <v>1564</v>
      </c>
    </row>
    <row r="184" s="2" customFormat="1" ht="6.96" customHeight="1">
      <c r="A184" s="39"/>
      <c r="B184" s="67"/>
      <c r="C184" s="68"/>
      <c r="D184" s="68"/>
      <c r="E184" s="68"/>
      <c r="F184" s="68"/>
      <c r="G184" s="68"/>
      <c r="H184" s="68"/>
      <c r="I184" s="68"/>
      <c r="J184" s="68"/>
      <c r="K184" s="68"/>
      <c r="L184" s="45"/>
      <c r="M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</row>
  </sheetData>
  <sheetProtection sheet="1" autoFilter="0" formatColumns="0" formatRows="0" objects="1" scenarios="1" spinCount="100000" saltValue="U9zDbNMKG3rvdclY86cU5aYc8U6eBH0cPyUbp6IWKsM79Lt1CtY5kTkx6dsKTcoUq61rJnh8qAI+WmQRw5+m9Q==" hashValue="g4uSkbMrmkw5raYMJlWRvpGHrXF8quDqU248Rj5C8/mIWBc3vMvyV4ef38GA6wut9I5th49BrAR9puFa1tzvxA==" algorithmName="SHA-512" password="CC35"/>
  <autoFilter ref="C124:K18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632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2574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2966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ROUND((SUM(BE125:BE135)),  2)</f>
        <v>0</v>
      </c>
      <c r="G37" s="39"/>
      <c r="H37" s="39"/>
      <c r="I37" s="166">
        <v>0.20999999999999999</v>
      </c>
      <c r="J37" s="165">
        <f>ROUND(((SUM(BE125:BE135))*I37),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ROUND((SUM(BF125:BF135)),  2)</f>
        <v>0</v>
      </c>
      <c r="G38" s="39"/>
      <c r="H38" s="39"/>
      <c r="I38" s="166">
        <v>0.12</v>
      </c>
      <c r="J38" s="165">
        <f>ROUND(((SUM(BF125:BF135))*I38),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ROUND((SUM(BG125:BG135)),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ROUND((SUM(BH125:BH135)),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ROUND((SUM(BI125:BI135)),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632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2574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SLA1 - Slaboproud - demontáže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2967</v>
      </c>
      <c r="E101" s="193"/>
      <c r="F101" s="193"/>
      <c r="G101" s="193"/>
      <c r="H101" s="193"/>
      <c r="I101" s="193"/>
      <c r="J101" s="194">
        <f>J126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347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Stavební úpravy Ústecká 2855, Česká Lípa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325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632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327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296" t="s">
        <v>2574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634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SLA1 - Slaboproud - demontáže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 xml:space="preserve">Ústecká 2855, Česká Lípa </v>
      </c>
      <c r="G119" s="41"/>
      <c r="H119" s="41"/>
      <c r="I119" s="33" t="s">
        <v>22</v>
      </c>
      <c r="J119" s="80" t="str">
        <f>IF(J16="","",J16)</f>
        <v>6. 8. 2025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Město Č. Lípa, n. T.G.M. 1/1, 47 001 Česká Lípa</v>
      </c>
      <c r="G121" s="41"/>
      <c r="H121" s="41"/>
      <c r="I121" s="33" t="s">
        <v>30</v>
      </c>
      <c r="J121" s="37" t="str">
        <f>E25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33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348</v>
      </c>
      <c r="D124" s="204" t="s">
        <v>61</v>
      </c>
      <c r="E124" s="204" t="s">
        <v>57</v>
      </c>
      <c r="F124" s="204" t="s">
        <v>58</v>
      </c>
      <c r="G124" s="204" t="s">
        <v>349</v>
      </c>
      <c r="H124" s="204" t="s">
        <v>350</v>
      </c>
      <c r="I124" s="204" t="s">
        <v>351</v>
      </c>
      <c r="J124" s="204" t="s">
        <v>331</v>
      </c>
      <c r="K124" s="205" t="s">
        <v>352</v>
      </c>
      <c r="L124" s="206"/>
      <c r="M124" s="101" t="s">
        <v>1</v>
      </c>
      <c r="N124" s="102" t="s">
        <v>40</v>
      </c>
      <c r="O124" s="102" t="s">
        <v>353</v>
      </c>
      <c r="P124" s="102" t="s">
        <v>354</v>
      </c>
      <c r="Q124" s="102" t="s">
        <v>355</v>
      </c>
      <c r="R124" s="102" t="s">
        <v>356</v>
      </c>
      <c r="S124" s="102" t="s">
        <v>357</v>
      </c>
      <c r="T124" s="103" t="s">
        <v>358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359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0</v>
      </c>
      <c r="S125" s="105"/>
      <c r="T125" s="210">
        <f>T126</f>
        <v>0.33163999999999999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333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75</v>
      </c>
      <c r="E126" s="215" t="s">
        <v>2577</v>
      </c>
      <c r="F126" s="215" t="s">
        <v>2968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SUM(P127:P135)</f>
        <v>0</v>
      </c>
      <c r="Q126" s="220"/>
      <c r="R126" s="221">
        <f>SUM(R127:R135)</f>
        <v>0</v>
      </c>
      <c r="S126" s="220"/>
      <c r="T126" s="222">
        <f>SUM(T127:T135)</f>
        <v>0.33163999999999999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83</v>
      </c>
      <c r="AT126" s="224" t="s">
        <v>75</v>
      </c>
      <c r="AU126" s="224" t="s">
        <v>76</v>
      </c>
      <c r="AY126" s="223" t="s">
        <v>362</v>
      </c>
      <c r="BK126" s="225">
        <f>SUM(BK127:BK135)</f>
        <v>0</v>
      </c>
    </row>
    <row r="127" s="2" customFormat="1" ht="24.15" customHeight="1">
      <c r="A127" s="39"/>
      <c r="B127" s="40"/>
      <c r="C127" s="228" t="s">
        <v>83</v>
      </c>
      <c r="D127" s="228" t="s">
        <v>365</v>
      </c>
      <c r="E127" s="229" t="s">
        <v>202</v>
      </c>
      <c r="F127" s="230" t="s">
        <v>2969</v>
      </c>
      <c r="G127" s="231" t="s">
        <v>403</v>
      </c>
      <c r="H127" s="232">
        <v>3265</v>
      </c>
      <c r="I127" s="233"/>
      <c r="J127" s="234">
        <f>ROUND(I127*H127,2)</f>
        <v>0</v>
      </c>
      <c r="K127" s="230" t="s">
        <v>1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370</v>
      </c>
      <c r="AT127" s="239" t="s">
        <v>365</v>
      </c>
      <c r="AU127" s="239" t="s">
        <v>83</v>
      </c>
      <c r="AY127" s="18" t="s">
        <v>362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88</v>
      </c>
      <c r="BK127" s="240">
        <f>ROUND(I127*H127,2)</f>
        <v>0</v>
      </c>
      <c r="BL127" s="18" t="s">
        <v>370</v>
      </c>
      <c r="BM127" s="239" t="s">
        <v>88</v>
      </c>
    </row>
    <row r="128" s="2" customFormat="1" ht="24.15" customHeight="1">
      <c r="A128" s="39"/>
      <c r="B128" s="40"/>
      <c r="C128" s="228" t="s">
        <v>88</v>
      </c>
      <c r="D128" s="228" t="s">
        <v>365</v>
      </c>
      <c r="E128" s="229" t="s">
        <v>2579</v>
      </c>
      <c r="F128" s="230" t="s">
        <v>2580</v>
      </c>
      <c r="G128" s="231" t="s">
        <v>403</v>
      </c>
      <c r="H128" s="232">
        <v>702</v>
      </c>
      <c r="I128" s="233"/>
      <c r="J128" s="234">
        <f>ROUND(I128*H128,2)</f>
        <v>0</v>
      </c>
      <c r="K128" s="230" t="s">
        <v>369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0.00027</v>
      </c>
      <c r="T128" s="238">
        <f>S128*H128</f>
        <v>0.18954000000000001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370</v>
      </c>
      <c r="AT128" s="239" t="s">
        <v>365</v>
      </c>
      <c r="AU128" s="239" t="s">
        <v>83</v>
      </c>
      <c r="AY128" s="18" t="s">
        <v>362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370</v>
      </c>
      <c r="BM128" s="239" t="s">
        <v>370</v>
      </c>
    </row>
    <row r="129" s="2" customFormat="1" ht="16.5" customHeight="1">
      <c r="A129" s="39"/>
      <c r="B129" s="40"/>
      <c r="C129" s="228" t="s">
        <v>104</v>
      </c>
      <c r="D129" s="228" t="s">
        <v>365</v>
      </c>
      <c r="E129" s="229" t="s">
        <v>2678</v>
      </c>
      <c r="F129" s="230" t="s">
        <v>2970</v>
      </c>
      <c r="G129" s="231" t="s">
        <v>603</v>
      </c>
      <c r="H129" s="232">
        <v>138</v>
      </c>
      <c r="I129" s="233"/>
      <c r="J129" s="234">
        <f>ROUND(I129*H129,2)</f>
        <v>0</v>
      </c>
      <c r="K129" s="230" t="s">
        <v>1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370</v>
      </c>
      <c r="AT129" s="239" t="s">
        <v>365</v>
      </c>
      <c r="AU129" s="239" t="s">
        <v>83</v>
      </c>
      <c r="AY129" s="18" t="s">
        <v>362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370</v>
      </c>
      <c r="BM129" s="239" t="s">
        <v>386</v>
      </c>
    </row>
    <row r="130" s="2" customFormat="1" ht="16.5" customHeight="1">
      <c r="A130" s="39"/>
      <c r="B130" s="40"/>
      <c r="C130" s="228" t="s">
        <v>370</v>
      </c>
      <c r="D130" s="228" t="s">
        <v>365</v>
      </c>
      <c r="E130" s="229" t="s">
        <v>2680</v>
      </c>
      <c r="F130" s="230" t="s">
        <v>2971</v>
      </c>
      <c r="G130" s="231" t="s">
        <v>603</v>
      </c>
      <c r="H130" s="232">
        <v>18</v>
      </c>
      <c r="I130" s="233"/>
      <c r="J130" s="234">
        <f>ROUND(I130*H130,2)</f>
        <v>0</v>
      </c>
      <c r="K130" s="230" t="s">
        <v>1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370</v>
      </c>
      <c r="AT130" s="239" t="s">
        <v>365</v>
      </c>
      <c r="AU130" s="239" t="s">
        <v>83</v>
      </c>
      <c r="AY130" s="18" t="s">
        <v>362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370</v>
      </c>
      <c r="BM130" s="239" t="s">
        <v>383</v>
      </c>
    </row>
    <row r="131" s="2" customFormat="1" ht="16.5" customHeight="1">
      <c r="A131" s="39"/>
      <c r="B131" s="40"/>
      <c r="C131" s="228" t="s">
        <v>363</v>
      </c>
      <c r="D131" s="228" t="s">
        <v>365</v>
      </c>
      <c r="E131" s="229" t="s">
        <v>2682</v>
      </c>
      <c r="F131" s="230" t="s">
        <v>2972</v>
      </c>
      <c r="G131" s="231" t="s">
        <v>603</v>
      </c>
      <c r="H131" s="232">
        <v>79</v>
      </c>
      <c r="I131" s="233"/>
      <c r="J131" s="234">
        <f>ROUND(I131*H131,2)</f>
        <v>0</v>
      </c>
      <c r="K131" s="230" t="s">
        <v>1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370</v>
      </c>
      <c r="AT131" s="239" t="s">
        <v>365</v>
      </c>
      <c r="AU131" s="239" t="s">
        <v>83</v>
      </c>
      <c r="AY131" s="18" t="s">
        <v>362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370</v>
      </c>
      <c r="BM131" s="239" t="s">
        <v>411</v>
      </c>
    </row>
    <row r="132" s="2" customFormat="1" ht="16.5" customHeight="1">
      <c r="A132" s="39"/>
      <c r="B132" s="40"/>
      <c r="C132" s="228" t="s">
        <v>386</v>
      </c>
      <c r="D132" s="228" t="s">
        <v>365</v>
      </c>
      <c r="E132" s="229" t="s">
        <v>2973</v>
      </c>
      <c r="F132" s="230" t="s">
        <v>2974</v>
      </c>
      <c r="G132" s="231" t="s">
        <v>603</v>
      </c>
      <c r="H132" s="232">
        <v>5</v>
      </c>
      <c r="I132" s="233"/>
      <c r="J132" s="234">
        <f>ROUND(I132*H132,2)</f>
        <v>0</v>
      </c>
      <c r="K132" s="230" t="s">
        <v>369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0.023</v>
      </c>
      <c r="T132" s="238">
        <f>S132*H132</f>
        <v>0.11499999999999999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370</v>
      </c>
      <c r="AT132" s="239" t="s">
        <v>365</v>
      </c>
      <c r="AU132" s="239" t="s">
        <v>83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370</v>
      </c>
      <c r="BM132" s="239" t="s">
        <v>8</v>
      </c>
    </row>
    <row r="133" s="2" customFormat="1" ht="24.15" customHeight="1">
      <c r="A133" s="39"/>
      <c r="B133" s="40"/>
      <c r="C133" s="228" t="s">
        <v>397</v>
      </c>
      <c r="D133" s="228" t="s">
        <v>365</v>
      </c>
      <c r="E133" s="229" t="s">
        <v>2975</v>
      </c>
      <c r="F133" s="230" t="s">
        <v>2976</v>
      </c>
      <c r="G133" s="231" t="s">
        <v>603</v>
      </c>
      <c r="H133" s="232">
        <v>7</v>
      </c>
      <c r="I133" s="233"/>
      <c r="J133" s="234">
        <f>ROUND(I133*H133,2)</f>
        <v>0</v>
      </c>
      <c r="K133" s="230" t="s">
        <v>369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0.00089999999999999998</v>
      </c>
      <c r="T133" s="238">
        <f>S133*H133</f>
        <v>0.0063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83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431</v>
      </c>
    </row>
    <row r="134" s="2" customFormat="1" ht="21.75" customHeight="1">
      <c r="A134" s="39"/>
      <c r="B134" s="40"/>
      <c r="C134" s="228" t="s">
        <v>383</v>
      </c>
      <c r="D134" s="228" t="s">
        <v>365</v>
      </c>
      <c r="E134" s="229" t="s">
        <v>2977</v>
      </c>
      <c r="F134" s="230" t="s">
        <v>2978</v>
      </c>
      <c r="G134" s="231" t="s">
        <v>603</v>
      </c>
      <c r="H134" s="232">
        <v>1</v>
      </c>
      <c r="I134" s="233"/>
      <c r="J134" s="234">
        <f>ROUND(I134*H134,2)</f>
        <v>0</v>
      </c>
      <c r="K134" s="230" t="s">
        <v>369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0.001</v>
      </c>
      <c r="T134" s="238">
        <f>S134*H134</f>
        <v>0.001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83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440</v>
      </c>
    </row>
    <row r="135" s="2" customFormat="1" ht="21.75" customHeight="1">
      <c r="A135" s="39"/>
      <c r="B135" s="40"/>
      <c r="C135" s="228" t="s">
        <v>406</v>
      </c>
      <c r="D135" s="228" t="s">
        <v>365</v>
      </c>
      <c r="E135" s="229" t="s">
        <v>2979</v>
      </c>
      <c r="F135" s="230" t="s">
        <v>2980</v>
      </c>
      <c r="G135" s="231" t="s">
        <v>603</v>
      </c>
      <c r="H135" s="232">
        <v>66</v>
      </c>
      <c r="I135" s="233"/>
      <c r="J135" s="234">
        <f>ROUND(I135*H135,2)</f>
        <v>0</v>
      </c>
      <c r="K135" s="230" t="s">
        <v>369</v>
      </c>
      <c r="L135" s="45"/>
      <c r="M135" s="288" t="s">
        <v>1</v>
      </c>
      <c r="N135" s="289" t="s">
        <v>42</v>
      </c>
      <c r="O135" s="290"/>
      <c r="P135" s="291">
        <f>O135*H135</f>
        <v>0</v>
      </c>
      <c r="Q135" s="291">
        <v>0</v>
      </c>
      <c r="R135" s="291">
        <f>Q135*H135</f>
        <v>0</v>
      </c>
      <c r="S135" s="291">
        <v>0.00029999999999999997</v>
      </c>
      <c r="T135" s="292">
        <f>S135*H135</f>
        <v>0.019799999999999998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83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450</v>
      </c>
    </row>
    <row r="136" s="2" customFormat="1" ht="6.96" customHeight="1">
      <c r="A136" s="39"/>
      <c r="B136" s="67"/>
      <c r="C136" s="68"/>
      <c r="D136" s="68"/>
      <c r="E136" s="68"/>
      <c r="F136" s="68"/>
      <c r="G136" s="68"/>
      <c r="H136" s="68"/>
      <c r="I136" s="68"/>
      <c r="J136" s="68"/>
      <c r="K136" s="68"/>
      <c r="L136" s="45"/>
      <c r="M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</sheetData>
  <sheetProtection sheet="1" autoFilter="0" formatColumns="0" formatRows="0" objects="1" scenarios="1" spinCount="100000" saltValue="yn+xz3dlQfh30w6RTZd06CZkhgmiC2qV3fkE8zerTbTW7nx2InDpYGMiXVDkfIrkGF9zlLHj4HBNT4RB3X0Z2w==" hashValue="enc1/hjhR/MuafFoFrb9a0K0CPQUAYtUkPWwhX0mKeOZ9JphByHgGW2jcI5ln95+38qNpSc/xGK95vJWl1hKfQ==" algorithmName="SHA-512" password="CC35"/>
  <autoFilter ref="C124:K13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632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2574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2981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ROUND(J128,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ROUND((SUM(BE128:BE159)),  2)</f>
        <v>0</v>
      </c>
      <c r="G37" s="39"/>
      <c r="H37" s="39"/>
      <c r="I37" s="166">
        <v>0.20999999999999999</v>
      </c>
      <c r="J37" s="165">
        <f>ROUND(((SUM(BE128:BE159))*I37),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ROUND((SUM(BF128:BF159)),  2)</f>
        <v>0</v>
      </c>
      <c r="G38" s="39"/>
      <c r="H38" s="39"/>
      <c r="I38" s="166">
        <v>0.12</v>
      </c>
      <c r="J38" s="165">
        <f>ROUND(((SUM(BF128:BF159))*I38),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ROUND((SUM(BG128:BG159)),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ROUND((SUM(BH128:BH159)),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ROUND((SUM(BI128:BI159)),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632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2574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SLA2 - Slaboproud materiál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J128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2982</v>
      </c>
      <c r="E101" s="193"/>
      <c r="F101" s="193"/>
      <c r="G101" s="193"/>
      <c r="H101" s="193"/>
      <c r="I101" s="193"/>
      <c r="J101" s="194">
        <f>J129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2983</v>
      </c>
      <c r="E102" s="198"/>
      <c r="F102" s="198"/>
      <c r="G102" s="198"/>
      <c r="H102" s="198"/>
      <c r="I102" s="198"/>
      <c r="J102" s="199">
        <f>J130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2984</v>
      </c>
      <c r="E103" s="198"/>
      <c r="F103" s="198"/>
      <c r="G103" s="198"/>
      <c r="H103" s="198"/>
      <c r="I103" s="198"/>
      <c r="J103" s="199">
        <f>J143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2985</v>
      </c>
      <c r="E104" s="198"/>
      <c r="F104" s="198"/>
      <c r="G104" s="198"/>
      <c r="H104" s="198"/>
      <c r="I104" s="198"/>
      <c r="J104" s="199">
        <f>J149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347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Stavební úpravy Ústecká 2855, Česká Lípa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325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1" customFormat="1" ht="16.5" customHeight="1">
      <c r="B116" s="22"/>
      <c r="C116" s="23"/>
      <c r="D116" s="23"/>
      <c r="E116" s="185" t="s">
        <v>632</v>
      </c>
      <c r="F116" s="23"/>
      <c r="G116" s="23"/>
      <c r="H116" s="23"/>
      <c r="I116" s="23"/>
      <c r="J116" s="23"/>
      <c r="K116" s="23"/>
      <c r="L116" s="21"/>
    </row>
    <row r="117" s="1" customFormat="1" ht="12" customHeight="1">
      <c r="B117" s="22"/>
      <c r="C117" s="33" t="s">
        <v>327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296" t="s">
        <v>2574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634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E13</f>
        <v>SLA2 - Slaboproud materiál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F16</f>
        <v xml:space="preserve">Ústecká 2855, Česká Lípa </v>
      </c>
      <c r="G122" s="41"/>
      <c r="H122" s="41"/>
      <c r="I122" s="33" t="s">
        <v>22</v>
      </c>
      <c r="J122" s="80" t="str">
        <f>IF(J16="","",J16)</f>
        <v>6. 8. 2025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24</v>
      </c>
      <c r="D124" s="41"/>
      <c r="E124" s="41"/>
      <c r="F124" s="28" t="str">
        <f>E19</f>
        <v>Město Č. Lípa, n. T.G.M. 1/1, 47 001 Česká Lípa</v>
      </c>
      <c r="G124" s="41"/>
      <c r="H124" s="41"/>
      <c r="I124" s="33" t="s">
        <v>30</v>
      </c>
      <c r="J124" s="37" t="str">
        <f>E25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28</v>
      </c>
      <c r="D125" s="41"/>
      <c r="E125" s="41"/>
      <c r="F125" s="28" t="str">
        <f>IF(E22="","",E22)</f>
        <v>Vyplň údaj</v>
      </c>
      <c r="G125" s="41"/>
      <c r="H125" s="41"/>
      <c r="I125" s="33" t="s">
        <v>33</v>
      </c>
      <c r="J125" s="37" t="str">
        <f>E28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1"/>
      <c r="B127" s="202"/>
      <c r="C127" s="203" t="s">
        <v>348</v>
      </c>
      <c r="D127" s="204" t="s">
        <v>61</v>
      </c>
      <c r="E127" s="204" t="s">
        <v>57</v>
      </c>
      <c r="F127" s="204" t="s">
        <v>58</v>
      </c>
      <c r="G127" s="204" t="s">
        <v>349</v>
      </c>
      <c r="H127" s="204" t="s">
        <v>350</v>
      </c>
      <c r="I127" s="204" t="s">
        <v>351</v>
      </c>
      <c r="J127" s="204" t="s">
        <v>331</v>
      </c>
      <c r="K127" s="205" t="s">
        <v>352</v>
      </c>
      <c r="L127" s="206"/>
      <c r="M127" s="101" t="s">
        <v>1</v>
      </c>
      <c r="N127" s="102" t="s">
        <v>40</v>
      </c>
      <c r="O127" s="102" t="s">
        <v>353</v>
      </c>
      <c r="P127" s="102" t="s">
        <v>354</v>
      </c>
      <c r="Q127" s="102" t="s">
        <v>355</v>
      </c>
      <c r="R127" s="102" t="s">
        <v>356</v>
      </c>
      <c r="S127" s="102" t="s">
        <v>357</v>
      </c>
      <c r="T127" s="103" t="s">
        <v>358</v>
      </c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</row>
    <row r="128" s="2" customFormat="1" ht="22.8" customHeight="1">
      <c r="A128" s="39"/>
      <c r="B128" s="40"/>
      <c r="C128" s="108" t="s">
        <v>359</v>
      </c>
      <c r="D128" s="41"/>
      <c r="E128" s="41"/>
      <c r="F128" s="41"/>
      <c r="G128" s="41"/>
      <c r="H128" s="41"/>
      <c r="I128" s="41"/>
      <c r="J128" s="207">
        <f>BK128</f>
        <v>0</v>
      </c>
      <c r="K128" s="41"/>
      <c r="L128" s="45"/>
      <c r="M128" s="104"/>
      <c r="N128" s="208"/>
      <c r="O128" s="105"/>
      <c r="P128" s="209">
        <f>P129</f>
        <v>0</v>
      </c>
      <c r="Q128" s="105"/>
      <c r="R128" s="209">
        <f>R129</f>
        <v>0</v>
      </c>
      <c r="S128" s="105"/>
      <c r="T128" s="210">
        <f>T129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75</v>
      </c>
      <c r="AU128" s="18" t="s">
        <v>333</v>
      </c>
      <c r="BK128" s="211">
        <f>BK129</f>
        <v>0</v>
      </c>
    </row>
    <row r="129" s="12" customFormat="1" ht="25.92" customHeight="1">
      <c r="A129" s="12"/>
      <c r="B129" s="212"/>
      <c r="C129" s="213"/>
      <c r="D129" s="214" t="s">
        <v>75</v>
      </c>
      <c r="E129" s="215" t="s">
        <v>2577</v>
      </c>
      <c r="F129" s="215" t="s">
        <v>2986</v>
      </c>
      <c r="G129" s="213"/>
      <c r="H129" s="213"/>
      <c r="I129" s="216"/>
      <c r="J129" s="217">
        <f>BK129</f>
        <v>0</v>
      </c>
      <c r="K129" s="213"/>
      <c r="L129" s="218"/>
      <c r="M129" s="219"/>
      <c r="N129" s="220"/>
      <c r="O129" s="220"/>
      <c r="P129" s="221">
        <f>P130+P143+P149</f>
        <v>0</v>
      </c>
      <c r="Q129" s="220"/>
      <c r="R129" s="221">
        <f>R130+R143+R149</f>
        <v>0</v>
      </c>
      <c r="S129" s="220"/>
      <c r="T129" s="222">
        <f>T130+T143+T149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83</v>
      </c>
      <c r="AT129" s="224" t="s">
        <v>75</v>
      </c>
      <c r="AU129" s="224" t="s">
        <v>76</v>
      </c>
      <c r="AY129" s="223" t="s">
        <v>362</v>
      </c>
      <c r="BK129" s="225">
        <f>BK130+BK143+BK149</f>
        <v>0</v>
      </c>
    </row>
    <row r="130" s="12" customFormat="1" ht="22.8" customHeight="1">
      <c r="A130" s="12"/>
      <c r="B130" s="212"/>
      <c r="C130" s="213"/>
      <c r="D130" s="214" t="s">
        <v>75</v>
      </c>
      <c r="E130" s="226" t="s">
        <v>2857</v>
      </c>
      <c r="F130" s="226" t="s">
        <v>2987</v>
      </c>
      <c r="G130" s="213"/>
      <c r="H130" s="213"/>
      <c r="I130" s="216"/>
      <c r="J130" s="227">
        <f>BK130</f>
        <v>0</v>
      </c>
      <c r="K130" s="213"/>
      <c r="L130" s="218"/>
      <c r="M130" s="219"/>
      <c r="N130" s="220"/>
      <c r="O130" s="220"/>
      <c r="P130" s="221">
        <f>SUM(P131:P142)</f>
        <v>0</v>
      </c>
      <c r="Q130" s="220"/>
      <c r="R130" s="221">
        <f>SUM(R131:R142)</f>
        <v>0</v>
      </c>
      <c r="S130" s="220"/>
      <c r="T130" s="222">
        <f>SUM(T131:T142)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83</v>
      </c>
      <c r="AT130" s="224" t="s">
        <v>75</v>
      </c>
      <c r="AU130" s="224" t="s">
        <v>83</v>
      </c>
      <c r="AY130" s="223" t="s">
        <v>362</v>
      </c>
      <c r="BK130" s="225">
        <f>SUM(BK131:BK142)</f>
        <v>0</v>
      </c>
    </row>
    <row r="131" s="2" customFormat="1" ht="33" customHeight="1">
      <c r="A131" s="39"/>
      <c r="B131" s="40"/>
      <c r="C131" s="228" t="s">
        <v>83</v>
      </c>
      <c r="D131" s="228" t="s">
        <v>365</v>
      </c>
      <c r="E131" s="229" t="s">
        <v>2988</v>
      </c>
      <c r="F131" s="230" t="s">
        <v>2989</v>
      </c>
      <c r="G131" s="231" t="s">
        <v>403</v>
      </c>
      <c r="H131" s="232">
        <v>7346</v>
      </c>
      <c r="I131" s="233"/>
      <c r="J131" s="234">
        <f>ROUND(I131*H131,2)</f>
        <v>0</v>
      </c>
      <c r="K131" s="230" t="s">
        <v>1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370</v>
      </c>
      <c r="AT131" s="239" t="s">
        <v>365</v>
      </c>
      <c r="AU131" s="239" t="s">
        <v>88</v>
      </c>
      <c r="AY131" s="18" t="s">
        <v>362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370</v>
      </c>
      <c r="BM131" s="239" t="s">
        <v>88</v>
      </c>
    </row>
    <row r="132" s="2" customFormat="1" ht="24.15" customHeight="1">
      <c r="A132" s="39"/>
      <c r="B132" s="40"/>
      <c r="C132" s="228" t="s">
        <v>88</v>
      </c>
      <c r="D132" s="228" t="s">
        <v>365</v>
      </c>
      <c r="E132" s="229" t="s">
        <v>202</v>
      </c>
      <c r="F132" s="230" t="s">
        <v>2990</v>
      </c>
      <c r="G132" s="231" t="s">
        <v>403</v>
      </c>
      <c r="H132" s="232">
        <v>2996</v>
      </c>
      <c r="I132" s="233"/>
      <c r="J132" s="234">
        <f>ROUND(I132*H132,2)</f>
        <v>0</v>
      </c>
      <c r="K132" s="230" t="s">
        <v>1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370</v>
      </c>
      <c r="AT132" s="239" t="s">
        <v>365</v>
      </c>
      <c r="AU132" s="239" t="s">
        <v>88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370</v>
      </c>
      <c r="BM132" s="239" t="s">
        <v>370</v>
      </c>
    </row>
    <row r="133" s="2" customFormat="1" ht="37.8" customHeight="1">
      <c r="A133" s="39"/>
      <c r="B133" s="40"/>
      <c r="C133" s="228" t="s">
        <v>104</v>
      </c>
      <c r="D133" s="228" t="s">
        <v>365</v>
      </c>
      <c r="E133" s="229" t="s">
        <v>2991</v>
      </c>
      <c r="F133" s="230" t="s">
        <v>2992</v>
      </c>
      <c r="G133" s="231" t="s">
        <v>403</v>
      </c>
      <c r="H133" s="232">
        <v>220</v>
      </c>
      <c r="I133" s="233"/>
      <c r="J133" s="234">
        <f>ROUND(I133*H133,2)</f>
        <v>0</v>
      </c>
      <c r="K133" s="230" t="s">
        <v>1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88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386</v>
      </c>
    </row>
    <row r="134" s="2" customFormat="1" ht="55.5" customHeight="1">
      <c r="A134" s="39"/>
      <c r="B134" s="40"/>
      <c r="C134" s="228" t="s">
        <v>370</v>
      </c>
      <c r="D134" s="228" t="s">
        <v>365</v>
      </c>
      <c r="E134" s="229" t="s">
        <v>2993</v>
      </c>
      <c r="F134" s="230" t="s">
        <v>2994</v>
      </c>
      <c r="G134" s="231" t="s">
        <v>403</v>
      </c>
      <c r="H134" s="232">
        <v>2739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88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383</v>
      </c>
    </row>
    <row r="135" s="2" customFormat="1" ht="24.15" customHeight="1">
      <c r="A135" s="39"/>
      <c r="B135" s="40"/>
      <c r="C135" s="228" t="s">
        <v>363</v>
      </c>
      <c r="D135" s="228" t="s">
        <v>365</v>
      </c>
      <c r="E135" s="229" t="s">
        <v>2995</v>
      </c>
      <c r="F135" s="230" t="s">
        <v>2996</v>
      </c>
      <c r="G135" s="231" t="s">
        <v>603</v>
      </c>
      <c r="H135" s="232">
        <v>174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88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411</v>
      </c>
    </row>
    <row r="136" s="2" customFormat="1" ht="24.15" customHeight="1">
      <c r="A136" s="39"/>
      <c r="B136" s="40"/>
      <c r="C136" s="228" t="s">
        <v>386</v>
      </c>
      <c r="D136" s="228" t="s">
        <v>365</v>
      </c>
      <c r="E136" s="229" t="s">
        <v>2678</v>
      </c>
      <c r="F136" s="230" t="s">
        <v>2723</v>
      </c>
      <c r="G136" s="231" t="s">
        <v>603</v>
      </c>
      <c r="H136" s="232">
        <v>59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88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8</v>
      </c>
    </row>
    <row r="137" s="2" customFormat="1" ht="24.15" customHeight="1">
      <c r="A137" s="39"/>
      <c r="B137" s="40"/>
      <c r="C137" s="228" t="s">
        <v>397</v>
      </c>
      <c r="D137" s="228" t="s">
        <v>365</v>
      </c>
      <c r="E137" s="229" t="s">
        <v>2676</v>
      </c>
      <c r="F137" s="230" t="s">
        <v>2677</v>
      </c>
      <c r="G137" s="231" t="s">
        <v>403</v>
      </c>
      <c r="H137" s="232">
        <v>118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370</v>
      </c>
      <c r="AT137" s="239" t="s">
        <v>365</v>
      </c>
      <c r="AU137" s="239" t="s">
        <v>88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370</v>
      </c>
      <c r="BM137" s="239" t="s">
        <v>431</v>
      </c>
    </row>
    <row r="138" s="2" customFormat="1" ht="16.5" customHeight="1">
      <c r="A138" s="39"/>
      <c r="B138" s="40"/>
      <c r="C138" s="228" t="s">
        <v>383</v>
      </c>
      <c r="D138" s="228" t="s">
        <v>365</v>
      </c>
      <c r="E138" s="229" t="s">
        <v>2672</v>
      </c>
      <c r="F138" s="230" t="s">
        <v>2673</v>
      </c>
      <c r="G138" s="231" t="s">
        <v>403</v>
      </c>
      <c r="H138" s="232">
        <v>862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88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440</v>
      </c>
    </row>
    <row r="139" s="2" customFormat="1" ht="16.5" customHeight="1">
      <c r="A139" s="39"/>
      <c r="B139" s="40"/>
      <c r="C139" s="228" t="s">
        <v>406</v>
      </c>
      <c r="D139" s="228" t="s">
        <v>365</v>
      </c>
      <c r="E139" s="229" t="s">
        <v>2706</v>
      </c>
      <c r="F139" s="230" t="s">
        <v>2707</v>
      </c>
      <c r="G139" s="231" t="s">
        <v>603</v>
      </c>
      <c r="H139" s="232">
        <v>4386</v>
      </c>
      <c r="I139" s="233"/>
      <c r="J139" s="234">
        <f>ROUND(I139*H139,2)</f>
        <v>0</v>
      </c>
      <c r="K139" s="230" t="s">
        <v>1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370</v>
      </c>
      <c r="AT139" s="239" t="s">
        <v>365</v>
      </c>
      <c r="AU139" s="239" t="s">
        <v>88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450</v>
      </c>
    </row>
    <row r="140" s="2" customFormat="1" ht="16.5" customHeight="1">
      <c r="A140" s="39"/>
      <c r="B140" s="40"/>
      <c r="C140" s="228" t="s">
        <v>411</v>
      </c>
      <c r="D140" s="228" t="s">
        <v>365</v>
      </c>
      <c r="E140" s="229" t="s">
        <v>2680</v>
      </c>
      <c r="F140" s="230" t="s">
        <v>2709</v>
      </c>
      <c r="G140" s="231" t="s">
        <v>603</v>
      </c>
      <c r="H140" s="232">
        <v>300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370</v>
      </c>
      <c r="AT140" s="239" t="s">
        <v>365</v>
      </c>
      <c r="AU140" s="239" t="s">
        <v>88</v>
      </c>
      <c r="AY140" s="18" t="s">
        <v>362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370</v>
      </c>
      <c r="BM140" s="239" t="s">
        <v>461</v>
      </c>
    </row>
    <row r="141" s="2" customFormat="1" ht="16.5" customHeight="1">
      <c r="A141" s="39"/>
      <c r="B141" s="40"/>
      <c r="C141" s="228" t="s">
        <v>416</v>
      </c>
      <c r="D141" s="228" t="s">
        <v>365</v>
      </c>
      <c r="E141" s="229" t="s">
        <v>2682</v>
      </c>
      <c r="F141" s="230" t="s">
        <v>2713</v>
      </c>
      <c r="G141" s="231" t="s">
        <v>603</v>
      </c>
      <c r="H141" s="232">
        <v>1000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370</v>
      </c>
      <c r="AT141" s="239" t="s">
        <v>365</v>
      </c>
      <c r="AU141" s="239" t="s">
        <v>88</v>
      </c>
      <c r="AY141" s="18" t="s">
        <v>362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370</v>
      </c>
      <c r="BM141" s="239" t="s">
        <v>473</v>
      </c>
    </row>
    <row r="142" s="2" customFormat="1" ht="21.75" customHeight="1">
      <c r="A142" s="39"/>
      <c r="B142" s="40"/>
      <c r="C142" s="228" t="s">
        <v>8</v>
      </c>
      <c r="D142" s="228" t="s">
        <v>365</v>
      </c>
      <c r="E142" s="229" t="s">
        <v>2684</v>
      </c>
      <c r="F142" s="230" t="s">
        <v>2715</v>
      </c>
      <c r="G142" s="231" t="s">
        <v>591</v>
      </c>
      <c r="H142" s="232">
        <v>146</v>
      </c>
      <c r="I142" s="233"/>
      <c r="J142" s="234">
        <f>ROUND(I142*H142,2)</f>
        <v>0</v>
      </c>
      <c r="K142" s="230" t="s">
        <v>1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370</v>
      </c>
      <c r="AT142" s="239" t="s">
        <v>365</v>
      </c>
      <c r="AU142" s="239" t="s">
        <v>88</v>
      </c>
      <c r="AY142" s="18" t="s">
        <v>362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370</v>
      </c>
      <c r="BM142" s="239" t="s">
        <v>484</v>
      </c>
    </row>
    <row r="143" s="12" customFormat="1" ht="22.8" customHeight="1">
      <c r="A143" s="12"/>
      <c r="B143" s="212"/>
      <c r="C143" s="213"/>
      <c r="D143" s="214" t="s">
        <v>75</v>
      </c>
      <c r="E143" s="226" t="s">
        <v>2997</v>
      </c>
      <c r="F143" s="226" t="s">
        <v>2998</v>
      </c>
      <c r="G143" s="213"/>
      <c r="H143" s="213"/>
      <c r="I143" s="216"/>
      <c r="J143" s="227">
        <f>BK143</f>
        <v>0</v>
      </c>
      <c r="K143" s="213"/>
      <c r="L143" s="218"/>
      <c r="M143" s="219"/>
      <c r="N143" s="220"/>
      <c r="O143" s="220"/>
      <c r="P143" s="221">
        <f>SUM(P144:P148)</f>
        <v>0</v>
      </c>
      <c r="Q143" s="220"/>
      <c r="R143" s="221">
        <f>SUM(R144:R148)</f>
        <v>0</v>
      </c>
      <c r="S143" s="220"/>
      <c r="T143" s="222">
        <f>SUM(T144:T148)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3" t="s">
        <v>83</v>
      </c>
      <c r="AT143" s="224" t="s">
        <v>75</v>
      </c>
      <c r="AU143" s="224" t="s">
        <v>83</v>
      </c>
      <c r="AY143" s="223" t="s">
        <v>362</v>
      </c>
      <c r="BK143" s="225">
        <f>SUM(BK144:BK148)</f>
        <v>0</v>
      </c>
    </row>
    <row r="144" s="2" customFormat="1" ht="24.15" customHeight="1">
      <c r="A144" s="39"/>
      <c r="B144" s="40"/>
      <c r="C144" s="228" t="s">
        <v>427</v>
      </c>
      <c r="D144" s="228" t="s">
        <v>365</v>
      </c>
      <c r="E144" s="229" t="s">
        <v>2999</v>
      </c>
      <c r="F144" s="230" t="s">
        <v>3000</v>
      </c>
      <c r="G144" s="231" t="s">
        <v>603</v>
      </c>
      <c r="H144" s="232">
        <v>93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370</v>
      </c>
      <c r="AT144" s="239" t="s">
        <v>365</v>
      </c>
      <c r="AU144" s="239" t="s">
        <v>88</v>
      </c>
      <c r="AY144" s="18" t="s">
        <v>362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370</v>
      </c>
      <c r="BM144" s="239" t="s">
        <v>492</v>
      </c>
    </row>
    <row r="145" s="2" customFormat="1" ht="16.5" customHeight="1">
      <c r="A145" s="39"/>
      <c r="B145" s="40"/>
      <c r="C145" s="228" t="s">
        <v>431</v>
      </c>
      <c r="D145" s="228" t="s">
        <v>365</v>
      </c>
      <c r="E145" s="229" t="s">
        <v>2686</v>
      </c>
      <c r="F145" s="230" t="s">
        <v>3001</v>
      </c>
      <c r="G145" s="231" t="s">
        <v>603</v>
      </c>
      <c r="H145" s="232">
        <v>186</v>
      </c>
      <c r="I145" s="233"/>
      <c r="J145" s="234">
        <f>ROUND(I145*H145,2)</f>
        <v>0</v>
      </c>
      <c r="K145" s="230" t="s">
        <v>1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370</v>
      </c>
      <c r="AT145" s="239" t="s">
        <v>365</v>
      </c>
      <c r="AU145" s="239" t="s">
        <v>88</v>
      </c>
      <c r="AY145" s="18" t="s">
        <v>362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88</v>
      </c>
      <c r="BK145" s="240">
        <f>ROUND(I145*H145,2)</f>
        <v>0</v>
      </c>
      <c r="BL145" s="18" t="s">
        <v>370</v>
      </c>
      <c r="BM145" s="239" t="s">
        <v>502</v>
      </c>
    </row>
    <row r="146" s="2" customFormat="1" ht="21.75" customHeight="1">
      <c r="A146" s="39"/>
      <c r="B146" s="40"/>
      <c r="C146" s="228" t="s">
        <v>435</v>
      </c>
      <c r="D146" s="228" t="s">
        <v>365</v>
      </c>
      <c r="E146" s="229" t="s">
        <v>3002</v>
      </c>
      <c r="F146" s="230" t="s">
        <v>3003</v>
      </c>
      <c r="G146" s="231" t="s">
        <v>603</v>
      </c>
      <c r="H146" s="232">
        <v>80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370</v>
      </c>
      <c r="AT146" s="239" t="s">
        <v>365</v>
      </c>
      <c r="AU146" s="239" t="s">
        <v>88</v>
      </c>
      <c r="AY146" s="18" t="s">
        <v>362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370</v>
      </c>
      <c r="BM146" s="239" t="s">
        <v>517</v>
      </c>
    </row>
    <row r="147" s="2" customFormat="1" ht="16.5" customHeight="1">
      <c r="A147" s="39"/>
      <c r="B147" s="40"/>
      <c r="C147" s="228" t="s">
        <v>440</v>
      </c>
      <c r="D147" s="228" t="s">
        <v>365</v>
      </c>
      <c r="E147" s="229" t="s">
        <v>3004</v>
      </c>
      <c r="F147" s="230" t="s">
        <v>3005</v>
      </c>
      <c r="G147" s="231" t="s">
        <v>603</v>
      </c>
      <c r="H147" s="232">
        <v>80</v>
      </c>
      <c r="I147" s="233"/>
      <c r="J147" s="234">
        <f>ROUND(I147*H147,2)</f>
        <v>0</v>
      </c>
      <c r="K147" s="230" t="s">
        <v>1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370</v>
      </c>
      <c r="AT147" s="239" t="s">
        <v>365</v>
      </c>
      <c r="AU147" s="239" t="s">
        <v>88</v>
      </c>
      <c r="AY147" s="18" t="s">
        <v>362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370</v>
      </c>
      <c r="BM147" s="239" t="s">
        <v>526</v>
      </c>
    </row>
    <row r="148" s="2" customFormat="1" ht="16.5" customHeight="1">
      <c r="A148" s="39"/>
      <c r="B148" s="40"/>
      <c r="C148" s="228" t="s">
        <v>445</v>
      </c>
      <c r="D148" s="228" t="s">
        <v>365</v>
      </c>
      <c r="E148" s="229" t="s">
        <v>2758</v>
      </c>
      <c r="F148" s="230" t="s">
        <v>2759</v>
      </c>
      <c r="G148" s="231" t="s">
        <v>603</v>
      </c>
      <c r="H148" s="232">
        <v>173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370</v>
      </c>
      <c r="AT148" s="239" t="s">
        <v>365</v>
      </c>
      <c r="AU148" s="239" t="s">
        <v>88</v>
      </c>
      <c r="AY148" s="18" t="s">
        <v>362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370</v>
      </c>
      <c r="BM148" s="239" t="s">
        <v>536</v>
      </c>
    </row>
    <row r="149" s="12" customFormat="1" ht="22.8" customHeight="1">
      <c r="A149" s="12"/>
      <c r="B149" s="212"/>
      <c r="C149" s="213"/>
      <c r="D149" s="214" t="s">
        <v>75</v>
      </c>
      <c r="E149" s="226" t="s">
        <v>3006</v>
      </c>
      <c r="F149" s="226" t="s">
        <v>3007</v>
      </c>
      <c r="G149" s="213"/>
      <c r="H149" s="213"/>
      <c r="I149" s="216"/>
      <c r="J149" s="227">
        <f>BK149</f>
        <v>0</v>
      </c>
      <c r="K149" s="213"/>
      <c r="L149" s="218"/>
      <c r="M149" s="219"/>
      <c r="N149" s="220"/>
      <c r="O149" s="220"/>
      <c r="P149" s="221">
        <f>SUM(P150:P159)</f>
        <v>0</v>
      </c>
      <c r="Q149" s="220"/>
      <c r="R149" s="221">
        <f>SUM(R150:R159)</f>
        <v>0</v>
      </c>
      <c r="S149" s="220"/>
      <c r="T149" s="222">
        <f>SUM(T150:T159)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3" t="s">
        <v>83</v>
      </c>
      <c r="AT149" s="224" t="s">
        <v>75</v>
      </c>
      <c r="AU149" s="224" t="s">
        <v>83</v>
      </c>
      <c r="AY149" s="223" t="s">
        <v>362</v>
      </c>
      <c r="BK149" s="225">
        <f>SUM(BK150:BK159)</f>
        <v>0</v>
      </c>
    </row>
    <row r="150" s="2" customFormat="1" ht="24.15" customHeight="1">
      <c r="A150" s="39"/>
      <c r="B150" s="40"/>
      <c r="C150" s="228" t="s">
        <v>450</v>
      </c>
      <c r="D150" s="228" t="s">
        <v>365</v>
      </c>
      <c r="E150" s="229" t="s">
        <v>2688</v>
      </c>
      <c r="F150" s="230" t="s">
        <v>3008</v>
      </c>
      <c r="G150" s="231" t="s">
        <v>603</v>
      </c>
      <c r="H150" s="232">
        <v>1</v>
      </c>
      <c r="I150" s="233"/>
      <c r="J150" s="234">
        <f>ROUND(I150*H150,2)</f>
        <v>0</v>
      </c>
      <c r="K150" s="230" t="s">
        <v>1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370</v>
      </c>
      <c r="AT150" s="239" t="s">
        <v>365</v>
      </c>
      <c r="AU150" s="239" t="s">
        <v>88</v>
      </c>
      <c r="AY150" s="18" t="s">
        <v>362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370</v>
      </c>
      <c r="BM150" s="239" t="s">
        <v>544</v>
      </c>
    </row>
    <row r="151" s="2" customFormat="1" ht="16.5" customHeight="1">
      <c r="A151" s="39"/>
      <c r="B151" s="40"/>
      <c r="C151" s="228" t="s">
        <v>456</v>
      </c>
      <c r="D151" s="228" t="s">
        <v>365</v>
      </c>
      <c r="E151" s="229" t="s">
        <v>3009</v>
      </c>
      <c r="F151" s="230" t="s">
        <v>3010</v>
      </c>
      <c r="G151" s="231" t="s">
        <v>603</v>
      </c>
      <c r="H151" s="232">
        <v>67</v>
      </c>
      <c r="I151" s="233"/>
      <c r="J151" s="234">
        <f>ROUND(I151*H151,2)</f>
        <v>0</v>
      </c>
      <c r="K151" s="230" t="s">
        <v>1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370</v>
      </c>
      <c r="AT151" s="239" t="s">
        <v>365</v>
      </c>
      <c r="AU151" s="239" t="s">
        <v>88</v>
      </c>
      <c r="AY151" s="18" t="s">
        <v>362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370</v>
      </c>
      <c r="BM151" s="239" t="s">
        <v>554</v>
      </c>
    </row>
    <row r="152" s="2" customFormat="1" ht="24.15" customHeight="1">
      <c r="A152" s="39"/>
      <c r="B152" s="40"/>
      <c r="C152" s="228" t="s">
        <v>461</v>
      </c>
      <c r="D152" s="228" t="s">
        <v>365</v>
      </c>
      <c r="E152" s="229" t="s">
        <v>3011</v>
      </c>
      <c r="F152" s="230" t="s">
        <v>3012</v>
      </c>
      <c r="G152" s="231" t="s">
        <v>603</v>
      </c>
      <c r="H152" s="232">
        <v>1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370</v>
      </c>
      <c r="AT152" s="239" t="s">
        <v>365</v>
      </c>
      <c r="AU152" s="239" t="s">
        <v>88</v>
      </c>
      <c r="AY152" s="18" t="s">
        <v>362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370</v>
      </c>
      <c r="BM152" s="239" t="s">
        <v>574</v>
      </c>
    </row>
    <row r="153" s="2" customFormat="1" ht="21.75" customHeight="1">
      <c r="A153" s="39"/>
      <c r="B153" s="40"/>
      <c r="C153" s="228" t="s">
        <v>7</v>
      </c>
      <c r="D153" s="228" t="s">
        <v>365</v>
      </c>
      <c r="E153" s="229" t="s">
        <v>2690</v>
      </c>
      <c r="F153" s="230" t="s">
        <v>3013</v>
      </c>
      <c r="G153" s="231" t="s">
        <v>603</v>
      </c>
      <c r="H153" s="232">
        <v>3</v>
      </c>
      <c r="I153" s="233"/>
      <c r="J153" s="234">
        <f>ROUND(I153*H153,2)</f>
        <v>0</v>
      </c>
      <c r="K153" s="230" t="s">
        <v>1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370</v>
      </c>
      <c r="AT153" s="239" t="s">
        <v>365</v>
      </c>
      <c r="AU153" s="239" t="s">
        <v>88</v>
      </c>
      <c r="AY153" s="18" t="s">
        <v>362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370</v>
      </c>
      <c r="BM153" s="239" t="s">
        <v>1132</v>
      </c>
    </row>
    <row r="154" s="2" customFormat="1" ht="16.5" customHeight="1">
      <c r="A154" s="39"/>
      <c r="B154" s="40"/>
      <c r="C154" s="228" t="s">
        <v>473</v>
      </c>
      <c r="D154" s="228" t="s">
        <v>365</v>
      </c>
      <c r="E154" s="229" t="s">
        <v>2692</v>
      </c>
      <c r="F154" s="230" t="s">
        <v>3014</v>
      </c>
      <c r="G154" s="231" t="s">
        <v>603</v>
      </c>
      <c r="H154" s="232">
        <v>67</v>
      </c>
      <c r="I154" s="233"/>
      <c r="J154" s="234">
        <f>ROUND(I154*H154,2)</f>
        <v>0</v>
      </c>
      <c r="K154" s="230" t="s">
        <v>1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370</v>
      </c>
      <c r="AT154" s="239" t="s">
        <v>365</v>
      </c>
      <c r="AU154" s="239" t="s">
        <v>88</v>
      </c>
      <c r="AY154" s="18" t="s">
        <v>362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370</v>
      </c>
      <c r="BM154" s="239" t="s">
        <v>1141</v>
      </c>
    </row>
    <row r="155" s="2" customFormat="1" ht="24.15" customHeight="1">
      <c r="A155" s="39"/>
      <c r="B155" s="40"/>
      <c r="C155" s="228" t="s">
        <v>479</v>
      </c>
      <c r="D155" s="228" t="s">
        <v>365</v>
      </c>
      <c r="E155" s="229" t="s">
        <v>2694</v>
      </c>
      <c r="F155" s="230" t="s">
        <v>3015</v>
      </c>
      <c r="G155" s="231" t="s">
        <v>603</v>
      </c>
      <c r="H155" s="232">
        <v>5</v>
      </c>
      <c r="I155" s="233"/>
      <c r="J155" s="234">
        <f>ROUND(I155*H155,2)</f>
        <v>0</v>
      </c>
      <c r="K155" s="230" t="s">
        <v>1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370</v>
      </c>
      <c r="AT155" s="239" t="s">
        <v>365</v>
      </c>
      <c r="AU155" s="239" t="s">
        <v>88</v>
      </c>
      <c r="AY155" s="18" t="s">
        <v>362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370</v>
      </c>
      <c r="BM155" s="239" t="s">
        <v>1149</v>
      </c>
    </row>
    <row r="156" s="2" customFormat="1" ht="16.5" customHeight="1">
      <c r="A156" s="39"/>
      <c r="B156" s="40"/>
      <c r="C156" s="228" t="s">
        <v>484</v>
      </c>
      <c r="D156" s="228" t="s">
        <v>365</v>
      </c>
      <c r="E156" s="229" t="s">
        <v>2696</v>
      </c>
      <c r="F156" s="230" t="s">
        <v>3016</v>
      </c>
      <c r="G156" s="231" t="s">
        <v>603</v>
      </c>
      <c r="H156" s="232">
        <v>172</v>
      </c>
      <c r="I156" s="233"/>
      <c r="J156" s="234">
        <f>ROUND(I156*H156,2)</f>
        <v>0</v>
      </c>
      <c r="K156" s="230" t="s">
        <v>1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370</v>
      </c>
      <c r="AT156" s="239" t="s">
        <v>365</v>
      </c>
      <c r="AU156" s="239" t="s">
        <v>88</v>
      </c>
      <c r="AY156" s="18" t="s">
        <v>362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370</v>
      </c>
      <c r="BM156" s="239" t="s">
        <v>1159</v>
      </c>
    </row>
    <row r="157" s="2" customFormat="1" ht="16.5" customHeight="1">
      <c r="A157" s="39"/>
      <c r="B157" s="40"/>
      <c r="C157" s="228" t="s">
        <v>488</v>
      </c>
      <c r="D157" s="228" t="s">
        <v>365</v>
      </c>
      <c r="E157" s="229" t="s">
        <v>2698</v>
      </c>
      <c r="F157" s="230" t="s">
        <v>3017</v>
      </c>
      <c r="G157" s="231" t="s">
        <v>603</v>
      </c>
      <c r="H157" s="232">
        <v>5</v>
      </c>
      <c r="I157" s="233"/>
      <c r="J157" s="234">
        <f>ROUND(I157*H157,2)</f>
        <v>0</v>
      </c>
      <c r="K157" s="230" t="s">
        <v>1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370</v>
      </c>
      <c r="AT157" s="239" t="s">
        <v>365</v>
      </c>
      <c r="AU157" s="239" t="s">
        <v>88</v>
      </c>
      <c r="AY157" s="18" t="s">
        <v>362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88</v>
      </c>
      <c r="BK157" s="240">
        <f>ROUND(I157*H157,2)</f>
        <v>0</v>
      </c>
      <c r="BL157" s="18" t="s">
        <v>370</v>
      </c>
      <c r="BM157" s="239" t="s">
        <v>1171</v>
      </c>
    </row>
    <row r="158" s="2" customFormat="1" ht="16.5" customHeight="1">
      <c r="A158" s="39"/>
      <c r="B158" s="40"/>
      <c r="C158" s="228" t="s">
        <v>492</v>
      </c>
      <c r="D158" s="228" t="s">
        <v>365</v>
      </c>
      <c r="E158" s="229" t="s">
        <v>2700</v>
      </c>
      <c r="F158" s="230" t="s">
        <v>3018</v>
      </c>
      <c r="G158" s="231" t="s">
        <v>603</v>
      </c>
      <c r="H158" s="232">
        <v>10</v>
      </c>
      <c r="I158" s="233"/>
      <c r="J158" s="234">
        <f>ROUND(I158*H158,2)</f>
        <v>0</v>
      </c>
      <c r="K158" s="230" t="s">
        <v>1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370</v>
      </c>
      <c r="AT158" s="239" t="s">
        <v>365</v>
      </c>
      <c r="AU158" s="239" t="s">
        <v>88</v>
      </c>
      <c r="AY158" s="18" t="s">
        <v>362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88</v>
      </c>
      <c r="BK158" s="240">
        <f>ROUND(I158*H158,2)</f>
        <v>0</v>
      </c>
      <c r="BL158" s="18" t="s">
        <v>370</v>
      </c>
      <c r="BM158" s="239" t="s">
        <v>1180</v>
      </c>
    </row>
    <row r="159" s="2" customFormat="1" ht="16.5" customHeight="1">
      <c r="A159" s="39"/>
      <c r="B159" s="40"/>
      <c r="C159" s="228" t="s">
        <v>497</v>
      </c>
      <c r="D159" s="228" t="s">
        <v>365</v>
      </c>
      <c r="E159" s="229" t="s">
        <v>3019</v>
      </c>
      <c r="F159" s="230" t="s">
        <v>590</v>
      </c>
      <c r="G159" s="231" t="s">
        <v>1510</v>
      </c>
      <c r="H159" s="308"/>
      <c r="I159" s="233"/>
      <c r="J159" s="234">
        <f>ROUND(I159*H159,2)</f>
        <v>0</v>
      </c>
      <c r="K159" s="230" t="s">
        <v>1</v>
      </c>
      <c r="L159" s="45"/>
      <c r="M159" s="288" t="s">
        <v>1</v>
      </c>
      <c r="N159" s="289" t="s">
        <v>42</v>
      </c>
      <c r="O159" s="290"/>
      <c r="P159" s="291">
        <f>O159*H159</f>
        <v>0</v>
      </c>
      <c r="Q159" s="291">
        <v>0</v>
      </c>
      <c r="R159" s="291">
        <f>Q159*H159</f>
        <v>0</v>
      </c>
      <c r="S159" s="291">
        <v>0</v>
      </c>
      <c r="T159" s="292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370</v>
      </c>
      <c r="AT159" s="239" t="s">
        <v>365</v>
      </c>
      <c r="AU159" s="239" t="s">
        <v>88</v>
      </c>
      <c r="AY159" s="18" t="s">
        <v>362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370</v>
      </c>
      <c r="BM159" s="239" t="s">
        <v>1190</v>
      </c>
    </row>
    <row r="160" s="2" customFormat="1" ht="6.96" customHeight="1">
      <c r="A160" s="39"/>
      <c r="B160" s="67"/>
      <c r="C160" s="68"/>
      <c r="D160" s="68"/>
      <c r="E160" s="68"/>
      <c r="F160" s="68"/>
      <c r="G160" s="68"/>
      <c r="H160" s="68"/>
      <c r="I160" s="68"/>
      <c r="J160" s="68"/>
      <c r="K160" s="68"/>
      <c r="L160" s="45"/>
      <c r="M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</row>
  </sheetData>
  <sheetProtection sheet="1" autoFilter="0" formatColumns="0" formatRows="0" objects="1" scenarios="1" spinCount="100000" saltValue="mrO8u3J7h3po2V2gz+CMAeZYOeHbyl0mIvtqjwEIRjjkrkhQ+Q7hDfjEmmDFb1sxsqkTgSgBimavXs2oaJ7WpQ==" hashValue="XLfu6Lvlch6AzvWkSysbZ2qTuuZQ7V1XGgMYORqrWvqhjj4rYObgZ0dbPdwOOupZjoE4AJCjgsOZ8+wOL5dfJQ==" algorithmName="SHA-512" password="CC35"/>
  <autoFilter ref="C127:K15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632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2574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3020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ROUND(J127,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ROUND((SUM(BE127:BE150)),  2)</f>
        <v>0</v>
      </c>
      <c r="G37" s="39"/>
      <c r="H37" s="39"/>
      <c r="I37" s="166">
        <v>0.20999999999999999</v>
      </c>
      <c r="J37" s="165">
        <f>ROUND(((SUM(BE127:BE150))*I37),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ROUND((SUM(BF127:BF150)),  2)</f>
        <v>0</v>
      </c>
      <c r="G38" s="39"/>
      <c r="H38" s="39"/>
      <c r="I38" s="166">
        <v>0.12</v>
      </c>
      <c r="J38" s="165">
        <f>ROUND(((SUM(BF127:BF150))*I38),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ROUND((SUM(BG127:BG150)),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ROUND((SUM(BH127:BH150)),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ROUND((SUM(BI127:BI150)),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632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2574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SLA3 - Slaboproud montáže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J127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3021</v>
      </c>
      <c r="E101" s="193"/>
      <c r="F101" s="193"/>
      <c r="G101" s="193"/>
      <c r="H101" s="193"/>
      <c r="I101" s="193"/>
      <c r="J101" s="194">
        <f>J128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3022</v>
      </c>
      <c r="E102" s="193"/>
      <c r="F102" s="193"/>
      <c r="G102" s="193"/>
      <c r="H102" s="193"/>
      <c r="I102" s="193"/>
      <c r="J102" s="194">
        <f>J137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3023</v>
      </c>
      <c r="E103" s="193"/>
      <c r="F103" s="193"/>
      <c r="G103" s="193"/>
      <c r="H103" s="193"/>
      <c r="I103" s="193"/>
      <c r="J103" s="194">
        <f>J141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347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Stavební úpravy Ústecká 2855, Česká Lípa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325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1" customFormat="1" ht="16.5" customHeight="1">
      <c r="B115" s="22"/>
      <c r="C115" s="23"/>
      <c r="D115" s="23"/>
      <c r="E115" s="185" t="s">
        <v>632</v>
      </c>
      <c r="F115" s="23"/>
      <c r="G115" s="23"/>
      <c r="H115" s="23"/>
      <c r="I115" s="23"/>
      <c r="J115" s="23"/>
      <c r="K115" s="23"/>
      <c r="L115" s="21"/>
    </row>
    <row r="116" s="1" customFormat="1" ht="12" customHeight="1">
      <c r="B116" s="22"/>
      <c r="C116" s="33" t="s">
        <v>327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296" t="s">
        <v>2574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634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E13</f>
        <v>SLA3 - Slaboproud montáže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F16</f>
        <v xml:space="preserve">Ústecká 2855, Česká Lípa </v>
      </c>
      <c r="G121" s="41"/>
      <c r="H121" s="41"/>
      <c r="I121" s="33" t="s">
        <v>22</v>
      </c>
      <c r="J121" s="80" t="str">
        <f>IF(J16="","",J16)</f>
        <v>6. 8. 2025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E19</f>
        <v>Město Č. Lípa, n. T.G.M. 1/1, 47 001 Česká Lípa</v>
      </c>
      <c r="G123" s="41"/>
      <c r="H123" s="41"/>
      <c r="I123" s="33" t="s">
        <v>30</v>
      </c>
      <c r="J123" s="37" t="str">
        <f>E25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28</v>
      </c>
      <c r="D124" s="41"/>
      <c r="E124" s="41"/>
      <c r="F124" s="28" t="str">
        <f>IF(E22="","",E22)</f>
        <v>Vyplň údaj</v>
      </c>
      <c r="G124" s="41"/>
      <c r="H124" s="41"/>
      <c r="I124" s="33" t="s">
        <v>33</v>
      </c>
      <c r="J124" s="37" t="str">
        <f>E28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1"/>
      <c r="B126" s="202"/>
      <c r="C126" s="203" t="s">
        <v>348</v>
      </c>
      <c r="D126" s="204" t="s">
        <v>61</v>
      </c>
      <c r="E126" s="204" t="s">
        <v>57</v>
      </c>
      <c r="F126" s="204" t="s">
        <v>58</v>
      </c>
      <c r="G126" s="204" t="s">
        <v>349</v>
      </c>
      <c r="H126" s="204" t="s">
        <v>350</v>
      </c>
      <c r="I126" s="204" t="s">
        <v>351</v>
      </c>
      <c r="J126" s="204" t="s">
        <v>331</v>
      </c>
      <c r="K126" s="205" t="s">
        <v>352</v>
      </c>
      <c r="L126" s="206"/>
      <c r="M126" s="101" t="s">
        <v>1</v>
      </c>
      <c r="N126" s="102" t="s">
        <v>40</v>
      </c>
      <c r="O126" s="102" t="s">
        <v>353</v>
      </c>
      <c r="P126" s="102" t="s">
        <v>354</v>
      </c>
      <c r="Q126" s="102" t="s">
        <v>355</v>
      </c>
      <c r="R126" s="102" t="s">
        <v>356</v>
      </c>
      <c r="S126" s="102" t="s">
        <v>357</v>
      </c>
      <c r="T126" s="103" t="s">
        <v>358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9"/>
      <c r="B127" s="40"/>
      <c r="C127" s="108" t="s">
        <v>359</v>
      </c>
      <c r="D127" s="41"/>
      <c r="E127" s="41"/>
      <c r="F127" s="41"/>
      <c r="G127" s="41"/>
      <c r="H127" s="41"/>
      <c r="I127" s="41"/>
      <c r="J127" s="207">
        <f>BK127</f>
        <v>0</v>
      </c>
      <c r="K127" s="41"/>
      <c r="L127" s="45"/>
      <c r="M127" s="104"/>
      <c r="N127" s="208"/>
      <c r="O127" s="105"/>
      <c r="P127" s="209">
        <f>P128+P137+P141</f>
        <v>0</v>
      </c>
      <c r="Q127" s="105"/>
      <c r="R127" s="209">
        <f>R128+R137+R141</f>
        <v>0</v>
      </c>
      <c r="S127" s="105"/>
      <c r="T127" s="210">
        <f>T128+T137+T141</f>
        <v>6.5699999999999994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75</v>
      </c>
      <c r="AU127" s="18" t="s">
        <v>333</v>
      </c>
      <c r="BK127" s="211">
        <f>BK128+BK137+BK141</f>
        <v>0</v>
      </c>
    </row>
    <row r="128" s="12" customFormat="1" ht="25.92" customHeight="1">
      <c r="A128" s="12"/>
      <c r="B128" s="212"/>
      <c r="C128" s="213"/>
      <c r="D128" s="214" t="s">
        <v>75</v>
      </c>
      <c r="E128" s="215" t="s">
        <v>2577</v>
      </c>
      <c r="F128" s="215" t="s">
        <v>3024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f>SUM(P129:P136)</f>
        <v>0</v>
      </c>
      <c r="Q128" s="220"/>
      <c r="R128" s="221">
        <f>SUM(R129:R136)</f>
        <v>0</v>
      </c>
      <c r="S128" s="220"/>
      <c r="T128" s="222">
        <f>SUM(T129:T136)</f>
        <v>6.5699999999999994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83</v>
      </c>
      <c r="AT128" s="224" t="s">
        <v>75</v>
      </c>
      <c r="AU128" s="224" t="s">
        <v>76</v>
      </c>
      <c r="AY128" s="223" t="s">
        <v>362</v>
      </c>
      <c r="BK128" s="225">
        <f>SUM(BK129:BK136)</f>
        <v>0</v>
      </c>
    </row>
    <row r="129" s="2" customFormat="1" ht="24.15" customHeight="1">
      <c r="A129" s="39"/>
      <c r="B129" s="40"/>
      <c r="C129" s="228" t="s">
        <v>83</v>
      </c>
      <c r="D129" s="228" t="s">
        <v>365</v>
      </c>
      <c r="E129" s="229" t="s">
        <v>3025</v>
      </c>
      <c r="F129" s="230" t="s">
        <v>3026</v>
      </c>
      <c r="G129" s="231" t="s">
        <v>403</v>
      </c>
      <c r="H129" s="232">
        <v>7346</v>
      </c>
      <c r="I129" s="233"/>
      <c r="J129" s="234">
        <f>ROUND(I129*H129,2)</f>
        <v>0</v>
      </c>
      <c r="K129" s="230" t="s">
        <v>369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370</v>
      </c>
      <c r="AT129" s="239" t="s">
        <v>365</v>
      </c>
      <c r="AU129" s="239" t="s">
        <v>83</v>
      </c>
      <c r="AY129" s="18" t="s">
        <v>362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370</v>
      </c>
      <c r="BM129" s="239" t="s">
        <v>88</v>
      </c>
    </row>
    <row r="130" s="2" customFormat="1" ht="21.75" customHeight="1">
      <c r="A130" s="39"/>
      <c r="B130" s="40"/>
      <c r="C130" s="228" t="s">
        <v>88</v>
      </c>
      <c r="D130" s="228" t="s">
        <v>365</v>
      </c>
      <c r="E130" s="229" t="s">
        <v>3027</v>
      </c>
      <c r="F130" s="230" t="s">
        <v>3028</v>
      </c>
      <c r="G130" s="231" t="s">
        <v>403</v>
      </c>
      <c r="H130" s="232">
        <v>5955</v>
      </c>
      <c r="I130" s="233"/>
      <c r="J130" s="234">
        <f>ROUND(I130*H130,2)</f>
        <v>0</v>
      </c>
      <c r="K130" s="230" t="s">
        <v>369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370</v>
      </c>
      <c r="AT130" s="239" t="s">
        <v>365</v>
      </c>
      <c r="AU130" s="239" t="s">
        <v>83</v>
      </c>
      <c r="AY130" s="18" t="s">
        <v>362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370</v>
      </c>
      <c r="BM130" s="239" t="s">
        <v>370</v>
      </c>
    </row>
    <row r="131" s="2" customFormat="1" ht="21.75" customHeight="1">
      <c r="A131" s="39"/>
      <c r="B131" s="40"/>
      <c r="C131" s="228" t="s">
        <v>104</v>
      </c>
      <c r="D131" s="228" t="s">
        <v>365</v>
      </c>
      <c r="E131" s="229" t="s">
        <v>2905</v>
      </c>
      <c r="F131" s="230" t="s">
        <v>2906</v>
      </c>
      <c r="G131" s="231" t="s">
        <v>603</v>
      </c>
      <c r="H131" s="232">
        <v>696</v>
      </c>
      <c r="I131" s="233"/>
      <c r="J131" s="234">
        <f>ROUND(I131*H131,2)</f>
        <v>0</v>
      </c>
      <c r="K131" s="230" t="s">
        <v>369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370</v>
      </c>
      <c r="AT131" s="239" t="s">
        <v>365</v>
      </c>
      <c r="AU131" s="239" t="s">
        <v>83</v>
      </c>
      <c r="AY131" s="18" t="s">
        <v>362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370</v>
      </c>
      <c r="BM131" s="239" t="s">
        <v>386</v>
      </c>
    </row>
    <row r="132" s="2" customFormat="1" ht="24.15" customHeight="1">
      <c r="A132" s="39"/>
      <c r="B132" s="40"/>
      <c r="C132" s="228" t="s">
        <v>370</v>
      </c>
      <c r="D132" s="228" t="s">
        <v>365</v>
      </c>
      <c r="E132" s="229" t="s">
        <v>2888</v>
      </c>
      <c r="F132" s="230" t="s">
        <v>2889</v>
      </c>
      <c r="G132" s="231" t="s">
        <v>403</v>
      </c>
      <c r="H132" s="232">
        <v>982</v>
      </c>
      <c r="I132" s="233"/>
      <c r="J132" s="234">
        <f>ROUND(I132*H132,2)</f>
        <v>0</v>
      </c>
      <c r="K132" s="230" t="s">
        <v>369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370</v>
      </c>
      <c r="AT132" s="239" t="s">
        <v>365</v>
      </c>
      <c r="AU132" s="239" t="s">
        <v>83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370</v>
      </c>
      <c r="BM132" s="239" t="s">
        <v>383</v>
      </c>
    </row>
    <row r="133" s="2" customFormat="1" ht="24.15" customHeight="1">
      <c r="A133" s="39"/>
      <c r="B133" s="40"/>
      <c r="C133" s="228" t="s">
        <v>363</v>
      </c>
      <c r="D133" s="228" t="s">
        <v>365</v>
      </c>
      <c r="E133" s="229" t="s">
        <v>2900</v>
      </c>
      <c r="F133" s="230" t="s">
        <v>2901</v>
      </c>
      <c r="G133" s="231" t="s">
        <v>603</v>
      </c>
      <c r="H133" s="232">
        <v>4686</v>
      </c>
      <c r="I133" s="233"/>
      <c r="J133" s="234">
        <f>ROUND(I133*H133,2)</f>
        <v>0</v>
      </c>
      <c r="K133" s="230" t="s">
        <v>369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83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411</v>
      </c>
    </row>
    <row r="134" s="2" customFormat="1" ht="16.5" customHeight="1">
      <c r="A134" s="39"/>
      <c r="B134" s="40"/>
      <c r="C134" s="228" t="s">
        <v>386</v>
      </c>
      <c r="D134" s="228" t="s">
        <v>365</v>
      </c>
      <c r="E134" s="229" t="s">
        <v>202</v>
      </c>
      <c r="F134" s="230" t="s">
        <v>2902</v>
      </c>
      <c r="G134" s="231" t="s">
        <v>603</v>
      </c>
      <c r="H134" s="232">
        <v>1000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83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8</v>
      </c>
    </row>
    <row r="135" s="2" customFormat="1" ht="24.15" customHeight="1">
      <c r="A135" s="39"/>
      <c r="B135" s="40"/>
      <c r="C135" s="228" t="s">
        <v>397</v>
      </c>
      <c r="D135" s="228" t="s">
        <v>365</v>
      </c>
      <c r="E135" s="229" t="s">
        <v>2678</v>
      </c>
      <c r="F135" s="230" t="s">
        <v>2909</v>
      </c>
      <c r="G135" s="231" t="s">
        <v>591</v>
      </c>
      <c r="H135" s="232">
        <v>146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83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431</v>
      </c>
    </row>
    <row r="136" s="2" customFormat="1" ht="33" customHeight="1">
      <c r="A136" s="39"/>
      <c r="B136" s="40"/>
      <c r="C136" s="228" t="s">
        <v>383</v>
      </c>
      <c r="D136" s="228" t="s">
        <v>365</v>
      </c>
      <c r="E136" s="229" t="s">
        <v>2910</v>
      </c>
      <c r="F136" s="230" t="s">
        <v>2911</v>
      </c>
      <c r="G136" s="231" t="s">
        <v>603</v>
      </c>
      <c r="H136" s="232">
        <v>219</v>
      </c>
      <c r="I136" s="233"/>
      <c r="J136" s="234">
        <f>ROUND(I136*H136,2)</f>
        <v>0</v>
      </c>
      <c r="K136" s="230" t="s">
        <v>369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0.029999999999999999</v>
      </c>
      <c r="T136" s="238">
        <f>S136*H136</f>
        <v>6.5699999999999994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83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440</v>
      </c>
    </row>
    <row r="137" s="12" customFormat="1" ht="25.92" customHeight="1">
      <c r="A137" s="12"/>
      <c r="B137" s="212"/>
      <c r="C137" s="213"/>
      <c r="D137" s="214" t="s">
        <v>75</v>
      </c>
      <c r="E137" s="215" t="s">
        <v>2857</v>
      </c>
      <c r="F137" s="215" t="s">
        <v>2998</v>
      </c>
      <c r="G137" s="213"/>
      <c r="H137" s="213"/>
      <c r="I137" s="216"/>
      <c r="J137" s="217">
        <f>BK137</f>
        <v>0</v>
      </c>
      <c r="K137" s="213"/>
      <c r="L137" s="218"/>
      <c r="M137" s="219"/>
      <c r="N137" s="220"/>
      <c r="O137" s="220"/>
      <c r="P137" s="221">
        <f>SUM(P138:P140)</f>
        <v>0</v>
      </c>
      <c r="Q137" s="220"/>
      <c r="R137" s="221">
        <f>SUM(R138:R140)</f>
        <v>0</v>
      </c>
      <c r="S137" s="220"/>
      <c r="T137" s="222">
        <f>SUM(T138:T140)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3" t="s">
        <v>83</v>
      </c>
      <c r="AT137" s="224" t="s">
        <v>75</v>
      </c>
      <c r="AU137" s="224" t="s">
        <v>76</v>
      </c>
      <c r="AY137" s="223" t="s">
        <v>362</v>
      </c>
      <c r="BK137" s="225">
        <f>SUM(BK138:BK140)</f>
        <v>0</v>
      </c>
    </row>
    <row r="138" s="2" customFormat="1" ht="24.15" customHeight="1">
      <c r="A138" s="39"/>
      <c r="B138" s="40"/>
      <c r="C138" s="228" t="s">
        <v>406</v>
      </c>
      <c r="D138" s="228" t="s">
        <v>365</v>
      </c>
      <c r="E138" s="229" t="s">
        <v>3029</v>
      </c>
      <c r="F138" s="230" t="s">
        <v>3030</v>
      </c>
      <c r="G138" s="231" t="s">
        <v>603</v>
      </c>
      <c r="H138" s="232">
        <v>93</v>
      </c>
      <c r="I138" s="233"/>
      <c r="J138" s="234">
        <f>ROUND(I138*H138,2)</f>
        <v>0</v>
      </c>
      <c r="K138" s="230" t="s">
        <v>369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83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450</v>
      </c>
    </row>
    <row r="139" s="2" customFormat="1" ht="16.5" customHeight="1">
      <c r="A139" s="39"/>
      <c r="B139" s="40"/>
      <c r="C139" s="228" t="s">
        <v>411</v>
      </c>
      <c r="D139" s="228" t="s">
        <v>365</v>
      </c>
      <c r="E139" s="229" t="s">
        <v>3031</v>
      </c>
      <c r="F139" s="230" t="s">
        <v>3032</v>
      </c>
      <c r="G139" s="231" t="s">
        <v>603</v>
      </c>
      <c r="H139" s="232">
        <v>93</v>
      </c>
      <c r="I139" s="233"/>
      <c r="J139" s="234">
        <f>ROUND(I139*H139,2)</f>
        <v>0</v>
      </c>
      <c r="K139" s="230" t="s">
        <v>369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370</v>
      </c>
      <c r="AT139" s="239" t="s">
        <v>365</v>
      </c>
      <c r="AU139" s="239" t="s">
        <v>83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461</v>
      </c>
    </row>
    <row r="140" s="2" customFormat="1" ht="16.5" customHeight="1">
      <c r="A140" s="39"/>
      <c r="B140" s="40"/>
      <c r="C140" s="228" t="s">
        <v>416</v>
      </c>
      <c r="D140" s="228" t="s">
        <v>365</v>
      </c>
      <c r="E140" s="229" t="s">
        <v>3033</v>
      </c>
      <c r="F140" s="230" t="s">
        <v>3034</v>
      </c>
      <c r="G140" s="231" t="s">
        <v>603</v>
      </c>
      <c r="H140" s="232">
        <v>80</v>
      </c>
      <c r="I140" s="233"/>
      <c r="J140" s="234">
        <f>ROUND(I140*H140,2)</f>
        <v>0</v>
      </c>
      <c r="K140" s="230" t="s">
        <v>369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370</v>
      </c>
      <c r="AT140" s="239" t="s">
        <v>365</v>
      </c>
      <c r="AU140" s="239" t="s">
        <v>83</v>
      </c>
      <c r="AY140" s="18" t="s">
        <v>362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370</v>
      </c>
      <c r="BM140" s="239" t="s">
        <v>473</v>
      </c>
    </row>
    <row r="141" s="12" customFormat="1" ht="25.92" customHeight="1">
      <c r="A141" s="12"/>
      <c r="B141" s="212"/>
      <c r="C141" s="213"/>
      <c r="D141" s="214" t="s">
        <v>75</v>
      </c>
      <c r="E141" s="215" t="s">
        <v>2997</v>
      </c>
      <c r="F141" s="215" t="s">
        <v>3007</v>
      </c>
      <c r="G141" s="213"/>
      <c r="H141" s="213"/>
      <c r="I141" s="216"/>
      <c r="J141" s="217">
        <f>BK141</f>
        <v>0</v>
      </c>
      <c r="K141" s="213"/>
      <c r="L141" s="218"/>
      <c r="M141" s="219"/>
      <c r="N141" s="220"/>
      <c r="O141" s="220"/>
      <c r="P141" s="221">
        <f>SUM(P142:P150)</f>
        <v>0</v>
      </c>
      <c r="Q141" s="220"/>
      <c r="R141" s="221">
        <f>SUM(R142:R150)</f>
        <v>0</v>
      </c>
      <c r="S141" s="220"/>
      <c r="T141" s="222">
        <f>SUM(T142:T150)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3" t="s">
        <v>83</v>
      </c>
      <c r="AT141" s="224" t="s">
        <v>75</v>
      </c>
      <c r="AU141" s="224" t="s">
        <v>76</v>
      </c>
      <c r="AY141" s="223" t="s">
        <v>362</v>
      </c>
      <c r="BK141" s="225">
        <f>SUM(BK142:BK150)</f>
        <v>0</v>
      </c>
    </row>
    <row r="142" s="2" customFormat="1" ht="24.15" customHeight="1">
      <c r="A142" s="39"/>
      <c r="B142" s="40"/>
      <c r="C142" s="228" t="s">
        <v>8</v>
      </c>
      <c r="D142" s="228" t="s">
        <v>365</v>
      </c>
      <c r="E142" s="229" t="s">
        <v>3035</v>
      </c>
      <c r="F142" s="230" t="s">
        <v>3036</v>
      </c>
      <c r="G142" s="231" t="s">
        <v>603</v>
      </c>
      <c r="H142" s="232">
        <v>1</v>
      </c>
      <c r="I142" s="233"/>
      <c r="J142" s="234">
        <f>ROUND(I142*H142,2)</f>
        <v>0</v>
      </c>
      <c r="K142" s="230" t="s">
        <v>369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370</v>
      </c>
      <c r="AT142" s="239" t="s">
        <v>365</v>
      </c>
      <c r="AU142" s="239" t="s">
        <v>83</v>
      </c>
      <c r="AY142" s="18" t="s">
        <v>362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370</v>
      </c>
      <c r="BM142" s="239" t="s">
        <v>484</v>
      </c>
    </row>
    <row r="143" s="2" customFormat="1" ht="21.75" customHeight="1">
      <c r="A143" s="39"/>
      <c r="B143" s="40"/>
      <c r="C143" s="228" t="s">
        <v>427</v>
      </c>
      <c r="D143" s="228" t="s">
        <v>365</v>
      </c>
      <c r="E143" s="229" t="s">
        <v>3037</v>
      </c>
      <c r="F143" s="230" t="s">
        <v>3038</v>
      </c>
      <c r="G143" s="231" t="s">
        <v>603</v>
      </c>
      <c r="H143" s="232">
        <v>1</v>
      </c>
      <c r="I143" s="233"/>
      <c r="J143" s="234">
        <f>ROUND(I143*H143,2)</f>
        <v>0</v>
      </c>
      <c r="K143" s="230" t="s">
        <v>369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370</v>
      </c>
      <c r="AT143" s="239" t="s">
        <v>365</v>
      </c>
      <c r="AU143" s="239" t="s">
        <v>83</v>
      </c>
      <c r="AY143" s="18" t="s">
        <v>362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370</v>
      </c>
      <c r="BM143" s="239" t="s">
        <v>492</v>
      </c>
    </row>
    <row r="144" s="2" customFormat="1" ht="21.75" customHeight="1">
      <c r="A144" s="39"/>
      <c r="B144" s="40"/>
      <c r="C144" s="228" t="s">
        <v>431</v>
      </c>
      <c r="D144" s="228" t="s">
        <v>365</v>
      </c>
      <c r="E144" s="229" t="s">
        <v>3039</v>
      </c>
      <c r="F144" s="230" t="s">
        <v>3040</v>
      </c>
      <c r="G144" s="231" t="s">
        <v>603</v>
      </c>
      <c r="H144" s="232">
        <v>67</v>
      </c>
      <c r="I144" s="233"/>
      <c r="J144" s="234">
        <f>ROUND(I144*H144,2)</f>
        <v>0</v>
      </c>
      <c r="K144" s="230" t="s">
        <v>369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370</v>
      </c>
      <c r="AT144" s="239" t="s">
        <v>365</v>
      </c>
      <c r="AU144" s="239" t="s">
        <v>83</v>
      </c>
      <c r="AY144" s="18" t="s">
        <v>362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370</v>
      </c>
      <c r="BM144" s="239" t="s">
        <v>502</v>
      </c>
    </row>
    <row r="145" s="2" customFormat="1" ht="21.75" customHeight="1">
      <c r="A145" s="39"/>
      <c r="B145" s="40"/>
      <c r="C145" s="228" t="s">
        <v>435</v>
      </c>
      <c r="D145" s="228" t="s">
        <v>365</v>
      </c>
      <c r="E145" s="229" t="s">
        <v>3041</v>
      </c>
      <c r="F145" s="230" t="s">
        <v>3042</v>
      </c>
      <c r="G145" s="231" t="s">
        <v>603</v>
      </c>
      <c r="H145" s="232">
        <v>3</v>
      </c>
      <c r="I145" s="233"/>
      <c r="J145" s="234">
        <f>ROUND(I145*H145,2)</f>
        <v>0</v>
      </c>
      <c r="K145" s="230" t="s">
        <v>369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370</v>
      </c>
      <c r="AT145" s="239" t="s">
        <v>365</v>
      </c>
      <c r="AU145" s="239" t="s">
        <v>83</v>
      </c>
      <c r="AY145" s="18" t="s">
        <v>362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88</v>
      </c>
      <c r="BK145" s="240">
        <f>ROUND(I145*H145,2)</f>
        <v>0</v>
      </c>
      <c r="BL145" s="18" t="s">
        <v>370</v>
      </c>
      <c r="BM145" s="239" t="s">
        <v>517</v>
      </c>
    </row>
    <row r="146" s="2" customFormat="1" ht="24.15" customHeight="1">
      <c r="A146" s="39"/>
      <c r="B146" s="40"/>
      <c r="C146" s="228" t="s">
        <v>440</v>
      </c>
      <c r="D146" s="228" t="s">
        <v>365</v>
      </c>
      <c r="E146" s="229" t="s">
        <v>3043</v>
      </c>
      <c r="F146" s="230" t="s">
        <v>3044</v>
      </c>
      <c r="G146" s="231" t="s">
        <v>603</v>
      </c>
      <c r="H146" s="232">
        <v>67</v>
      </c>
      <c r="I146" s="233"/>
      <c r="J146" s="234">
        <f>ROUND(I146*H146,2)</f>
        <v>0</v>
      </c>
      <c r="K146" s="230" t="s">
        <v>369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370</v>
      </c>
      <c r="AT146" s="239" t="s">
        <v>365</v>
      </c>
      <c r="AU146" s="239" t="s">
        <v>83</v>
      </c>
      <c r="AY146" s="18" t="s">
        <v>362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370</v>
      </c>
      <c r="BM146" s="239" t="s">
        <v>526</v>
      </c>
    </row>
    <row r="147" s="2" customFormat="1" ht="16.5" customHeight="1">
      <c r="A147" s="39"/>
      <c r="B147" s="40"/>
      <c r="C147" s="228" t="s">
        <v>445</v>
      </c>
      <c r="D147" s="228" t="s">
        <v>365</v>
      </c>
      <c r="E147" s="229" t="s">
        <v>3045</v>
      </c>
      <c r="F147" s="230" t="s">
        <v>3046</v>
      </c>
      <c r="G147" s="231" t="s">
        <v>603</v>
      </c>
      <c r="H147" s="232">
        <v>1</v>
      </c>
      <c r="I147" s="233"/>
      <c r="J147" s="234">
        <f>ROUND(I147*H147,2)</f>
        <v>0</v>
      </c>
      <c r="K147" s="230" t="s">
        <v>369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370</v>
      </c>
      <c r="AT147" s="239" t="s">
        <v>365</v>
      </c>
      <c r="AU147" s="239" t="s">
        <v>83</v>
      </c>
      <c r="AY147" s="18" t="s">
        <v>362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370</v>
      </c>
      <c r="BM147" s="239" t="s">
        <v>536</v>
      </c>
    </row>
    <row r="148" s="2" customFormat="1" ht="24.15" customHeight="1">
      <c r="A148" s="39"/>
      <c r="B148" s="40"/>
      <c r="C148" s="228" t="s">
        <v>450</v>
      </c>
      <c r="D148" s="228" t="s">
        <v>365</v>
      </c>
      <c r="E148" s="229" t="s">
        <v>3047</v>
      </c>
      <c r="F148" s="230" t="s">
        <v>3048</v>
      </c>
      <c r="G148" s="231" t="s">
        <v>603</v>
      </c>
      <c r="H148" s="232">
        <v>5</v>
      </c>
      <c r="I148" s="233"/>
      <c r="J148" s="234">
        <f>ROUND(I148*H148,2)</f>
        <v>0</v>
      </c>
      <c r="K148" s="230" t="s">
        <v>369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370</v>
      </c>
      <c r="AT148" s="239" t="s">
        <v>365</v>
      </c>
      <c r="AU148" s="239" t="s">
        <v>83</v>
      </c>
      <c r="AY148" s="18" t="s">
        <v>362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370</v>
      </c>
      <c r="BM148" s="239" t="s">
        <v>544</v>
      </c>
    </row>
    <row r="149" s="2" customFormat="1" ht="24.15" customHeight="1">
      <c r="A149" s="39"/>
      <c r="B149" s="40"/>
      <c r="C149" s="228" t="s">
        <v>456</v>
      </c>
      <c r="D149" s="228" t="s">
        <v>365</v>
      </c>
      <c r="E149" s="229" t="s">
        <v>3049</v>
      </c>
      <c r="F149" s="230" t="s">
        <v>3050</v>
      </c>
      <c r="G149" s="231" t="s">
        <v>603</v>
      </c>
      <c r="H149" s="232">
        <v>172</v>
      </c>
      <c r="I149" s="233"/>
      <c r="J149" s="234">
        <f>ROUND(I149*H149,2)</f>
        <v>0</v>
      </c>
      <c r="K149" s="230" t="s">
        <v>369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370</v>
      </c>
      <c r="AT149" s="239" t="s">
        <v>365</v>
      </c>
      <c r="AU149" s="239" t="s">
        <v>83</v>
      </c>
      <c r="AY149" s="18" t="s">
        <v>362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370</v>
      </c>
      <c r="BM149" s="239" t="s">
        <v>554</v>
      </c>
    </row>
    <row r="150" s="2" customFormat="1" ht="21.75" customHeight="1">
      <c r="A150" s="39"/>
      <c r="B150" s="40"/>
      <c r="C150" s="228" t="s">
        <v>461</v>
      </c>
      <c r="D150" s="228" t="s">
        <v>365</v>
      </c>
      <c r="E150" s="229" t="s">
        <v>3051</v>
      </c>
      <c r="F150" s="230" t="s">
        <v>3052</v>
      </c>
      <c r="G150" s="231" t="s">
        <v>603</v>
      </c>
      <c r="H150" s="232">
        <v>172</v>
      </c>
      <c r="I150" s="233"/>
      <c r="J150" s="234">
        <f>ROUND(I150*H150,2)</f>
        <v>0</v>
      </c>
      <c r="K150" s="230" t="s">
        <v>369</v>
      </c>
      <c r="L150" s="45"/>
      <c r="M150" s="288" t="s">
        <v>1</v>
      </c>
      <c r="N150" s="289" t="s">
        <v>42</v>
      </c>
      <c r="O150" s="290"/>
      <c r="P150" s="291">
        <f>O150*H150</f>
        <v>0</v>
      </c>
      <c r="Q150" s="291">
        <v>0</v>
      </c>
      <c r="R150" s="291">
        <f>Q150*H150</f>
        <v>0</v>
      </c>
      <c r="S150" s="291">
        <v>0</v>
      </c>
      <c r="T150" s="292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370</v>
      </c>
      <c r="AT150" s="239" t="s">
        <v>365</v>
      </c>
      <c r="AU150" s="239" t="s">
        <v>83</v>
      </c>
      <c r="AY150" s="18" t="s">
        <v>362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370</v>
      </c>
      <c r="BM150" s="239" t="s">
        <v>574</v>
      </c>
    </row>
    <row r="151" s="2" customFormat="1" ht="6.96" customHeight="1">
      <c r="A151" s="39"/>
      <c r="B151" s="67"/>
      <c r="C151" s="68"/>
      <c r="D151" s="68"/>
      <c r="E151" s="68"/>
      <c r="F151" s="68"/>
      <c r="G151" s="68"/>
      <c r="H151" s="68"/>
      <c r="I151" s="68"/>
      <c r="J151" s="68"/>
      <c r="K151" s="68"/>
      <c r="L151" s="45"/>
      <c r="M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</sheetData>
  <sheetProtection sheet="1" autoFilter="0" formatColumns="0" formatRows="0" objects="1" scenarios="1" spinCount="100000" saltValue="tX1+BYPGdpeOUttNvvHWIylcONYPWLSEyquCReSRpmUK0dLfFAuaf158MY061SkvPgK68m0E6afV+FX7vcNfzQ==" hashValue="sWLw13JrIDfOrkF4f4LWhQD5IgJGJSB3DZuFGUOctkTd5yxMtcd074+1uXbPUz3lkw5JE6dEpUocbt5td8T7zw==" algorithmName="SHA-512" password="CC35"/>
  <autoFilter ref="C126:K15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632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2574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3053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ROUND((SUM(BE125:BE128)),  2)</f>
        <v>0</v>
      </c>
      <c r="G37" s="39"/>
      <c r="H37" s="39"/>
      <c r="I37" s="166">
        <v>0.20999999999999999</v>
      </c>
      <c r="J37" s="165">
        <f>ROUND(((SUM(BE125:BE128))*I37),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ROUND((SUM(BF125:BF128)),  2)</f>
        <v>0</v>
      </c>
      <c r="G38" s="39"/>
      <c r="H38" s="39"/>
      <c r="I38" s="166">
        <v>0.12</v>
      </c>
      <c r="J38" s="165">
        <f>ROUND(((SUM(BF125:BF128))*I38),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ROUND((SUM(BG125:BG128)),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ROUND((SUM(BH125:BH128)),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ROUND((SUM(BI125:BI128)),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632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2574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Rozv.1 - RACK-x_A demontáže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3054</v>
      </c>
      <c r="E101" s="193"/>
      <c r="F101" s="193"/>
      <c r="G101" s="193"/>
      <c r="H101" s="193"/>
      <c r="I101" s="193"/>
      <c r="J101" s="194">
        <f>J126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347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Stavební úpravy Ústecká 2855, Česká Lípa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325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632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327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296" t="s">
        <v>2574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634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Rozv.1 - RACK-x_A demontáže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 xml:space="preserve">Ústecká 2855, Česká Lípa </v>
      </c>
      <c r="G119" s="41"/>
      <c r="H119" s="41"/>
      <c r="I119" s="33" t="s">
        <v>22</v>
      </c>
      <c r="J119" s="80" t="str">
        <f>IF(J16="","",J16)</f>
        <v>6. 8. 2025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Město Č. Lípa, n. T.G.M. 1/1, 47 001 Česká Lípa</v>
      </c>
      <c r="G121" s="41"/>
      <c r="H121" s="41"/>
      <c r="I121" s="33" t="s">
        <v>30</v>
      </c>
      <c r="J121" s="37" t="str">
        <f>E25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33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348</v>
      </c>
      <c r="D124" s="204" t="s">
        <v>61</v>
      </c>
      <c r="E124" s="204" t="s">
        <v>57</v>
      </c>
      <c r="F124" s="204" t="s">
        <v>58</v>
      </c>
      <c r="G124" s="204" t="s">
        <v>349</v>
      </c>
      <c r="H124" s="204" t="s">
        <v>350</v>
      </c>
      <c r="I124" s="204" t="s">
        <v>351</v>
      </c>
      <c r="J124" s="204" t="s">
        <v>331</v>
      </c>
      <c r="K124" s="205" t="s">
        <v>352</v>
      </c>
      <c r="L124" s="206"/>
      <c r="M124" s="101" t="s">
        <v>1</v>
      </c>
      <c r="N124" s="102" t="s">
        <v>40</v>
      </c>
      <c r="O124" s="102" t="s">
        <v>353</v>
      </c>
      <c r="P124" s="102" t="s">
        <v>354</v>
      </c>
      <c r="Q124" s="102" t="s">
        <v>355</v>
      </c>
      <c r="R124" s="102" t="s">
        <v>356</v>
      </c>
      <c r="S124" s="102" t="s">
        <v>357</v>
      </c>
      <c r="T124" s="103" t="s">
        <v>358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359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0</v>
      </c>
      <c r="S125" s="105"/>
      <c r="T125" s="210">
        <f>T126</f>
        <v>0.38650000000000001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333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75</v>
      </c>
      <c r="E126" s="215" t="s">
        <v>2577</v>
      </c>
      <c r="F126" s="215" t="s">
        <v>3055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SUM(P127:P128)</f>
        <v>0</v>
      </c>
      <c r="Q126" s="220"/>
      <c r="R126" s="221">
        <f>SUM(R127:R128)</f>
        <v>0</v>
      </c>
      <c r="S126" s="220"/>
      <c r="T126" s="222">
        <f>SUM(T127:T128)</f>
        <v>0.38650000000000001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83</v>
      </c>
      <c r="AT126" s="224" t="s">
        <v>75</v>
      </c>
      <c r="AU126" s="224" t="s">
        <v>76</v>
      </c>
      <c r="AY126" s="223" t="s">
        <v>362</v>
      </c>
      <c r="BK126" s="225">
        <f>SUM(BK127:BK128)</f>
        <v>0</v>
      </c>
    </row>
    <row r="127" s="2" customFormat="1" ht="24.15" customHeight="1">
      <c r="A127" s="39"/>
      <c r="B127" s="40"/>
      <c r="C127" s="228" t="s">
        <v>83</v>
      </c>
      <c r="D127" s="228" t="s">
        <v>365</v>
      </c>
      <c r="E127" s="229" t="s">
        <v>3056</v>
      </c>
      <c r="F127" s="230" t="s">
        <v>3057</v>
      </c>
      <c r="G127" s="231" t="s">
        <v>603</v>
      </c>
      <c r="H127" s="232">
        <v>5</v>
      </c>
      <c r="I127" s="233"/>
      <c r="J127" s="234">
        <f>ROUND(I127*H127,2)</f>
        <v>0</v>
      </c>
      <c r="K127" s="230" t="s">
        <v>369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0.074999999999999997</v>
      </c>
      <c r="T127" s="238">
        <f>S127*H127</f>
        <v>0.375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370</v>
      </c>
      <c r="AT127" s="239" t="s">
        <v>365</v>
      </c>
      <c r="AU127" s="239" t="s">
        <v>83</v>
      </c>
      <c r="AY127" s="18" t="s">
        <v>362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88</v>
      </c>
      <c r="BK127" s="240">
        <f>ROUND(I127*H127,2)</f>
        <v>0</v>
      </c>
      <c r="BL127" s="18" t="s">
        <v>370</v>
      </c>
      <c r="BM127" s="239" t="s">
        <v>88</v>
      </c>
    </row>
    <row r="128" s="2" customFormat="1" ht="24.15" customHeight="1">
      <c r="A128" s="39"/>
      <c r="B128" s="40"/>
      <c r="C128" s="228" t="s">
        <v>88</v>
      </c>
      <c r="D128" s="228" t="s">
        <v>365</v>
      </c>
      <c r="E128" s="229" t="s">
        <v>3058</v>
      </c>
      <c r="F128" s="230" t="s">
        <v>3059</v>
      </c>
      <c r="G128" s="231" t="s">
        <v>603</v>
      </c>
      <c r="H128" s="232">
        <v>50</v>
      </c>
      <c r="I128" s="233"/>
      <c r="J128" s="234">
        <f>ROUND(I128*H128,2)</f>
        <v>0</v>
      </c>
      <c r="K128" s="230" t="s">
        <v>369</v>
      </c>
      <c r="L128" s="45"/>
      <c r="M128" s="288" t="s">
        <v>1</v>
      </c>
      <c r="N128" s="289" t="s">
        <v>42</v>
      </c>
      <c r="O128" s="290"/>
      <c r="P128" s="291">
        <f>O128*H128</f>
        <v>0</v>
      </c>
      <c r="Q128" s="291">
        <v>0</v>
      </c>
      <c r="R128" s="291">
        <f>Q128*H128</f>
        <v>0</v>
      </c>
      <c r="S128" s="291">
        <v>0.00023000000000000001</v>
      </c>
      <c r="T128" s="292">
        <f>S128*H128</f>
        <v>0.0115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370</v>
      </c>
      <c r="AT128" s="239" t="s">
        <v>365</v>
      </c>
      <c r="AU128" s="239" t="s">
        <v>83</v>
      </c>
      <c r="AY128" s="18" t="s">
        <v>362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370</v>
      </c>
      <c r="BM128" s="239" t="s">
        <v>370</v>
      </c>
    </row>
    <row r="129" s="2" customFormat="1" ht="6.96" customHeight="1">
      <c r="A129" s="39"/>
      <c r="B129" s="67"/>
      <c r="C129" s="68"/>
      <c r="D129" s="68"/>
      <c r="E129" s="68"/>
      <c r="F129" s="68"/>
      <c r="G129" s="68"/>
      <c r="H129" s="68"/>
      <c r="I129" s="68"/>
      <c r="J129" s="68"/>
      <c r="K129" s="68"/>
      <c r="L129" s="45"/>
      <c r="M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</sheetData>
  <sheetProtection sheet="1" autoFilter="0" formatColumns="0" formatRows="0" objects="1" scenarios="1" spinCount="100000" saltValue="YvzgG3HvRZ0RX358TN43iC9BJjddvfJZewmJK8QnC3LONEdwdonjhvcWM91ZbrTc7jo/IFedH4XFLuFTIFG/Lw==" hashValue="6mAuuQj6qdd3jWR8e5kQG81hhQK+58FyWat10szXAogIXYwxWq97WoX/NNc+siOakPNjdzNNdS3M+UlyvGwqqA==" algorithmName="SHA-512" password="CC35"/>
  <autoFilter ref="C124:K12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632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2574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3060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ROUND(J130,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ROUND((SUM(BE130:BE195)),  2)</f>
        <v>0</v>
      </c>
      <c r="G37" s="39"/>
      <c r="H37" s="39"/>
      <c r="I37" s="166">
        <v>0.20999999999999999</v>
      </c>
      <c r="J37" s="165">
        <f>ROUND(((SUM(BE130:BE195))*I37),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ROUND((SUM(BF130:BF195)),  2)</f>
        <v>0</v>
      </c>
      <c r="G38" s="39"/>
      <c r="H38" s="39"/>
      <c r="I38" s="166">
        <v>0.12</v>
      </c>
      <c r="J38" s="165">
        <f>ROUND(((SUM(BF130:BF195))*I38),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ROUND((SUM(BG130:BG195)),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ROUND((SUM(BH130:BH195)),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ROUND((SUM(BI130:BI195)),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632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2574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Rozv.2 - RACK-x_A materiál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J130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3061</v>
      </c>
      <c r="E101" s="193"/>
      <c r="F101" s="193"/>
      <c r="G101" s="193"/>
      <c r="H101" s="193"/>
      <c r="I101" s="193"/>
      <c r="J101" s="194">
        <f>J131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3062</v>
      </c>
      <c r="E102" s="198"/>
      <c r="F102" s="198"/>
      <c r="G102" s="198"/>
      <c r="H102" s="198"/>
      <c r="I102" s="198"/>
      <c r="J102" s="199">
        <f>J132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3063</v>
      </c>
      <c r="E103" s="198"/>
      <c r="F103" s="198"/>
      <c r="G103" s="198"/>
      <c r="H103" s="198"/>
      <c r="I103" s="198"/>
      <c r="J103" s="199">
        <f>J145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3064</v>
      </c>
      <c r="E104" s="198"/>
      <c r="F104" s="198"/>
      <c r="G104" s="198"/>
      <c r="H104" s="198"/>
      <c r="I104" s="198"/>
      <c r="J104" s="199">
        <f>J157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3065</v>
      </c>
      <c r="E105" s="198"/>
      <c r="F105" s="198"/>
      <c r="G105" s="198"/>
      <c r="H105" s="198"/>
      <c r="I105" s="198"/>
      <c r="J105" s="199">
        <f>J169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3066</v>
      </c>
      <c r="E106" s="198"/>
      <c r="F106" s="198"/>
      <c r="G106" s="198"/>
      <c r="H106" s="198"/>
      <c r="I106" s="198"/>
      <c r="J106" s="199">
        <f>J181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347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85" t="str">
        <f>E7</f>
        <v>Stavební úpravy Ústecká 2855, Česká Lípa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" customFormat="1" ht="12" customHeight="1">
      <c r="B117" s="22"/>
      <c r="C117" s="33" t="s">
        <v>325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1" customFormat="1" ht="16.5" customHeight="1">
      <c r="B118" s="22"/>
      <c r="C118" s="23"/>
      <c r="D118" s="23"/>
      <c r="E118" s="185" t="s">
        <v>632</v>
      </c>
      <c r="F118" s="23"/>
      <c r="G118" s="23"/>
      <c r="H118" s="23"/>
      <c r="I118" s="23"/>
      <c r="J118" s="23"/>
      <c r="K118" s="23"/>
      <c r="L118" s="21"/>
    </row>
    <row r="119" s="1" customFormat="1" ht="12" customHeight="1">
      <c r="B119" s="22"/>
      <c r="C119" s="33" t="s">
        <v>327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296" t="s">
        <v>2574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634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E13</f>
        <v>Rozv.2 - RACK-x_A materiál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F16</f>
        <v xml:space="preserve">Ústecká 2855, Česká Lípa </v>
      </c>
      <c r="G124" s="41"/>
      <c r="H124" s="41"/>
      <c r="I124" s="33" t="s">
        <v>22</v>
      </c>
      <c r="J124" s="80" t="str">
        <f>IF(J16="","",J16)</f>
        <v>6. 8. 2025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24</v>
      </c>
      <c r="D126" s="41"/>
      <c r="E126" s="41"/>
      <c r="F126" s="28" t="str">
        <f>E19</f>
        <v>Město Č. Lípa, n. T.G.M. 1/1, 47 001 Česká Lípa</v>
      </c>
      <c r="G126" s="41"/>
      <c r="H126" s="41"/>
      <c r="I126" s="33" t="s">
        <v>30</v>
      </c>
      <c r="J126" s="37" t="str">
        <f>E25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28</v>
      </c>
      <c r="D127" s="41"/>
      <c r="E127" s="41"/>
      <c r="F127" s="28" t="str">
        <f>IF(E22="","",E22)</f>
        <v>Vyplň údaj</v>
      </c>
      <c r="G127" s="41"/>
      <c r="H127" s="41"/>
      <c r="I127" s="33" t="s">
        <v>33</v>
      </c>
      <c r="J127" s="37" t="str">
        <f>E28</f>
        <v xml:space="preserve"> 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1"/>
      <c r="B129" s="202"/>
      <c r="C129" s="203" t="s">
        <v>348</v>
      </c>
      <c r="D129" s="204" t="s">
        <v>61</v>
      </c>
      <c r="E129" s="204" t="s">
        <v>57</v>
      </c>
      <c r="F129" s="204" t="s">
        <v>58</v>
      </c>
      <c r="G129" s="204" t="s">
        <v>349</v>
      </c>
      <c r="H129" s="204" t="s">
        <v>350</v>
      </c>
      <c r="I129" s="204" t="s">
        <v>351</v>
      </c>
      <c r="J129" s="204" t="s">
        <v>331</v>
      </c>
      <c r="K129" s="205" t="s">
        <v>352</v>
      </c>
      <c r="L129" s="206"/>
      <c r="M129" s="101" t="s">
        <v>1</v>
      </c>
      <c r="N129" s="102" t="s">
        <v>40</v>
      </c>
      <c r="O129" s="102" t="s">
        <v>353</v>
      </c>
      <c r="P129" s="102" t="s">
        <v>354</v>
      </c>
      <c r="Q129" s="102" t="s">
        <v>355</v>
      </c>
      <c r="R129" s="102" t="s">
        <v>356</v>
      </c>
      <c r="S129" s="102" t="s">
        <v>357</v>
      </c>
      <c r="T129" s="103" t="s">
        <v>358</v>
      </c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</row>
    <row r="130" s="2" customFormat="1" ht="22.8" customHeight="1">
      <c r="A130" s="39"/>
      <c r="B130" s="40"/>
      <c r="C130" s="108" t="s">
        <v>359</v>
      </c>
      <c r="D130" s="41"/>
      <c r="E130" s="41"/>
      <c r="F130" s="41"/>
      <c r="G130" s="41"/>
      <c r="H130" s="41"/>
      <c r="I130" s="41"/>
      <c r="J130" s="207">
        <f>BK130</f>
        <v>0</v>
      </c>
      <c r="K130" s="41"/>
      <c r="L130" s="45"/>
      <c r="M130" s="104"/>
      <c r="N130" s="208"/>
      <c r="O130" s="105"/>
      <c r="P130" s="209">
        <f>P131</f>
        <v>0</v>
      </c>
      <c r="Q130" s="105"/>
      <c r="R130" s="209">
        <f>R131</f>
        <v>0</v>
      </c>
      <c r="S130" s="105"/>
      <c r="T130" s="210">
        <f>T131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75</v>
      </c>
      <c r="AU130" s="18" t="s">
        <v>333</v>
      </c>
      <c r="BK130" s="211">
        <f>BK131</f>
        <v>0</v>
      </c>
    </row>
    <row r="131" s="12" customFormat="1" ht="25.92" customHeight="1">
      <c r="A131" s="12"/>
      <c r="B131" s="212"/>
      <c r="C131" s="213"/>
      <c r="D131" s="214" t="s">
        <v>75</v>
      </c>
      <c r="E131" s="215" t="s">
        <v>2577</v>
      </c>
      <c r="F131" s="215" t="s">
        <v>3067</v>
      </c>
      <c r="G131" s="213"/>
      <c r="H131" s="213"/>
      <c r="I131" s="216"/>
      <c r="J131" s="217">
        <f>BK131</f>
        <v>0</v>
      </c>
      <c r="K131" s="213"/>
      <c r="L131" s="218"/>
      <c r="M131" s="219"/>
      <c r="N131" s="220"/>
      <c r="O131" s="220"/>
      <c r="P131" s="221">
        <f>P132+P145+P157+P169+P181</f>
        <v>0</v>
      </c>
      <c r="Q131" s="220"/>
      <c r="R131" s="221">
        <f>R132+R145+R157+R169+R181</f>
        <v>0</v>
      </c>
      <c r="S131" s="220"/>
      <c r="T131" s="222">
        <f>T132+T145+T157+T169+T181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83</v>
      </c>
      <c r="AT131" s="224" t="s">
        <v>75</v>
      </c>
      <c r="AU131" s="224" t="s">
        <v>76</v>
      </c>
      <c r="AY131" s="223" t="s">
        <v>362</v>
      </c>
      <c r="BK131" s="225">
        <f>BK132+BK145+BK157+BK169+BK181</f>
        <v>0</v>
      </c>
    </row>
    <row r="132" s="12" customFormat="1" ht="22.8" customHeight="1">
      <c r="A132" s="12"/>
      <c r="B132" s="212"/>
      <c r="C132" s="213"/>
      <c r="D132" s="214" t="s">
        <v>75</v>
      </c>
      <c r="E132" s="226" t="s">
        <v>2857</v>
      </c>
      <c r="F132" s="226" t="s">
        <v>3068</v>
      </c>
      <c r="G132" s="213"/>
      <c r="H132" s="213"/>
      <c r="I132" s="216"/>
      <c r="J132" s="227">
        <f>BK132</f>
        <v>0</v>
      </c>
      <c r="K132" s="213"/>
      <c r="L132" s="218"/>
      <c r="M132" s="219"/>
      <c r="N132" s="220"/>
      <c r="O132" s="220"/>
      <c r="P132" s="221">
        <f>SUM(P133:P144)</f>
        <v>0</v>
      </c>
      <c r="Q132" s="220"/>
      <c r="R132" s="221">
        <f>SUM(R133:R144)</f>
        <v>0</v>
      </c>
      <c r="S132" s="220"/>
      <c r="T132" s="222">
        <f>SUM(T133:T144)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83</v>
      </c>
      <c r="AT132" s="224" t="s">
        <v>75</v>
      </c>
      <c r="AU132" s="224" t="s">
        <v>83</v>
      </c>
      <c r="AY132" s="223" t="s">
        <v>362</v>
      </c>
      <c r="BK132" s="225">
        <f>SUM(BK133:BK144)</f>
        <v>0</v>
      </c>
    </row>
    <row r="133" s="2" customFormat="1" ht="24.15" customHeight="1">
      <c r="A133" s="39"/>
      <c r="B133" s="40"/>
      <c r="C133" s="228" t="s">
        <v>83</v>
      </c>
      <c r="D133" s="228" t="s">
        <v>365</v>
      </c>
      <c r="E133" s="229" t="s">
        <v>202</v>
      </c>
      <c r="F133" s="230" t="s">
        <v>3069</v>
      </c>
      <c r="G133" s="231" t="s">
        <v>603</v>
      </c>
      <c r="H133" s="232">
        <v>1</v>
      </c>
      <c r="I133" s="233"/>
      <c r="J133" s="234">
        <f>ROUND(I133*H133,2)</f>
        <v>0</v>
      </c>
      <c r="K133" s="230" t="s">
        <v>1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88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88</v>
      </c>
    </row>
    <row r="134" s="2" customFormat="1" ht="37.8" customHeight="1">
      <c r="A134" s="39"/>
      <c r="B134" s="40"/>
      <c r="C134" s="228" t="s">
        <v>88</v>
      </c>
      <c r="D134" s="228" t="s">
        <v>365</v>
      </c>
      <c r="E134" s="229" t="s">
        <v>2678</v>
      </c>
      <c r="F134" s="230" t="s">
        <v>3070</v>
      </c>
      <c r="G134" s="231" t="s">
        <v>603</v>
      </c>
      <c r="H134" s="232">
        <v>1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88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370</v>
      </c>
    </row>
    <row r="135" s="2" customFormat="1" ht="16.5" customHeight="1">
      <c r="A135" s="39"/>
      <c r="B135" s="40"/>
      <c r="C135" s="228" t="s">
        <v>104</v>
      </c>
      <c r="D135" s="228" t="s">
        <v>365</v>
      </c>
      <c r="E135" s="229" t="s">
        <v>2680</v>
      </c>
      <c r="F135" s="230" t="s">
        <v>3071</v>
      </c>
      <c r="G135" s="231" t="s">
        <v>603</v>
      </c>
      <c r="H135" s="232">
        <v>2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88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386</v>
      </c>
    </row>
    <row r="136" s="2" customFormat="1" ht="16.5" customHeight="1">
      <c r="A136" s="39"/>
      <c r="B136" s="40"/>
      <c r="C136" s="228" t="s">
        <v>370</v>
      </c>
      <c r="D136" s="228" t="s">
        <v>365</v>
      </c>
      <c r="E136" s="229" t="s">
        <v>2682</v>
      </c>
      <c r="F136" s="230" t="s">
        <v>3072</v>
      </c>
      <c r="G136" s="231" t="s">
        <v>603</v>
      </c>
      <c r="H136" s="232">
        <v>4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88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383</v>
      </c>
    </row>
    <row r="137" s="2" customFormat="1" ht="16.5" customHeight="1">
      <c r="A137" s="39"/>
      <c r="B137" s="40"/>
      <c r="C137" s="228" t="s">
        <v>363</v>
      </c>
      <c r="D137" s="228" t="s">
        <v>365</v>
      </c>
      <c r="E137" s="229" t="s">
        <v>2684</v>
      </c>
      <c r="F137" s="230" t="s">
        <v>3073</v>
      </c>
      <c r="G137" s="231" t="s">
        <v>603</v>
      </c>
      <c r="H137" s="232">
        <v>1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370</v>
      </c>
      <c r="AT137" s="239" t="s">
        <v>365</v>
      </c>
      <c r="AU137" s="239" t="s">
        <v>88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370</v>
      </c>
      <c r="BM137" s="239" t="s">
        <v>411</v>
      </c>
    </row>
    <row r="138" s="2" customFormat="1" ht="21.75" customHeight="1">
      <c r="A138" s="39"/>
      <c r="B138" s="40"/>
      <c r="C138" s="228" t="s">
        <v>386</v>
      </c>
      <c r="D138" s="228" t="s">
        <v>365</v>
      </c>
      <c r="E138" s="229" t="s">
        <v>2686</v>
      </c>
      <c r="F138" s="230" t="s">
        <v>3074</v>
      </c>
      <c r="G138" s="231" t="s">
        <v>603</v>
      </c>
      <c r="H138" s="232">
        <v>1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88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8</v>
      </c>
    </row>
    <row r="139" s="2" customFormat="1" ht="16.5" customHeight="1">
      <c r="A139" s="39"/>
      <c r="B139" s="40"/>
      <c r="C139" s="228" t="s">
        <v>397</v>
      </c>
      <c r="D139" s="228" t="s">
        <v>365</v>
      </c>
      <c r="E139" s="229" t="s">
        <v>2688</v>
      </c>
      <c r="F139" s="230" t="s">
        <v>3075</v>
      </c>
      <c r="G139" s="231" t="s">
        <v>603</v>
      </c>
      <c r="H139" s="232">
        <v>2</v>
      </c>
      <c r="I139" s="233"/>
      <c r="J139" s="234">
        <f>ROUND(I139*H139,2)</f>
        <v>0</v>
      </c>
      <c r="K139" s="230" t="s">
        <v>1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370</v>
      </c>
      <c r="AT139" s="239" t="s">
        <v>365</v>
      </c>
      <c r="AU139" s="239" t="s">
        <v>88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431</v>
      </c>
    </row>
    <row r="140" s="2" customFormat="1" ht="16.5" customHeight="1">
      <c r="A140" s="39"/>
      <c r="B140" s="40"/>
      <c r="C140" s="228" t="s">
        <v>383</v>
      </c>
      <c r="D140" s="228" t="s">
        <v>365</v>
      </c>
      <c r="E140" s="229" t="s">
        <v>2690</v>
      </c>
      <c r="F140" s="230" t="s">
        <v>3076</v>
      </c>
      <c r="G140" s="231" t="s">
        <v>603</v>
      </c>
      <c r="H140" s="232">
        <v>15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370</v>
      </c>
      <c r="AT140" s="239" t="s">
        <v>365</v>
      </c>
      <c r="AU140" s="239" t="s">
        <v>88</v>
      </c>
      <c r="AY140" s="18" t="s">
        <v>362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370</v>
      </c>
      <c r="BM140" s="239" t="s">
        <v>440</v>
      </c>
    </row>
    <row r="141" s="2" customFormat="1" ht="16.5" customHeight="1">
      <c r="A141" s="39"/>
      <c r="B141" s="40"/>
      <c r="C141" s="228" t="s">
        <v>406</v>
      </c>
      <c r="D141" s="228" t="s">
        <v>365</v>
      </c>
      <c r="E141" s="229" t="s">
        <v>2692</v>
      </c>
      <c r="F141" s="230" t="s">
        <v>3077</v>
      </c>
      <c r="G141" s="231" t="s">
        <v>603</v>
      </c>
      <c r="H141" s="232">
        <v>45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370</v>
      </c>
      <c r="AT141" s="239" t="s">
        <v>365</v>
      </c>
      <c r="AU141" s="239" t="s">
        <v>88</v>
      </c>
      <c r="AY141" s="18" t="s">
        <v>362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370</v>
      </c>
      <c r="BM141" s="239" t="s">
        <v>450</v>
      </c>
    </row>
    <row r="142" s="2" customFormat="1" ht="37.8" customHeight="1">
      <c r="A142" s="39"/>
      <c r="B142" s="40"/>
      <c r="C142" s="228" t="s">
        <v>411</v>
      </c>
      <c r="D142" s="228" t="s">
        <v>365</v>
      </c>
      <c r="E142" s="229" t="s">
        <v>2694</v>
      </c>
      <c r="F142" s="230" t="s">
        <v>3078</v>
      </c>
      <c r="G142" s="231" t="s">
        <v>603</v>
      </c>
      <c r="H142" s="232">
        <v>1</v>
      </c>
      <c r="I142" s="233"/>
      <c r="J142" s="234">
        <f>ROUND(I142*H142,2)</f>
        <v>0</v>
      </c>
      <c r="K142" s="230" t="s">
        <v>1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370</v>
      </c>
      <c r="AT142" s="239" t="s">
        <v>365</v>
      </c>
      <c r="AU142" s="239" t="s">
        <v>88</v>
      </c>
      <c r="AY142" s="18" t="s">
        <v>362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370</v>
      </c>
      <c r="BM142" s="239" t="s">
        <v>461</v>
      </c>
    </row>
    <row r="143" s="2" customFormat="1" ht="16.5" customHeight="1">
      <c r="A143" s="39"/>
      <c r="B143" s="40"/>
      <c r="C143" s="228" t="s">
        <v>416</v>
      </c>
      <c r="D143" s="228" t="s">
        <v>365</v>
      </c>
      <c r="E143" s="229" t="s">
        <v>2696</v>
      </c>
      <c r="F143" s="230" t="s">
        <v>3079</v>
      </c>
      <c r="G143" s="231" t="s">
        <v>603</v>
      </c>
      <c r="H143" s="232">
        <v>12</v>
      </c>
      <c r="I143" s="233"/>
      <c r="J143" s="234">
        <f>ROUND(I143*H143,2)</f>
        <v>0</v>
      </c>
      <c r="K143" s="230" t="s">
        <v>1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370</v>
      </c>
      <c r="AT143" s="239" t="s">
        <v>365</v>
      </c>
      <c r="AU143" s="239" t="s">
        <v>88</v>
      </c>
      <c r="AY143" s="18" t="s">
        <v>362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370</v>
      </c>
      <c r="BM143" s="239" t="s">
        <v>473</v>
      </c>
    </row>
    <row r="144" s="2" customFormat="1" ht="16.5" customHeight="1">
      <c r="A144" s="39"/>
      <c r="B144" s="40"/>
      <c r="C144" s="228" t="s">
        <v>8</v>
      </c>
      <c r="D144" s="228" t="s">
        <v>365</v>
      </c>
      <c r="E144" s="229" t="s">
        <v>2698</v>
      </c>
      <c r="F144" s="230" t="s">
        <v>3080</v>
      </c>
      <c r="G144" s="231" t="s">
        <v>603</v>
      </c>
      <c r="H144" s="232">
        <v>1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370</v>
      </c>
      <c r="AT144" s="239" t="s">
        <v>365</v>
      </c>
      <c r="AU144" s="239" t="s">
        <v>88</v>
      </c>
      <c r="AY144" s="18" t="s">
        <v>362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370</v>
      </c>
      <c r="BM144" s="239" t="s">
        <v>484</v>
      </c>
    </row>
    <row r="145" s="12" customFormat="1" ht="22.8" customHeight="1">
      <c r="A145" s="12"/>
      <c r="B145" s="212"/>
      <c r="C145" s="213"/>
      <c r="D145" s="214" t="s">
        <v>75</v>
      </c>
      <c r="E145" s="226" t="s">
        <v>2997</v>
      </c>
      <c r="F145" s="226" t="s">
        <v>3081</v>
      </c>
      <c r="G145" s="213"/>
      <c r="H145" s="213"/>
      <c r="I145" s="216"/>
      <c r="J145" s="227">
        <f>BK145</f>
        <v>0</v>
      </c>
      <c r="K145" s="213"/>
      <c r="L145" s="218"/>
      <c r="M145" s="219"/>
      <c r="N145" s="220"/>
      <c r="O145" s="220"/>
      <c r="P145" s="221">
        <f>SUM(P146:P156)</f>
        <v>0</v>
      </c>
      <c r="Q145" s="220"/>
      <c r="R145" s="221">
        <f>SUM(R146:R156)</f>
        <v>0</v>
      </c>
      <c r="S145" s="220"/>
      <c r="T145" s="222">
        <f>SUM(T146:T156)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3" t="s">
        <v>83</v>
      </c>
      <c r="AT145" s="224" t="s">
        <v>75</v>
      </c>
      <c r="AU145" s="224" t="s">
        <v>83</v>
      </c>
      <c r="AY145" s="223" t="s">
        <v>362</v>
      </c>
      <c r="BK145" s="225">
        <f>SUM(BK146:BK156)</f>
        <v>0</v>
      </c>
    </row>
    <row r="146" s="2" customFormat="1" ht="24.15" customHeight="1">
      <c r="A146" s="39"/>
      <c r="B146" s="40"/>
      <c r="C146" s="228" t="s">
        <v>427</v>
      </c>
      <c r="D146" s="228" t="s">
        <v>365</v>
      </c>
      <c r="E146" s="229" t="s">
        <v>202</v>
      </c>
      <c r="F146" s="230" t="s">
        <v>3069</v>
      </c>
      <c r="G146" s="231" t="s">
        <v>603</v>
      </c>
      <c r="H146" s="232">
        <v>1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370</v>
      </c>
      <c r="AT146" s="239" t="s">
        <v>365</v>
      </c>
      <c r="AU146" s="239" t="s">
        <v>88</v>
      </c>
      <c r="AY146" s="18" t="s">
        <v>362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370</v>
      </c>
      <c r="BM146" s="239" t="s">
        <v>492</v>
      </c>
    </row>
    <row r="147" s="2" customFormat="1" ht="37.8" customHeight="1">
      <c r="A147" s="39"/>
      <c r="B147" s="40"/>
      <c r="C147" s="228" t="s">
        <v>431</v>
      </c>
      <c r="D147" s="228" t="s">
        <v>365</v>
      </c>
      <c r="E147" s="229" t="s">
        <v>2678</v>
      </c>
      <c r="F147" s="230" t="s">
        <v>3070</v>
      </c>
      <c r="G147" s="231" t="s">
        <v>603</v>
      </c>
      <c r="H147" s="232">
        <v>1</v>
      </c>
      <c r="I147" s="233"/>
      <c r="J147" s="234">
        <f>ROUND(I147*H147,2)</f>
        <v>0</v>
      </c>
      <c r="K147" s="230" t="s">
        <v>1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370</v>
      </c>
      <c r="AT147" s="239" t="s">
        <v>365</v>
      </c>
      <c r="AU147" s="239" t="s">
        <v>88</v>
      </c>
      <c r="AY147" s="18" t="s">
        <v>362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370</v>
      </c>
      <c r="BM147" s="239" t="s">
        <v>502</v>
      </c>
    </row>
    <row r="148" s="2" customFormat="1" ht="16.5" customHeight="1">
      <c r="A148" s="39"/>
      <c r="B148" s="40"/>
      <c r="C148" s="228" t="s">
        <v>435</v>
      </c>
      <c r="D148" s="228" t="s">
        <v>365</v>
      </c>
      <c r="E148" s="229" t="s">
        <v>2680</v>
      </c>
      <c r="F148" s="230" t="s">
        <v>3071</v>
      </c>
      <c r="G148" s="231" t="s">
        <v>603</v>
      </c>
      <c r="H148" s="232">
        <v>2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370</v>
      </c>
      <c r="AT148" s="239" t="s">
        <v>365</v>
      </c>
      <c r="AU148" s="239" t="s">
        <v>88</v>
      </c>
      <c r="AY148" s="18" t="s">
        <v>362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370</v>
      </c>
      <c r="BM148" s="239" t="s">
        <v>517</v>
      </c>
    </row>
    <row r="149" s="2" customFormat="1" ht="16.5" customHeight="1">
      <c r="A149" s="39"/>
      <c r="B149" s="40"/>
      <c r="C149" s="228" t="s">
        <v>440</v>
      </c>
      <c r="D149" s="228" t="s">
        <v>365</v>
      </c>
      <c r="E149" s="229" t="s">
        <v>2682</v>
      </c>
      <c r="F149" s="230" t="s">
        <v>3072</v>
      </c>
      <c r="G149" s="231" t="s">
        <v>603</v>
      </c>
      <c r="H149" s="232">
        <v>4</v>
      </c>
      <c r="I149" s="233"/>
      <c r="J149" s="234">
        <f>ROUND(I149*H149,2)</f>
        <v>0</v>
      </c>
      <c r="K149" s="230" t="s">
        <v>1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370</v>
      </c>
      <c r="AT149" s="239" t="s">
        <v>365</v>
      </c>
      <c r="AU149" s="239" t="s">
        <v>88</v>
      </c>
      <c r="AY149" s="18" t="s">
        <v>362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370</v>
      </c>
      <c r="BM149" s="239" t="s">
        <v>526</v>
      </c>
    </row>
    <row r="150" s="2" customFormat="1" ht="16.5" customHeight="1">
      <c r="A150" s="39"/>
      <c r="B150" s="40"/>
      <c r="C150" s="228" t="s">
        <v>445</v>
      </c>
      <c r="D150" s="228" t="s">
        <v>365</v>
      </c>
      <c r="E150" s="229" t="s">
        <v>2684</v>
      </c>
      <c r="F150" s="230" t="s">
        <v>3073</v>
      </c>
      <c r="G150" s="231" t="s">
        <v>603</v>
      </c>
      <c r="H150" s="232">
        <v>1</v>
      </c>
      <c r="I150" s="233"/>
      <c r="J150" s="234">
        <f>ROUND(I150*H150,2)</f>
        <v>0</v>
      </c>
      <c r="K150" s="230" t="s">
        <v>1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370</v>
      </c>
      <c r="AT150" s="239" t="s">
        <v>365</v>
      </c>
      <c r="AU150" s="239" t="s">
        <v>88</v>
      </c>
      <c r="AY150" s="18" t="s">
        <v>362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370</v>
      </c>
      <c r="BM150" s="239" t="s">
        <v>536</v>
      </c>
    </row>
    <row r="151" s="2" customFormat="1" ht="21.75" customHeight="1">
      <c r="A151" s="39"/>
      <c r="B151" s="40"/>
      <c r="C151" s="228" t="s">
        <v>450</v>
      </c>
      <c r="D151" s="228" t="s">
        <v>365</v>
      </c>
      <c r="E151" s="229" t="s">
        <v>2686</v>
      </c>
      <c r="F151" s="230" t="s">
        <v>3074</v>
      </c>
      <c r="G151" s="231" t="s">
        <v>603</v>
      </c>
      <c r="H151" s="232">
        <v>1</v>
      </c>
      <c r="I151" s="233"/>
      <c r="J151" s="234">
        <f>ROUND(I151*H151,2)</f>
        <v>0</v>
      </c>
      <c r="K151" s="230" t="s">
        <v>1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370</v>
      </c>
      <c r="AT151" s="239" t="s">
        <v>365</v>
      </c>
      <c r="AU151" s="239" t="s">
        <v>88</v>
      </c>
      <c r="AY151" s="18" t="s">
        <v>362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370</v>
      </c>
      <c r="BM151" s="239" t="s">
        <v>544</v>
      </c>
    </row>
    <row r="152" s="2" customFormat="1" ht="16.5" customHeight="1">
      <c r="A152" s="39"/>
      <c r="B152" s="40"/>
      <c r="C152" s="228" t="s">
        <v>456</v>
      </c>
      <c r="D152" s="228" t="s">
        <v>365</v>
      </c>
      <c r="E152" s="229" t="s">
        <v>2688</v>
      </c>
      <c r="F152" s="230" t="s">
        <v>3075</v>
      </c>
      <c r="G152" s="231" t="s">
        <v>603</v>
      </c>
      <c r="H152" s="232">
        <v>2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370</v>
      </c>
      <c r="AT152" s="239" t="s">
        <v>365</v>
      </c>
      <c r="AU152" s="239" t="s">
        <v>88</v>
      </c>
      <c r="AY152" s="18" t="s">
        <v>362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370</v>
      </c>
      <c r="BM152" s="239" t="s">
        <v>554</v>
      </c>
    </row>
    <row r="153" s="2" customFormat="1" ht="16.5" customHeight="1">
      <c r="A153" s="39"/>
      <c r="B153" s="40"/>
      <c r="C153" s="228" t="s">
        <v>461</v>
      </c>
      <c r="D153" s="228" t="s">
        <v>365</v>
      </c>
      <c r="E153" s="229" t="s">
        <v>2690</v>
      </c>
      <c r="F153" s="230" t="s">
        <v>3076</v>
      </c>
      <c r="G153" s="231" t="s">
        <v>603</v>
      </c>
      <c r="H153" s="232">
        <v>12</v>
      </c>
      <c r="I153" s="233"/>
      <c r="J153" s="234">
        <f>ROUND(I153*H153,2)</f>
        <v>0</v>
      </c>
      <c r="K153" s="230" t="s">
        <v>1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370</v>
      </c>
      <c r="AT153" s="239" t="s">
        <v>365</v>
      </c>
      <c r="AU153" s="239" t="s">
        <v>88</v>
      </c>
      <c r="AY153" s="18" t="s">
        <v>362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370</v>
      </c>
      <c r="BM153" s="239" t="s">
        <v>574</v>
      </c>
    </row>
    <row r="154" s="2" customFormat="1" ht="16.5" customHeight="1">
      <c r="A154" s="39"/>
      <c r="B154" s="40"/>
      <c r="C154" s="228" t="s">
        <v>7</v>
      </c>
      <c r="D154" s="228" t="s">
        <v>365</v>
      </c>
      <c r="E154" s="229" t="s">
        <v>2692</v>
      </c>
      <c r="F154" s="230" t="s">
        <v>3077</v>
      </c>
      <c r="G154" s="231" t="s">
        <v>603</v>
      </c>
      <c r="H154" s="232">
        <v>38</v>
      </c>
      <c r="I154" s="233"/>
      <c r="J154" s="234">
        <f>ROUND(I154*H154,2)</f>
        <v>0</v>
      </c>
      <c r="K154" s="230" t="s">
        <v>1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370</v>
      </c>
      <c r="AT154" s="239" t="s">
        <v>365</v>
      </c>
      <c r="AU154" s="239" t="s">
        <v>88</v>
      </c>
      <c r="AY154" s="18" t="s">
        <v>362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370</v>
      </c>
      <c r="BM154" s="239" t="s">
        <v>1132</v>
      </c>
    </row>
    <row r="155" s="2" customFormat="1" ht="37.8" customHeight="1">
      <c r="A155" s="39"/>
      <c r="B155" s="40"/>
      <c r="C155" s="228" t="s">
        <v>473</v>
      </c>
      <c r="D155" s="228" t="s">
        <v>365</v>
      </c>
      <c r="E155" s="229" t="s">
        <v>2694</v>
      </c>
      <c r="F155" s="230" t="s">
        <v>3078</v>
      </c>
      <c r="G155" s="231" t="s">
        <v>603</v>
      </c>
      <c r="H155" s="232">
        <v>2</v>
      </c>
      <c r="I155" s="233"/>
      <c r="J155" s="234">
        <f>ROUND(I155*H155,2)</f>
        <v>0</v>
      </c>
      <c r="K155" s="230" t="s">
        <v>1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370</v>
      </c>
      <c r="AT155" s="239" t="s">
        <v>365</v>
      </c>
      <c r="AU155" s="239" t="s">
        <v>88</v>
      </c>
      <c r="AY155" s="18" t="s">
        <v>362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370</v>
      </c>
      <c r="BM155" s="239" t="s">
        <v>1141</v>
      </c>
    </row>
    <row r="156" s="2" customFormat="1" ht="16.5" customHeight="1">
      <c r="A156" s="39"/>
      <c r="B156" s="40"/>
      <c r="C156" s="228" t="s">
        <v>479</v>
      </c>
      <c r="D156" s="228" t="s">
        <v>365</v>
      </c>
      <c r="E156" s="229" t="s">
        <v>2696</v>
      </c>
      <c r="F156" s="230" t="s">
        <v>3079</v>
      </c>
      <c r="G156" s="231" t="s">
        <v>603</v>
      </c>
      <c r="H156" s="232">
        <v>23</v>
      </c>
      <c r="I156" s="233"/>
      <c r="J156" s="234">
        <f>ROUND(I156*H156,2)</f>
        <v>0</v>
      </c>
      <c r="K156" s="230" t="s">
        <v>1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370</v>
      </c>
      <c r="AT156" s="239" t="s">
        <v>365</v>
      </c>
      <c r="AU156" s="239" t="s">
        <v>88</v>
      </c>
      <c r="AY156" s="18" t="s">
        <v>362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370</v>
      </c>
      <c r="BM156" s="239" t="s">
        <v>1149</v>
      </c>
    </row>
    <row r="157" s="12" customFormat="1" ht="22.8" customHeight="1">
      <c r="A157" s="12"/>
      <c r="B157" s="212"/>
      <c r="C157" s="213"/>
      <c r="D157" s="214" t="s">
        <v>75</v>
      </c>
      <c r="E157" s="226" t="s">
        <v>3006</v>
      </c>
      <c r="F157" s="226" t="s">
        <v>3082</v>
      </c>
      <c r="G157" s="213"/>
      <c r="H157" s="213"/>
      <c r="I157" s="216"/>
      <c r="J157" s="227">
        <f>BK157</f>
        <v>0</v>
      </c>
      <c r="K157" s="213"/>
      <c r="L157" s="218"/>
      <c r="M157" s="219"/>
      <c r="N157" s="220"/>
      <c r="O157" s="220"/>
      <c r="P157" s="221">
        <f>SUM(P158:P168)</f>
        <v>0</v>
      </c>
      <c r="Q157" s="220"/>
      <c r="R157" s="221">
        <f>SUM(R158:R168)</f>
        <v>0</v>
      </c>
      <c r="S157" s="220"/>
      <c r="T157" s="222">
        <f>SUM(T158:T168)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3" t="s">
        <v>83</v>
      </c>
      <c r="AT157" s="224" t="s">
        <v>75</v>
      </c>
      <c r="AU157" s="224" t="s">
        <v>83</v>
      </c>
      <c r="AY157" s="223" t="s">
        <v>362</v>
      </c>
      <c r="BK157" s="225">
        <f>SUM(BK158:BK168)</f>
        <v>0</v>
      </c>
    </row>
    <row r="158" s="2" customFormat="1" ht="24.15" customHeight="1">
      <c r="A158" s="39"/>
      <c r="B158" s="40"/>
      <c r="C158" s="228" t="s">
        <v>484</v>
      </c>
      <c r="D158" s="228" t="s">
        <v>365</v>
      </c>
      <c r="E158" s="229" t="s">
        <v>202</v>
      </c>
      <c r="F158" s="230" t="s">
        <v>3069</v>
      </c>
      <c r="G158" s="231" t="s">
        <v>603</v>
      </c>
      <c r="H158" s="232">
        <v>1</v>
      </c>
      <c r="I158" s="233"/>
      <c r="J158" s="234">
        <f>ROUND(I158*H158,2)</f>
        <v>0</v>
      </c>
      <c r="K158" s="230" t="s">
        <v>1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370</v>
      </c>
      <c r="AT158" s="239" t="s">
        <v>365</v>
      </c>
      <c r="AU158" s="239" t="s">
        <v>88</v>
      </c>
      <c r="AY158" s="18" t="s">
        <v>362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88</v>
      </c>
      <c r="BK158" s="240">
        <f>ROUND(I158*H158,2)</f>
        <v>0</v>
      </c>
      <c r="BL158" s="18" t="s">
        <v>370</v>
      </c>
      <c r="BM158" s="239" t="s">
        <v>1159</v>
      </c>
    </row>
    <row r="159" s="2" customFormat="1" ht="37.8" customHeight="1">
      <c r="A159" s="39"/>
      <c r="B159" s="40"/>
      <c r="C159" s="228" t="s">
        <v>488</v>
      </c>
      <c r="D159" s="228" t="s">
        <v>365</v>
      </c>
      <c r="E159" s="229" t="s">
        <v>2678</v>
      </c>
      <c r="F159" s="230" t="s">
        <v>3070</v>
      </c>
      <c r="G159" s="231" t="s">
        <v>603</v>
      </c>
      <c r="H159" s="232">
        <v>1</v>
      </c>
      <c r="I159" s="233"/>
      <c r="J159" s="234">
        <f>ROUND(I159*H159,2)</f>
        <v>0</v>
      </c>
      <c r="K159" s="230" t="s">
        <v>1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370</v>
      </c>
      <c r="AT159" s="239" t="s">
        <v>365</v>
      </c>
      <c r="AU159" s="239" t="s">
        <v>88</v>
      </c>
      <c r="AY159" s="18" t="s">
        <v>362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370</v>
      </c>
      <c r="BM159" s="239" t="s">
        <v>1171</v>
      </c>
    </row>
    <row r="160" s="2" customFormat="1" ht="16.5" customHeight="1">
      <c r="A160" s="39"/>
      <c r="B160" s="40"/>
      <c r="C160" s="228" t="s">
        <v>492</v>
      </c>
      <c r="D160" s="228" t="s">
        <v>365</v>
      </c>
      <c r="E160" s="229" t="s">
        <v>2680</v>
      </c>
      <c r="F160" s="230" t="s">
        <v>3071</v>
      </c>
      <c r="G160" s="231" t="s">
        <v>603</v>
      </c>
      <c r="H160" s="232">
        <v>2</v>
      </c>
      <c r="I160" s="233"/>
      <c r="J160" s="234">
        <f>ROUND(I160*H160,2)</f>
        <v>0</v>
      </c>
      <c r="K160" s="230" t="s">
        <v>1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370</v>
      </c>
      <c r="AT160" s="239" t="s">
        <v>365</v>
      </c>
      <c r="AU160" s="239" t="s">
        <v>88</v>
      </c>
      <c r="AY160" s="18" t="s">
        <v>362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370</v>
      </c>
      <c r="BM160" s="239" t="s">
        <v>1180</v>
      </c>
    </row>
    <row r="161" s="2" customFormat="1" ht="16.5" customHeight="1">
      <c r="A161" s="39"/>
      <c r="B161" s="40"/>
      <c r="C161" s="228" t="s">
        <v>497</v>
      </c>
      <c r="D161" s="228" t="s">
        <v>365</v>
      </c>
      <c r="E161" s="229" t="s">
        <v>2682</v>
      </c>
      <c r="F161" s="230" t="s">
        <v>3072</v>
      </c>
      <c r="G161" s="231" t="s">
        <v>603</v>
      </c>
      <c r="H161" s="232">
        <v>4</v>
      </c>
      <c r="I161" s="233"/>
      <c r="J161" s="234">
        <f>ROUND(I161*H161,2)</f>
        <v>0</v>
      </c>
      <c r="K161" s="230" t="s">
        <v>1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370</v>
      </c>
      <c r="AT161" s="239" t="s">
        <v>365</v>
      </c>
      <c r="AU161" s="239" t="s">
        <v>88</v>
      </c>
      <c r="AY161" s="18" t="s">
        <v>362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88</v>
      </c>
      <c r="BK161" s="240">
        <f>ROUND(I161*H161,2)</f>
        <v>0</v>
      </c>
      <c r="BL161" s="18" t="s">
        <v>370</v>
      </c>
      <c r="BM161" s="239" t="s">
        <v>1190</v>
      </c>
    </row>
    <row r="162" s="2" customFormat="1" ht="16.5" customHeight="1">
      <c r="A162" s="39"/>
      <c r="B162" s="40"/>
      <c r="C162" s="228" t="s">
        <v>502</v>
      </c>
      <c r="D162" s="228" t="s">
        <v>365</v>
      </c>
      <c r="E162" s="229" t="s">
        <v>2684</v>
      </c>
      <c r="F162" s="230" t="s">
        <v>3073</v>
      </c>
      <c r="G162" s="231" t="s">
        <v>603</v>
      </c>
      <c r="H162" s="232">
        <v>1</v>
      </c>
      <c r="I162" s="233"/>
      <c r="J162" s="234">
        <f>ROUND(I162*H162,2)</f>
        <v>0</v>
      </c>
      <c r="K162" s="230" t="s">
        <v>1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370</v>
      </c>
      <c r="AT162" s="239" t="s">
        <v>365</v>
      </c>
      <c r="AU162" s="239" t="s">
        <v>88</v>
      </c>
      <c r="AY162" s="18" t="s">
        <v>362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88</v>
      </c>
      <c r="BK162" s="240">
        <f>ROUND(I162*H162,2)</f>
        <v>0</v>
      </c>
      <c r="BL162" s="18" t="s">
        <v>370</v>
      </c>
      <c r="BM162" s="239" t="s">
        <v>1201</v>
      </c>
    </row>
    <row r="163" s="2" customFormat="1" ht="21.75" customHeight="1">
      <c r="A163" s="39"/>
      <c r="B163" s="40"/>
      <c r="C163" s="228" t="s">
        <v>509</v>
      </c>
      <c r="D163" s="228" t="s">
        <v>365</v>
      </c>
      <c r="E163" s="229" t="s">
        <v>2686</v>
      </c>
      <c r="F163" s="230" t="s">
        <v>3074</v>
      </c>
      <c r="G163" s="231" t="s">
        <v>603</v>
      </c>
      <c r="H163" s="232">
        <v>1</v>
      </c>
      <c r="I163" s="233"/>
      <c r="J163" s="234">
        <f>ROUND(I163*H163,2)</f>
        <v>0</v>
      </c>
      <c r="K163" s="230" t="s">
        <v>1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370</v>
      </c>
      <c r="AT163" s="239" t="s">
        <v>365</v>
      </c>
      <c r="AU163" s="239" t="s">
        <v>88</v>
      </c>
      <c r="AY163" s="18" t="s">
        <v>362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88</v>
      </c>
      <c r="BK163" s="240">
        <f>ROUND(I163*H163,2)</f>
        <v>0</v>
      </c>
      <c r="BL163" s="18" t="s">
        <v>370</v>
      </c>
      <c r="BM163" s="239" t="s">
        <v>1214</v>
      </c>
    </row>
    <row r="164" s="2" customFormat="1" ht="16.5" customHeight="1">
      <c r="A164" s="39"/>
      <c r="B164" s="40"/>
      <c r="C164" s="228" t="s">
        <v>517</v>
      </c>
      <c r="D164" s="228" t="s">
        <v>365</v>
      </c>
      <c r="E164" s="229" t="s">
        <v>2688</v>
      </c>
      <c r="F164" s="230" t="s">
        <v>3075</v>
      </c>
      <c r="G164" s="231" t="s">
        <v>603</v>
      </c>
      <c r="H164" s="232">
        <v>2</v>
      </c>
      <c r="I164" s="233"/>
      <c r="J164" s="234">
        <f>ROUND(I164*H164,2)</f>
        <v>0</v>
      </c>
      <c r="K164" s="230" t="s">
        <v>1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370</v>
      </c>
      <c r="AT164" s="239" t="s">
        <v>365</v>
      </c>
      <c r="AU164" s="239" t="s">
        <v>88</v>
      </c>
      <c r="AY164" s="18" t="s">
        <v>362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88</v>
      </c>
      <c r="BK164" s="240">
        <f>ROUND(I164*H164,2)</f>
        <v>0</v>
      </c>
      <c r="BL164" s="18" t="s">
        <v>370</v>
      </c>
      <c r="BM164" s="239" t="s">
        <v>1222</v>
      </c>
    </row>
    <row r="165" s="2" customFormat="1" ht="16.5" customHeight="1">
      <c r="A165" s="39"/>
      <c r="B165" s="40"/>
      <c r="C165" s="228" t="s">
        <v>522</v>
      </c>
      <c r="D165" s="228" t="s">
        <v>365</v>
      </c>
      <c r="E165" s="229" t="s">
        <v>2690</v>
      </c>
      <c r="F165" s="230" t="s">
        <v>3076</v>
      </c>
      <c r="G165" s="231" t="s">
        <v>603</v>
      </c>
      <c r="H165" s="232">
        <v>10</v>
      </c>
      <c r="I165" s="233"/>
      <c r="J165" s="234">
        <f>ROUND(I165*H165,2)</f>
        <v>0</v>
      </c>
      <c r="K165" s="230" t="s">
        <v>1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370</v>
      </c>
      <c r="AT165" s="239" t="s">
        <v>365</v>
      </c>
      <c r="AU165" s="239" t="s">
        <v>88</v>
      </c>
      <c r="AY165" s="18" t="s">
        <v>362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88</v>
      </c>
      <c r="BK165" s="240">
        <f>ROUND(I165*H165,2)</f>
        <v>0</v>
      </c>
      <c r="BL165" s="18" t="s">
        <v>370</v>
      </c>
      <c r="BM165" s="239" t="s">
        <v>1233</v>
      </c>
    </row>
    <row r="166" s="2" customFormat="1" ht="16.5" customHeight="1">
      <c r="A166" s="39"/>
      <c r="B166" s="40"/>
      <c r="C166" s="228" t="s">
        <v>526</v>
      </c>
      <c r="D166" s="228" t="s">
        <v>365</v>
      </c>
      <c r="E166" s="229" t="s">
        <v>2692</v>
      </c>
      <c r="F166" s="230" t="s">
        <v>3077</v>
      </c>
      <c r="G166" s="231" t="s">
        <v>603</v>
      </c>
      <c r="H166" s="232">
        <v>36</v>
      </c>
      <c r="I166" s="233"/>
      <c r="J166" s="234">
        <f>ROUND(I166*H166,2)</f>
        <v>0</v>
      </c>
      <c r="K166" s="230" t="s">
        <v>1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370</v>
      </c>
      <c r="AT166" s="239" t="s">
        <v>365</v>
      </c>
      <c r="AU166" s="239" t="s">
        <v>88</v>
      </c>
      <c r="AY166" s="18" t="s">
        <v>362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88</v>
      </c>
      <c r="BK166" s="240">
        <f>ROUND(I166*H166,2)</f>
        <v>0</v>
      </c>
      <c r="BL166" s="18" t="s">
        <v>370</v>
      </c>
      <c r="BM166" s="239" t="s">
        <v>1239</v>
      </c>
    </row>
    <row r="167" s="2" customFormat="1" ht="37.8" customHeight="1">
      <c r="A167" s="39"/>
      <c r="B167" s="40"/>
      <c r="C167" s="228" t="s">
        <v>530</v>
      </c>
      <c r="D167" s="228" t="s">
        <v>365</v>
      </c>
      <c r="E167" s="229" t="s">
        <v>2694</v>
      </c>
      <c r="F167" s="230" t="s">
        <v>3078</v>
      </c>
      <c r="G167" s="231" t="s">
        <v>603</v>
      </c>
      <c r="H167" s="232">
        <v>2</v>
      </c>
      <c r="I167" s="233"/>
      <c r="J167" s="234">
        <f>ROUND(I167*H167,2)</f>
        <v>0</v>
      </c>
      <c r="K167" s="230" t="s">
        <v>1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370</v>
      </c>
      <c r="AT167" s="239" t="s">
        <v>365</v>
      </c>
      <c r="AU167" s="239" t="s">
        <v>88</v>
      </c>
      <c r="AY167" s="18" t="s">
        <v>362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88</v>
      </c>
      <c r="BK167" s="240">
        <f>ROUND(I167*H167,2)</f>
        <v>0</v>
      </c>
      <c r="BL167" s="18" t="s">
        <v>370</v>
      </c>
      <c r="BM167" s="239" t="s">
        <v>1243</v>
      </c>
    </row>
    <row r="168" s="2" customFormat="1" ht="16.5" customHeight="1">
      <c r="A168" s="39"/>
      <c r="B168" s="40"/>
      <c r="C168" s="228" t="s">
        <v>536</v>
      </c>
      <c r="D168" s="228" t="s">
        <v>365</v>
      </c>
      <c r="E168" s="229" t="s">
        <v>2696</v>
      </c>
      <c r="F168" s="230" t="s">
        <v>3079</v>
      </c>
      <c r="G168" s="231" t="s">
        <v>603</v>
      </c>
      <c r="H168" s="232">
        <v>22</v>
      </c>
      <c r="I168" s="233"/>
      <c r="J168" s="234">
        <f>ROUND(I168*H168,2)</f>
        <v>0</v>
      </c>
      <c r="K168" s="230" t="s">
        <v>1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370</v>
      </c>
      <c r="AT168" s="239" t="s">
        <v>365</v>
      </c>
      <c r="AU168" s="239" t="s">
        <v>88</v>
      </c>
      <c r="AY168" s="18" t="s">
        <v>362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88</v>
      </c>
      <c r="BK168" s="240">
        <f>ROUND(I168*H168,2)</f>
        <v>0</v>
      </c>
      <c r="BL168" s="18" t="s">
        <v>370</v>
      </c>
      <c r="BM168" s="239" t="s">
        <v>1249</v>
      </c>
    </row>
    <row r="169" s="12" customFormat="1" ht="22.8" customHeight="1">
      <c r="A169" s="12"/>
      <c r="B169" s="212"/>
      <c r="C169" s="213"/>
      <c r="D169" s="214" t="s">
        <v>75</v>
      </c>
      <c r="E169" s="226" t="s">
        <v>3083</v>
      </c>
      <c r="F169" s="226" t="s">
        <v>3084</v>
      </c>
      <c r="G169" s="213"/>
      <c r="H169" s="213"/>
      <c r="I169" s="216"/>
      <c r="J169" s="227">
        <f>BK169</f>
        <v>0</v>
      </c>
      <c r="K169" s="213"/>
      <c r="L169" s="218"/>
      <c r="M169" s="219"/>
      <c r="N169" s="220"/>
      <c r="O169" s="220"/>
      <c r="P169" s="221">
        <f>SUM(P170:P180)</f>
        <v>0</v>
      </c>
      <c r="Q169" s="220"/>
      <c r="R169" s="221">
        <f>SUM(R170:R180)</f>
        <v>0</v>
      </c>
      <c r="S169" s="220"/>
      <c r="T169" s="222">
        <f>SUM(T170:T180)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3" t="s">
        <v>83</v>
      </c>
      <c r="AT169" s="224" t="s">
        <v>75</v>
      </c>
      <c r="AU169" s="224" t="s">
        <v>83</v>
      </c>
      <c r="AY169" s="223" t="s">
        <v>362</v>
      </c>
      <c r="BK169" s="225">
        <f>SUM(BK170:BK180)</f>
        <v>0</v>
      </c>
    </row>
    <row r="170" s="2" customFormat="1" ht="24.15" customHeight="1">
      <c r="A170" s="39"/>
      <c r="B170" s="40"/>
      <c r="C170" s="228" t="s">
        <v>540</v>
      </c>
      <c r="D170" s="228" t="s">
        <v>365</v>
      </c>
      <c r="E170" s="229" t="s">
        <v>202</v>
      </c>
      <c r="F170" s="230" t="s">
        <v>3069</v>
      </c>
      <c r="G170" s="231" t="s">
        <v>603</v>
      </c>
      <c r="H170" s="232">
        <v>1</v>
      </c>
      <c r="I170" s="233"/>
      <c r="J170" s="234">
        <f>ROUND(I170*H170,2)</f>
        <v>0</v>
      </c>
      <c r="K170" s="230" t="s">
        <v>1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370</v>
      </c>
      <c r="AT170" s="239" t="s">
        <v>365</v>
      </c>
      <c r="AU170" s="239" t="s">
        <v>88</v>
      </c>
      <c r="AY170" s="18" t="s">
        <v>362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88</v>
      </c>
      <c r="BK170" s="240">
        <f>ROUND(I170*H170,2)</f>
        <v>0</v>
      </c>
      <c r="BL170" s="18" t="s">
        <v>370</v>
      </c>
      <c r="BM170" s="239" t="s">
        <v>1258</v>
      </c>
    </row>
    <row r="171" s="2" customFormat="1" ht="37.8" customHeight="1">
      <c r="A171" s="39"/>
      <c r="B171" s="40"/>
      <c r="C171" s="228" t="s">
        <v>544</v>
      </c>
      <c r="D171" s="228" t="s">
        <v>365</v>
      </c>
      <c r="E171" s="229" t="s">
        <v>2678</v>
      </c>
      <c r="F171" s="230" t="s">
        <v>3070</v>
      </c>
      <c r="G171" s="231" t="s">
        <v>603</v>
      </c>
      <c r="H171" s="232">
        <v>1</v>
      </c>
      <c r="I171" s="233"/>
      <c r="J171" s="234">
        <f>ROUND(I171*H171,2)</f>
        <v>0</v>
      </c>
      <c r="K171" s="230" t="s">
        <v>1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370</v>
      </c>
      <c r="AT171" s="239" t="s">
        <v>365</v>
      </c>
      <c r="AU171" s="239" t="s">
        <v>88</v>
      </c>
      <c r="AY171" s="18" t="s">
        <v>362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88</v>
      </c>
      <c r="BK171" s="240">
        <f>ROUND(I171*H171,2)</f>
        <v>0</v>
      </c>
      <c r="BL171" s="18" t="s">
        <v>370</v>
      </c>
      <c r="BM171" s="239" t="s">
        <v>1199</v>
      </c>
    </row>
    <row r="172" s="2" customFormat="1" ht="16.5" customHeight="1">
      <c r="A172" s="39"/>
      <c r="B172" s="40"/>
      <c r="C172" s="228" t="s">
        <v>548</v>
      </c>
      <c r="D172" s="228" t="s">
        <v>365</v>
      </c>
      <c r="E172" s="229" t="s">
        <v>2680</v>
      </c>
      <c r="F172" s="230" t="s">
        <v>3071</v>
      </c>
      <c r="G172" s="231" t="s">
        <v>603</v>
      </c>
      <c r="H172" s="232">
        <v>2</v>
      </c>
      <c r="I172" s="233"/>
      <c r="J172" s="234">
        <f>ROUND(I172*H172,2)</f>
        <v>0</v>
      </c>
      <c r="K172" s="230" t="s">
        <v>1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370</v>
      </c>
      <c r="AT172" s="239" t="s">
        <v>365</v>
      </c>
      <c r="AU172" s="239" t="s">
        <v>88</v>
      </c>
      <c r="AY172" s="18" t="s">
        <v>362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88</v>
      </c>
      <c r="BK172" s="240">
        <f>ROUND(I172*H172,2)</f>
        <v>0</v>
      </c>
      <c r="BL172" s="18" t="s">
        <v>370</v>
      </c>
      <c r="BM172" s="239" t="s">
        <v>1280</v>
      </c>
    </row>
    <row r="173" s="2" customFormat="1" ht="16.5" customHeight="1">
      <c r="A173" s="39"/>
      <c r="B173" s="40"/>
      <c r="C173" s="228" t="s">
        <v>554</v>
      </c>
      <c r="D173" s="228" t="s">
        <v>365</v>
      </c>
      <c r="E173" s="229" t="s">
        <v>2682</v>
      </c>
      <c r="F173" s="230" t="s">
        <v>3072</v>
      </c>
      <c r="G173" s="231" t="s">
        <v>603</v>
      </c>
      <c r="H173" s="232">
        <v>4</v>
      </c>
      <c r="I173" s="233"/>
      <c r="J173" s="234">
        <f>ROUND(I173*H173,2)</f>
        <v>0</v>
      </c>
      <c r="K173" s="230" t="s">
        <v>1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370</v>
      </c>
      <c r="AT173" s="239" t="s">
        <v>365</v>
      </c>
      <c r="AU173" s="239" t="s">
        <v>88</v>
      </c>
      <c r="AY173" s="18" t="s">
        <v>362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88</v>
      </c>
      <c r="BK173" s="240">
        <f>ROUND(I173*H173,2)</f>
        <v>0</v>
      </c>
      <c r="BL173" s="18" t="s">
        <v>370</v>
      </c>
      <c r="BM173" s="239" t="s">
        <v>1293</v>
      </c>
    </row>
    <row r="174" s="2" customFormat="1" ht="16.5" customHeight="1">
      <c r="A174" s="39"/>
      <c r="B174" s="40"/>
      <c r="C174" s="228" t="s">
        <v>564</v>
      </c>
      <c r="D174" s="228" t="s">
        <v>365</v>
      </c>
      <c r="E174" s="229" t="s">
        <v>2684</v>
      </c>
      <c r="F174" s="230" t="s">
        <v>3073</v>
      </c>
      <c r="G174" s="231" t="s">
        <v>603</v>
      </c>
      <c r="H174" s="232">
        <v>1</v>
      </c>
      <c r="I174" s="233"/>
      <c r="J174" s="234">
        <f>ROUND(I174*H174,2)</f>
        <v>0</v>
      </c>
      <c r="K174" s="230" t="s">
        <v>1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370</v>
      </c>
      <c r="AT174" s="239" t="s">
        <v>365</v>
      </c>
      <c r="AU174" s="239" t="s">
        <v>88</v>
      </c>
      <c r="AY174" s="18" t="s">
        <v>362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88</v>
      </c>
      <c r="BK174" s="240">
        <f>ROUND(I174*H174,2)</f>
        <v>0</v>
      </c>
      <c r="BL174" s="18" t="s">
        <v>370</v>
      </c>
      <c r="BM174" s="239" t="s">
        <v>1307</v>
      </c>
    </row>
    <row r="175" s="2" customFormat="1" ht="21.75" customHeight="1">
      <c r="A175" s="39"/>
      <c r="B175" s="40"/>
      <c r="C175" s="228" t="s">
        <v>574</v>
      </c>
      <c r="D175" s="228" t="s">
        <v>365</v>
      </c>
      <c r="E175" s="229" t="s">
        <v>2686</v>
      </c>
      <c r="F175" s="230" t="s">
        <v>3074</v>
      </c>
      <c r="G175" s="231" t="s">
        <v>603</v>
      </c>
      <c r="H175" s="232">
        <v>1</v>
      </c>
      <c r="I175" s="233"/>
      <c r="J175" s="234">
        <f>ROUND(I175*H175,2)</f>
        <v>0</v>
      </c>
      <c r="K175" s="230" t="s">
        <v>1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370</v>
      </c>
      <c r="AT175" s="239" t="s">
        <v>365</v>
      </c>
      <c r="AU175" s="239" t="s">
        <v>88</v>
      </c>
      <c r="AY175" s="18" t="s">
        <v>362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88</v>
      </c>
      <c r="BK175" s="240">
        <f>ROUND(I175*H175,2)</f>
        <v>0</v>
      </c>
      <c r="BL175" s="18" t="s">
        <v>370</v>
      </c>
      <c r="BM175" s="239" t="s">
        <v>1319</v>
      </c>
    </row>
    <row r="176" s="2" customFormat="1" ht="16.5" customHeight="1">
      <c r="A176" s="39"/>
      <c r="B176" s="40"/>
      <c r="C176" s="228" t="s">
        <v>1128</v>
      </c>
      <c r="D176" s="228" t="s">
        <v>365</v>
      </c>
      <c r="E176" s="229" t="s">
        <v>2688</v>
      </c>
      <c r="F176" s="230" t="s">
        <v>3075</v>
      </c>
      <c r="G176" s="231" t="s">
        <v>603</v>
      </c>
      <c r="H176" s="232">
        <v>2</v>
      </c>
      <c r="I176" s="233"/>
      <c r="J176" s="234">
        <f>ROUND(I176*H176,2)</f>
        <v>0</v>
      </c>
      <c r="K176" s="230" t="s">
        <v>1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370</v>
      </c>
      <c r="AT176" s="239" t="s">
        <v>365</v>
      </c>
      <c r="AU176" s="239" t="s">
        <v>88</v>
      </c>
      <c r="AY176" s="18" t="s">
        <v>362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88</v>
      </c>
      <c r="BK176" s="240">
        <f>ROUND(I176*H176,2)</f>
        <v>0</v>
      </c>
      <c r="BL176" s="18" t="s">
        <v>370</v>
      </c>
      <c r="BM176" s="239" t="s">
        <v>1336</v>
      </c>
    </row>
    <row r="177" s="2" customFormat="1" ht="16.5" customHeight="1">
      <c r="A177" s="39"/>
      <c r="B177" s="40"/>
      <c r="C177" s="228" t="s">
        <v>1132</v>
      </c>
      <c r="D177" s="228" t="s">
        <v>365</v>
      </c>
      <c r="E177" s="229" t="s">
        <v>2690</v>
      </c>
      <c r="F177" s="230" t="s">
        <v>3076</v>
      </c>
      <c r="G177" s="231" t="s">
        <v>603</v>
      </c>
      <c r="H177" s="232">
        <v>10</v>
      </c>
      <c r="I177" s="233"/>
      <c r="J177" s="234">
        <f>ROUND(I177*H177,2)</f>
        <v>0</v>
      </c>
      <c r="K177" s="230" t="s">
        <v>1</v>
      </c>
      <c r="L177" s="45"/>
      <c r="M177" s="235" t="s">
        <v>1</v>
      </c>
      <c r="N177" s="236" t="s">
        <v>42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370</v>
      </c>
      <c r="AT177" s="239" t="s">
        <v>365</v>
      </c>
      <c r="AU177" s="239" t="s">
        <v>88</v>
      </c>
      <c r="AY177" s="18" t="s">
        <v>362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88</v>
      </c>
      <c r="BK177" s="240">
        <f>ROUND(I177*H177,2)</f>
        <v>0</v>
      </c>
      <c r="BL177" s="18" t="s">
        <v>370</v>
      </c>
      <c r="BM177" s="239" t="s">
        <v>1351</v>
      </c>
    </row>
    <row r="178" s="2" customFormat="1" ht="16.5" customHeight="1">
      <c r="A178" s="39"/>
      <c r="B178" s="40"/>
      <c r="C178" s="228" t="s">
        <v>1136</v>
      </c>
      <c r="D178" s="228" t="s">
        <v>365</v>
      </c>
      <c r="E178" s="229" t="s">
        <v>2692</v>
      </c>
      <c r="F178" s="230" t="s">
        <v>3077</v>
      </c>
      <c r="G178" s="231" t="s">
        <v>603</v>
      </c>
      <c r="H178" s="232">
        <v>32</v>
      </c>
      <c r="I178" s="233"/>
      <c r="J178" s="234">
        <f>ROUND(I178*H178,2)</f>
        <v>0</v>
      </c>
      <c r="K178" s="230" t="s">
        <v>1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370</v>
      </c>
      <c r="AT178" s="239" t="s">
        <v>365</v>
      </c>
      <c r="AU178" s="239" t="s">
        <v>88</v>
      </c>
      <c r="AY178" s="18" t="s">
        <v>362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88</v>
      </c>
      <c r="BK178" s="240">
        <f>ROUND(I178*H178,2)</f>
        <v>0</v>
      </c>
      <c r="BL178" s="18" t="s">
        <v>370</v>
      </c>
      <c r="BM178" s="239" t="s">
        <v>1364</v>
      </c>
    </row>
    <row r="179" s="2" customFormat="1" ht="37.8" customHeight="1">
      <c r="A179" s="39"/>
      <c r="B179" s="40"/>
      <c r="C179" s="228" t="s">
        <v>1141</v>
      </c>
      <c r="D179" s="228" t="s">
        <v>365</v>
      </c>
      <c r="E179" s="229" t="s">
        <v>2700</v>
      </c>
      <c r="F179" s="230" t="s">
        <v>3085</v>
      </c>
      <c r="G179" s="231" t="s">
        <v>603</v>
      </c>
      <c r="H179" s="232">
        <v>1</v>
      </c>
      <c r="I179" s="233"/>
      <c r="J179" s="234">
        <f>ROUND(I179*H179,2)</f>
        <v>0</v>
      </c>
      <c r="K179" s="230" t="s">
        <v>1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370</v>
      </c>
      <c r="AT179" s="239" t="s">
        <v>365</v>
      </c>
      <c r="AU179" s="239" t="s">
        <v>88</v>
      </c>
      <c r="AY179" s="18" t="s">
        <v>362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88</v>
      </c>
      <c r="BK179" s="240">
        <f>ROUND(I179*H179,2)</f>
        <v>0</v>
      </c>
      <c r="BL179" s="18" t="s">
        <v>370</v>
      </c>
      <c r="BM179" s="239" t="s">
        <v>1378</v>
      </c>
    </row>
    <row r="180" s="2" customFormat="1" ht="16.5" customHeight="1">
      <c r="A180" s="39"/>
      <c r="B180" s="40"/>
      <c r="C180" s="228" t="s">
        <v>1145</v>
      </c>
      <c r="D180" s="228" t="s">
        <v>365</v>
      </c>
      <c r="E180" s="229" t="s">
        <v>2696</v>
      </c>
      <c r="F180" s="230" t="s">
        <v>3079</v>
      </c>
      <c r="G180" s="231" t="s">
        <v>603</v>
      </c>
      <c r="H180" s="232">
        <v>17</v>
      </c>
      <c r="I180" s="233"/>
      <c r="J180" s="234">
        <f>ROUND(I180*H180,2)</f>
        <v>0</v>
      </c>
      <c r="K180" s="230" t="s">
        <v>1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370</v>
      </c>
      <c r="AT180" s="239" t="s">
        <v>365</v>
      </c>
      <c r="AU180" s="239" t="s">
        <v>88</v>
      </c>
      <c r="AY180" s="18" t="s">
        <v>362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88</v>
      </c>
      <c r="BK180" s="240">
        <f>ROUND(I180*H180,2)</f>
        <v>0</v>
      </c>
      <c r="BL180" s="18" t="s">
        <v>370</v>
      </c>
      <c r="BM180" s="239" t="s">
        <v>1397</v>
      </c>
    </row>
    <row r="181" s="12" customFormat="1" ht="22.8" customHeight="1">
      <c r="A181" s="12"/>
      <c r="B181" s="212"/>
      <c r="C181" s="213"/>
      <c r="D181" s="214" t="s">
        <v>75</v>
      </c>
      <c r="E181" s="226" t="s">
        <v>3086</v>
      </c>
      <c r="F181" s="226" t="s">
        <v>3087</v>
      </c>
      <c r="G181" s="213"/>
      <c r="H181" s="213"/>
      <c r="I181" s="216"/>
      <c r="J181" s="227">
        <f>BK181</f>
        <v>0</v>
      </c>
      <c r="K181" s="213"/>
      <c r="L181" s="218"/>
      <c r="M181" s="219"/>
      <c r="N181" s="220"/>
      <c r="O181" s="220"/>
      <c r="P181" s="221">
        <f>SUM(P182:P195)</f>
        <v>0</v>
      </c>
      <c r="Q181" s="220"/>
      <c r="R181" s="221">
        <f>SUM(R182:R195)</f>
        <v>0</v>
      </c>
      <c r="S181" s="220"/>
      <c r="T181" s="222">
        <f>SUM(T182:T195)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3" t="s">
        <v>83</v>
      </c>
      <c r="AT181" s="224" t="s">
        <v>75</v>
      </c>
      <c r="AU181" s="224" t="s">
        <v>83</v>
      </c>
      <c r="AY181" s="223" t="s">
        <v>362</v>
      </c>
      <c r="BK181" s="225">
        <f>SUM(BK182:BK195)</f>
        <v>0</v>
      </c>
    </row>
    <row r="182" s="2" customFormat="1" ht="24.15" customHeight="1">
      <c r="A182" s="39"/>
      <c r="B182" s="40"/>
      <c r="C182" s="228" t="s">
        <v>1149</v>
      </c>
      <c r="D182" s="228" t="s">
        <v>365</v>
      </c>
      <c r="E182" s="229" t="s">
        <v>202</v>
      </c>
      <c r="F182" s="230" t="s">
        <v>3069</v>
      </c>
      <c r="G182" s="231" t="s">
        <v>603</v>
      </c>
      <c r="H182" s="232">
        <v>1</v>
      </c>
      <c r="I182" s="233"/>
      <c r="J182" s="234">
        <f>ROUND(I182*H182,2)</f>
        <v>0</v>
      </c>
      <c r="K182" s="230" t="s">
        <v>1</v>
      </c>
      <c r="L182" s="45"/>
      <c r="M182" s="235" t="s">
        <v>1</v>
      </c>
      <c r="N182" s="236" t="s">
        <v>42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370</v>
      </c>
      <c r="AT182" s="239" t="s">
        <v>365</v>
      </c>
      <c r="AU182" s="239" t="s">
        <v>88</v>
      </c>
      <c r="AY182" s="18" t="s">
        <v>362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88</v>
      </c>
      <c r="BK182" s="240">
        <f>ROUND(I182*H182,2)</f>
        <v>0</v>
      </c>
      <c r="BL182" s="18" t="s">
        <v>370</v>
      </c>
      <c r="BM182" s="239" t="s">
        <v>1410</v>
      </c>
    </row>
    <row r="183" s="2" customFormat="1" ht="37.8" customHeight="1">
      <c r="A183" s="39"/>
      <c r="B183" s="40"/>
      <c r="C183" s="228" t="s">
        <v>1155</v>
      </c>
      <c r="D183" s="228" t="s">
        <v>365</v>
      </c>
      <c r="E183" s="229" t="s">
        <v>2678</v>
      </c>
      <c r="F183" s="230" t="s">
        <v>3070</v>
      </c>
      <c r="G183" s="231" t="s">
        <v>603</v>
      </c>
      <c r="H183" s="232">
        <v>1</v>
      </c>
      <c r="I183" s="233"/>
      <c r="J183" s="234">
        <f>ROUND(I183*H183,2)</f>
        <v>0</v>
      </c>
      <c r="K183" s="230" t="s">
        <v>1</v>
      </c>
      <c r="L183" s="45"/>
      <c r="M183" s="235" t="s">
        <v>1</v>
      </c>
      <c r="N183" s="236" t="s">
        <v>42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370</v>
      </c>
      <c r="AT183" s="239" t="s">
        <v>365</v>
      </c>
      <c r="AU183" s="239" t="s">
        <v>88</v>
      </c>
      <c r="AY183" s="18" t="s">
        <v>362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88</v>
      </c>
      <c r="BK183" s="240">
        <f>ROUND(I183*H183,2)</f>
        <v>0</v>
      </c>
      <c r="BL183" s="18" t="s">
        <v>370</v>
      </c>
      <c r="BM183" s="239" t="s">
        <v>1428</v>
      </c>
    </row>
    <row r="184" s="2" customFormat="1" ht="16.5" customHeight="1">
      <c r="A184" s="39"/>
      <c r="B184" s="40"/>
      <c r="C184" s="228" t="s">
        <v>1159</v>
      </c>
      <c r="D184" s="228" t="s">
        <v>365</v>
      </c>
      <c r="E184" s="229" t="s">
        <v>2680</v>
      </c>
      <c r="F184" s="230" t="s">
        <v>3071</v>
      </c>
      <c r="G184" s="231" t="s">
        <v>603</v>
      </c>
      <c r="H184" s="232">
        <v>2</v>
      </c>
      <c r="I184" s="233"/>
      <c r="J184" s="234">
        <f>ROUND(I184*H184,2)</f>
        <v>0</v>
      </c>
      <c r="K184" s="230" t="s">
        <v>1</v>
      </c>
      <c r="L184" s="45"/>
      <c r="M184" s="235" t="s">
        <v>1</v>
      </c>
      <c r="N184" s="236" t="s">
        <v>42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370</v>
      </c>
      <c r="AT184" s="239" t="s">
        <v>365</v>
      </c>
      <c r="AU184" s="239" t="s">
        <v>88</v>
      </c>
      <c r="AY184" s="18" t="s">
        <v>362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88</v>
      </c>
      <c r="BK184" s="240">
        <f>ROUND(I184*H184,2)</f>
        <v>0</v>
      </c>
      <c r="BL184" s="18" t="s">
        <v>370</v>
      </c>
      <c r="BM184" s="239" t="s">
        <v>1444</v>
      </c>
    </row>
    <row r="185" s="2" customFormat="1" ht="16.5" customHeight="1">
      <c r="A185" s="39"/>
      <c r="B185" s="40"/>
      <c r="C185" s="228" t="s">
        <v>1165</v>
      </c>
      <c r="D185" s="228" t="s">
        <v>365</v>
      </c>
      <c r="E185" s="229" t="s">
        <v>2682</v>
      </c>
      <c r="F185" s="230" t="s">
        <v>3072</v>
      </c>
      <c r="G185" s="231" t="s">
        <v>603</v>
      </c>
      <c r="H185" s="232">
        <v>4</v>
      </c>
      <c r="I185" s="233"/>
      <c r="J185" s="234">
        <f>ROUND(I185*H185,2)</f>
        <v>0</v>
      </c>
      <c r="K185" s="230" t="s">
        <v>1</v>
      </c>
      <c r="L185" s="45"/>
      <c r="M185" s="235" t="s">
        <v>1</v>
      </c>
      <c r="N185" s="236" t="s">
        <v>42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370</v>
      </c>
      <c r="AT185" s="239" t="s">
        <v>365</v>
      </c>
      <c r="AU185" s="239" t="s">
        <v>88</v>
      </c>
      <c r="AY185" s="18" t="s">
        <v>362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88</v>
      </c>
      <c r="BK185" s="240">
        <f>ROUND(I185*H185,2)</f>
        <v>0</v>
      </c>
      <c r="BL185" s="18" t="s">
        <v>370</v>
      </c>
      <c r="BM185" s="239" t="s">
        <v>1457</v>
      </c>
    </row>
    <row r="186" s="2" customFormat="1" ht="16.5" customHeight="1">
      <c r="A186" s="39"/>
      <c r="B186" s="40"/>
      <c r="C186" s="228" t="s">
        <v>1171</v>
      </c>
      <c r="D186" s="228" t="s">
        <v>365</v>
      </c>
      <c r="E186" s="229" t="s">
        <v>2684</v>
      </c>
      <c r="F186" s="230" t="s">
        <v>3073</v>
      </c>
      <c r="G186" s="231" t="s">
        <v>603</v>
      </c>
      <c r="H186" s="232">
        <v>1</v>
      </c>
      <c r="I186" s="233"/>
      <c r="J186" s="234">
        <f>ROUND(I186*H186,2)</f>
        <v>0</v>
      </c>
      <c r="K186" s="230" t="s">
        <v>1</v>
      </c>
      <c r="L186" s="45"/>
      <c r="M186" s="235" t="s">
        <v>1</v>
      </c>
      <c r="N186" s="236" t="s">
        <v>42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370</v>
      </c>
      <c r="AT186" s="239" t="s">
        <v>365</v>
      </c>
      <c r="AU186" s="239" t="s">
        <v>88</v>
      </c>
      <c r="AY186" s="18" t="s">
        <v>362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88</v>
      </c>
      <c r="BK186" s="240">
        <f>ROUND(I186*H186,2)</f>
        <v>0</v>
      </c>
      <c r="BL186" s="18" t="s">
        <v>370</v>
      </c>
      <c r="BM186" s="239" t="s">
        <v>1170</v>
      </c>
    </row>
    <row r="187" s="2" customFormat="1" ht="21.75" customHeight="1">
      <c r="A187" s="39"/>
      <c r="B187" s="40"/>
      <c r="C187" s="228" t="s">
        <v>1176</v>
      </c>
      <c r="D187" s="228" t="s">
        <v>365</v>
      </c>
      <c r="E187" s="229" t="s">
        <v>2686</v>
      </c>
      <c r="F187" s="230" t="s">
        <v>3074</v>
      </c>
      <c r="G187" s="231" t="s">
        <v>603</v>
      </c>
      <c r="H187" s="232">
        <v>1</v>
      </c>
      <c r="I187" s="233"/>
      <c r="J187" s="234">
        <f>ROUND(I187*H187,2)</f>
        <v>0</v>
      </c>
      <c r="K187" s="230" t="s">
        <v>1</v>
      </c>
      <c r="L187" s="45"/>
      <c r="M187" s="235" t="s">
        <v>1</v>
      </c>
      <c r="N187" s="236" t="s">
        <v>42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370</v>
      </c>
      <c r="AT187" s="239" t="s">
        <v>365</v>
      </c>
      <c r="AU187" s="239" t="s">
        <v>88</v>
      </c>
      <c r="AY187" s="18" t="s">
        <v>362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88</v>
      </c>
      <c r="BK187" s="240">
        <f>ROUND(I187*H187,2)</f>
        <v>0</v>
      </c>
      <c r="BL187" s="18" t="s">
        <v>370</v>
      </c>
      <c r="BM187" s="239" t="s">
        <v>1477</v>
      </c>
    </row>
    <row r="188" s="2" customFormat="1" ht="16.5" customHeight="1">
      <c r="A188" s="39"/>
      <c r="B188" s="40"/>
      <c r="C188" s="228" t="s">
        <v>1180</v>
      </c>
      <c r="D188" s="228" t="s">
        <v>365</v>
      </c>
      <c r="E188" s="229" t="s">
        <v>2688</v>
      </c>
      <c r="F188" s="230" t="s">
        <v>3075</v>
      </c>
      <c r="G188" s="231" t="s">
        <v>603</v>
      </c>
      <c r="H188" s="232">
        <v>2</v>
      </c>
      <c r="I188" s="233"/>
      <c r="J188" s="234">
        <f>ROUND(I188*H188,2)</f>
        <v>0</v>
      </c>
      <c r="K188" s="230" t="s">
        <v>1</v>
      </c>
      <c r="L188" s="45"/>
      <c r="M188" s="235" t="s">
        <v>1</v>
      </c>
      <c r="N188" s="236" t="s">
        <v>42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370</v>
      </c>
      <c r="AT188" s="239" t="s">
        <v>365</v>
      </c>
      <c r="AU188" s="239" t="s">
        <v>88</v>
      </c>
      <c r="AY188" s="18" t="s">
        <v>362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88</v>
      </c>
      <c r="BK188" s="240">
        <f>ROUND(I188*H188,2)</f>
        <v>0</v>
      </c>
      <c r="BL188" s="18" t="s">
        <v>370</v>
      </c>
      <c r="BM188" s="239" t="s">
        <v>1205</v>
      </c>
    </row>
    <row r="189" s="2" customFormat="1" ht="16.5" customHeight="1">
      <c r="A189" s="39"/>
      <c r="B189" s="40"/>
      <c r="C189" s="228" t="s">
        <v>1184</v>
      </c>
      <c r="D189" s="228" t="s">
        <v>365</v>
      </c>
      <c r="E189" s="229" t="s">
        <v>2690</v>
      </c>
      <c r="F189" s="230" t="s">
        <v>3076</v>
      </c>
      <c r="G189" s="231" t="s">
        <v>603</v>
      </c>
      <c r="H189" s="232">
        <v>10</v>
      </c>
      <c r="I189" s="233"/>
      <c r="J189" s="234">
        <f>ROUND(I189*H189,2)</f>
        <v>0</v>
      </c>
      <c r="K189" s="230" t="s">
        <v>1</v>
      </c>
      <c r="L189" s="45"/>
      <c r="M189" s="235" t="s">
        <v>1</v>
      </c>
      <c r="N189" s="236" t="s">
        <v>42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370</v>
      </c>
      <c r="AT189" s="239" t="s">
        <v>365</v>
      </c>
      <c r="AU189" s="239" t="s">
        <v>88</v>
      </c>
      <c r="AY189" s="18" t="s">
        <v>362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88</v>
      </c>
      <c r="BK189" s="240">
        <f>ROUND(I189*H189,2)</f>
        <v>0</v>
      </c>
      <c r="BL189" s="18" t="s">
        <v>370</v>
      </c>
      <c r="BM189" s="239" t="s">
        <v>1503</v>
      </c>
    </row>
    <row r="190" s="2" customFormat="1" ht="16.5" customHeight="1">
      <c r="A190" s="39"/>
      <c r="B190" s="40"/>
      <c r="C190" s="228" t="s">
        <v>1190</v>
      </c>
      <c r="D190" s="228" t="s">
        <v>365</v>
      </c>
      <c r="E190" s="229" t="s">
        <v>2692</v>
      </c>
      <c r="F190" s="230" t="s">
        <v>3077</v>
      </c>
      <c r="G190" s="231" t="s">
        <v>603</v>
      </c>
      <c r="H190" s="232">
        <v>32</v>
      </c>
      <c r="I190" s="233"/>
      <c r="J190" s="234">
        <f>ROUND(I190*H190,2)</f>
        <v>0</v>
      </c>
      <c r="K190" s="230" t="s">
        <v>1</v>
      </c>
      <c r="L190" s="45"/>
      <c r="M190" s="235" t="s">
        <v>1</v>
      </c>
      <c r="N190" s="236" t="s">
        <v>42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370</v>
      </c>
      <c r="AT190" s="239" t="s">
        <v>365</v>
      </c>
      <c r="AU190" s="239" t="s">
        <v>88</v>
      </c>
      <c r="AY190" s="18" t="s">
        <v>362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88</v>
      </c>
      <c r="BK190" s="240">
        <f>ROUND(I190*H190,2)</f>
        <v>0</v>
      </c>
      <c r="BL190" s="18" t="s">
        <v>370</v>
      </c>
      <c r="BM190" s="239" t="s">
        <v>1514</v>
      </c>
    </row>
    <row r="191" s="2" customFormat="1" ht="24.15" customHeight="1">
      <c r="A191" s="39"/>
      <c r="B191" s="40"/>
      <c r="C191" s="228" t="s">
        <v>1195</v>
      </c>
      <c r="D191" s="228" t="s">
        <v>365</v>
      </c>
      <c r="E191" s="229" t="s">
        <v>2702</v>
      </c>
      <c r="F191" s="230" t="s">
        <v>3088</v>
      </c>
      <c r="G191" s="231" t="s">
        <v>603</v>
      </c>
      <c r="H191" s="232">
        <v>1</v>
      </c>
      <c r="I191" s="233"/>
      <c r="J191" s="234">
        <f>ROUND(I191*H191,2)</f>
        <v>0</v>
      </c>
      <c r="K191" s="230" t="s">
        <v>1</v>
      </c>
      <c r="L191" s="45"/>
      <c r="M191" s="235" t="s">
        <v>1</v>
      </c>
      <c r="N191" s="236" t="s">
        <v>42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370</v>
      </c>
      <c r="AT191" s="239" t="s">
        <v>365</v>
      </c>
      <c r="AU191" s="239" t="s">
        <v>88</v>
      </c>
      <c r="AY191" s="18" t="s">
        <v>362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88</v>
      </c>
      <c r="BK191" s="240">
        <f>ROUND(I191*H191,2)</f>
        <v>0</v>
      </c>
      <c r="BL191" s="18" t="s">
        <v>370</v>
      </c>
      <c r="BM191" s="239" t="s">
        <v>1532</v>
      </c>
    </row>
    <row r="192" s="2" customFormat="1" ht="37.8" customHeight="1">
      <c r="A192" s="39"/>
      <c r="B192" s="40"/>
      <c r="C192" s="228" t="s">
        <v>1201</v>
      </c>
      <c r="D192" s="228" t="s">
        <v>365</v>
      </c>
      <c r="E192" s="229" t="s">
        <v>2700</v>
      </c>
      <c r="F192" s="230" t="s">
        <v>3085</v>
      </c>
      <c r="G192" s="231" t="s">
        <v>603</v>
      </c>
      <c r="H192" s="232">
        <v>1</v>
      </c>
      <c r="I192" s="233"/>
      <c r="J192" s="234">
        <f>ROUND(I192*H192,2)</f>
        <v>0</v>
      </c>
      <c r="K192" s="230" t="s">
        <v>1</v>
      </c>
      <c r="L192" s="45"/>
      <c r="M192" s="235" t="s">
        <v>1</v>
      </c>
      <c r="N192" s="236" t="s">
        <v>42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370</v>
      </c>
      <c r="AT192" s="239" t="s">
        <v>365</v>
      </c>
      <c r="AU192" s="239" t="s">
        <v>88</v>
      </c>
      <c r="AY192" s="18" t="s">
        <v>362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88</v>
      </c>
      <c r="BK192" s="240">
        <f>ROUND(I192*H192,2)</f>
        <v>0</v>
      </c>
      <c r="BL192" s="18" t="s">
        <v>370</v>
      </c>
      <c r="BM192" s="239" t="s">
        <v>1555</v>
      </c>
    </row>
    <row r="193" s="2" customFormat="1" ht="21.75" customHeight="1">
      <c r="A193" s="39"/>
      <c r="B193" s="40"/>
      <c r="C193" s="228" t="s">
        <v>1207</v>
      </c>
      <c r="D193" s="228" t="s">
        <v>365</v>
      </c>
      <c r="E193" s="229" t="s">
        <v>2704</v>
      </c>
      <c r="F193" s="230" t="s">
        <v>3089</v>
      </c>
      <c r="G193" s="231" t="s">
        <v>603</v>
      </c>
      <c r="H193" s="232">
        <v>1</v>
      </c>
      <c r="I193" s="233"/>
      <c r="J193" s="234">
        <f>ROUND(I193*H193,2)</f>
        <v>0</v>
      </c>
      <c r="K193" s="230" t="s">
        <v>1</v>
      </c>
      <c r="L193" s="45"/>
      <c r="M193" s="235" t="s">
        <v>1</v>
      </c>
      <c r="N193" s="236" t="s">
        <v>42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370</v>
      </c>
      <c r="AT193" s="239" t="s">
        <v>365</v>
      </c>
      <c r="AU193" s="239" t="s">
        <v>88</v>
      </c>
      <c r="AY193" s="18" t="s">
        <v>362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88</v>
      </c>
      <c r="BK193" s="240">
        <f>ROUND(I193*H193,2)</f>
        <v>0</v>
      </c>
      <c r="BL193" s="18" t="s">
        <v>370</v>
      </c>
      <c r="BM193" s="239" t="s">
        <v>1564</v>
      </c>
    </row>
    <row r="194" s="2" customFormat="1" ht="16.5" customHeight="1">
      <c r="A194" s="39"/>
      <c r="B194" s="40"/>
      <c r="C194" s="228" t="s">
        <v>1214</v>
      </c>
      <c r="D194" s="228" t="s">
        <v>365</v>
      </c>
      <c r="E194" s="229" t="s">
        <v>2696</v>
      </c>
      <c r="F194" s="230" t="s">
        <v>3079</v>
      </c>
      <c r="G194" s="231" t="s">
        <v>603</v>
      </c>
      <c r="H194" s="232">
        <v>17</v>
      </c>
      <c r="I194" s="233"/>
      <c r="J194" s="234">
        <f>ROUND(I194*H194,2)</f>
        <v>0</v>
      </c>
      <c r="K194" s="230" t="s">
        <v>1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370</v>
      </c>
      <c r="AT194" s="239" t="s">
        <v>365</v>
      </c>
      <c r="AU194" s="239" t="s">
        <v>88</v>
      </c>
      <c r="AY194" s="18" t="s">
        <v>362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88</v>
      </c>
      <c r="BK194" s="240">
        <f>ROUND(I194*H194,2)</f>
        <v>0</v>
      </c>
      <c r="BL194" s="18" t="s">
        <v>370</v>
      </c>
      <c r="BM194" s="239" t="s">
        <v>1580</v>
      </c>
    </row>
    <row r="195" s="2" customFormat="1" ht="16.5" customHeight="1">
      <c r="A195" s="39"/>
      <c r="B195" s="40"/>
      <c r="C195" s="228" t="s">
        <v>1218</v>
      </c>
      <c r="D195" s="228" t="s">
        <v>365</v>
      </c>
      <c r="E195" s="229" t="s">
        <v>2698</v>
      </c>
      <c r="F195" s="230" t="s">
        <v>3080</v>
      </c>
      <c r="G195" s="231" t="s">
        <v>603</v>
      </c>
      <c r="H195" s="232">
        <v>1</v>
      </c>
      <c r="I195" s="233"/>
      <c r="J195" s="234">
        <f>ROUND(I195*H195,2)</f>
        <v>0</v>
      </c>
      <c r="K195" s="230" t="s">
        <v>1</v>
      </c>
      <c r="L195" s="45"/>
      <c r="M195" s="288" t="s">
        <v>1</v>
      </c>
      <c r="N195" s="289" t="s">
        <v>42</v>
      </c>
      <c r="O195" s="290"/>
      <c r="P195" s="291">
        <f>O195*H195</f>
        <v>0</v>
      </c>
      <c r="Q195" s="291">
        <v>0</v>
      </c>
      <c r="R195" s="291">
        <f>Q195*H195</f>
        <v>0</v>
      </c>
      <c r="S195" s="291">
        <v>0</v>
      </c>
      <c r="T195" s="292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370</v>
      </c>
      <c r="AT195" s="239" t="s">
        <v>365</v>
      </c>
      <c r="AU195" s="239" t="s">
        <v>88</v>
      </c>
      <c r="AY195" s="18" t="s">
        <v>362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88</v>
      </c>
      <c r="BK195" s="240">
        <f>ROUND(I195*H195,2)</f>
        <v>0</v>
      </c>
      <c r="BL195" s="18" t="s">
        <v>370</v>
      </c>
      <c r="BM195" s="239" t="s">
        <v>1600</v>
      </c>
    </row>
    <row r="196" s="2" customFormat="1" ht="6.96" customHeight="1">
      <c r="A196" s="39"/>
      <c r="B196" s="67"/>
      <c r="C196" s="68"/>
      <c r="D196" s="68"/>
      <c r="E196" s="68"/>
      <c r="F196" s="68"/>
      <c r="G196" s="68"/>
      <c r="H196" s="68"/>
      <c r="I196" s="68"/>
      <c r="J196" s="68"/>
      <c r="K196" s="68"/>
      <c r="L196" s="45"/>
      <c r="M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</row>
  </sheetData>
  <sheetProtection sheet="1" autoFilter="0" formatColumns="0" formatRows="0" objects="1" scenarios="1" spinCount="100000" saltValue="2j65H4igki1OS+nEF+s7kDdTaAjDzXFB+lACHEVqVfon9HK/WKxy5qv/3EwXGECK13tFyLFOBpVQflpSQVGjYA==" hashValue="9E/bJbfIN93xo0XyDtH4SbCFrmhgdYQKUDoye5p54mOnDjhWJA5wZ3rAgD9+IwwbDMa6a5w3NRZjufoIuXLDRw==" algorithmName="SHA-512" password="CC35"/>
  <autoFilter ref="C129:K19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632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2574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3090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ROUND(J130,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ROUND((SUM(BE130:BE198)),  2)</f>
        <v>0</v>
      </c>
      <c r="G37" s="39"/>
      <c r="H37" s="39"/>
      <c r="I37" s="166">
        <v>0.20999999999999999</v>
      </c>
      <c r="J37" s="165">
        <f>ROUND(((SUM(BE130:BE198))*I37),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ROUND((SUM(BF130:BF198)),  2)</f>
        <v>0</v>
      </c>
      <c r="G38" s="39"/>
      <c r="H38" s="39"/>
      <c r="I38" s="166">
        <v>0.12</v>
      </c>
      <c r="J38" s="165">
        <f>ROUND(((SUM(BF130:BF198))*I38),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ROUND((SUM(BG130:BG198)),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ROUND((SUM(BH130:BH198)),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ROUND((SUM(BI130:BI198)),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632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2574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Rozv.3 - RACK-x_A montáže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J130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3091</v>
      </c>
      <c r="E101" s="193"/>
      <c r="F101" s="193"/>
      <c r="G101" s="193"/>
      <c r="H101" s="193"/>
      <c r="I101" s="193"/>
      <c r="J101" s="194">
        <f>J131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3062</v>
      </c>
      <c r="E102" s="198"/>
      <c r="F102" s="198"/>
      <c r="G102" s="198"/>
      <c r="H102" s="198"/>
      <c r="I102" s="198"/>
      <c r="J102" s="199">
        <f>J132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3063</v>
      </c>
      <c r="E103" s="198"/>
      <c r="F103" s="198"/>
      <c r="G103" s="198"/>
      <c r="H103" s="198"/>
      <c r="I103" s="198"/>
      <c r="J103" s="199">
        <f>J145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3064</v>
      </c>
      <c r="E104" s="198"/>
      <c r="F104" s="198"/>
      <c r="G104" s="198"/>
      <c r="H104" s="198"/>
      <c r="I104" s="198"/>
      <c r="J104" s="199">
        <f>J158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3065</v>
      </c>
      <c r="E105" s="198"/>
      <c r="F105" s="198"/>
      <c r="G105" s="198"/>
      <c r="H105" s="198"/>
      <c r="I105" s="198"/>
      <c r="J105" s="199">
        <f>J171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3066</v>
      </c>
      <c r="E106" s="198"/>
      <c r="F106" s="198"/>
      <c r="G106" s="198"/>
      <c r="H106" s="198"/>
      <c r="I106" s="198"/>
      <c r="J106" s="199">
        <f>J184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347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85" t="str">
        <f>E7</f>
        <v>Stavební úpravy Ústecká 2855, Česká Lípa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" customFormat="1" ht="12" customHeight="1">
      <c r="B117" s="22"/>
      <c r="C117" s="33" t="s">
        <v>325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1" customFormat="1" ht="16.5" customHeight="1">
      <c r="B118" s="22"/>
      <c r="C118" s="23"/>
      <c r="D118" s="23"/>
      <c r="E118" s="185" t="s">
        <v>632</v>
      </c>
      <c r="F118" s="23"/>
      <c r="G118" s="23"/>
      <c r="H118" s="23"/>
      <c r="I118" s="23"/>
      <c r="J118" s="23"/>
      <c r="K118" s="23"/>
      <c r="L118" s="21"/>
    </row>
    <row r="119" s="1" customFormat="1" ht="12" customHeight="1">
      <c r="B119" s="22"/>
      <c r="C119" s="33" t="s">
        <v>327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296" t="s">
        <v>2574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634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E13</f>
        <v>Rozv.3 - RACK-x_A montáže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F16</f>
        <v xml:space="preserve">Ústecká 2855, Česká Lípa </v>
      </c>
      <c r="G124" s="41"/>
      <c r="H124" s="41"/>
      <c r="I124" s="33" t="s">
        <v>22</v>
      </c>
      <c r="J124" s="80" t="str">
        <f>IF(J16="","",J16)</f>
        <v>6. 8. 2025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24</v>
      </c>
      <c r="D126" s="41"/>
      <c r="E126" s="41"/>
      <c r="F126" s="28" t="str">
        <f>E19</f>
        <v>Město Č. Lípa, n. T.G.M. 1/1, 47 001 Česká Lípa</v>
      </c>
      <c r="G126" s="41"/>
      <c r="H126" s="41"/>
      <c r="I126" s="33" t="s">
        <v>30</v>
      </c>
      <c r="J126" s="37" t="str">
        <f>E25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28</v>
      </c>
      <c r="D127" s="41"/>
      <c r="E127" s="41"/>
      <c r="F127" s="28" t="str">
        <f>IF(E22="","",E22)</f>
        <v>Vyplň údaj</v>
      </c>
      <c r="G127" s="41"/>
      <c r="H127" s="41"/>
      <c r="I127" s="33" t="s">
        <v>33</v>
      </c>
      <c r="J127" s="37" t="str">
        <f>E28</f>
        <v xml:space="preserve"> 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1"/>
      <c r="B129" s="202"/>
      <c r="C129" s="203" t="s">
        <v>348</v>
      </c>
      <c r="D129" s="204" t="s">
        <v>61</v>
      </c>
      <c r="E129" s="204" t="s">
        <v>57</v>
      </c>
      <c r="F129" s="204" t="s">
        <v>58</v>
      </c>
      <c r="G129" s="204" t="s">
        <v>349</v>
      </c>
      <c r="H129" s="204" t="s">
        <v>350</v>
      </c>
      <c r="I129" s="204" t="s">
        <v>351</v>
      </c>
      <c r="J129" s="204" t="s">
        <v>331</v>
      </c>
      <c r="K129" s="205" t="s">
        <v>352</v>
      </c>
      <c r="L129" s="206"/>
      <c r="M129" s="101" t="s">
        <v>1</v>
      </c>
      <c r="N129" s="102" t="s">
        <v>40</v>
      </c>
      <c r="O129" s="102" t="s">
        <v>353</v>
      </c>
      <c r="P129" s="102" t="s">
        <v>354</v>
      </c>
      <c r="Q129" s="102" t="s">
        <v>355</v>
      </c>
      <c r="R129" s="102" t="s">
        <v>356</v>
      </c>
      <c r="S129" s="102" t="s">
        <v>357</v>
      </c>
      <c r="T129" s="103" t="s">
        <v>358</v>
      </c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</row>
    <row r="130" s="2" customFormat="1" ht="22.8" customHeight="1">
      <c r="A130" s="39"/>
      <c r="B130" s="40"/>
      <c r="C130" s="108" t="s">
        <v>359</v>
      </c>
      <c r="D130" s="41"/>
      <c r="E130" s="41"/>
      <c r="F130" s="41"/>
      <c r="G130" s="41"/>
      <c r="H130" s="41"/>
      <c r="I130" s="41"/>
      <c r="J130" s="207">
        <f>BK130</f>
        <v>0</v>
      </c>
      <c r="K130" s="41"/>
      <c r="L130" s="45"/>
      <c r="M130" s="104"/>
      <c r="N130" s="208"/>
      <c r="O130" s="105"/>
      <c r="P130" s="209">
        <f>P131</f>
        <v>0</v>
      </c>
      <c r="Q130" s="105"/>
      <c r="R130" s="209">
        <f>R131</f>
        <v>0</v>
      </c>
      <c r="S130" s="105"/>
      <c r="T130" s="210">
        <f>T131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75</v>
      </c>
      <c r="AU130" s="18" t="s">
        <v>333</v>
      </c>
      <c r="BK130" s="211">
        <f>BK131</f>
        <v>0</v>
      </c>
    </row>
    <row r="131" s="12" customFormat="1" ht="25.92" customHeight="1">
      <c r="A131" s="12"/>
      <c r="B131" s="212"/>
      <c r="C131" s="213"/>
      <c r="D131" s="214" t="s">
        <v>75</v>
      </c>
      <c r="E131" s="215" t="s">
        <v>2577</v>
      </c>
      <c r="F131" s="215" t="s">
        <v>3092</v>
      </c>
      <c r="G131" s="213"/>
      <c r="H131" s="213"/>
      <c r="I131" s="216"/>
      <c r="J131" s="217">
        <f>BK131</f>
        <v>0</v>
      </c>
      <c r="K131" s="213"/>
      <c r="L131" s="218"/>
      <c r="M131" s="219"/>
      <c r="N131" s="220"/>
      <c r="O131" s="220"/>
      <c r="P131" s="221">
        <f>P132+P145+P158+P171+P184</f>
        <v>0</v>
      </c>
      <c r="Q131" s="220"/>
      <c r="R131" s="221">
        <f>R132+R145+R158+R171+R184</f>
        <v>0</v>
      </c>
      <c r="S131" s="220"/>
      <c r="T131" s="222">
        <f>T132+T145+T158+T171+T184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83</v>
      </c>
      <c r="AT131" s="224" t="s">
        <v>75</v>
      </c>
      <c r="AU131" s="224" t="s">
        <v>76</v>
      </c>
      <c r="AY131" s="223" t="s">
        <v>362</v>
      </c>
      <c r="BK131" s="225">
        <f>BK132+BK145+BK158+BK171+BK184</f>
        <v>0</v>
      </c>
    </row>
    <row r="132" s="12" customFormat="1" ht="22.8" customHeight="1">
      <c r="A132" s="12"/>
      <c r="B132" s="212"/>
      <c r="C132" s="213"/>
      <c r="D132" s="214" t="s">
        <v>75</v>
      </c>
      <c r="E132" s="226" t="s">
        <v>2857</v>
      </c>
      <c r="F132" s="226" t="s">
        <v>3068</v>
      </c>
      <c r="G132" s="213"/>
      <c r="H132" s="213"/>
      <c r="I132" s="216"/>
      <c r="J132" s="227">
        <f>BK132</f>
        <v>0</v>
      </c>
      <c r="K132" s="213"/>
      <c r="L132" s="218"/>
      <c r="M132" s="219"/>
      <c r="N132" s="220"/>
      <c r="O132" s="220"/>
      <c r="P132" s="221">
        <f>SUM(P133:P144)</f>
        <v>0</v>
      </c>
      <c r="Q132" s="220"/>
      <c r="R132" s="221">
        <f>SUM(R133:R144)</f>
        <v>0</v>
      </c>
      <c r="S132" s="220"/>
      <c r="T132" s="222">
        <f>SUM(T133:T144)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83</v>
      </c>
      <c r="AT132" s="224" t="s">
        <v>75</v>
      </c>
      <c r="AU132" s="224" t="s">
        <v>83</v>
      </c>
      <c r="AY132" s="223" t="s">
        <v>362</v>
      </c>
      <c r="BK132" s="225">
        <f>SUM(BK133:BK144)</f>
        <v>0</v>
      </c>
    </row>
    <row r="133" s="2" customFormat="1" ht="16.5" customHeight="1">
      <c r="A133" s="39"/>
      <c r="B133" s="40"/>
      <c r="C133" s="228" t="s">
        <v>83</v>
      </c>
      <c r="D133" s="228" t="s">
        <v>365</v>
      </c>
      <c r="E133" s="229" t="s">
        <v>3093</v>
      </c>
      <c r="F133" s="230" t="s">
        <v>3094</v>
      </c>
      <c r="G133" s="231" t="s">
        <v>603</v>
      </c>
      <c r="H133" s="232">
        <v>1</v>
      </c>
      <c r="I133" s="233"/>
      <c r="J133" s="234">
        <f>ROUND(I133*H133,2)</f>
        <v>0</v>
      </c>
      <c r="K133" s="230" t="s">
        <v>369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88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88</v>
      </c>
    </row>
    <row r="134" s="2" customFormat="1" ht="16.5" customHeight="1">
      <c r="A134" s="39"/>
      <c r="B134" s="40"/>
      <c r="C134" s="228" t="s">
        <v>88</v>
      </c>
      <c r="D134" s="228" t="s">
        <v>365</v>
      </c>
      <c r="E134" s="229" t="s">
        <v>3095</v>
      </c>
      <c r="F134" s="230" t="s">
        <v>3096</v>
      </c>
      <c r="G134" s="231" t="s">
        <v>603</v>
      </c>
      <c r="H134" s="232">
        <v>1</v>
      </c>
      <c r="I134" s="233"/>
      <c r="J134" s="234">
        <f>ROUND(I134*H134,2)</f>
        <v>0</v>
      </c>
      <c r="K134" s="230" t="s">
        <v>369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88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370</v>
      </c>
    </row>
    <row r="135" s="2" customFormat="1" ht="16.5" customHeight="1">
      <c r="A135" s="39"/>
      <c r="B135" s="40"/>
      <c r="C135" s="228" t="s">
        <v>104</v>
      </c>
      <c r="D135" s="228" t="s">
        <v>365</v>
      </c>
      <c r="E135" s="229" t="s">
        <v>3097</v>
      </c>
      <c r="F135" s="230" t="s">
        <v>3098</v>
      </c>
      <c r="G135" s="231" t="s">
        <v>603</v>
      </c>
      <c r="H135" s="232">
        <v>2</v>
      </c>
      <c r="I135" s="233"/>
      <c r="J135" s="234">
        <f>ROUND(I135*H135,2)</f>
        <v>0</v>
      </c>
      <c r="K135" s="230" t="s">
        <v>369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88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386</v>
      </c>
    </row>
    <row r="136" s="2" customFormat="1" ht="16.5" customHeight="1">
      <c r="A136" s="39"/>
      <c r="B136" s="40"/>
      <c r="C136" s="228" t="s">
        <v>370</v>
      </c>
      <c r="D136" s="228" t="s">
        <v>365</v>
      </c>
      <c r="E136" s="229" t="s">
        <v>3099</v>
      </c>
      <c r="F136" s="230" t="s">
        <v>3100</v>
      </c>
      <c r="G136" s="231" t="s">
        <v>603</v>
      </c>
      <c r="H136" s="232">
        <v>45</v>
      </c>
      <c r="I136" s="233"/>
      <c r="J136" s="234">
        <f>ROUND(I136*H136,2)</f>
        <v>0</v>
      </c>
      <c r="K136" s="230" t="s">
        <v>369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88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383</v>
      </c>
    </row>
    <row r="137" s="2" customFormat="1" ht="16.5" customHeight="1">
      <c r="A137" s="39"/>
      <c r="B137" s="40"/>
      <c r="C137" s="228" t="s">
        <v>363</v>
      </c>
      <c r="D137" s="228" t="s">
        <v>365</v>
      </c>
      <c r="E137" s="229" t="s">
        <v>3101</v>
      </c>
      <c r="F137" s="230" t="s">
        <v>3102</v>
      </c>
      <c r="G137" s="231" t="s">
        <v>603</v>
      </c>
      <c r="H137" s="232">
        <v>4</v>
      </c>
      <c r="I137" s="233"/>
      <c r="J137" s="234">
        <f>ROUND(I137*H137,2)</f>
        <v>0</v>
      </c>
      <c r="K137" s="230" t="s">
        <v>369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370</v>
      </c>
      <c r="AT137" s="239" t="s">
        <v>365</v>
      </c>
      <c r="AU137" s="239" t="s">
        <v>88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370</v>
      </c>
      <c r="BM137" s="239" t="s">
        <v>411</v>
      </c>
    </row>
    <row r="138" s="2" customFormat="1" ht="16.5" customHeight="1">
      <c r="A138" s="39"/>
      <c r="B138" s="40"/>
      <c r="C138" s="228" t="s">
        <v>386</v>
      </c>
      <c r="D138" s="228" t="s">
        <v>365</v>
      </c>
      <c r="E138" s="229" t="s">
        <v>3103</v>
      </c>
      <c r="F138" s="230" t="s">
        <v>3104</v>
      </c>
      <c r="G138" s="231" t="s">
        <v>603</v>
      </c>
      <c r="H138" s="232">
        <v>1</v>
      </c>
      <c r="I138" s="233"/>
      <c r="J138" s="234">
        <f>ROUND(I138*H138,2)</f>
        <v>0</v>
      </c>
      <c r="K138" s="230" t="s">
        <v>369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88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8</v>
      </c>
    </row>
    <row r="139" s="2" customFormat="1" ht="16.5" customHeight="1">
      <c r="A139" s="39"/>
      <c r="B139" s="40"/>
      <c r="C139" s="228" t="s">
        <v>397</v>
      </c>
      <c r="D139" s="228" t="s">
        <v>365</v>
      </c>
      <c r="E139" s="229" t="s">
        <v>3105</v>
      </c>
      <c r="F139" s="230" t="s">
        <v>3106</v>
      </c>
      <c r="G139" s="231" t="s">
        <v>603</v>
      </c>
      <c r="H139" s="232">
        <v>1</v>
      </c>
      <c r="I139" s="233"/>
      <c r="J139" s="234">
        <f>ROUND(I139*H139,2)</f>
        <v>0</v>
      </c>
      <c r="K139" s="230" t="s">
        <v>369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370</v>
      </c>
      <c r="AT139" s="239" t="s">
        <v>365</v>
      </c>
      <c r="AU139" s="239" t="s">
        <v>88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431</v>
      </c>
    </row>
    <row r="140" s="2" customFormat="1" ht="24.15" customHeight="1">
      <c r="A140" s="39"/>
      <c r="B140" s="40"/>
      <c r="C140" s="228" t="s">
        <v>383</v>
      </c>
      <c r="D140" s="228" t="s">
        <v>365</v>
      </c>
      <c r="E140" s="229" t="s">
        <v>3107</v>
      </c>
      <c r="F140" s="230" t="s">
        <v>3108</v>
      </c>
      <c r="G140" s="231" t="s">
        <v>603</v>
      </c>
      <c r="H140" s="232">
        <v>2</v>
      </c>
      <c r="I140" s="233"/>
      <c r="J140" s="234">
        <f>ROUND(I140*H140,2)</f>
        <v>0</v>
      </c>
      <c r="K140" s="230" t="s">
        <v>369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370</v>
      </c>
      <c r="AT140" s="239" t="s">
        <v>365</v>
      </c>
      <c r="AU140" s="239" t="s">
        <v>88</v>
      </c>
      <c r="AY140" s="18" t="s">
        <v>362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370</v>
      </c>
      <c r="BM140" s="239" t="s">
        <v>440</v>
      </c>
    </row>
    <row r="141" s="2" customFormat="1" ht="21.75" customHeight="1">
      <c r="A141" s="39"/>
      <c r="B141" s="40"/>
      <c r="C141" s="228" t="s">
        <v>406</v>
      </c>
      <c r="D141" s="228" t="s">
        <v>365</v>
      </c>
      <c r="E141" s="229" t="s">
        <v>3109</v>
      </c>
      <c r="F141" s="230" t="s">
        <v>3110</v>
      </c>
      <c r="G141" s="231" t="s">
        <v>603</v>
      </c>
      <c r="H141" s="232">
        <v>45</v>
      </c>
      <c r="I141" s="233"/>
      <c r="J141" s="234">
        <f>ROUND(I141*H141,2)</f>
        <v>0</v>
      </c>
      <c r="K141" s="230" t="s">
        <v>369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370</v>
      </c>
      <c r="AT141" s="239" t="s">
        <v>365</v>
      </c>
      <c r="AU141" s="239" t="s">
        <v>88</v>
      </c>
      <c r="AY141" s="18" t="s">
        <v>362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370</v>
      </c>
      <c r="BM141" s="239" t="s">
        <v>450</v>
      </c>
    </row>
    <row r="142" s="2" customFormat="1" ht="16.5" customHeight="1">
      <c r="A142" s="39"/>
      <c r="B142" s="40"/>
      <c r="C142" s="228" t="s">
        <v>411</v>
      </c>
      <c r="D142" s="228" t="s">
        <v>365</v>
      </c>
      <c r="E142" s="229" t="s">
        <v>3111</v>
      </c>
      <c r="F142" s="230" t="s">
        <v>3112</v>
      </c>
      <c r="G142" s="231" t="s">
        <v>603</v>
      </c>
      <c r="H142" s="232">
        <v>1</v>
      </c>
      <c r="I142" s="233"/>
      <c r="J142" s="234">
        <f>ROUND(I142*H142,2)</f>
        <v>0</v>
      </c>
      <c r="K142" s="230" t="s">
        <v>369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370</v>
      </c>
      <c r="AT142" s="239" t="s">
        <v>365</v>
      </c>
      <c r="AU142" s="239" t="s">
        <v>88</v>
      </c>
      <c r="AY142" s="18" t="s">
        <v>362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370</v>
      </c>
      <c r="BM142" s="239" t="s">
        <v>461</v>
      </c>
    </row>
    <row r="143" s="2" customFormat="1" ht="16.5" customHeight="1">
      <c r="A143" s="39"/>
      <c r="B143" s="40"/>
      <c r="C143" s="228" t="s">
        <v>416</v>
      </c>
      <c r="D143" s="228" t="s">
        <v>365</v>
      </c>
      <c r="E143" s="229" t="s">
        <v>3113</v>
      </c>
      <c r="F143" s="230" t="s">
        <v>3114</v>
      </c>
      <c r="G143" s="231" t="s">
        <v>603</v>
      </c>
      <c r="H143" s="232">
        <v>12</v>
      </c>
      <c r="I143" s="233"/>
      <c r="J143" s="234">
        <f>ROUND(I143*H143,2)</f>
        <v>0</v>
      </c>
      <c r="K143" s="230" t="s">
        <v>369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370</v>
      </c>
      <c r="AT143" s="239" t="s">
        <v>365</v>
      </c>
      <c r="AU143" s="239" t="s">
        <v>88</v>
      </c>
      <c r="AY143" s="18" t="s">
        <v>362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370</v>
      </c>
      <c r="BM143" s="239" t="s">
        <v>473</v>
      </c>
    </row>
    <row r="144" s="2" customFormat="1" ht="16.5" customHeight="1">
      <c r="A144" s="39"/>
      <c r="B144" s="40"/>
      <c r="C144" s="228" t="s">
        <v>8</v>
      </c>
      <c r="D144" s="228" t="s">
        <v>365</v>
      </c>
      <c r="E144" s="229" t="s">
        <v>202</v>
      </c>
      <c r="F144" s="230" t="s">
        <v>3115</v>
      </c>
      <c r="G144" s="231" t="s">
        <v>603</v>
      </c>
      <c r="H144" s="232">
        <v>60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370</v>
      </c>
      <c r="AT144" s="239" t="s">
        <v>365</v>
      </c>
      <c r="AU144" s="239" t="s">
        <v>88</v>
      </c>
      <c r="AY144" s="18" t="s">
        <v>362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370</v>
      </c>
      <c r="BM144" s="239" t="s">
        <v>484</v>
      </c>
    </row>
    <row r="145" s="12" customFormat="1" ht="22.8" customHeight="1">
      <c r="A145" s="12"/>
      <c r="B145" s="212"/>
      <c r="C145" s="213"/>
      <c r="D145" s="214" t="s">
        <v>75</v>
      </c>
      <c r="E145" s="226" t="s">
        <v>2997</v>
      </c>
      <c r="F145" s="226" t="s">
        <v>3081</v>
      </c>
      <c r="G145" s="213"/>
      <c r="H145" s="213"/>
      <c r="I145" s="216"/>
      <c r="J145" s="227">
        <f>BK145</f>
        <v>0</v>
      </c>
      <c r="K145" s="213"/>
      <c r="L145" s="218"/>
      <c r="M145" s="219"/>
      <c r="N145" s="220"/>
      <c r="O145" s="220"/>
      <c r="P145" s="221">
        <f>SUM(P146:P157)</f>
        <v>0</v>
      </c>
      <c r="Q145" s="220"/>
      <c r="R145" s="221">
        <f>SUM(R146:R157)</f>
        <v>0</v>
      </c>
      <c r="S145" s="220"/>
      <c r="T145" s="222">
        <f>SUM(T146:T157)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3" t="s">
        <v>83</v>
      </c>
      <c r="AT145" s="224" t="s">
        <v>75</v>
      </c>
      <c r="AU145" s="224" t="s">
        <v>83</v>
      </c>
      <c r="AY145" s="223" t="s">
        <v>362</v>
      </c>
      <c r="BK145" s="225">
        <f>SUM(BK146:BK157)</f>
        <v>0</v>
      </c>
    </row>
    <row r="146" s="2" customFormat="1" ht="16.5" customHeight="1">
      <c r="A146" s="39"/>
      <c r="B146" s="40"/>
      <c r="C146" s="228" t="s">
        <v>427</v>
      </c>
      <c r="D146" s="228" t="s">
        <v>365</v>
      </c>
      <c r="E146" s="229" t="s">
        <v>3093</v>
      </c>
      <c r="F146" s="230" t="s">
        <v>3094</v>
      </c>
      <c r="G146" s="231" t="s">
        <v>603</v>
      </c>
      <c r="H146" s="232">
        <v>1</v>
      </c>
      <c r="I146" s="233"/>
      <c r="J146" s="234">
        <f>ROUND(I146*H146,2)</f>
        <v>0</v>
      </c>
      <c r="K146" s="230" t="s">
        <v>369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370</v>
      </c>
      <c r="AT146" s="239" t="s">
        <v>365</v>
      </c>
      <c r="AU146" s="239" t="s">
        <v>88</v>
      </c>
      <c r="AY146" s="18" t="s">
        <v>362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370</v>
      </c>
      <c r="BM146" s="239" t="s">
        <v>492</v>
      </c>
    </row>
    <row r="147" s="2" customFormat="1" ht="16.5" customHeight="1">
      <c r="A147" s="39"/>
      <c r="B147" s="40"/>
      <c r="C147" s="228" t="s">
        <v>431</v>
      </c>
      <c r="D147" s="228" t="s">
        <v>365</v>
      </c>
      <c r="E147" s="229" t="s">
        <v>3095</v>
      </c>
      <c r="F147" s="230" t="s">
        <v>3096</v>
      </c>
      <c r="G147" s="231" t="s">
        <v>603</v>
      </c>
      <c r="H147" s="232">
        <v>1</v>
      </c>
      <c r="I147" s="233"/>
      <c r="J147" s="234">
        <f>ROUND(I147*H147,2)</f>
        <v>0</v>
      </c>
      <c r="K147" s="230" t="s">
        <v>369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370</v>
      </c>
      <c r="AT147" s="239" t="s">
        <v>365</v>
      </c>
      <c r="AU147" s="239" t="s">
        <v>88</v>
      </c>
      <c r="AY147" s="18" t="s">
        <v>362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370</v>
      </c>
      <c r="BM147" s="239" t="s">
        <v>502</v>
      </c>
    </row>
    <row r="148" s="2" customFormat="1" ht="16.5" customHeight="1">
      <c r="A148" s="39"/>
      <c r="B148" s="40"/>
      <c r="C148" s="228" t="s">
        <v>435</v>
      </c>
      <c r="D148" s="228" t="s">
        <v>365</v>
      </c>
      <c r="E148" s="229" t="s">
        <v>3097</v>
      </c>
      <c r="F148" s="230" t="s">
        <v>3098</v>
      </c>
      <c r="G148" s="231" t="s">
        <v>603</v>
      </c>
      <c r="H148" s="232">
        <v>2</v>
      </c>
      <c r="I148" s="233"/>
      <c r="J148" s="234">
        <f>ROUND(I148*H148,2)</f>
        <v>0</v>
      </c>
      <c r="K148" s="230" t="s">
        <v>369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370</v>
      </c>
      <c r="AT148" s="239" t="s">
        <v>365</v>
      </c>
      <c r="AU148" s="239" t="s">
        <v>88</v>
      </c>
      <c r="AY148" s="18" t="s">
        <v>362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370</v>
      </c>
      <c r="BM148" s="239" t="s">
        <v>517</v>
      </c>
    </row>
    <row r="149" s="2" customFormat="1" ht="16.5" customHeight="1">
      <c r="A149" s="39"/>
      <c r="B149" s="40"/>
      <c r="C149" s="228" t="s">
        <v>440</v>
      </c>
      <c r="D149" s="228" t="s">
        <v>365</v>
      </c>
      <c r="E149" s="229" t="s">
        <v>3099</v>
      </c>
      <c r="F149" s="230" t="s">
        <v>3100</v>
      </c>
      <c r="G149" s="231" t="s">
        <v>603</v>
      </c>
      <c r="H149" s="232">
        <v>38</v>
      </c>
      <c r="I149" s="233"/>
      <c r="J149" s="234">
        <f>ROUND(I149*H149,2)</f>
        <v>0</v>
      </c>
      <c r="K149" s="230" t="s">
        <v>369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370</v>
      </c>
      <c r="AT149" s="239" t="s">
        <v>365</v>
      </c>
      <c r="AU149" s="239" t="s">
        <v>88</v>
      </c>
      <c r="AY149" s="18" t="s">
        <v>362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370</v>
      </c>
      <c r="BM149" s="239" t="s">
        <v>526</v>
      </c>
    </row>
    <row r="150" s="2" customFormat="1" ht="16.5" customHeight="1">
      <c r="A150" s="39"/>
      <c r="B150" s="40"/>
      <c r="C150" s="228" t="s">
        <v>445</v>
      </c>
      <c r="D150" s="228" t="s">
        <v>365</v>
      </c>
      <c r="E150" s="229" t="s">
        <v>3101</v>
      </c>
      <c r="F150" s="230" t="s">
        <v>3102</v>
      </c>
      <c r="G150" s="231" t="s">
        <v>603</v>
      </c>
      <c r="H150" s="232">
        <v>4</v>
      </c>
      <c r="I150" s="233"/>
      <c r="J150" s="234">
        <f>ROUND(I150*H150,2)</f>
        <v>0</v>
      </c>
      <c r="K150" s="230" t="s">
        <v>369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370</v>
      </c>
      <c r="AT150" s="239" t="s">
        <v>365</v>
      </c>
      <c r="AU150" s="239" t="s">
        <v>88</v>
      </c>
      <c r="AY150" s="18" t="s">
        <v>362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370</v>
      </c>
      <c r="BM150" s="239" t="s">
        <v>536</v>
      </c>
    </row>
    <row r="151" s="2" customFormat="1" ht="16.5" customHeight="1">
      <c r="A151" s="39"/>
      <c r="B151" s="40"/>
      <c r="C151" s="228" t="s">
        <v>450</v>
      </c>
      <c r="D151" s="228" t="s">
        <v>365</v>
      </c>
      <c r="E151" s="229" t="s">
        <v>3103</v>
      </c>
      <c r="F151" s="230" t="s">
        <v>3104</v>
      </c>
      <c r="G151" s="231" t="s">
        <v>603</v>
      </c>
      <c r="H151" s="232">
        <v>1</v>
      </c>
      <c r="I151" s="233"/>
      <c r="J151" s="234">
        <f>ROUND(I151*H151,2)</f>
        <v>0</v>
      </c>
      <c r="K151" s="230" t="s">
        <v>369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370</v>
      </c>
      <c r="AT151" s="239" t="s">
        <v>365</v>
      </c>
      <c r="AU151" s="239" t="s">
        <v>88</v>
      </c>
      <c r="AY151" s="18" t="s">
        <v>362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370</v>
      </c>
      <c r="BM151" s="239" t="s">
        <v>544</v>
      </c>
    </row>
    <row r="152" s="2" customFormat="1" ht="16.5" customHeight="1">
      <c r="A152" s="39"/>
      <c r="B152" s="40"/>
      <c r="C152" s="228" t="s">
        <v>456</v>
      </c>
      <c r="D152" s="228" t="s">
        <v>365</v>
      </c>
      <c r="E152" s="229" t="s">
        <v>3105</v>
      </c>
      <c r="F152" s="230" t="s">
        <v>3106</v>
      </c>
      <c r="G152" s="231" t="s">
        <v>603</v>
      </c>
      <c r="H152" s="232">
        <v>1</v>
      </c>
      <c r="I152" s="233"/>
      <c r="J152" s="234">
        <f>ROUND(I152*H152,2)</f>
        <v>0</v>
      </c>
      <c r="K152" s="230" t="s">
        <v>369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370</v>
      </c>
      <c r="AT152" s="239" t="s">
        <v>365</v>
      </c>
      <c r="AU152" s="239" t="s">
        <v>88</v>
      </c>
      <c r="AY152" s="18" t="s">
        <v>362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370</v>
      </c>
      <c r="BM152" s="239" t="s">
        <v>554</v>
      </c>
    </row>
    <row r="153" s="2" customFormat="1" ht="24.15" customHeight="1">
      <c r="A153" s="39"/>
      <c r="B153" s="40"/>
      <c r="C153" s="228" t="s">
        <v>461</v>
      </c>
      <c r="D153" s="228" t="s">
        <v>365</v>
      </c>
      <c r="E153" s="229" t="s">
        <v>3107</v>
      </c>
      <c r="F153" s="230" t="s">
        <v>3108</v>
      </c>
      <c r="G153" s="231" t="s">
        <v>603</v>
      </c>
      <c r="H153" s="232">
        <v>2</v>
      </c>
      <c r="I153" s="233"/>
      <c r="J153" s="234">
        <f>ROUND(I153*H153,2)</f>
        <v>0</v>
      </c>
      <c r="K153" s="230" t="s">
        <v>369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370</v>
      </c>
      <c r="AT153" s="239" t="s">
        <v>365</v>
      </c>
      <c r="AU153" s="239" t="s">
        <v>88</v>
      </c>
      <c r="AY153" s="18" t="s">
        <v>362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370</v>
      </c>
      <c r="BM153" s="239" t="s">
        <v>574</v>
      </c>
    </row>
    <row r="154" s="2" customFormat="1" ht="21.75" customHeight="1">
      <c r="A154" s="39"/>
      <c r="B154" s="40"/>
      <c r="C154" s="228" t="s">
        <v>7</v>
      </c>
      <c r="D154" s="228" t="s">
        <v>365</v>
      </c>
      <c r="E154" s="229" t="s">
        <v>3109</v>
      </c>
      <c r="F154" s="230" t="s">
        <v>3110</v>
      </c>
      <c r="G154" s="231" t="s">
        <v>603</v>
      </c>
      <c r="H154" s="232">
        <v>38</v>
      </c>
      <c r="I154" s="233"/>
      <c r="J154" s="234">
        <f>ROUND(I154*H154,2)</f>
        <v>0</v>
      </c>
      <c r="K154" s="230" t="s">
        <v>369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370</v>
      </c>
      <c r="AT154" s="239" t="s">
        <v>365</v>
      </c>
      <c r="AU154" s="239" t="s">
        <v>88</v>
      </c>
      <c r="AY154" s="18" t="s">
        <v>362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370</v>
      </c>
      <c r="BM154" s="239" t="s">
        <v>1132</v>
      </c>
    </row>
    <row r="155" s="2" customFormat="1" ht="16.5" customHeight="1">
      <c r="A155" s="39"/>
      <c r="B155" s="40"/>
      <c r="C155" s="228" t="s">
        <v>473</v>
      </c>
      <c r="D155" s="228" t="s">
        <v>365</v>
      </c>
      <c r="E155" s="229" t="s">
        <v>3111</v>
      </c>
      <c r="F155" s="230" t="s">
        <v>3112</v>
      </c>
      <c r="G155" s="231" t="s">
        <v>603</v>
      </c>
      <c r="H155" s="232">
        <v>2</v>
      </c>
      <c r="I155" s="233"/>
      <c r="J155" s="234">
        <f>ROUND(I155*H155,2)</f>
        <v>0</v>
      </c>
      <c r="K155" s="230" t="s">
        <v>369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370</v>
      </c>
      <c r="AT155" s="239" t="s">
        <v>365</v>
      </c>
      <c r="AU155" s="239" t="s">
        <v>88</v>
      </c>
      <c r="AY155" s="18" t="s">
        <v>362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370</v>
      </c>
      <c r="BM155" s="239" t="s">
        <v>1141</v>
      </c>
    </row>
    <row r="156" s="2" customFormat="1" ht="16.5" customHeight="1">
      <c r="A156" s="39"/>
      <c r="B156" s="40"/>
      <c r="C156" s="228" t="s">
        <v>479</v>
      </c>
      <c r="D156" s="228" t="s">
        <v>365</v>
      </c>
      <c r="E156" s="229" t="s">
        <v>3113</v>
      </c>
      <c r="F156" s="230" t="s">
        <v>3114</v>
      </c>
      <c r="G156" s="231" t="s">
        <v>603</v>
      </c>
      <c r="H156" s="232">
        <v>23</v>
      </c>
      <c r="I156" s="233"/>
      <c r="J156" s="234">
        <f>ROUND(I156*H156,2)</f>
        <v>0</v>
      </c>
      <c r="K156" s="230" t="s">
        <v>369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370</v>
      </c>
      <c r="AT156" s="239" t="s">
        <v>365</v>
      </c>
      <c r="AU156" s="239" t="s">
        <v>88</v>
      </c>
      <c r="AY156" s="18" t="s">
        <v>362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370</v>
      </c>
      <c r="BM156" s="239" t="s">
        <v>1149</v>
      </c>
    </row>
    <row r="157" s="2" customFormat="1" ht="16.5" customHeight="1">
      <c r="A157" s="39"/>
      <c r="B157" s="40"/>
      <c r="C157" s="228" t="s">
        <v>484</v>
      </c>
      <c r="D157" s="228" t="s">
        <v>365</v>
      </c>
      <c r="E157" s="229" t="s">
        <v>202</v>
      </c>
      <c r="F157" s="230" t="s">
        <v>3115</v>
      </c>
      <c r="G157" s="231" t="s">
        <v>603</v>
      </c>
      <c r="H157" s="232">
        <v>50</v>
      </c>
      <c r="I157" s="233"/>
      <c r="J157" s="234">
        <f>ROUND(I157*H157,2)</f>
        <v>0</v>
      </c>
      <c r="K157" s="230" t="s">
        <v>1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370</v>
      </c>
      <c r="AT157" s="239" t="s">
        <v>365</v>
      </c>
      <c r="AU157" s="239" t="s">
        <v>88</v>
      </c>
      <c r="AY157" s="18" t="s">
        <v>362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88</v>
      </c>
      <c r="BK157" s="240">
        <f>ROUND(I157*H157,2)</f>
        <v>0</v>
      </c>
      <c r="BL157" s="18" t="s">
        <v>370</v>
      </c>
      <c r="BM157" s="239" t="s">
        <v>1159</v>
      </c>
    </row>
    <row r="158" s="12" customFormat="1" ht="22.8" customHeight="1">
      <c r="A158" s="12"/>
      <c r="B158" s="212"/>
      <c r="C158" s="213"/>
      <c r="D158" s="214" t="s">
        <v>75</v>
      </c>
      <c r="E158" s="226" t="s">
        <v>3006</v>
      </c>
      <c r="F158" s="226" t="s">
        <v>3082</v>
      </c>
      <c r="G158" s="213"/>
      <c r="H158" s="213"/>
      <c r="I158" s="216"/>
      <c r="J158" s="227">
        <f>BK158</f>
        <v>0</v>
      </c>
      <c r="K158" s="213"/>
      <c r="L158" s="218"/>
      <c r="M158" s="219"/>
      <c r="N158" s="220"/>
      <c r="O158" s="220"/>
      <c r="P158" s="221">
        <f>SUM(P159:P170)</f>
        <v>0</v>
      </c>
      <c r="Q158" s="220"/>
      <c r="R158" s="221">
        <f>SUM(R159:R170)</f>
        <v>0</v>
      </c>
      <c r="S158" s="220"/>
      <c r="T158" s="222">
        <f>SUM(T159:T170)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3" t="s">
        <v>83</v>
      </c>
      <c r="AT158" s="224" t="s">
        <v>75</v>
      </c>
      <c r="AU158" s="224" t="s">
        <v>83</v>
      </c>
      <c r="AY158" s="223" t="s">
        <v>362</v>
      </c>
      <c r="BK158" s="225">
        <f>SUM(BK159:BK170)</f>
        <v>0</v>
      </c>
    </row>
    <row r="159" s="2" customFormat="1" ht="16.5" customHeight="1">
      <c r="A159" s="39"/>
      <c r="B159" s="40"/>
      <c r="C159" s="228" t="s">
        <v>488</v>
      </c>
      <c r="D159" s="228" t="s">
        <v>365</v>
      </c>
      <c r="E159" s="229" t="s">
        <v>3093</v>
      </c>
      <c r="F159" s="230" t="s">
        <v>3094</v>
      </c>
      <c r="G159" s="231" t="s">
        <v>603</v>
      </c>
      <c r="H159" s="232">
        <v>1</v>
      </c>
      <c r="I159" s="233"/>
      <c r="J159" s="234">
        <f>ROUND(I159*H159,2)</f>
        <v>0</v>
      </c>
      <c r="K159" s="230" t="s">
        <v>369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370</v>
      </c>
      <c r="AT159" s="239" t="s">
        <v>365</v>
      </c>
      <c r="AU159" s="239" t="s">
        <v>88</v>
      </c>
      <c r="AY159" s="18" t="s">
        <v>362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370</v>
      </c>
      <c r="BM159" s="239" t="s">
        <v>1171</v>
      </c>
    </row>
    <row r="160" s="2" customFormat="1" ht="16.5" customHeight="1">
      <c r="A160" s="39"/>
      <c r="B160" s="40"/>
      <c r="C160" s="228" t="s">
        <v>492</v>
      </c>
      <c r="D160" s="228" t="s">
        <v>365</v>
      </c>
      <c r="E160" s="229" t="s">
        <v>3095</v>
      </c>
      <c r="F160" s="230" t="s">
        <v>3096</v>
      </c>
      <c r="G160" s="231" t="s">
        <v>603</v>
      </c>
      <c r="H160" s="232">
        <v>1</v>
      </c>
      <c r="I160" s="233"/>
      <c r="J160" s="234">
        <f>ROUND(I160*H160,2)</f>
        <v>0</v>
      </c>
      <c r="K160" s="230" t="s">
        <v>369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370</v>
      </c>
      <c r="AT160" s="239" t="s">
        <v>365</v>
      </c>
      <c r="AU160" s="239" t="s">
        <v>88</v>
      </c>
      <c r="AY160" s="18" t="s">
        <v>362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370</v>
      </c>
      <c r="BM160" s="239" t="s">
        <v>1180</v>
      </c>
    </row>
    <row r="161" s="2" customFormat="1" ht="16.5" customHeight="1">
      <c r="A161" s="39"/>
      <c r="B161" s="40"/>
      <c r="C161" s="228" t="s">
        <v>497</v>
      </c>
      <c r="D161" s="228" t="s">
        <v>365</v>
      </c>
      <c r="E161" s="229" t="s">
        <v>3097</v>
      </c>
      <c r="F161" s="230" t="s">
        <v>3098</v>
      </c>
      <c r="G161" s="231" t="s">
        <v>603</v>
      </c>
      <c r="H161" s="232">
        <v>2</v>
      </c>
      <c r="I161" s="233"/>
      <c r="J161" s="234">
        <f>ROUND(I161*H161,2)</f>
        <v>0</v>
      </c>
      <c r="K161" s="230" t="s">
        <v>369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370</v>
      </c>
      <c r="AT161" s="239" t="s">
        <v>365</v>
      </c>
      <c r="AU161" s="239" t="s">
        <v>88</v>
      </c>
      <c r="AY161" s="18" t="s">
        <v>362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88</v>
      </c>
      <c r="BK161" s="240">
        <f>ROUND(I161*H161,2)</f>
        <v>0</v>
      </c>
      <c r="BL161" s="18" t="s">
        <v>370</v>
      </c>
      <c r="BM161" s="239" t="s">
        <v>1190</v>
      </c>
    </row>
    <row r="162" s="2" customFormat="1" ht="16.5" customHeight="1">
      <c r="A162" s="39"/>
      <c r="B162" s="40"/>
      <c r="C162" s="228" t="s">
        <v>502</v>
      </c>
      <c r="D162" s="228" t="s">
        <v>365</v>
      </c>
      <c r="E162" s="229" t="s">
        <v>3099</v>
      </c>
      <c r="F162" s="230" t="s">
        <v>3100</v>
      </c>
      <c r="G162" s="231" t="s">
        <v>603</v>
      </c>
      <c r="H162" s="232">
        <v>36</v>
      </c>
      <c r="I162" s="233"/>
      <c r="J162" s="234">
        <f>ROUND(I162*H162,2)</f>
        <v>0</v>
      </c>
      <c r="K162" s="230" t="s">
        <v>369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370</v>
      </c>
      <c r="AT162" s="239" t="s">
        <v>365</v>
      </c>
      <c r="AU162" s="239" t="s">
        <v>88</v>
      </c>
      <c r="AY162" s="18" t="s">
        <v>362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88</v>
      </c>
      <c r="BK162" s="240">
        <f>ROUND(I162*H162,2)</f>
        <v>0</v>
      </c>
      <c r="BL162" s="18" t="s">
        <v>370</v>
      </c>
      <c r="BM162" s="239" t="s">
        <v>1201</v>
      </c>
    </row>
    <row r="163" s="2" customFormat="1" ht="16.5" customHeight="1">
      <c r="A163" s="39"/>
      <c r="B163" s="40"/>
      <c r="C163" s="228" t="s">
        <v>509</v>
      </c>
      <c r="D163" s="228" t="s">
        <v>365</v>
      </c>
      <c r="E163" s="229" t="s">
        <v>3101</v>
      </c>
      <c r="F163" s="230" t="s">
        <v>3102</v>
      </c>
      <c r="G163" s="231" t="s">
        <v>603</v>
      </c>
      <c r="H163" s="232">
        <v>4</v>
      </c>
      <c r="I163" s="233"/>
      <c r="J163" s="234">
        <f>ROUND(I163*H163,2)</f>
        <v>0</v>
      </c>
      <c r="K163" s="230" t="s">
        <v>369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370</v>
      </c>
      <c r="AT163" s="239" t="s">
        <v>365</v>
      </c>
      <c r="AU163" s="239" t="s">
        <v>88</v>
      </c>
      <c r="AY163" s="18" t="s">
        <v>362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88</v>
      </c>
      <c r="BK163" s="240">
        <f>ROUND(I163*H163,2)</f>
        <v>0</v>
      </c>
      <c r="BL163" s="18" t="s">
        <v>370</v>
      </c>
      <c r="BM163" s="239" t="s">
        <v>1214</v>
      </c>
    </row>
    <row r="164" s="2" customFormat="1" ht="16.5" customHeight="1">
      <c r="A164" s="39"/>
      <c r="B164" s="40"/>
      <c r="C164" s="228" t="s">
        <v>517</v>
      </c>
      <c r="D164" s="228" t="s">
        <v>365</v>
      </c>
      <c r="E164" s="229" t="s">
        <v>3103</v>
      </c>
      <c r="F164" s="230" t="s">
        <v>3104</v>
      </c>
      <c r="G164" s="231" t="s">
        <v>603</v>
      </c>
      <c r="H164" s="232">
        <v>1</v>
      </c>
      <c r="I164" s="233"/>
      <c r="J164" s="234">
        <f>ROUND(I164*H164,2)</f>
        <v>0</v>
      </c>
      <c r="K164" s="230" t="s">
        <v>369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370</v>
      </c>
      <c r="AT164" s="239" t="s">
        <v>365</v>
      </c>
      <c r="AU164" s="239" t="s">
        <v>88</v>
      </c>
      <c r="AY164" s="18" t="s">
        <v>362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88</v>
      </c>
      <c r="BK164" s="240">
        <f>ROUND(I164*H164,2)</f>
        <v>0</v>
      </c>
      <c r="BL164" s="18" t="s">
        <v>370</v>
      </c>
      <c r="BM164" s="239" t="s">
        <v>1222</v>
      </c>
    </row>
    <row r="165" s="2" customFormat="1" ht="16.5" customHeight="1">
      <c r="A165" s="39"/>
      <c r="B165" s="40"/>
      <c r="C165" s="228" t="s">
        <v>522</v>
      </c>
      <c r="D165" s="228" t="s">
        <v>365</v>
      </c>
      <c r="E165" s="229" t="s">
        <v>3105</v>
      </c>
      <c r="F165" s="230" t="s">
        <v>3106</v>
      </c>
      <c r="G165" s="231" t="s">
        <v>603</v>
      </c>
      <c r="H165" s="232">
        <v>1</v>
      </c>
      <c r="I165" s="233"/>
      <c r="J165" s="234">
        <f>ROUND(I165*H165,2)</f>
        <v>0</v>
      </c>
      <c r="K165" s="230" t="s">
        <v>369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370</v>
      </c>
      <c r="AT165" s="239" t="s">
        <v>365</v>
      </c>
      <c r="AU165" s="239" t="s">
        <v>88</v>
      </c>
      <c r="AY165" s="18" t="s">
        <v>362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88</v>
      </c>
      <c r="BK165" s="240">
        <f>ROUND(I165*H165,2)</f>
        <v>0</v>
      </c>
      <c r="BL165" s="18" t="s">
        <v>370</v>
      </c>
      <c r="BM165" s="239" t="s">
        <v>1233</v>
      </c>
    </row>
    <row r="166" s="2" customFormat="1" ht="24.15" customHeight="1">
      <c r="A166" s="39"/>
      <c r="B166" s="40"/>
      <c r="C166" s="228" t="s">
        <v>526</v>
      </c>
      <c r="D166" s="228" t="s">
        <v>365</v>
      </c>
      <c r="E166" s="229" t="s">
        <v>3107</v>
      </c>
      <c r="F166" s="230" t="s">
        <v>3108</v>
      </c>
      <c r="G166" s="231" t="s">
        <v>603</v>
      </c>
      <c r="H166" s="232">
        <v>2</v>
      </c>
      <c r="I166" s="233"/>
      <c r="J166" s="234">
        <f>ROUND(I166*H166,2)</f>
        <v>0</v>
      </c>
      <c r="K166" s="230" t="s">
        <v>369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370</v>
      </c>
      <c r="AT166" s="239" t="s">
        <v>365</v>
      </c>
      <c r="AU166" s="239" t="s">
        <v>88</v>
      </c>
      <c r="AY166" s="18" t="s">
        <v>362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88</v>
      </c>
      <c r="BK166" s="240">
        <f>ROUND(I166*H166,2)</f>
        <v>0</v>
      </c>
      <c r="BL166" s="18" t="s">
        <v>370</v>
      </c>
      <c r="BM166" s="239" t="s">
        <v>1239</v>
      </c>
    </row>
    <row r="167" s="2" customFormat="1" ht="21.75" customHeight="1">
      <c r="A167" s="39"/>
      <c r="B167" s="40"/>
      <c r="C167" s="228" t="s">
        <v>530</v>
      </c>
      <c r="D167" s="228" t="s">
        <v>365</v>
      </c>
      <c r="E167" s="229" t="s">
        <v>3109</v>
      </c>
      <c r="F167" s="230" t="s">
        <v>3110</v>
      </c>
      <c r="G167" s="231" t="s">
        <v>603</v>
      </c>
      <c r="H167" s="232">
        <v>36</v>
      </c>
      <c r="I167" s="233"/>
      <c r="J167" s="234">
        <f>ROUND(I167*H167,2)</f>
        <v>0</v>
      </c>
      <c r="K167" s="230" t="s">
        <v>369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370</v>
      </c>
      <c r="AT167" s="239" t="s">
        <v>365</v>
      </c>
      <c r="AU167" s="239" t="s">
        <v>88</v>
      </c>
      <c r="AY167" s="18" t="s">
        <v>362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88</v>
      </c>
      <c r="BK167" s="240">
        <f>ROUND(I167*H167,2)</f>
        <v>0</v>
      </c>
      <c r="BL167" s="18" t="s">
        <v>370</v>
      </c>
      <c r="BM167" s="239" t="s">
        <v>1243</v>
      </c>
    </row>
    <row r="168" s="2" customFormat="1" ht="16.5" customHeight="1">
      <c r="A168" s="39"/>
      <c r="B168" s="40"/>
      <c r="C168" s="228" t="s">
        <v>536</v>
      </c>
      <c r="D168" s="228" t="s">
        <v>365</v>
      </c>
      <c r="E168" s="229" t="s">
        <v>3111</v>
      </c>
      <c r="F168" s="230" t="s">
        <v>3112</v>
      </c>
      <c r="G168" s="231" t="s">
        <v>603</v>
      </c>
      <c r="H168" s="232">
        <v>2</v>
      </c>
      <c r="I168" s="233"/>
      <c r="J168" s="234">
        <f>ROUND(I168*H168,2)</f>
        <v>0</v>
      </c>
      <c r="K168" s="230" t="s">
        <v>369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370</v>
      </c>
      <c r="AT168" s="239" t="s">
        <v>365</v>
      </c>
      <c r="AU168" s="239" t="s">
        <v>88</v>
      </c>
      <c r="AY168" s="18" t="s">
        <v>362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88</v>
      </c>
      <c r="BK168" s="240">
        <f>ROUND(I168*H168,2)</f>
        <v>0</v>
      </c>
      <c r="BL168" s="18" t="s">
        <v>370</v>
      </c>
      <c r="BM168" s="239" t="s">
        <v>1249</v>
      </c>
    </row>
    <row r="169" s="2" customFormat="1" ht="16.5" customHeight="1">
      <c r="A169" s="39"/>
      <c r="B169" s="40"/>
      <c r="C169" s="228" t="s">
        <v>540</v>
      </c>
      <c r="D169" s="228" t="s">
        <v>365</v>
      </c>
      <c r="E169" s="229" t="s">
        <v>3113</v>
      </c>
      <c r="F169" s="230" t="s">
        <v>3114</v>
      </c>
      <c r="G169" s="231" t="s">
        <v>603</v>
      </c>
      <c r="H169" s="232">
        <v>22</v>
      </c>
      <c r="I169" s="233"/>
      <c r="J169" s="234">
        <f>ROUND(I169*H169,2)</f>
        <v>0</v>
      </c>
      <c r="K169" s="230" t="s">
        <v>369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370</v>
      </c>
      <c r="AT169" s="239" t="s">
        <v>365</v>
      </c>
      <c r="AU169" s="239" t="s">
        <v>88</v>
      </c>
      <c r="AY169" s="18" t="s">
        <v>362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88</v>
      </c>
      <c r="BK169" s="240">
        <f>ROUND(I169*H169,2)</f>
        <v>0</v>
      </c>
      <c r="BL169" s="18" t="s">
        <v>370</v>
      </c>
      <c r="BM169" s="239" t="s">
        <v>1258</v>
      </c>
    </row>
    <row r="170" s="2" customFormat="1" ht="16.5" customHeight="1">
      <c r="A170" s="39"/>
      <c r="B170" s="40"/>
      <c r="C170" s="228" t="s">
        <v>544</v>
      </c>
      <c r="D170" s="228" t="s">
        <v>365</v>
      </c>
      <c r="E170" s="229" t="s">
        <v>202</v>
      </c>
      <c r="F170" s="230" t="s">
        <v>3115</v>
      </c>
      <c r="G170" s="231" t="s">
        <v>603</v>
      </c>
      <c r="H170" s="232">
        <v>46</v>
      </c>
      <c r="I170" s="233"/>
      <c r="J170" s="234">
        <f>ROUND(I170*H170,2)</f>
        <v>0</v>
      </c>
      <c r="K170" s="230" t="s">
        <v>1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370</v>
      </c>
      <c r="AT170" s="239" t="s">
        <v>365</v>
      </c>
      <c r="AU170" s="239" t="s">
        <v>88</v>
      </c>
      <c r="AY170" s="18" t="s">
        <v>362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88</v>
      </c>
      <c r="BK170" s="240">
        <f>ROUND(I170*H170,2)</f>
        <v>0</v>
      </c>
      <c r="BL170" s="18" t="s">
        <v>370</v>
      </c>
      <c r="BM170" s="239" t="s">
        <v>1199</v>
      </c>
    </row>
    <row r="171" s="12" customFormat="1" ht="22.8" customHeight="1">
      <c r="A171" s="12"/>
      <c r="B171" s="212"/>
      <c r="C171" s="213"/>
      <c r="D171" s="214" t="s">
        <v>75</v>
      </c>
      <c r="E171" s="226" t="s">
        <v>3083</v>
      </c>
      <c r="F171" s="226" t="s">
        <v>3084</v>
      </c>
      <c r="G171" s="213"/>
      <c r="H171" s="213"/>
      <c r="I171" s="216"/>
      <c r="J171" s="227">
        <f>BK171</f>
        <v>0</v>
      </c>
      <c r="K171" s="213"/>
      <c r="L171" s="218"/>
      <c r="M171" s="219"/>
      <c r="N171" s="220"/>
      <c r="O171" s="220"/>
      <c r="P171" s="221">
        <f>SUM(P172:P183)</f>
        <v>0</v>
      </c>
      <c r="Q171" s="220"/>
      <c r="R171" s="221">
        <f>SUM(R172:R183)</f>
        <v>0</v>
      </c>
      <c r="S171" s="220"/>
      <c r="T171" s="222">
        <f>SUM(T172:T183)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3" t="s">
        <v>83</v>
      </c>
      <c r="AT171" s="224" t="s">
        <v>75</v>
      </c>
      <c r="AU171" s="224" t="s">
        <v>83</v>
      </c>
      <c r="AY171" s="223" t="s">
        <v>362</v>
      </c>
      <c r="BK171" s="225">
        <f>SUM(BK172:BK183)</f>
        <v>0</v>
      </c>
    </row>
    <row r="172" s="2" customFormat="1" ht="16.5" customHeight="1">
      <c r="A172" s="39"/>
      <c r="B172" s="40"/>
      <c r="C172" s="228" t="s">
        <v>548</v>
      </c>
      <c r="D172" s="228" t="s">
        <v>365</v>
      </c>
      <c r="E172" s="229" t="s">
        <v>3093</v>
      </c>
      <c r="F172" s="230" t="s">
        <v>3094</v>
      </c>
      <c r="G172" s="231" t="s">
        <v>603</v>
      </c>
      <c r="H172" s="232">
        <v>1</v>
      </c>
      <c r="I172" s="233"/>
      <c r="J172" s="234">
        <f>ROUND(I172*H172,2)</f>
        <v>0</v>
      </c>
      <c r="K172" s="230" t="s">
        <v>369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370</v>
      </c>
      <c r="AT172" s="239" t="s">
        <v>365</v>
      </c>
      <c r="AU172" s="239" t="s">
        <v>88</v>
      </c>
      <c r="AY172" s="18" t="s">
        <v>362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88</v>
      </c>
      <c r="BK172" s="240">
        <f>ROUND(I172*H172,2)</f>
        <v>0</v>
      </c>
      <c r="BL172" s="18" t="s">
        <v>370</v>
      </c>
      <c r="BM172" s="239" t="s">
        <v>1280</v>
      </c>
    </row>
    <row r="173" s="2" customFormat="1" ht="16.5" customHeight="1">
      <c r="A173" s="39"/>
      <c r="B173" s="40"/>
      <c r="C173" s="228" t="s">
        <v>554</v>
      </c>
      <c r="D173" s="228" t="s">
        <v>365</v>
      </c>
      <c r="E173" s="229" t="s">
        <v>3095</v>
      </c>
      <c r="F173" s="230" t="s">
        <v>3096</v>
      </c>
      <c r="G173" s="231" t="s">
        <v>603</v>
      </c>
      <c r="H173" s="232">
        <v>1</v>
      </c>
      <c r="I173" s="233"/>
      <c r="J173" s="234">
        <f>ROUND(I173*H173,2)</f>
        <v>0</v>
      </c>
      <c r="K173" s="230" t="s">
        <v>369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370</v>
      </c>
      <c r="AT173" s="239" t="s">
        <v>365</v>
      </c>
      <c r="AU173" s="239" t="s">
        <v>88</v>
      </c>
      <c r="AY173" s="18" t="s">
        <v>362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88</v>
      </c>
      <c r="BK173" s="240">
        <f>ROUND(I173*H173,2)</f>
        <v>0</v>
      </c>
      <c r="BL173" s="18" t="s">
        <v>370</v>
      </c>
      <c r="BM173" s="239" t="s">
        <v>1293</v>
      </c>
    </row>
    <row r="174" s="2" customFormat="1" ht="16.5" customHeight="1">
      <c r="A174" s="39"/>
      <c r="B174" s="40"/>
      <c r="C174" s="228" t="s">
        <v>564</v>
      </c>
      <c r="D174" s="228" t="s">
        <v>365</v>
      </c>
      <c r="E174" s="229" t="s">
        <v>3097</v>
      </c>
      <c r="F174" s="230" t="s">
        <v>3098</v>
      </c>
      <c r="G174" s="231" t="s">
        <v>603</v>
      </c>
      <c r="H174" s="232">
        <v>2</v>
      </c>
      <c r="I174" s="233"/>
      <c r="J174" s="234">
        <f>ROUND(I174*H174,2)</f>
        <v>0</v>
      </c>
      <c r="K174" s="230" t="s">
        <v>369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370</v>
      </c>
      <c r="AT174" s="239" t="s">
        <v>365</v>
      </c>
      <c r="AU174" s="239" t="s">
        <v>88</v>
      </c>
      <c r="AY174" s="18" t="s">
        <v>362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88</v>
      </c>
      <c r="BK174" s="240">
        <f>ROUND(I174*H174,2)</f>
        <v>0</v>
      </c>
      <c r="BL174" s="18" t="s">
        <v>370</v>
      </c>
      <c r="BM174" s="239" t="s">
        <v>1307</v>
      </c>
    </row>
    <row r="175" s="2" customFormat="1" ht="16.5" customHeight="1">
      <c r="A175" s="39"/>
      <c r="B175" s="40"/>
      <c r="C175" s="228" t="s">
        <v>574</v>
      </c>
      <c r="D175" s="228" t="s">
        <v>365</v>
      </c>
      <c r="E175" s="229" t="s">
        <v>3099</v>
      </c>
      <c r="F175" s="230" t="s">
        <v>3100</v>
      </c>
      <c r="G175" s="231" t="s">
        <v>603</v>
      </c>
      <c r="H175" s="232">
        <v>32</v>
      </c>
      <c r="I175" s="233"/>
      <c r="J175" s="234">
        <f>ROUND(I175*H175,2)</f>
        <v>0</v>
      </c>
      <c r="K175" s="230" t="s">
        <v>369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370</v>
      </c>
      <c r="AT175" s="239" t="s">
        <v>365</v>
      </c>
      <c r="AU175" s="239" t="s">
        <v>88</v>
      </c>
      <c r="AY175" s="18" t="s">
        <v>362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88</v>
      </c>
      <c r="BK175" s="240">
        <f>ROUND(I175*H175,2)</f>
        <v>0</v>
      </c>
      <c r="BL175" s="18" t="s">
        <v>370</v>
      </c>
      <c r="BM175" s="239" t="s">
        <v>1319</v>
      </c>
    </row>
    <row r="176" s="2" customFormat="1" ht="16.5" customHeight="1">
      <c r="A176" s="39"/>
      <c r="B176" s="40"/>
      <c r="C176" s="228" t="s">
        <v>1128</v>
      </c>
      <c r="D176" s="228" t="s">
        <v>365</v>
      </c>
      <c r="E176" s="229" t="s">
        <v>3101</v>
      </c>
      <c r="F176" s="230" t="s">
        <v>3102</v>
      </c>
      <c r="G176" s="231" t="s">
        <v>603</v>
      </c>
      <c r="H176" s="232">
        <v>4</v>
      </c>
      <c r="I176" s="233"/>
      <c r="J176" s="234">
        <f>ROUND(I176*H176,2)</f>
        <v>0</v>
      </c>
      <c r="K176" s="230" t="s">
        <v>369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370</v>
      </c>
      <c r="AT176" s="239" t="s">
        <v>365</v>
      </c>
      <c r="AU176" s="239" t="s">
        <v>88</v>
      </c>
      <c r="AY176" s="18" t="s">
        <v>362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88</v>
      </c>
      <c r="BK176" s="240">
        <f>ROUND(I176*H176,2)</f>
        <v>0</v>
      </c>
      <c r="BL176" s="18" t="s">
        <v>370</v>
      </c>
      <c r="BM176" s="239" t="s">
        <v>1336</v>
      </c>
    </row>
    <row r="177" s="2" customFormat="1" ht="16.5" customHeight="1">
      <c r="A177" s="39"/>
      <c r="B177" s="40"/>
      <c r="C177" s="228" t="s">
        <v>1132</v>
      </c>
      <c r="D177" s="228" t="s">
        <v>365</v>
      </c>
      <c r="E177" s="229" t="s">
        <v>3103</v>
      </c>
      <c r="F177" s="230" t="s">
        <v>3104</v>
      </c>
      <c r="G177" s="231" t="s">
        <v>603</v>
      </c>
      <c r="H177" s="232">
        <v>1</v>
      </c>
      <c r="I177" s="233"/>
      <c r="J177" s="234">
        <f>ROUND(I177*H177,2)</f>
        <v>0</v>
      </c>
      <c r="K177" s="230" t="s">
        <v>369</v>
      </c>
      <c r="L177" s="45"/>
      <c r="M177" s="235" t="s">
        <v>1</v>
      </c>
      <c r="N177" s="236" t="s">
        <v>42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370</v>
      </c>
      <c r="AT177" s="239" t="s">
        <v>365</v>
      </c>
      <c r="AU177" s="239" t="s">
        <v>88</v>
      </c>
      <c r="AY177" s="18" t="s">
        <v>362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88</v>
      </c>
      <c r="BK177" s="240">
        <f>ROUND(I177*H177,2)</f>
        <v>0</v>
      </c>
      <c r="BL177" s="18" t="s">
        <v>370</v>
      </c>
      <c r="BM177" s="239" t="s">
        <v>1351</v>
      </c>
    </row>
    <row r="178" s="2" customFormat="1" ht="16.5" customHeight="1">
      <c r="A178" s="39"/>
      <c r="B178" s="40"/>
      <c r="C178" s="228" t="s">
        <v>1136</v>
      </c>
      <c r="D178" s="228" t="s">
        <v>365</v>
      </c>
      <c r="E178" s="229" t="s">
        <v>3105</v>
      </c>
      <c r="F178" s="230" t="s">
        <v>3106</v>
      </c>
      <c r="G178" s="231" t="s">
        <v>603</v>
      </c>
      <c r="H178" s="232">
        <v>1</v>
      </c>
      <c r="I178" s="233"/>
      <c r="J178" s="234">
        <f>ROUND(I178*H178,2)</f>
        <v>0</v>
      </c>
      <c r="K178" s="230" t="s">
        <v>369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370</v>
      </c>
      <c r="AT178" s="239" t="s">
        <v>365</v>
      </c>
      <c r="AU178" s="239" t="s">
        <v>88</v>
      </c>
      <c r="AY178" s="18" t="s">
        <v>362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88</v>
      </c>
      <c r="BK178" s="240">
        <f>ROUND(I178*H178,2)</f>
        <v>0</v>
      </c>
      <c r="BL178" s="18" t="s">
        <v>370</v>
      </c>
      <c r="BM178" s="239" t="s">
        <v>1364</v>
      </c>
    </row>
    <row r="179" s="2" customFormat="1" ht="24.15" customHeight="1">
      <c r="A179" s="39"/>
      <c r="B179" s="40"/>
      <c r="C179" s="228" t="s">
        <v>1141</v>
      </c>
      <c r="D179" s="228" t="s">
        <v>365</v>
      </c>
      <c r="E179" s="229" t="s">
        <v>3107</v>
      </c>
      <c r="F179" s="230" t="s">
        <v>3108</v>
      </c>
      <c r="G179" s="231" t="s">
        <v>603</v>
      </c>
      <c r="H179" s="232">
        <v>2</v>
      </c>
      <c r="I179" s="233"/>
      <c r="J179" s="234">
        <f>ROUND(I179*H179,2)</f>
        <v>0</v>
      </c>
      <c r="K179" s="230" t="s">
        <v>369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370</v>
      </c>
      <c r="AT179" s="239" t="s">
        <v>365</v>
      </c>
      <c r="AU179" s="239" t="s">
        <v>88</v>
      </c>
      <c r="AY179" s="18" t="s">
        <v>362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88</v>
      </c>
      <c r="BK179" s="240">
        <f>ROUND(I179*H179,2)</f>
        <v>0</v>
      </c>
      <c r="BL179" s="18" t="s">
        <v>370</v>
      </c>
      <c r="BM179" s="239" t="s">
        <v>1378</v>
      </c>
    </row>
    <row r="180" s="2" customFormat="1" ht="21.75" customHeight="1">
      <c r="A180" s="39"/>
      <c r="B180" s="40"/>
      <c r="C180" s="228" t="s">
        <v>1145</v>
      </c>
      <c r="D180" s="228" t="s">
        <v>365</v>
      </c>
      <c r="E180" s="229" t="s">
        <v>3109</v>
      </c>
      <c r="F180" s="230" t="s">
        <v>3110</v>
      </c>
      <c r="G180" s="231" t="s">
        <v>603</v>
      </c>
      <c r="H180" s="232">
        <v>32</v>
      </c>
      <c r="I180" s="233"/>
      <c r="J180" s="234">
        <f>ROUND(I180*H180,2)</f>
        <v>0</v>
      </c>
      <c r="K180" s="230" t="s">
        <v>369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370</v>
      </c>
      <c r="AT180" s="239" t="s">
        <v>365</v>
      </c>
      <c r="AU180" s="239" t="s">
        <v>88</v>
      </c>
      <c r="AY180" s="18" t="s">
        <v>362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88</v>
      </c>
      <c r="BK180" s="240">
        <f>ROUND(I180*H180,2)</f>
        <v>0</v>
      </c>
      <c r="BL180" s="18" t="s">
        <v>370</v>
      </c>
      <c r="BM180" s="239" t="s">
        <v>1397</v>
      </c>
    </row>
    <row r="181" s="2" customFormat="1" ht="16.5" customHeight="1">
      <c r="A181" s="39"/>
      <c r="B181" s="40"/>
      <c r="C181" s="228" t="s">
        <v>1149</v>
      </c>
      <c r="D181" s="228" t="s">
        <v>365</v>
      </c>
      <c r="E181" s="229" t="s">
        <v>3111</v>
      </c>
      <c r="F181" s="230" t="s">
        <v>3112</v>
      </c>
      <c r="G181" s="231" t="s">
        <v>603</v>
      </c>
      <c r="H181" s="232">
        <v>1</v>
      </c>
      <c r="I181" s="233"/>
      <c r="J181" s="234">
        <f>ROUND(I181*H181,2)</f>
        <v>0</v>
      </c>
      <c r="K181" s="230" t="s">
        <v>369</v>
      </c>
      <c r="L181" s="45"/>
      <c r="M181" s="235" t="s">
        <v>1</v>
      </c>
      <c r="N181" s="236" t="s">
        <v>42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370</v>
      </c>
      <c r="AT181" s="239" t="s">
        <v>365</v>
      </c>
      <c r="AU181" s="239" t="s">
        <v>88</v>
      </c>
      <c r="AY181" s="18" t="s">
        <v>362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88</v>
      </c>
      <c r="BK181" s="240">
        <f>ROUND(I181*H181,2)</f>
        <v>0</v>
      </c>
      <c r="BL181" s="18" t="s">
        <v>370</v>
      </c>
      <c r="BM181" s="239" t="s">
        <v>1410</v>
      </c>
    </row>
    <row r="182" s="2" customFormat="1" ht="16.5" customHeight="1">
      <c r="A182" s="39"/>
      <c r="B182" s="40"/>
      <c r="C182" s="228" t="s">
        <v>1155</v>
      </c>
      <c r="D182" s="228" t="s">
        <v>365</v>
      </c>
      <c r="E182" s="229" t="s">
        <v>3113</v>
      </c>
      <c r="F182" s="230" t="s">
        <v>3114</v>
      </c>
      <c r="G182" s="231" t="s">
        <v>603</v>
      </c>
      <c r="H182" s="232">
        <v>17</v>
      </c>
      <c r="I182" s="233"/>
      <c r="J182" s="234">
        <f>ROUND(I182*H182,2)</f>
        <v>0</v>
      </c>
      <c r="K182" s="230" t="s">
        <v>369</v>
      </c>
      <c r="L182" s="45"/>
      <c r="M182" s="235" t="s">
        <v>1</v>
      </c>
      <c r="N182" s="236" t="s">
        <v>42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370</v>
      </c>
      <c r="AT182" s="239" t="s">
        <v>365</v>
      </c>
      <c r="AU182" s="239" t="s">
        <v>88</v>
      </c>
      <c r="AY182" s="18" t="s">
        <v>362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88</v>
      </c>
      <c r="BK182" s="240">
        <f>ROUND(I182*H182,2)</f>
        <v>0</v>
      </c>
      <c r="BL182" s="18" t="s">
        <v>370</v>
      </c>
      <c r="BM182" s="239" t="s">
        <v>1428</v>
      </c>
    </row>
    <row r="183" s="2" customFormat="1" ht="16.5" customHeight="1">
      <c r="A183" s="39"/>
      <c r="B183" s="40"/>
      <c r="C183" s="228" t="s">
        <v>1159</v>
      </c>
      <c r="D183" s="228" t="s">
        <v>365</v>
      </c>
      <c r="E183" s="229" t="s">
        <v>202</v>
      </c>
      <c r="F183" s="230" t="s">
        <v>3115</v>
      </c>
      <c r="G183" s="231" t="s">
        <v>603</v>
      </c>
      <c r="H183" s="232">
        <v>42</v>
      </c>
      <c r="I183" s="233"/>
      <c r="J183" s="234">
        <f>ROUND(I183*H183,2)</f>
        <v>0</v>
      </c>
      <c r="K183" s="230" t="s">
        <v>1</v>
      </c>
      <c r="L183" s="45"/>
      <c r="M183" s="235" t="s">
        <v>1</v>
      </c>
      <c r="N183" s="236" t="s">
        <v>42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370</v>
      </c>
      <c r="AT183" s="239" t="s">
        <v>365</v>
      </c>
      <c r="AU183" s="239" t="s">
        <v>88</v>
      </c>
      <c r="AY183" s="18" t="s">
        <v>362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88</v>
      </c>
      <c r="BK183" s="240">
        <f>ROUND(I183*H183,2)</f>
        <v>0</v>
      </c>
      <c r="BL183" s="18" t="s">
        <v>370</v>
      </c>
      <c r="BM183" s="239" t="s">
        <v>1444</v>
      </c>
    </row>
    <row r="184" s="12" customFormat="1" ht="22.8" customHeight="1">
      <c r="A184" s="12"/>
      <c r="B184" s="212"/>
      <c r="C184" s="213"/>
      <c r="D184" s="214" t="s">
        <v>75</v>
      </c>
      <c r="E184" s="226" t="s">
        <v>3086</v>
      </c>
      <c r="F184" s="226" t="s">
        <v>3087</v>
      </c>
      <c r="G184" s="213"/>
      <c r="H184" s="213"/>
      <c r="I184" s="216"/>
      <c r="J184" s="227">
        <f>BK184</f>
        <v>0</v>
      </c>
      <c r="K184" s="213"/>
      <c r="L184" s="218"/>
      <c r="M184" s="219"/>
      <c r="N184" s="220"/>
      <c r="O184" s="220"/>
      <c r="P184" s="221">
        <f>SUM(P185:P198)</f>
        <v>0</v>
      </c>
      <c r="Q184" s="220"/>
      <c r="R184" s="221">
        <f>SUM(R185:R198)</f>
        <v>0</v>
      </c>
      <c r="S184" s="220"/>
      <c r="T184" s="222">
        <f>SUM(T185:T198)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3" t="s">
        <v>83</v>
      </c>
      <c r="AT184" s="224" t="s">
        <v>75</v>
      </c>
      <c r="AU184" s="224" t="s">
        <v>83</v>
      </c>
      <c r="AY184" s="223" t="s">
        <v>362</v>
      </c>
      <c r="BK184" s="225">
        <f>SUM(BK185:BK198)</f>
        <v>0</v>
      </c>
    </row>
    <row r="185" s="2" customFormat="1" ht="16.5" customHeight="1">
      <c r="A185" s="39"/>
      <c r="B185" s="40"/>
      <c r="C185" s="228" t="s">
        <v>1165</v>
      </c>
      <c r="D185" s="228" t="s">
        <v>365</v>
      </c>
      <c r="E185" s="229" t="s">
        <v>3093</v>
      </c>
      <c r="F185" s="230" t="s">
        <v>3094</v>
      </c>
      <c r="G185" s="231" t="s">
        <v>603</v>
      </c>
      <c r="H185" s="232">
        <v>1</v>
      </c>
      <c r="I185" s="233"/>
      <c r="J185" s="234">
        <f>ROUND(I185*H185,2)</f>
        <v>0</v>
      </c>
      <c r="K185" s="230" t="s">
        <v>369</v>
      </c>
      <c r="L185" s="45"/>
      <c r="M185" s="235" t="s">
        <v>1</v>
      </c>
      <c r="N185" s="236" t="s">
        <v>42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370</v>
      </c>
      <c r="AT185" s="239" t="s">
        <v>365</v>
      </c>
      <c r="AU185" s="239" t="s">
        <v>88</v>
      </c>
      <c r="AY185" s="18" t="s">
        <v>362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88</v>
      </c>
      <c r="BK185" s="240">
        <f>ROUND(I185*H185,2)</f>
        <v>0</v>
      </c>
      <c r="BL185" s="18" t="s">
        <v>370</v>
      </c>
      <c r="BM185" s="239" t="s">
        <v>1457</v>
      </c>
    </row>
    <row r="186" s="2" customFormat="1" ht="16.5" customHeight="1">
      <c r="A186" s="39"/>
      <c r="B186" s="40"/>
      <c r="C186" s="228" t="s">
        <v>1171</v>
      </c>
      <c r="D186" s="228" t="s">
        <v>365</v>
      </c>
      <c r="E186" s="229" t="s">
        <v>3095</v>
      </c>
      <c r="F186" s="230" t="s">
        <v>3096</v>
      </c>
      <c r="G186" s="231" t="s">
        <v>603</v>
      </c>
      <c r="H186" s="232">
        <v>1</v>
      </c>
      <c r="I186" s="233"/>
      <c r="J186" s="234">
        <f>ROUND(I186*H186,2)</f>
        <v>0</v>
      </c>
      <c r="K186" s="230" t="s">
        <v>369</v>
      </c>
      <c r="L186" s="45"/>
      <c r="M186" s="235" t="s">
        <v>1</v>
      </c>
      <c r="N186" s="236" t="s">
        <v>42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370</v>
      </c>
      <c r="AT186" s="239" t="s">
        <v>365</v>
      </c>
      <c r="AU186" s="239" t="s">
        <v>88</v>
      </c>
      <c r="AY186" s="18" t="s">
        <v>362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88</v>
      </c>
      <c r="BK186" s="240">
        <f>ROUND(I186*H186,2)</f>
        <v>0</v>
      </c>
      <c r="BL186" s="18" t="s">
        <v>370</v>
      </c>
      <c r="BM186" s="239" t="s">
        <v>1170</v>
      </c>
    </row>
    <row r="187" s="2" customFormat="1" ht="16.5" customHeight="1">
      <c r="A187" s="39"/>
      <c r="B187" s="40"/>
      <c r="C187" s="228" t="s">
        <v>1176</v>
      </c>
      <c r="D187" s="228" t="s">
        <v>365</v>
      </c>
      <c r="E187" s="229" t="s">
        <v>3097</v>
      </c>
      <c r="F187" s="230" t="s">
        <v>3098</v>
      </c>
      <c r="G187" s="231" t="s">
        <v>603</v>
      </c>
      <c r="H187" s="232">
        <v>2</v>
      </c>
      <c r="I187" s="233"/>
      <c r="J187" s="234">
        <f>ROUND(I187*H187,2)</f>
        <v>0</v>
      </c>
      <c r="K187" s="230" t="s">
        <v>369</v>
      </c>
      <c r="L187" s="45"/>
      <c r="M187" s="235" t="s">
        <v>1</v>
      </c>
      <c r="N187" s="236" t="s">
        <v>42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370</v>
      </c>
      <c r="AT187" s="239" t="s">
        <v>365</v>
      </c>
      <c r="AU187" s="239" t="s">
        <v>88</v>
      </c>
      <c r="AY187" s="18" t="s">
        <v>362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88</v>
      </c>
      <c r="BK187" s="240">
        <f>ROUND(I187*H187,2)</f>
        <v>0</v>
      </c>
      <c r="BL187" s="18" t="s">
        <v>370</v>
      </c>
      <c r="BM187" s="239" t="s">
        <v>1477</v>
      </c>
    </row>
    <row r="188" s="2" customFormat="1" ht="16.5" customHeight="1">
      <c r="A188" s="39"/>
      <c r="B188" s="40"/>
      <c r="C188" s="228" t="s">
        <v>1180</v>
      </c>
      <c r="D188" s="228" t="s">
        <v>365</v>
      </c>
      <c r="E188" s="229" t="s">
        <v>3099</v>
      </c>
      <c r="F188" s="230" t="s">
        <v>3100</v>
      </c>
      <c r="G188" s="231" t="s">
        <v>603</v>
      </c>
      <c r="H188" s="232">
        <v>32</v>
      </c>
      <c r="I188" s="233"/>
      <c r="J188" s="234">
        <f>ROUND(I188*H188,2)</f>
        <v>0</v>
      </c>
      <c r="K188" s="230" t="s">
        <v>369</v>
      </c>
      <c r="L188" s="45"/>
      <c r="M188" s="235" t="s">
        <v>1</v>
      </c>
      <c r="N188" s="236" t="s">
        <v>42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370</v>
      </c>
      <c r="AT188" s="239" t="s">
        <v>365</v>
      </c>
      <c r="AU188" s="239" t="s">
        <v>88</v>
      </c>
      <c r="AY188" s="18" t="s">
        <v>362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88</v>
      </c>
      <c r="BK188" s="240">
        <f>ROUND(I188*H188,2)</f>
        <v>0</v>
      </c>
      <c r="BL188" s="18" t="s">
        <v>370</v>
      </c>
      <c r="BM188" s="239" t="s">
        <v>1205</v>
      </c>
    </row>
    <row r="189" s="2" customFormat="1" ht="16.5" customHeight="1">
      <c r="A189" s="39"/>
      <c r="B189" s="40"/>
      <c r="C189" s="228" t="s">
        <v>1184</v>
      </c>
      <c r="D189" s="228" t="s">
        <v>365</v>
      </c>
      <c r="E189" s="229" t="s">
        <v>3101</v>
      </c>
      <c r="F189" s="230" t="s">
        <v>3102</v>
      </c>
      <c r="G189" s="231" t="s">
        <v>603</v>
      </c>
      <c r="H189" s="232">
        <v>4</v>
      </c>
      <c r="I189" s="233"/>
      <c r="J189" s="234">
        <f>ROUND(I189*H189,2)</f>
        <v>0</v>
      </c>
      <c r="K189" s="230" t="s">
        <v>369</v>
      </c>
      <c r="L189" s="45"/>
      <c r="M189" s="235" t="s">
        <v>1</v>
      </c>
      <c r="N189" s="236" t="s">
        <v>42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370</v>
      </c>
      <c r="AT189" s="239" t="s">
        <v>365</v>
      </c>
      <c r="AU189" s="239" t="s">
        <v>88</v>
      </c>
      <c r="AY189" s="18" t="s">
        <v>362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88</v>
      </c>
      <c r="BK189" s="240">
        <f>ROUND(I189*H189,2)</f>
        <v>0</v>
      </c>
      <c r="BL189" s="18" t="s">
        <v>370</v>
      </c>
      <c r="BM189" s="239" t="s">
        <v>1503</v>
      </c>
    </row>
    <row r="190" s="2" customFormat="1" ht="16.5" customHeight="1">
      <c r="A190" s="39"/>
      <c r="B190" s="40"/>
      <c r="C190" s="228" t="s">
        <v>1190</v>
      </c>
      <c r="D190" s="228" t="s">
        <v>365</v>
      </c>
      <c r="E190" s="229" t="s">
        <v>3103</v>
      </c>
      <c r="F190" s="230" t="s">
        <v>3104</v>
      </c>
      <c r="G190" s="231" t="s">
        <v>603</v>
      </c>
      <c r="H190" s="232">
        <v>1</v>
      </c>
      <c r="I190" s="233"/>
      <c r="J190" s="234">
        <f>ROUND(I190*H190,2)</f>
        <v>0</v>
      </c>
      <c r="K190" s="230" t="s">
        <v>369</v>
      </c>
      <c r="L190" s="45"/>
      <c r="M190" s="235" t="s">
        <v>1</v>
      </c>
      <c r="N190" s="236" t="s">
        <v>42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370</v>
      </c>
      <c r="AT190" s="239" t="s">
        <v>365</v>
      </c>
      <c r="AU190" s="239" t="s">
        <v>88</v>
      </c>
      <c r="AY190" s="18" t="s">
        <v>362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88</v>
      </c>
      <c r="BK190" s="240">
        <f>ROUND(I190*H190,2)</f>
        <v>0</v>
      </c>
      <c r="BL190" s="18" t="s">
        <v>370</v>
      </c>
      <c r="BM190" s="239" t="s">
        <v>1514</v>
      </c>
    </row>
    <row r="191" s="2" customFormat="1" ht="16.5" customHeight="1">
      <c r="A191" s="39"/>
      <c r="B191" s="40"/>
      <c r="C191" s="228" t="s">
        <v>1195</v>
      </c>
      <c r="D191" s="228" t="s">
        <v>365</v>
      </c>
      <c r="E191" s="229" t="s">
        <v>3105</v>
      </c>
      <c r="F191" s="230" t="s">
        <v>3106</v>
      </c>
      <c r="G191" s="231" t="s">
        <v>603</v>
      </c>
      <c r="H191" s="232">
        <v>1</v>
      </c>
      <c r="I191" s="233"/>
      <c r="J191" s="234">
        <f>ROUND(I191*H191,2)</f>
        <v>0</v>
      </c>
      <c r="K191" s="230" t="s">
        <v>369</v>
      </c>
      <c r="L191" s="45"/>
      <c r="M191" s="235" t="s">
        <v>1</v>
      </c>
      <c r="N191" s="236" t="s">
        <v>42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370</v>
      </c>
      <c r="AT191" s="239" t="s">
        <v>365</v>
      </c>
      <c r="AU191" s="239" t="s">
        <v>88</v>
      </c>
      <c r="AY191" s="18" t="s">
        <v>362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88</v>
      </c>
      <c r="BK191" s="240">
        <f>ROUND(I191*H191,2)</f>
        <v>0</v>
      </c>
      <c r="BL191" s="18" t="s">
        <v>370</v>
      </c>
      <c r="BM191" s="239" t="s">
        <v>1532</v>
      </c>
    </row>
    <row r="192" s="2" customFormat="1" ht="24.15" customHeight="1">
      <c r="A192" s="39"/>
      <c r="B192" s="40"/>
      <c r="C192" s="228" t="s">
        <v>1201</v>
      </c>
      <c r="D192" s="228" t="s">
        <v>365</v>
      </c>
      <c r="E192" s="229" t="s">
        <v>3107</v>
      </c>
      <c r="F192" s="230" t="s">
        <v>3108</v>
      </c>
      <c r="G192" s="231" t="s">
        <v>603</v>
      </c>
      <c r="H192" s="232">
        <v>2</v>
      </c>
      <c r="I192" s="233"/>
      <c r="J192" s="234">
        <f>ROUND(I192*H192,2)</f>
        <v>0</v>
      </c>
      <c r="K192" s="230" t="s">
        <v>369</v>
      </c>
      <c r="L192" s="45"/>
      <c r="M192" s="235" t="s">
        <v>1</v>
      </c>
      <c r="N192" s="236" t="s">
        <v>42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370</v>
      </c>
      <c r="AT192" s="239" t="s">
        <v>365</v>
      </c>
      <c r="AU192" s="239" t="s">
        <v>88</v>
      </c>
      <c r="AY192" s="18" t="s">
        <v>362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88</v>
      </c>
      <c r="BK192" s="240">
        <f>ROUND(I192*H192,2)</f>
        <v>0</v>
      </c>
      <c r="BL192" s="18" t="s">
        <v>370</v>
      </c>
      <c r="BM192" s="239" t="s">
        <v>1555</v>
      </c>
    </row>
    <row r="193" s="2" customFormat="1" ht="21.75" customHeight="1">
      <c r="A193" s="39"/>
      <c r="B193" s="40"/>
      <c r="C193" s="228" t="s">
        <v>1207</v>
      </c>
      <c r="D193" s="228" t="s">
        <v>365</v>
      </c>
      <c r="E193" s="229" t="s">
        <v>3109</v>
      </c>
      <c r="F193" s="230" t="s">
        <v>3110</v>
      </c>
      <c r="G193" s="231" t="s">
        <v>603</v>
      </c>
      <c r="H193" s="232">
        <v>32</v>
      </c>
      <c r="I193" s="233"/>
      <c r="J193" s="234">
        <f>ROUND(I193*H193,2)</f>
        <v>0</v>
      </c>
      <c r="K193" s="230" t="s">
        <v>369</v>
      </c>
      <c r="L193" s="45"/>
      <c r="M193" s="235" t="s">
        <v>1</v>
      </c>
      <c r="N193" s="236" t="s">
        <v>42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370</v>
      </c>
      <c r="AT193" s="239" t="s">
        <v>365</v>
      </c>
      <c r="AU193" s="239" t="s">
        <v>88</v>
      </c>
      <c r="AY193" s="18" t="s">
        <v>362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88</v>
      </c>
      <c r="BK193" s="240">
        <f>ROUND(I193*H193,2)</f>
        <v>0</v>
      </c>
      <c r="BL193" s="18" t="s">
        <v>370</v>
      </c>
      <c r="BM193" s="239" t="s">
        <v>1564</v>
      </c>
    </row>
    <row r="194" s="2" customFormat="1" ht="16.5" customHeight="1">
      <c r="A194" s="39"/>
      <c r="B194" s="40"/>
      <c r="C194" s="228" t="s">
        <v>1214</v>
      </c>
      <c r="D194" s="228" t="s">
        <v>365</v>
      </c>
      <c r="E194" s="229" t="s">
        <v>3111</v>
      </c>
      <c r="F194" s="230" t="s">
        <v>3112</v>
      </c>
      <c r="G194" s="231" t="s">
        <v>603</v>
      </c>
      <c r="H194" s="232">
        <v>1</v>
      </c>
      <c r="I194" s="233"/>
      <c r="J194" s="234">
        <f>ROUND(I194*H194,2)</f>
        <v>0</v>
      </c>
      <c r="K194" s="230" t="s">
        <v>369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370</v>
      </c>
      <c r="AT194" s="239" t="s">
        <v>365</v>
      </c>
      <c r="AU194" s="239" t="s">
        <v>88</v>
      </c>
      <c r="AY194" s="18" t="s">
        <v>362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88</v>
      </c>
      <c r="BK194" s="240">
        <f>ROUND(I194*H194,2)</f>
        <v>0</v>
      </c>
      <c r="BL194" s="18" t="s">
        <v>370</v>
      </c>
      <c r="BM194" s="239" t="s">
        <v>1580</v>
      </c>
    </row>
    <row r="195" s="2" customFormat="1" ht="16.5" customHeight="1">
      <c r="A195" s="39"/>
      <c r="B195" s="40"/>
      <c r="C195" s="228" t="s">
        <v>1218</v>
      </c>
      <c r="D195" s="228" t="s">
        <v>365</v>
      </c>
      <c r="E195" s="229" t="s">
        <v>3113</v>
      </c>
      <c r="F195" s="230" t="s">
        <v>3114</v>
      </c>
      <c r="G195" s="231" t="s">
        <v>603</v>
      </c>
      <c r="H195" s="232">
        <v>17</v>
      </c>
      <c r="I195" s="233"/>
      <c r="J195" s="234">
        <f>ROUND(I195*H195,2)</f>
        <v>0</v>
      </c>
      <c r="K195" s="230" t="s">
        <v>369</v>
      </c>
      <c r="L195" s="45"/>
      <c r="M195" s="235" t="s">
        <v>1</v>
      </c>
      <c r="N195" s="236" t="s">
        <v>42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370</v>
      </c>
      <c r="AT195" s="239" t="s">
        <v>365</v>
      </c>
      <c r="AU195" s="239" t="s">
        <v>88</v>
      </c>
      <c r="AY195" s="18" t="s">
        <v>362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88</v>
      </c>
      <c r="BK195" s="240">
        <f>ROUND(I195*H195,2)</f>
        <v>0</v>
      </c>
      <c r="BL195" s="18" t="s">
        <v>370</v>
      </c>
      <c r="BM195" s="239" t="s">
        <v>1600</v>
      </c>
    </row>
    <row r="196" s="2" customFormat="1" ht="16.5" customHeight="1">
      <c r="A196" s="39"/>
      <c r="B196" s="40"/>
      <c r="C196" s="228" t="s">
        <v>1222</v>
      </c>
      <c r="D196" s="228" t="s">
        <v>365</v>
      </c>
      <c r="E196" s="229" t="s">
        <v>202</v>
      </c>
      <c r="F196" s="230" t="s">
        <v>3115</v>
      </c>
      <c r="G196" s="231" t="s">
        <v>603</v>
      </c>
      <c r="H196" s="232">
        <v>42</v>
      </c>
      <c r="I196" s="233"/>
      <c r="J196" s="234">
        <f>ROUND(I196*H196,2)</f>
        <v>0</v>
      </c>
      <c r="K196" s="230" t="s">
        <v>1</v>
      </c>
      <c r="L196" s="45"/>
      <c r="M196" s="235" t="s">
        <v>1</v>
      </c>
      <c r="N196" s="236" t="s">
        <v>42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370</v>
      </c>
      <c r="AT196" s="239" t="s">
        <v>365</v>
      </c>
      <c r="AU196" s="239" t="s">
        <v>88</v>
      </c>
      <c r="AY196" s="18" t="s">
        <v>362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88</v>
      </c>
      <c r="BK196" s="240">
        <f>ROUND(I196*H196,2)</f>
        <v>0</v>
      </c>
      <c r="BL196" s="18" t="s">
        <v>370</v>
      </c>
      <c r="BM196" s="239" t="s">
        <v>1608</v>
      </c>
    </row>
    <row r="197" s="2" customFormat="1" ht="16.5" customHeight="1">
      <c r="A197" s="39"/>
      <c r="B197" s="40"/>
      <c r="C197" s="228" t="s">
        <v>1228</v>
      </c>
      <c r="D197" s="228" t="s">
        <v>365</v>
      </c>
      <c r="E197" s="229" t="s">
        <v>3116</v>
      </c>
      <c r="F197" s="230" t="s">
        <v>3117</v>
      </c>
      <c r="G197" s="231" t="s">
        <v>603</v>
      </c>
      <c r="H197" s="232">
        <v>1</v>
      </c>
      <c r="I197" s="233"/>
      <c r="J197" s="234">
        <f>ROUND(I197*H197,2)</f>
        <v>0</v>
      </c>
      <c r="K197" s="230" t="s">
        <v>369</v>
      </c>
      <c r="L197" s="45"/>
      <c r="M197" s="235" t="s">
        <v>1</v>
      </c>
      <c r="N197" s="236" t="s">
        <v>42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370</v>
      </c>
      <c r="AT197" s="239" t="s">
        <v>365</v>
      </c>
      <c r="AU197" s="239" t="s">
        <v>88</v>
      </c>
      <c r="AY197" s="18" t="s">
        <v>362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88</v>
      </c>
      <c r="BK197" s="240">
        <f>ROUND(I197*H197,2)</f>
        <v>0</v>
      </c>
      <c r="BL197" s="18" t="s">
        <v>370</v>
      </c>
      <c r="BM197" s="239" t="s">
        <v>1617</v>
      </c>
    </row>
    <row r="198" s="2" customFormat="1" ht="21.75" customHeight="1">
      <c r="A198" s="39"/>
      <c r="B198" s="40"/>
      <c r="C198" s="228" t="s">
        <v>1233</v>
      </c>
      <c r="D198" s="228" t="s">
        <v>365</v>
      </c>
      <c r="E198" s="229" t="s">
        <v>3118</v>
      </c>
      <c r="F198" s="230" t="s">
        <v>3119</v>
      </c>
      <c r="G198" s="231" t="s">
        <v>603</v>
      </c>
      <c r="H198" s="232">
        <v>1</v>
      </c>
      <c r="I198" s="233"/>
      <c r="J198" s="234">
        <f>ROUND(I198*H198,2)</f>
        <v>0</v>
      </c>
      <c r="K198" s="230" t="s">
        <v>369</v>
      </c>
      <c r="L198" s="45"/>
      <c r="M198" s="288" t="s">
        <v>1</v>
      </c>
      <c r="N198" s="289" t="s">
        <v>42</v>
      </c>
      <c r="O198" s="290"/>
      <c r="P198" s="291">
        <f>O198*H198</f>
        <v>0</v>
      </c>
      <c r="Q198" s="291">
        <v>0</v>
      </c>
      <c r="R198" s="291">
        <f>Q198*H198</f>
        <v>0</v>
      </c>
      <c r="S198" s="291">
        <v>0</v>
      </c>
      <c r="T198" s="292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370</v>
      </c>
      <c r="AT198" s="239" t="s">
        <v>365</v>
      </c>
      <c r="AU198" s="239" t="s">
        <v>88</v>
      </c>
      <c r="AY198" s="18" t="s">
        <v>362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88</v>
      </c>
      <c r="BK198" s="240">
        <f>ROUND(I198*H198,2)</f>
        <v>0</v>
      </c>
      <c r="BL198" s="18" t="s">
        <v>370</v>
      </c>
      <c r="BM198" s="239" t="s">
        <v>1635</v>
      </c>
    </row>
    <row r="199" s="2" customFormat="1" ht="6.96" customHeight="1">
      <c r="A199" s="39"/>
      <c r="B199" s="67"/>
      <c r="C199" s="68"/>
      <c r="D199" s="68"/>
      <c r="E199" s="68"/>
      <c r="F199" s="68"/>
      <c r="G199" s="68"/>
      <c r="H199" s="68"/>
      <c r="I199" s="68"/>
      <c r="J199" s="68"/>
      <c r="K199" s="68"/>
      <c r="L199" s="45"/>
      <c r="M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</row>
  </sheetData>
  <sheetProtection sheet="1" autoFilter="0" formatColumns="0" formatRows="0" objects="1" scenarios="1" spinCount="100000" saltValue="fSblK3VtAtx8C8Fitg9kKm0yBQhoe5JKVNVHy7hBl3p14JDeLAkCXipZiNVZ0E+quaecN8F0uMcXqnhy5fCZpQ==" hashValue="n0+d8zLfJmXE14JoNzJjfz+dE8LWp+DBXeRrXANRJC/qOOqzekh0YPml/B202ohR+JaKPuYruhFM9b24fDu4Cw==" algorithmName="SHA-512" password="CC35"/>
  <autoFilter ref="C129:K19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632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2574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3120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ROUND((SUM(BE125:BE129)),  2)</f>
        <v>0</v>
      </c>
      <c r="G37" s="39"/>
      <c r="H37" s="39"/>
      <c r="I37" s="166">
        <v>0.20999999999999999</v>
      </c>
      <c r="J37" s="165">
        <f>ROUND(((SUM(BE125:BE129))*I37),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ROUND((SUM(BF125:BF129)),  2)</f>
        <v>0</v>
      </c>
      <c r="G38" s="39"/>
      <c r="H38" s="39"/>
      <c r="I38" s="166">
        <v>0.12</v>
      </c>
      <c r="J38" s="165">
        <f>ROUND(((SUM(BF125:BF129))*I38),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ROUND((SUM(BG125:BG129)),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ROUND((SUM(BH125:BH129)),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ROUND((SUM(BI125:BI129)),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632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2574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Rozv.4 - RB-typ 1-2_A demontáže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3121</v>
      </c>
      <c r="E101" s="193"/>
      <c r="F101" s="193"/>
      <c r="G101" s="193"/>
      <c r="H101" s="193"/>
      <c r="I101" s="193"/>
      <c r="J101" s="194">
        <f>J126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347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Stavební úpravy Ústecká 2855, Česká Lípa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325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632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327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296" t="s">
        <v>2574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634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Rozv.4 - RB-typ 1-2_A demontáže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 xml:space="preserve">Ústecká 2855, Česká Lípa </v>
      </c>
      <c r="G119" s="41"/>
      <c r="H119" s="41"/>
      <c r="I119" s="33" t="s">
        <v>22</v>
      </c>
      <c r="J119" s="80" t="str">
        <f>IF(J16="","",J16)</f>
        <v>6. 8. 2025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Město Č. Lípa, n. T.G.M. 1/1, 47 001 Česká Lípa</v>
      </c>
      <c r="G121" s="41"/>
      <c r="H121" s="41"/>
      <c r="I121" s="33" t="s">
        <v>30</v>
      </c>
      <c r="J121" s="37" t="str">
        <f>E25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33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348</v>
      </c>
      <c r="D124" s="204" t="s">
        <v>61</v>
      </c>
      <c r="E124" s="204" t="s">
        <v>57</v>
      </c>
      <c r="F124" s="204" t="s">
        <v>58</v>
      </c>
      <c r="G124" s="204" t="s">
        <v>349</v>
      </c>
      <c r="H124" s="204" t="s">
        <v>350</v>
      </c>
      <c r="I124" s="204" t="s">
        <v>351</v>
      </c>
      <c r="J124" s="204" t="s">
        <v>331</v>
      </c>
      <c r="K124" s="205" t="s">
        <v>352</v>
      </c>
      <c r="L124" s="206"/>
      <c r="M124" s="101" t="s">
        <v>1</v>
      </c>
      <c r="N124" s="102" t="s">
        <v>40</v>
      </c>
      <c r="O124" s="102" t="s">
        <v>353</v>
      </c>
      <c r="P124" s="102" t="s">
        <v>354</v>
      </c>
      <c r="Q124" s="102" t="s">
        <v>355</v>
      </c>
      <c r="R124" s="102" t="s">
        <v>356</v>
      </c>
      <c r="S124" s="102" t="s">
        <v>357</v>
      </c>
      <c r="T124" s="103" t="s">
        <v>358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359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0</v>
      </c>
      <c r="S125" s="105"/>
      <c r="T125" s="210">
        <f>T126</f>
        <v>0.71535000000000004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333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75</v>
      </c>
      <c r="E126" s="215" t="s">
        <v>2577</v>
      </c>
      <c r="F126" s="215" t="s">
        <v>3122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SUM(P127:P129)</f>
        <v>0</v>
      </c>
      <c r="Q126" s="220"/>
      <c r="R126" s="221">
        <f>SUM(R127:R129)</f>
        <v>0</v>
      </c>
      <c r="S126" s="220"/>
      <c r="T126" s="222">
        <f>SUM(T127:T129)</f>
        <v>0.71535000000000004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83</v>
      </c>
      <c r="AT126" s="224" t="s">
        <v>75</v>
      </c>
      <c r="AU126" s="224" t="s">
        <v>76</v>
      </c>
      <c r="AY126" s="223" t="s">
        <v>362</v>
      </c>
      <c r="BK126" s="225">
        <f>SUM(BK127:BK129)</f>
        <v>0</v>
      </c>
    </row>
    <row r="127" s="2" customFormat="1" ht="24.15" customHeight="1">
      <c r="A127" s="39"/>
      <c r="B127" s="40"/>
      <c r="C127" s="228" t="s">
        <v>83</v>
      </c>
      <c r="D127" s="228" t="s">
        <v>365</v>
      </c>
      <c r="E127" s="229" t="s">
        <v>3123</v>
      </c>
      <c r="F127" s="230" t="s">
        <v>3124</v>
      </c>
      <c r="G127" s="231" t="s">
        <v>603</v>
      </c>
      <c r="H127" s="232">
        <v>57</v>
      </c>
      <c r="I127" s="233"/>
      <c r="J127" s="234">
        <f>ROUND(I127*H127,2)</f>
        <v>0</v>
      </c>
      <c r="K127" s="230" t="s">
        <v>369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0.010999999999999999</v>
      </c>
      <c r="T127" s="238">
        <f>S127*H127</f>
        <v>0.627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370</v>
      </c>
      <c r="AT127" s="239" t="s">
        <v>365</v>
      </c>
      <c r="AU127" s="239" t="s">
        <v>83</v>
      </c>
      <c r="AY127" s="18" t="s">
        <v>362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88</v>
      </c>
      <c r="BK127" s="240">
        <f>ROUND(I127*H127,2)</f>
        <v>0</v>
      </c>
      <c r="BL127" s="18" t="s">
        <v>370</v>
      </c>
      <c r="BM127" s="239" t="s">
        <v>88</v>
      </c>
    </row>
    <row r="128" s="2" customFormat="1" ht="24.15" customHeight="1">
      <c r="A128" s="39"/>
      <c r="B128" s="40"/>
      <c r="C128" s="228" t="s">
        <v>88</v>
      </c>
      <c r="D128" s="228" t="s">
        <v>365</v>
      </c>
      <c r="E128" s="229" t="s">
        <v>3125</v>
      </c>
      <c r="F128" s="230" t="s">
        <v>3126</v>
      </c>
      <c r="G128" s="231" t="s">
        <v>603</v>
      </c>
      <c r="H128" s="232">
        <v>57</v>
      </c>
      <c r="I128" s="233"/>
      <c r="J128" s="234">
        <f>ROUND(I128*H128,2)</f>
        <v>0</v>
      </c>
      <c r="K128" s="230" t="s">
        <v>369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0.00063000000000000003</v>
      </c>
      <c r="T128" s="238">
        <f>S128*H128</f>
        <v>0.035910000000000004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370</v>
      </c>
      <c r="AT128" s="239" t="s">
        <v>365</v>
      </c>
      <c r="AU128" s="239" t="s">
        <v>83</v>
      </c>
      <c r="AY128" s="18" t="s">
        <v>362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370</v>
      </c>
      <c r="BM128" s="239" t="s">
        <v>370</v>
      </c>
    </row>
    <row r="129" s="2" customFormat="1" ht="24.15" customHeight="1">
      <c r="A129" s="39"/>
      <c r="B129" s="40"/>
      <c r="C129" s="228" t="s">
        <v>104</v>
      </c>
      <c r="D129" s="228" t="s">
        <v>365</v>
      </c>
      <c r="E129" s="229" t="s">
        <v>3058</v>
      </c>
      <c r="F129" s="230" t="s">
        <v>3059</v>
      </c>
      <c r="G129" s="231" t="s">
        <v>603</v>
      </c>
      <c r="H129" s="232">
        <v>228</v>
      </c>
      <c r="I129" s="233"/>
      <c r="J129" s="234">
        <f>ROUND(I129*H129,2)</f>
        <v>0</v>
      </c>
      <c r="K129" s="230" t="s">
        <v>369</v>
      </c>
      <c r="L129" s="45"/>
      <c r="M129" s="288" t="s">
        <v>1</v>
      </c>
      <c r="N129" s="289" t="s">
        <v>42</v>
      </c>
      <c r="O129" s="290"/>
      <c r="P129" s="291">
        <f>O129*H129</f>
        <v>0</v>
      </c>
      <c r="Q129" s="291">
        <v>0</v>
      </c>
      <c r="R129" s="291">
        <f>Q129*H129</f>
        <v>0</v>
      </c>
      <c r="S129" s="291">
        <v>0.00023000000000000001</v>
      </c>
      <c r="T129" s="292">
        <f>S129*H129</f>
        <v>0.05244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370</v>
      </c>
      <c r="AT129" s="239" t="s">
        <v>365</v>
      </c>
      <c r="AU129" s="239" t="s">
        <v>83</v>
      </c>
      <c r="AY129" s="18" t="s">
        <v>362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370</v>
      </c>
      <c r="BM129" s="239" t="s">
        <v>386</v>
      </c>
    </row>
    <row r="130" s="2" customFormat="1" ht="6.96" customHeight="1">
      <c r="A130" s="39"/>
      <c r="B130" s="67"/>
      <c r="C130" s="68"/>
      <c r="D130" s="68"/>
      <c r="E130" s="68"/>
      <c r="F130" s="68"/>
      <c r="G130" s="68"/>
      <c r="H130" s="68"/>
      <c r="I130" s="68"/>
      <c r="J130" s="68"/>
      <c r="K130" s="68"/>
      <c r="L130" s="45"/>
      <c r="M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</sheetData>
  <sheetProtection sheet="1" autoFilter="0" formatColumns="0" formatRows="0" objects="1" scenarios="1" spinCount="100000" saltValue="yIt3e/f42EGahJDNFajC6/PCyJVaY3ZO0K8Bxh59A7LZdXHvOZ7rAh49oe4uJKzE01iXL4wp/IQpn5iBcc5bEQ==" hashValue="TrcxW+HVKQ0Uy387xuBIkG42sK5J7nsycCbn1nA/1WMBezPb6ur6W+PpUJuJ7nHC+549C0CdIBO2rjncRmxYYQ==" algorithmName="SHA-512" password="CC35"/>
  <autoFilter ref="C124:K12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632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2574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3127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ROUND(J127,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ROUND((SUM(BE127:BE160)),  2)</f>
        <v>0</v>
      </c>
      <c r="G37" s="39"/>
      <c r="H37" s="39"/>
      <c r="I37" s="166">
        <v>0.20999999999999999</v>
      </c>
      <c r="J37" s="165">
        <f>ROUND(((SUM(BE127:BE160))*I37),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ROUND((SUM(BF127:BF160)),  2)</f>
        <v>0</v>
      </c>
      <c r="G38" s="39"/>
      <c r="H38" s="39"/>
      <c r="I38" s="166">
        <v>0.12</v>
      </c>
      <c r="J38" s="165">
        <f>ROUND(((SUM(BF127:BF160))*I38),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ROUND((SUM(BG127:BG160)),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ROUND((SUM(BH127:BH160)),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ROUND((SUM(BI127:BI160)),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632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2574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Rozv.5 - RB-typ 1-2_A materiál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J127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3128</v>
      </c>
      <c r="E101" s="193"/>
      <c r="F101" s="193"/>
      <c r="G101" s="193"/>
      <c r="H101" s="193"/>
      <c r="I101" s="193"/>
      <c r="J101" s="194">
        <f>J128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3129</v>
      </c>
      <c r="E102" s="198"/>
      <c r="F102" s="198"/>
      <c r="G102" s="198"/>
      <c r="H102" s="198"/>
      <c r="I102" s="198"/>
      <c r="J102" s="199">
        <f>J129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3130</v>
      </c>
      <c r="E103" s="198"/>
      <c r="F103" s="198"/>
      <c r="G103" s="198"/>
      <c r="H103" s="198"/>
      <c r="I103" s="198"/>
      <c r="J103" s="199">
        <f>J145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347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Stavební úpravy Ústecká 2855, Česká Lípa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325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1" customFormat="1" ht="16.5" customHeight="1">
      <c r="B115" s="22"/>
      <c r="C115" s="23"/>
      <c r="D115" s="23"/>
      <c r="E115" s="185" t="s">
        <v>632</v>
      </c>
      <c r="F115" s="23"/>
      <c r="G115" s="23"/>
      <c r="H115" s="23"/>
      <c r="I115" s="23"/>
      <c r="J115" s="23"/>
      <c r="K115" s="23"/>
      <c r="L115" s="21"/>
    </row>
    <row r="116" s="1" customFormat="1" ht="12" customHeight="1">
      <c r="B116" s="22"/>
      <c r="C116" s="33" t="s">
        <v>327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296" t="s">
        <v>2574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634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E13</f>
        <v>Rozv.5 - RB-typ 1-2_A materiál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F16</f>
        <v xml:space="preserve">Ústecká 2855, Česká Lípa </v>
      </c>
      <c r="G121" s="41"/>
      <c r="H121" s="41"/>
      <c r="I121" s="33" t="s">
        <v>22</v>
      </c>
      <c r="J121" s="80" t="str">
        <f>IF(J16="","",J16)</f>
        <v>6. 8. 2025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E19</f>
        <v>Město Č. Lípa, n. T.G.M. 1/1, 47 001 Česká Lípa</v>
      </c>
      <c r="G123" s="41"/>
      <c r="H123" s="41"/>
      <c r="I123" s="33" t="s">
        <v>30</v>
      </c>
      <c r="J123" s="37" t="str">
        <f>E25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28</v>
      </c>
      <c r="D124" s="41"/>
      <c r="E124" s="41"/>
      <c r="F124" s="28" t="str">
        <f>IF(E22="","",E22)</f>
        <v>Vyplň údaj</v>
      </c>
      <c r="G124" s="41"/>
      <c r="H124" s="41"/>
      <c r="I124" s="33" t="s">
        <v>33</v>
      </c>
      <c r="J124" s="37" t="str">
        <f>E28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1"/>
      <c r="B126" s="202"/>
      <c r="C126" s="203" t="s">
        <v>348</v>
      </c>
      <c r="D126" s="204" t="s">
        <v>61</v>
      </c>
      <c r="E126" s="204" t="s">
        <v>57</v>
      </c>
      <c r="F126" s="204" t="s">
        <v>58</v>
      </c>
      <c r="G126" s="204" t="s">
        <v>349</v>
      </c>
      <c r="H126" s="204" t="s">
        <v>350</v>
      </c>
      <c r="I126" s="204" t="s">
        <v>351</v>
      </c>
      <c r="J126" s="204" t="s">
        <v>331</v>
      </c>
      <c r="K126" s="205" t="s">
        <v>352</v>
      </c>
      <c r="L126" s="206"/>
      <c r="M126" s="101" t="s">
        <v>1</v>
      </c>
      <c r="N126" s="102" t="s">
        <v>40</v>
      </c>
      <c r="O126" s="102" t="s">
        <v>353</v>
      </c>
      <c r="P126" s="102" t="s">
        <v>354</v>
      </c>
      <c r="Q126" s="102" t="s">
        <v>355</v>
      </c>
      <c r="R126" s="102" t="s">
        <v>356</v>
      </c>
      <c r="S126" s="102" t="s">
        <v>357</v>
      </c>
      <c r="T126" s="103" t="s">
        <v>358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9"/>
      <c r="B127" s="40"/>
      <c r="C127" s="108" t="s">
        <v>359</v>
      </c>
      <c r="D127" s="41"/>
      <c r="E127" s="41"/>
      <c r="F127" s="41"/>
      <c r="G127" s="41"/>
      <c r="H127" s="41"/>
      <c r="I127" s="41"/>
      <c r="J127" s="207">
        <f>BK127</f>
        <v>0</v>
      </c>
      <c r="K127" s="41"/>
      <c r="L127" s="45"/>
      <c r="M127" s="104"/>
      <c r="N127" s="208"/>
      <c r="O127" s="105"/>
      <c r="P127" s="209">
        <f>P128</f>
        <v>0</v>
      </c>
      <c r="Q127" s="105"/>
      <c r="R127" s="209">
        <f>R128</f>
        <v>0</v>
      </c>
      <c r="S127" s="105"/>
      <c r="T127" s="210">
        <f>T128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75</v>
      </c>
      <c r="AU127" s="18" t="s">
        <v>333</v>
      </c>
      <c r="BK127" s="211">
        <f>BK128</f>
        <v>0</v>
      </c>
    </row>
    <row r="128" s="12" customFormat="1" ht="25.92" customHeight="1">
      <c r="A128" s="12"/>
      <c r="B128" s="212"/>
      <c r="C128" s="213"/>
      <c r="D128" s="214" t="s">
        <v>75</v>
      </c>
      <c r="E128" s="215" t="s">
        <v>2577</v>
      </c>
      <c r="F128" s="215" t="s">
        <v>3131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f>P129+P145</f>
        <v>0</v>
      </c>
      <c r="Q128" s="220"/>
      <c r="R128" s="221">
        <f>R129+R145</f>
        <v>0</v>
      </c>
      <c r="S128" s="220"/>
      <c r="T128" s="222">
        <f>T129+T145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83</v>
      </c>
      <c r="AT128" s="224" t="s">
        <v>75</v>
      </c>
      <c r="AU128" s="224" t="s">
        <v>76</v>
      </c>
      <c r="AY128" s="223" t="s">
        <v>362</v>
      </c>
      <c r="BK128" s="225">
        <f>BK129+BK145</f>
        <v>0</v>
      </c>
    </row>
    <row r="129" s="12" customFormat="1" ht="22.8" customHeight="1">
      <c r="A129" s="12"/>
      <c r="B129" s="212"/>
      <c r="C129" s="213"/>
      <c r="D129" s="214" t="s">
        <v>75</v>
      </c>
      <c r="E129" s="226" t="s">
        <v>2857</v>
      </c>
      <c r="F129" s="226" t="s">
        <v>3132</v>
      </c>
      <c r="G129" s="213"/>
      <c r="H129" s="213"/>
      <c r="I129" s="216"/>
      <c r="J129" s="227">
        <f>BK129</f>
        <v>0</v>
      </c>
      <c r="K129" s="213"/>
      <c r="L129" s="218"/>
      <c r="M129" s="219"/>
      <c r="N129" s="220"/>
      <c r="O129" s="220"/>
      <c r="P129" s="221">
        <f>SUM(P130:P144)</f>
        <v>0</v>
      </c>
      <c r="Q129" s="220"/>
      <c r="R129" s="221">
        <f>SUM(R130:R144)</f>
        <v>0</v>
      </c>
      <c r="S129" s="220"/>
      <c r="T129" s="222">
        <f>SUM(T130:T144)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83</v>
      </c>
      <c r="AT129" s="224" t="s">
        <v>75</v>
      </c>
      <c r="AU129" s="224" t="s">
        <v>83</v>
      </c>
      <c r="AY129" s="223" t="s">
        <v>362</v>
      </c>
      <c r="BK129" s="225">
        <f>SUM(BK130:BK144)</f>
        <v>0</v>
      </c>
    </row>
    <row r="130" s="2" customFormat="1" ht="55.5" customHeight="1">
      <c r="A130" s="39"/>
      <c r="B130" s="40"/>
      <c r="C130" s="228" t="s">
        <v>83</v>
      </c>
      <c r="D130" s="228" t="s">
        <v>365</v>
      </c>
      <c r="E130" s="229" t="s">
        <v>202</v>
      </c>
      <c r="F130" s="230" t="s">
        <v>3133</v>
      </c>
      <c r="G130" s="231" t="s">
        <v>603</v>
      </c>
      <c r="H130" s="232">
        <v>10</v>
      </c>
      <c r="I130" s="233"/>
      <c r="J130" s="234">
        <f>ROUND(I130*H130,2)</f>
        <v>0</v>
      </c>
      <c r="K130" s="230" t="s">
        <v>1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370</v>
      </c>
      <c r="AT130" s="239" t="s">
        <v>365</v>
      </c>
      <c r="AU130" s="239" t="s">
        <v>88</v>
      </c>
      <c r="AY130" s="18" t="s">
        <v>362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370</v>
      </c>
      <c r="BM130" s="239" t="s">
        <v>88</v>
      </c>
    </row>
    <row r="131" s="2" customFormat="1" ht="21.75" customHeight="1">
      <c r="A131" s="39"/>
      <c r="B131" s="40"/>
      <c r="C131" s="228" t="s">
        <v>88</v>
      </c>
      <c r="D131" s="228" t="s">
        <v>365</v>
      </c>
      <c r="E131" s="229" t="s">
        <v>2678</v>
      </c>
      <c r="F131" s="230" t="s">
        <v>3134</v>
      </c>
      <c r="G131" s="231" t="s">
        <v>603</v>
      </c>
      <c r="H131" s="232">
        <v>10</v>
      </c>
      <c r="I131" s="233"/>
      <c r="J131" s="234">
        <f>ROUND(I131*H131,2)</f>
        <v>0</v>
      </c>
      <c r="K131" s="230" t="s">
        <v>1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370</v>
      </c>
      <c r="AT131" s="239" t="s">
        <v>365</v>
      </c>
      <c r="AU131" s="239" t="s">
        <v>88</v>
      </c>
      <c r="AY131" s="18" t="s">
        <v>362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370</v>
      </c>
      <c r="BM131" s="239" t="s">
        <v>370</v>
      </c>
    </row>
    <row r="132" s="2" customFormat="1" ht="16.5" customHeight="1">
      <c r="A132" s="39"/>
      <c r="B132" s="40"/>
      <c r="C132" s="228" t="s">
        <v>104</v>
      </c>
      <c r="D132" s="228" t="s">
        <v>365</v>
      </c>
      <c r="E132" s="229" t="s">
        <v>2680</v>
      </c>
      <c r="F132" s="230" t="s">
        <v>3135</v>
      </c>
      <c r="G132" s="231" t="s">
        <v>603</v>
      </c>
      <c r="H132" s="232">
        <v>10</v>
      </c>
      <c r="I132" s="233"/>
      <c r="J132" s="234">
        <f>ROUND(I132*H132,2)</f>
        <v>0</v>
      </c>
      <c r="K132" s="230" t="s">
        <v>1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370</v>
      </c>
      <c r="AT132" s="239" t="s">
        <v>365</v>
      </c>
      <c r="AU132" s="239" t="s">
        <v>88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370</v>
      </c>
      <c r="BM132" s="239" t="s">
        <v>386</v>
      </c>
    </row>
    <row r="133" s="2" customFormat="1" ht="24.15" customHeight="1">
      <c r="A133" s="39"/>
      <c r="B133" s="40"/>
      <c r="C133" s="228" t="s">
        <v>370</v>
      </c>
      <c r="D133" s="228" t="s">
        <v>365</v>
      </c>
      <c r="E133" s="229" t="s">
        <v>2682</v>
      </c>
      <c r="F133" s="230" t="s">
        <v>3136</v>
      </c>
      <c r="G133" s="231" t="s">
        <v>603</v>
      </c>
      <c r="H133" s="232">
        <v>10</v>
      </c>
      <c r="I133" s="233"/>
      <c r="J133" s="234">
        <f>ROUND(I133*H133,2)</f>
        <v>0</v>
      </c>
      <c r="K133" s="230" t="s">
        <v>1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88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383</v>
      </c>
    </row>
    <row r="134" s="2" customFormat="1" ht="24.15" customHeight="1">
      <c r="A134" s="39"/>
      <c r="B134" s="40"/>
      <c r="C134" s="228" t="s">
        <v>363</v>
      </c>
      <c r="D134" s="228" t="s">
        <v>365</v>
      </c>
      <c r="E134" s="229" t="s">
        <v>2684</v>
      </c>
      <c r="F134" s="230" t="s">
        <v>3137</v>
      </c>
      <c r="G134" s="231" t="s">
        <v>603</v>
      </c>
      <c r="H134" s="232">
        <v>10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88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411</v>
      </c>
    </row>
    <row r="135" s="2" customFormat="1" ht="24.15" customHeight="1">
      <c r="A135" s="39"/>
      <c r="B135" s="40"/>
      <c r="C135" s="228" t="s">
        <v>386</v>
      </c>
      <c r="D135" s="228" t="s">
        <v>365</v>
      </c>
      <c r="E135" s="229" t="s">
        <v>3138</v>
      </c>
      <c r="F135" s="230" t="s">
        <v>3139</v>
      </c>
      <c r="G135" s="231" t="s">
        <v>603</v>
      </c>
      <c r="H135" s="232">
        <v>50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88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8</v>
      </c>
    </row>
    <row r="136" s="2" customFormat="1" ht="24.15" customHeight="1">
      <c r="A136" s="39"/>
      <c r="B136" s="40"/>
      <c r="C136" s="228" t="s">
        <v>397</v>
      </c>
      <c r="D136" s="228" t="s">
        <v>365</v>
      </c>
      <c r="E136" s="229" t="s">
        <v>2686</v>
      </c>
      <c r="F136" s="230" t="s">
        <v>3140</v>
      </c>
      <c r="G136" s="231" t="s">
        <v>603</v>
      </c>
      <c r="H136" s="232">
        <v>20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88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431</v>
      </c>
    </row>
    <row r="137" s="2" customFormat="1" ht="24.15" customHeight="1">
      <c r="A137" s="39"/>
      <c r="B137" s="40"/>
      <c r="C137" s="228" t="s">
        <v>383</v>
      </c>
      <c r="D137" s="228" t="s">
        <v>365</v>
      </c>
      <c r="E137" s="229" t="s">
        <v>2688</v>
      </c>
      <c r="F137" s="230" t="s">
        <v>3141</v>
      </c>
      <c r="G137" s="231" t="s">
        <v>603</v>
      </c>
      <c r="H137" s="232">
        <v>10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370</v>
      </c>
      <c r="AT137" s="239" t="s">
        <v>365</v>
      </c>
      <c r="AU137" s="239" t="s">
        <v>88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370</v>
      </c>
      <c r="BM137" s="239" t="s">
        <v>440</v>
      </c>
    </row>
    <row r="138" s="2" customFormat="1" ht="24.15" customHeight="1">
      <c r="A138" s="39"/>
      <c r="B138" s="40"/>
      <c r="C138" s="228" t="s">
        <v>406</v>
      </c>
      <c r="D138" s="228" t="s">
        <v>365</v>
      </c>
      <c r="E138" s="229" t="s">
        <v>2690</v>
      </c>
      <c r="F138" s="230" t="s">
        <v>606</v>
      </c>
      <c r="G138" s="231" t="s">
        <v>603</v>
      </c>
      <c r="H138" s="232">
        <v>10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88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450</v>
      </c>
    </row>
    <row r="139" s="2" customFormat="1" ht="16.5" customHeight="1">
      <c r="A139" s="39"/>
      <c r="B139" s="40"/>
      <c r="C139" s="228" t="s">
        <v>411</v>
      </c>
      <c r="D139" s="228" t="s">
        <v>365</v>
      </c>
      <c r="E139" s="229" t="s">
        <v>2692</v>
      </c>
      <c r="F139" s="230" t="s">
        <v>3142</v>
      </c>
      <c r="G139" s="231" t="s">
        <v>603</v>
      </c>
      <c r="H139" s="232">
        <v>30</v>
      </c>
      <c r="I139" s="233"/>
      <c r="J139" s="234">
        <f>ROUND(I139*H139,2)</f>
        <v>0</v>
      </c>
      <c r="K139" s="230" t="s">
        <v>1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370</v>
      </c>
      <c r="AT139" s="239" t="s">
        <v>365</v>
      </c>
      <c r="AU139" s="239" t="s">
        <v>88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461</v>
      </c>
    </row>
    <row r="140" s="2" customFormat="1" ht="16.5" customHeight="1">
      <c r="A140" s="39"/>
      <c r="B140" s="40"/>
      <c r="C140" s="228" t="s">
        <v>416</v>
      </c>
      <c r="D140" s="228" t="s">
        <v>365</v>
      </c>
      <c r="E140" s="229" t="s">
        <v>2694</v>
      </c>
      <c r="F140" s="230" t="s">
        <v>3016</v>
      </c>
      <c r="G140" s="231" t="s">
        <v>603</v>
      </c>
      <c r="H140" s="232">
        <v>40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370</v>
      </c>
      <c r="AT140" s="239" t="s">
        <v>365</v>
      </c>
      <c r="AU140" s="239" t="s">
        <v>88</v>
      </c>
      <c r="AY140" s="18" t="s">
        <v>362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370</v>
      </c>
      <c r="BM140" s="239" t="s">
        <v>473</v>
      </c>
    </row>
    <row r="141" s="2" customFormat="1" ht="16.5" customHeight="1">
      <c r="A141" s="39"/>
      <c r="B141" s="40"/>
      <c r="C141" s="228" t="s">
        <v>8</v>
      </c>
      <c r="D141" s="228" t="s">
        <v>365</v>
      </c>
      <c r="E141" s="229" t="s">
        <v>2696</v>
      </c>
      <c r="F141" s="230" t="s">
        <v>3017</v>
      </c>
      <c r="G141" s="231" t="s">
        <v>603</v>
      </c>
      <c r="H141" s="232">
        <v>20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370</v>
      </c>
      <c r="AT141" s="239" t="s">
        <v>365</v>
      </c>
      <c r="AU141" s="239" t="s">
        <v>88</v>
      </c>
      <c r="AY141" s="18" t="s">
        <v>362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370</v>
      </c>
      <c r="BM141" s="239" t="s">
        <v>484</v>
      </c>
    </row>
    <row r="142" s="2" customFormat="1" ht="16.5" customHeight="1">
      <c r="A142" s="39"/>
      <c r="B142" s="40"/>
      <c r="C142" s="228" t="s">
        <v>427</v>
      </c>
      <c r="D142" s="228" t="s">
        <v>365</v>
      </c>
      <c r="E142" s="229" t="s">
        <v>2698</v>
      </c>
      <c r="F142" s="230" t="s">
        <v>3018</v>
      </c>
      <c r="G142" s="231" t="s">
        <v>603</v>
      </c>
      <c r="H142" s="232">
        <v>40</v>
      </c>
      <c r="I142" s="233"/>
      <c r="J142" s="234">
        <f>ROUND(I142*H142,2)</f>
        <v>0</v>
      </c>
      <c r="K142" s="230" t="s">
        <v>1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370</v>
      </c>
      <c r="AT142" s="239" t="s">
        <v>365</v>
      </c>
      <c r="AU142" s="239" t="s">
        <v>88</v>
      </c>
      <c r="AY142" s="18" t="s">
        <v>362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370</v>
      </c>
      <c r="BM142" s="239" t="s">
        <v>492</v>
      </c>
    </row>
    <row r="143" s="2" customFormat="1" ht="24.15" customHeight="1">
      <c r="A143" s="39"/>
      <c r="B143" s="40"/>
      <c r="C143" s="228" t="s">
        <v>431</v>
      </c>
      <c r="D143" s="228" t="s">
        <v>365</v>
      </c>
      <c r="E143" s="229" t="s">
        <v>2700</v>
      </c>
      <c r="F143" s="230" t="s">
        <v>3143</v>
      </c>
      <c r="G143" s="231" t="s">
        <v>3144</v>
      </c>
      <c r="H143" s="232">
        <v>10</v>
      </c>
      <c r="I143" s="233"/>
      <c r="J143" s="234">
        <f>ROUND(I143*H143,2)</f>
        <v>0</v>
      </c>
      <c r="K143" s="230" t="s">
        <v>1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370</v>
      </c>
      <c r="AT143" s="239" t="s">
        <v>365</v>
      </c>
      <c r="AU143" s="239" t="s">
        <v>88</v>
      </c>
      <c r="AY143" s="18" t="s">
        <v>362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370</v>
      </c>
      <c r="BM143" s="239" t="s">
        <v>502</v>
      </c>
    </row>
    <row r="144" s="2" customFormat="1" ht="16.5" customHeight="1">
      <c r="A144" s="39"/>
      <c r="B144" s="40"/>
      <c r="C144" s="228" t="s">
        <v>435</v>
      </c>
      <c r="D144" s="228" t="s">
        <v>365</v>
      </c>
      <c r="E144" s="229" t="s">
        <v>2702</v>
      </c>
      <c r="F144" s="230" t="s">
        <v>3145</v>
      </c>
      <c r="G144" s="231" t="s">
        <v>3144</v>
      </c>
      <c r="H144" s="232">
        <v>10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370</v>
      </c>
      <c r="AT144" s="239" t="s">
        <v>365</v>
      </c>
      <c r="AU144" s="239" t="s">
        <v>88</v>
      </c>
      <c r="AY144" s="18" t="s">
        <v>362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370</v>
      </c>
      <c r="BM144" s="239" t="s">
        <v>517</v>
      </c>
    </row>
    <row r="145" s="12" customFormat="1" ht="22.8" customHeight="1">
      <c r="A145" s="12"/>
      <c r="B145" s="212"/>
      <c r="C145" s="213"/>
      <c r="D145" s="214" t="s">
        <v>75</v>
      </c>
      <c r="E145" s="226" t="s">
        <v>2997</v>
      </c>
      <c r="F145" s="226" t="s">
        <v>3146</v>
      </c>
      <c r="G145" s="213"/>
      <c r="H145" s="213"/>
      <c r="I145" s="216"/>
      <c r="J145" s="227">
        <f>BK145</f>
        <v>0</v>
      </c>
      <c r="K145" s="213"/>
      <c r="L145" s="218"/>
      <c r="M145" s="219"/>
      <c r="N145" s="220"/>
      <c r="O145" s="220"/>
      <c r="P145" s="221">
        <f>SUM(P146:P160)</f>
        <v>0</v>
      </c>
      <c r="Q145" s="220"/>
      <c r="R145" s="221">
        <f>SUM(R146:R160)</f>
        <v>0</v>
      </c>
      <c r="S145" s="220"/>
      <c r="T145" s="222">
        <f>SUM(T146:T160)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3" t="s">
        <v>83</v>
      </c>
      <c r="AT145" s="224" t="s">
        <v>75</v>
      </c>
      <c r="AU145" s="224" t="s">
        <v>83</v>
      </c>
      <c r="AY145" s="223" t="s">
        <v>362</v>
      </c>
      <c r="BK145" s="225">
        <f>SUM(BK146:BK160)</f>
        <v>0</v>
      </c>
    </row>
    <row r="146" s="2" customFormat="1" ht="55.5" customHeight="1">
      <c r="A146" s="39"/>
      <c r="B146" s="40"/>
      <c r="C146" s="228" t="s">
        <v>440</v>
      </c>
      <c r="D146" s="228" t="s">
        <v>365</v>
      </c>
      <c r="E146" s="229" t="s">
        <v>202</v>
      </c>
      <c r="F146" s="230" t="s">
        <v>3133</v>
      </c>
      <c r="G146" s="231" t="s">
        <v>603</v>
      </c>
      <c r="H146" s="232">
        <v>47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370</v>
      </c>
      <c r="AT146" s="239" t="s">
        <v>365</v>
      </c>
      <c r="AU146" s="239" t="s">
        <v>88</v>
      </c>
      <c r="AY146" s="18" t="s">
        <v>362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370</v>
      </c>
      <c r="BM146" s="239" t="s">
        <v>526</v>
      </c>
    </row>
    <row r="147" s="2" customFormat="1" ht="21.75" customHeight="1">
      <c r="A147" s="39"/>
      <c r="B147" s="40"/>
      <c r="C147" s="228" t="s">
        <v>445</v>
      </c>
      <c r="D147" s="228" t="s">
        <v>365</v>
      </c>
      <c r="E147" s="229" t="s">
        <v>2678</v>
      </c>
      <c r="F147" s="230" t="s">
        <v>3134</v>
      </c>
      <c r="G147" s="231" t="s">
        <v>603</v>
      </c>
      <c r="H147" s="232">
        <v>47</v>
      </c>
      <c r="I147" s="233"/>
      <c r="J147" s="234">
        <f>ROUND(I147*H147,2)</f>
        <v>0</v>
      </c>
      <c r="K147" s="230" t="s">
        <v>1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370</v>
      </c>
      <c r="AT147" s="239" t="s">
        <v>365</v>
      </c>
      <c r="AU147" s="239" t="s">
        <v>88</v>
      </c>
      <c r="AY147" s="18" t="s">
        <v>362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370</v>
      </c>
      <c r="BM147" s="239" t="s">
        <v>536</v>
      </c>
    </row>
    <row r="148" s="2" customFormat="1" ht="16.5" customHeight="1">
      <c r="A148" s="39"/>
      <c r="B148" s="40"/>
      <c r="C148" s="228" t="s">
        <v>450</v>
      </c>
      <c r="D148" s="228" t="s">
        <v>365</v>
      </c>
      <c r="E148" s="229" t="s">
        <v>2680</v>
      </c>
      <c r="F148" s="230" t="s">
        <v>3135</v>
      </c>
      <c r="G148" s="231" t="s">
        <v>603</v>
      </c>
      <c r="H148" s="232">
        <v>47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370</v>
      </c>
      <c r="AT148" s="239" t="s">
        <v>365</v>
      </c>
      <c r="AU148" s="239" t="s">
        <v>88</v>
      </c>
      <c r="AY148" s="18" t="s">
        <v>362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370</v>
      </c>
      <c r="BM148" s="239" t="s">
        <v>544</v>
      </c>
    </row>
    <row r="149" s="2" customFormat="1" ht="24.15" customHeight="1">
      <c r="A149" s="39"/>
      <c r="B149" s="40"/>
      <c r="C149" s="228" t="s">
        <v>456</v>
      </c>
      <c r="D149" s="228" t="s">
        <v>365</v>
      </c>
      <c r="E149" s="229" t="s">
        <v>2682</v>
      </c>
      <c r="F149" s="230" t="s">
        <v>3136</v>
      </c>
      <c r="G149" s="231" t="s">
        <v>603</v>
      </c>
      <c r="H149" s="232">
        <v>47</v>
      </c>
      <c r="I149" s="233"/>
      <c r="J149" s="234">
        <f>ROUND(I149*H149,2)</f>
        <v>0</v>
      </c>
      <c r="K149" s="230" t="s">
        <v>1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370</v>
      </c>
      <c r="AT149" s="239" t="s">
        <v>365</v>
      </c>
      <c r="AU149" s="239" t="s">
        <v>88</v>
      </c>
      <c r="AY149" s="18" t="s">
        <v>362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370</v>
      </c>
      <c r="BM149" s="239" t="s">
        <v>554</v>
      </c>
    </row>
    <row r="150" s="2" customFormat="1" ht="24.15" customHeight="1">
      <c r="A150" s="39"/>
      <c r="B150" s="40"/>
      <c r="C150" s="228" t="s">
        <v>461</v>
      </c>
      <c r="D150" s="228" t="s">
        <v>365</v>
      </c>
      <c r="E150" s="229" t="s">
        <v>2684</v>
      </c>
      <c r="F150" s="230" t="s">
        <v>3137</v>
      </c>
      <c r="G150" s="231" t="s">
        <v>603</v>
      </c>
      <c r="H150" s="232">
        <v>47</v>
      </c>
      <c r="I150" s="233"/>
      <c r="J150" s="234">
        <f>ROUND(I150*H150,2)</f>
        <v>0</v>
      </c>
      <c r="K150" s="230" t="s">
        <v>1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370</v>
      </c>
      <c r="AT150" s="239" t="s">
        <v>365</v>
      </c>
      <c r="AU150" s="239" t="s">
        <v>88</v>
      </c>
      <c r="AY150" s="18" t="s">
        <v>362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370</v>
      </c>
      <c r="BM150" s="239" t="s">
        <v>574</v>
      </c>
    </row>
    <row r="151" s="2" customFormat="1" ht="24.15" customHeight="1">
      <c r="A151" s="39"/>
      <c r="B151" s="40"/>
      <c r="C151" s="228" t="s">
        <v>7</v>
      </c>
      <c r="D151" s="228" t="s">
        <v>365</v>
      </c>
      <c r="E151" s="229" t="s">
        <v>3138</v>
      </c>
      <c r="F151" s="230" t="s">
        <v>3139</v>
      </c>
      <c r="G151" s="231" t="s">
        <v>603</v>
      </c>
      <c r="H151" s="232">
        <v>235</v>
      </c>
      <c r="I151" s="233"/>
      <c r="J151" s="234">
        <f>ROUND(I151*H151,2)</f>
        <v>0</v>
      </c>
      <c r="K151" s="230" t="s">
        <v>1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370</v>
      </c>
      <c r="AT151" s="239" t="s">
        <v>365</v>
      </c>
      <c r="AU151" s="239" t="s">
        <v>88</v>
      </c>
      <c r="AY151" s="18" t="s">
        <v>362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370</v>
      </c>
      <c r="BM151" s="239" t="s">
        <v>1132</v>
      </c>
    </row>
    <row r="152" s="2" customFormat="1" ht="24.15" customHeight="1">
      <c r="A152" s="39"/>
      <c r="B152" s="40"/>
      <c r="C152" s="228" t="s">
        <v>473</v>
      </c>
      <c r="D152" s="228" t="s">
        <v>365</v>
      </c>
      <c r="E152" s="229" t="s">
        <v>2686</v>
      </c>
      <c r="F152" s="230" t="s">
        <v>3140</v>
      </c>
      <c r="G152" s="231" t="s">
        <v>603</v>
      </c>
      <c r="H152" s="232">
        <v>47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370</v>
      </c>
      <c r="AT152" s="239" t="s">
        <v>365</v>
      </c>
      <c r="AU152" s="239" t="s">
        <v>88</v>
      </c>
      <c r="AY152" s="18" t="s">
        <v>362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370</v>
      </c>
      <c r="BM152" s="239" t="s">
        <v>1141</v>
      </c>
    </row>
    <row r="153" s="2" customFormat="1" ht="24.15" customHeight="1">
      <c r="A153" s="39"/>
      <c r="B153" s="40"/>
      <c r="C153" s="228" t="s">
        <v>479</v>
      </c>
      <c r="D153" s="228" t="s">
        <v>365</v>
      </c>
      <c r="E153" s="229" t="s">
        <v>2688</v>
      </c>
      <c r="F153" s="230" t="s">
        <v>3141</v>
      </c>
      <c r="G153" s="231" t="s">
        <v>603</v>
      </c>
      <c r="H153" s="232">
        <v>47</v>
      </c>
      <c r="I153" s="233"/>
      <c r="J153" s="234">
        <f>ROUND(I153*H153,2)</f>
        <v>0</v>
      </c>
      <c r="K153" s="230" t="s">
        <v>1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370</v>
      </c>
      <c r="AT153" s="239" t="s">
        <v>365</v>
      </c>
      <c r="AU153" s="239" t="s">
        <v>88</v>
      </c>
      <c r="AY153" s="18" t="s">
        <v>362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370</v>
      </c>
      <c r="BM153" s="239" t="s">
        <v>1149</v>
      </c>
    </row>
    <row r="154" s="2" customFormat="1" ht="24.15" customHeight="1">
      <c r="A154" s="39"/>
      <c r="B154" s="40"/>
      <c r="C154" s="228" t="s">
        <v>484</v>
      </c>
      <c r="D154" s="228" t="s">
        <v>365</v>
      </c>
      <c r="E154" s="229" t="s">
        <v>2690</v>
      </c>
      <c r="F154" s="230" t="s">
        <v>606</v>
      </c>
      <c r="G154" s="231" t="s">
        <v>603</v>
      </c>
      <c r="H154" s="232">
        <v>47</v>
      </c>
      <c r="I154" s="233"/>
      <c r="J154" s="234">
        <f>ROUND(I154*H154,2)</f>
        <v>0</v>
      </c>
      <c r="K154" s="230" t="s">
        <v>1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370</v>
      </c>
      <c r="AT154" s="239" t="s">
        <v>365</v>
      </c>
      <c r="AU154" s="239" t="s">
        <v>88</v>
      </c>
      <c r="AY154" s="18" t="s">
        <v>362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370</v>
      </c>
      <c r="BM154" s="239" t="s">
        <v>1159</v>
      </c>
    </row>
    <row r="155" s="2" customFormat="1" ht="16.5" customHeight="1">
      <c r="A155" s="39"/>
      <c r="B155" s="40"/>
      <c r="C155" s="228" t="s">
        <v>488</v>
      </c>
      <c r="D155" s="228" t="s">
        <v>365</v>
      </c>
      <c r="E155" s="229" t="s">
        <v>2692</v>
      </c>
      <c r="F155" s="230" t="s">
        <v>3142</v>
      </c>
      <c r="G155" s="231" t="s">
        <v>603</v>
      </c>
      <c r="H155" s="232">
        <v>141</v>
      </c>
      <c r="I155" s="233"/>
      <c r="J155" s="234">
        <f>ROUND(I155*H155,2)</f>
        <v>0</v>
      </c>
      <c r="K155" s="230" t="s">
        <v>1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370</v>
      </c>
      <c r="AT155" s="239" t="s">
        <v>365</v>
      </c>
      <c r="AU155" s="239" t="s">
        <v>88</v>
      </c>
      <c r="AY155" s="18" t="s">
        <v>362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370</v>
      </c>
      <c r="BM155" s="239" t="s">
        <v>1171</v>
      </c>
    </row>
    <row r="156" s="2" customFormat="1" ht="16.5" customHeight="1">
      <c r="A156" s="39"/>
      <c r="B156" s="40"/>
      <c r="C156" s="228" t="s">
        <v>492</v>
      </c>
      <c r="D156" s="228" t="s">
        <v>365</v>
      </c>
      <c r="E156" s="229" t="s">
        <v>2694</v>
      </c>
      <c r="F156" s="230" t="s">
        <v>3016</v>
      </c>
      <c r="G156" s="231" t="s">
        <v>603</v>
      </c>
      <c r="H156" s="232">
        <v>188</v>
      </c>
      <c r="I156" s="233"/>
      <c r="J156" s="234">
        <f>ROUND(I156*H156,2)</f>
        <v>0</v>
      </c>
      <c r="K156" s="230" t="s">
        <v>1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370</v>
      </c>
      <c r="AT156" s="239" t="s">
        <v>365</v>
      </c>
      <c r="AU156" s="239" t="s">
        <v>88</v>
      </c>
      <c r="AY156" s="18" t="s">
        <v>362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370</v>
      </c>
      <c r="BM156" s="239" t="s">
        <v>1180</v>
      </c>
    </row>
    <row r="157" s="2" customFormat="1" ht="16.5" customHeight="1">
      <c r="A157" s="39"/>
      <c r="B157" s="40"/>
      <c r="C157" s="228" t="s">
        <v>497</v>
      </c>
      <c r="D157" s="228" t="s">
        <v>365</v>
      </c>
      <c r="E157" s="229" t="s">
        <v>2696</v>
      </c>
      <c r="F157" s="230" t="s">
        <v>3017</v>
      </c>
      <c r="G157" s="231" t="s">
        <v>603</v>
      </c>
      <c r="H157" s="232">
        <v>94</v>
      </c>
      <c r="I157" s="233"/>
      <c r="J157" s="234">
        <f>ROUND(I157*H157,2)</f>
        <v>0</v>
      </c>
      <c r="K157" s="230" t="s">
        <v>1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370</v>
      </c>
      <c r="AT157" s="239" t="s">
        <v>365</v>
      </c>
      <c r="AU157" s="239" t="s">
        <v>88</v>
      </c>
      <c r="AY157" s="18" t="s">
        <v>362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88</v>
      </c>
      <c r="BK157" s="240">
        <f>ROUND(I157*H157,2)</f>
        <v>0</v>
      </c>
      <c r="BL157" s="18" t="s">
        <v>370</v>
      </c>
      <c r="BM157" s="239" t="s">
        <v>1190</v>
      </c>
    </row>
    <row r="158" s="2" customFormat="1" ht="16.5" customHeight="1">
      <c r="A158" s="39"/>
      <c r="B158" s="40"/>
      <c r="C158" s="228" t="s">
        <v>502</v>
      </c>
      <c r="D158" s="228" t="s">
        <v>365</v>
      </c>
      <c r="E158" s="229" t="s">
        <v>2698</v>
      </c>
      <c r="F158" s="230" t="s">
        <v>3018</v>
      </c>
      <c r="G158" s="231" t="s">
        <v>603</v>
      </c>
      <c r="H158" s="232">
        <v>188</v>
      </c>
      <c r="I158" s="233"/>
      <c r="J158" s="234">
        <f>ROUND(I158*H158,2)</f>
        <v>0</v>
      </c>
      <c r="K158" s="230" t="s">
        <v>1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370</v>
      </c>
      <c r="AT158" s="239" t="s">
        <v>365</v>
      </c>
      <c r="AU158" s="239" t="s">
        <v>88</v>
      </c>
      <c r="AY158" s="18" t="s">
        <v>362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88</v>
      </c>
      <c r="BK158" s="240">
        <f>ROUND(I158*H158,2)</f>
        <v>0</v>
      </c>
      <c r="BL158" s="18" t="s">
        <v>370</v>
      </c>
      <c r="BM158" s="239" t="s">
        <v>1201</v>
      </c>
    </row>
    <row r="159" s="2" customFormat="1" ht="24.15" customHeight="1">
      <c r="A159" s="39"/>
      <c r="B159" s="40"/>
      <c r="C159" s="228" t="s">
        <v>509</v>
      </c>
      <c r="D159" s="228" t="s">
        <v>365</v>
      </c>
      <c r="E159" s="229" t="s">
        <v>2700</v>
      </c>
      <c r="F159" s="230" t="s">
        <v>3143</v>
      </c>
      <c r="G159" s="231" t="s">
        <v>3144</v>
      </c>
      <c r="H159" s="232">
        <v>47</v>
      </c>
      <c r="I159" s="233"/>
      <c r="J159" s="234">
        <f>ROUND(I159*H159,2)</f>
        <v>0</v>
      </c>
      <c r="K159" s="230" t="s">
        <v>1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370</v>
      </c>
      <c r="AT159" s="239" t="s">
        <v>365</v>
      </c>
      <c r="AU159" s="239" t="s">
        <v>88</v>
      </c>
      <c r="AY159" s="18" t="s">
        <v>362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370</v>
      </c>
      <c r="BM159" s="239" t="s">
        <v>1214</v>
      </c>
    </row>
    <row r="160" s="2" customFormat="1" ht="16.5" customHeight="1">
      <c r="A160" s="39"/>
      <c r="B160" s="40"/>
      <c r="C160" s="228" t="s">
        <v>517</v>
      </c>
      <c r="D160" s="228" t="s">
        <v>365</v>
      </c>
      <c r="E160" s="229" t="s">
        <v>2702</v>
      </c>
      <c r="F160" s="230" t="s">
        <v>3145</v>
      </c>
      <c r="G160" s="231" t="s">
        <v>3144</v>
      </c>
      <c r="H160" s="232">
        <v>47</v>
      </c>
      <c r="I160" s="233"/>
      <c r="J160" s="234">
        <f>ROUND(I160*H160,2)</f>
        <v>0</v>
      </c>
      <c r="K160" s="230" t="s">
        <v>1</v>
      </c>
      <c r="L160" s="45"/>
      <c r="M160" s="288" t="s">
        <v>1</v>
      </c>
      <c r="N160" s="289" t="s">
        <v>42</v>
      </c>
      <c r="O160" s="290"/>
      <c r="P160" s="291">
        <f>O160*H160</f>
        <v>0</v>
      </c>
      <c r="Q160" s="291">
        <v>0</v>
      </c>
      <c r="R160" s="291">
        <f>Q160*H160</f>
        <v>0</v>
      </c>
      <c r="S160" s="291">
        <v>0</v>
      </c>
      <c r="T160" s="292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370</v>
      </c>
      <c r="AT160" s="239" t="s">
        <v>365</v>
      </c>
      <c r="AU160" s="239" t="s">
        <v>88</v>
      </c>
      <c r="AY160" s="18" t="s">
        <v>362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370</v>
      </c>
      <c r="BM160" s="239" t="s">
        <v>1222</v>
      </c>
    </row>
    <row r="161" s="2" customFormat="1" ht="6.96" customHeight="1">
      <c r="A161" s="39"/>
      <c r="B161" s="67"/>
      <c r="C161" s="68"/>
      <c r="D161" s="68"/>
      <c r="E161" s="68"/>
      <c r="F161" s="68"/>
      <c r="G161" s="68"/>
      <c r="H161" s="68"/>
      <c r="I161" s="68"/>
      <c r="J161" s="68"/>
      <c r="K161" s="68"/>
      <c r="L161" s="45"/>
      <c r="M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</row>
  </sheetData>
  <sheetProtection sheet="1" autoFilter="0" formatColumns="0" formatRows="0" objects="1" scenarios="1" spinCount="100000" saltValue="dCC0SCARjgeWppbxS2Zu9mWNfRo1NUzljI1BvFx1JF4Jm4PrDEMsHU2WaHAaNSKJYaL81E6t7REtbl/QfLR4Qw==" hashValue="UH7Bjq7ptPG0yEPLkNgZULflvTJhRWu/6wJxcZm9vMuy8EauLM+sSBcBI+Op6dKOuHYizNyKvrvdsZDIlP9imA==" algorithmName="SHA-512" password="CC35"/>
  <autoFilter ref="C126:K16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632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2574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3147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ROUND(J127,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ROUND((SUM(BE127:BE154)),  2)</f>
        <v>0</v>
      </c>
      <c r="G37" s="39"/>
      <c r="H37" s="39"/>
      <c r="I37" s="166">
        <v>0.20999999999999999</v>
      </c>
      <c r="J37" s="165">
        <f>ROUND(((SUM(BE127:BE154))*I37),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ROUND((SUM(BF127:BF154)),  2)</f>
        <v>0</v>
      </c>
      <c r="G38" s="39"/>
      <c r="H38" s="39"/>
      <c r="I38" s="166">
        <v>0.12</v>
      </c>
      <c r="J38" s="165">
        <f>ROUND(((SUM(BF127:BF154))*I38),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ROUND((SUM(BG127:BG154)),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ROUND((SUM(BH127:BH154)),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ROUND((SUM(BI127:BI154)),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632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2574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Rozv.6 - RB-typ 1-2_A montáže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J127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3148</v>
      </c>
      <c r="E101" s="193"/>
      <c r="F101" s="193"/>
      <c r="G101" s="193"/>
      <c r="H101" s="193"/>
      <c r="I101" s="193"/>
      <c r="J101" s="194">
        <f>J128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3149</v>
      </c>
      <c r="E102" s="198"/>
      <c r="F102" s="198"/>
      <c r="G102" s="198"/>
      <c r="H102" s="198"/>
      <c r="I102" s="198"/>
      <c r="J102" s="199">
        <f>J129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3150</v>
      </c>
      <c r="E103" s="198"/>
      <c r="F103" s="198"/>
      <c r="G103" s="198"/>
      <c r="H103" s="198"/>
      <c r="I103" s="198"/>
      <c r="J103" s="199">
        <f>J142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347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Stavební úpravy Ústecká 2855, Česká Lípa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325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1" customFormat="1" ht="16.5" customHeight="1">
      <c r="B115" s="22"/>
      <c r="C115" s="23"/>
      <c r="D115" s="23"/>
      <c r="E115" s="185" t="s">
        <v>632</v>
      </c>
      <c r="F115" s="23"/>
      <c r="G115" s="23"/>
      <c r="H115" s="23"/>
      <c r="I115" s="23"/>
      <c r="J115" s="23"/>
      <c r="K115" s="23"/>
      <c r="L115" s="21"/>
    </row>
    <row r="116" s="1" customFormat="1" ht="12" customHeight="1">
      <c r="B116" s="22"/>
      <c r="C116" s="33" t="s">
        <v>327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296" t="s">
        <v>2574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634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E13</f>
        <v>Rozv.6 - RB-typ 1-2_A montáže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F16</f>
        <v xml:space="preserve">Ústecká 2855, Česká Lípa </v>
      </c>
      <c r="G121" s="41"/>
      <c r="H121" s="41"/>
      <c r="I121" s="33" t="s">
        <v>22</v>
      </c>
      <c r="J121" s="80" t="str">
        <f>IF(J16="","",J16)</f>
        <v>6. 8. 2025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E19</f>
        <v>Město Č. Lípa, n. T.G.M. 1/1, 47 001 Česká Lípa</v>
      </c>
      <c r="G123" s="41"/>
      <c r="H123" s="41"/>
      <c r="I123" s="33" t="s">
        <v>30</v>
      </c>
      <c r="J123" s="37" t="str">
        <f>E25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28</v>
      </c>
      <c r="D124" s="41"/>
      <c r="E124" s="41"/>
      <c r="F124" s="28" t="str">
        <f>IF(E22="","",E22)</f>
        <v>Vyplň údaj</v>
      </c>
      <c r="G124" s="41"/>
      <c r="H124" s="41"/>
      <c r="I124" s="33" t="s">
        <v>33</v>
      </c>
      <c r="J124" s="37" t="str">
        <f>E28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1"/>
      <c r="B126" s="202"/>
      <c r="C126" s="203" t="s">
        <v>348</v>
      </c>
      <c r="D126" s="204" t="s">
        <v>61</v>
      </c>
      <c r="E126" s="204" t="s">
        <v>57</v>
      </c>
      <c r="F126" s="204" t="s">
        <v>58</v>
      </c>
      <c r="G126" s="204" t="s">
        <v>349</v>
      </c>
      <c r="H126" s="204" t="s">
        <v>350</v>
      </c>
      <c r="I126" s="204" t="s">
        <v>351</v>
      </c>
      <c r="J126" s="204" t="s">
        <v>331</v>
      </c>
      <c r="K126" s="205" t="s">
        <v>352</v>
      </c>
      <c r="L126" s="206"/>
      <c r="M126" s="101" t="s">
        <v>1</v>
      </c>
      <c r="N126" s="102" t="s">
        <v>40</v>
      </c>
      <c r="O126" s="102" t="s">
        <v>353</v>
      </c>
      <c r="P126" s="102" t="s">
        <v>354</v>
      </c>
      <c r="Q126" s="102" t="s">
        <v>355</v>
      </c>
      <c r="R126" s="102" t="s">
        <v>356</v>
      </c>
      <c r="S126" s="102" t="s">
        <v>357</v>
      </c>
      <c r="T126" s="103" t="s">
        <v>358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9"/>
      <c r="B127" s="40"/>
      <c r="C127" s="108" t="s">
        <v>359</v>
      </c>
      <c r="D127" s="41"/>
      <c r="E127" s="41"/>
      <c r="F127" s="41"/>
      <c r="G127" s="41"/>
      <c r="H127" s="41"/>
      <c r="I127" s="41"/>
      <c r="J127" s="207">
        <f>BK127</f>
        <v>0</v>
      </c>
      <c r="K127" s="41"/>
      <c r="L127" s="45"/>
      <c r="M127" s="104"/>
      <c r="N127" s="208"/>
      <c r="O127" s="105"/>
      <c r="P127" s="209">
        <f>P128</f>
        <v>0</v>
      </c>
      <c r="Q127" s="105"/>
      <c r="R127" s="209">
        <f>R128</f>
        <v>0</v>
      </c>
      <c r="S127" s="105"/>
      <c r="T127" s="210">
        <f>T128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75</v>
      </c>
      <c r="AU127" s="18" t="s">
        <v>333</v>
      </c>
      <c r="BK127" s="211">
        <f>BK128</f>
        <v>0</v>
      </c>
    </row>
    <row r="128" s="12" customFormat="1" ht="25.92" customHeight="1">
      <c r="A128" s="12"/>
      <c r="B128" s="212"/>
      <c r="C128" s="213"/>
      <c r="D128" s="214" t="s">
        <v>75</v>
      </c>
      <c r="E128" s="215" t="s">
        <v>2577</v>
      </c>
      <c r="F128" s="215" t="s">
        <v>3151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f>P129+P142</f>
        <v>0</v>
      </c>
      <c r="Q128" s="220"/>
      <c r="R128" s="221">
        <f>R129+R142</f>
        <v>0</v>
      </c>
      <c r="S128" s="220"/>
      <c r="T128" s="222">
        <f>T129+T142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83</v>
      </c>
      <c r="AT128" s="224" t="s">
        <v>75</v>
      </c>
      <c r="AU128" s="224" t="s">
        <v>76</v>
      </c>
      <c r="AY128" s="223" t="s">
        <v>362</v>
      </c>
      <c r="BK128" s="225">
        <f>BK129+BK142</f>
        <v>0</v>
      </c>
    </row>
    <row r="129" s="12" customFormat="1" ht="22.8" customHeight="1">
      <c r="A129" s="12"/>
      <c r="B129" s="212"/>
      <c r="C129" s="213"/>
      <c r="D129" s="214" t="s">
        <v>75</v>
      </c>
      <c r="E129" s="226" t="s">
        <v>2857</v>
      </c>
      <c r="F129" s="226" t="s">
        <v>3152</v>
      </c>
      <c r="G129" s="213"/>
      <c r="H129" s="213"/>
      <c r="I129" s="216"/>
      <c r="J129" s="227">
        <f>BK129</f>
        <v>0</v>
      </c>
      <c r="K129" s="213"/>
      <c r="L129" s="218"/>
      <c r="M129" s="219"/>
      <c r="N129" s="220"/>
      <c r="O129" s="220"/>
      <c r="P129" s="221">
        <f>SUM(P130:P141)</f>
        <v>0</v>
      </c>
      <c r="Q129" s="220"/>
      <c r="R129" s="221">
        <f>SUM(R130:R141)</f>
        <v>0</v>
      </c>
      <c r="S129" s="220"/>
      <c r="T129" s="222">
        <f>SUM(T130:T141)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83</v>
      </c>
      <c r="AT129" s="224" t="s">
        <v>75</v>
      </c>
      <c r="AU129" s="224" t="s">
        <v>83</v>
      </c>
      <c r="AY129" s="223" t="s">
        <v>362</v>
      </c>
      <c r="BK129" s="225">
        <f>SUM(BK130:BK141)</f>
        <v>0</v>
      </c>
    </row>
    <row r="130" s="2" customFormat="1" ht="24.15" customHeight="1">
      <c r="A130" s="39"/>
      <c r="B130" s="40"/>
      <c r="C130" s="228" t="s">
        <v>83</v>
      </c>
      <c r="D130" s="228" t="s">
        <v>365</v>
      </c>
      <c r="E130" s="229" t="s">
        <v>3153</v>
      </c>
      <c r="F130" s="230" t="s">
        <v>3154</v>
      </c>
      <c r="G130" s="231" t="s">
        <v>603</v>
      </c>
      <c r="H130" s="232">
        <v>10</v>
      </c>
      <c r="I130" s="233"/>
      <c r="J130" s="234">
        <f>ROUND(I130*H130,2)</f>
        <v>0</v>
      </c>
      <c r="K130" s="230" t="s">
        <v>369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370</v>
      </c>
      <c r="AT130" s="239" t="s">
        <v>365</v>
      </c>
      <c r="AU130" s="239" t="s">
        <v>88</v>
      </c>
      <c r="AY130" s="18" t="s">
        <v>362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370</v>
      </c>
      <c r="BM130" s="239" t="s">
        <v>88</v>
      </c>
    </row>
    <row r="131" s="2" customFormat="1" ht="37.8" customHeight="1">
      <c r="A131" s="39"/>
      <c r="B131" s="40"/>
      <c r="C131" s="228" t="s">
        <v>88</v>
      </c>
      <c r="D131" s="228" t="s">
        <v>365</v>
      </c>
      <c r="E131" s="229" t="s">
        <v>3155</v>
      </c>
      <c r="F131" s="230" t="s">
        <v>3156</v>
      </c>
      <c r="G131" s="231" t="s">
        <v>603</v>
      </c>
      <c r="H131" s="232">
        <v>10</v>
      </c>
      <c r="I131" s="233"/>
      <c r="J131" s="234">
        <f>ROUND(I131*H131,2)</f>
        <v>0</v>
      </c>
      <c r="K131" s="230" t="s">
        <v>369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370</v>
      </c>
      <c r="AT131" s="239" t="s">
        <v>365</v>
      </c>
      <c r="AU131" s="239" t="s">
        <v>88</v>
      </c>
      <c r="AY131" s="18" t="s">
        <v>362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370</v>
      </c>
      <c r="BM131" s="239" t="s">
        <v>370</v>
      </c>
    </row>
    <row r="132" s="2" customFormat="1" ht="24.15" customHeight="1">
      <c r="A132" s="39"/>
      <c r="B132" s="40"/>
      <c r="C132" s="228" t="s">
        <v>104</v>
      </c>
      <c r="D132" s="228" t="s">
        <v>365</v>
      </c>
      <c r="E132" s="229" t="s">
        <v>3157</v>
      </c>
      <c r="F132" s="230" t="s">
        <v>3158</v>
      </c>
      <c r="G132" s="231" t="s">
        <v>603</v>
      </c>
      <c r="H132" s="232">
        <v>10</v>
      </c>
      <c r="I132" s="233"/>
      <c r="J132" s="234">
        <f>ROUND(I132*H132,2)</f>
        <v>0</v>
      </c>
      <c r="K132" s="230" t="s">
        <v>369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370</v>
      </c>
      <c r="AT132" s="239" t="s">
        <v>365</v>
      </c>
      <c r="AU132" s="239" t="s">
        <v>88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370</v>
      </c>
      <c r="BM132" s="239" t="s">
        <v>386</v>
      </c>
    </row>
    <row r="133" s="2" customFormat="1" ht="24.15" customHeight="1">
      <c r="A133" s="39"/>
      <c r="B133" s="40"/>
      <c r="C133" s="228" t="s">
        <v>370</v>
      </c>
      <c r="D133" s="228" t="s">
        <v>365</v>
      </c>
      <c r="E133" s="229" t="s">
        <v>3159</v>
      </c>
      <c r="F133" s="230" t="s">
        <v>3160</v>
      </c>
      <c r="G133" s="231" t="s">
        <v>603</v>
      </c>
      <c r="H133" s="232">
        <v>20</v>
      </c>
      <c r="I133" s="233"/>
      <c r="J133" s="234">
        <f>ROUND(I133*H133,2)</f>
        <v>0</v>
      </c>
      <c r="K133" s="230" t="s">
        <v>369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88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383</v>
      </c>
    </row>
    <row r="134" s="2" customFormat="1" ht="24.15" customHeight="1">
      <c r="A134" s="39"/>
      <c r="B134" s="40"/>
      <c r="C134" s="228" t="s">
        <v>363</v>
      </c>
      <c r="D134" s="228" t="s">
        <v>365</v>
      </c>
      <c r="E134" s="229" t="s">
        <v>3161</v>
      </c>
      <c r="F134" s="230" t="s">
        <v>3162</v>
      </c>
      <c r="G134" s="231" t="s">
        <v>603</v>
      </c>
      <c r="H134" s="232">
        <v>70</v>
      </c>
      <c r="I134" s="233"/>
      <c r="J134" s="234">
        <f>ROUND(I134*H134,2)</f>
        <v>0</v>
      </c>
      <c r="K134" s="230" t="s">
        <v>369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88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411</v>
      </c>
    </row>
    <row r="135" s="2" customFormat="1" ht="24.15" customHeight="1">
      <c r="A135" s="39"/>
      <c r="B135" s="40"/>
      <c r="C135" s="228" t="s">
        <v>386</v>
      </c>
      <c r="D135" s="228" t="s">
        <v>365</v>
      </c>
      <c r="E135" s="229" t="s">
        <v>3163</v>
      </c>
      <c r="F135" s="230" t="s">
        <v>618</v>
      </c>
      <c r="G135" s="231" t="s">
        <v>603</v>
      </c>
      <c r="H135" s="232">
        <v>20</v>
      </c>
      <c r="I135" s="233"/>
      <c r="J135" s="234">
        <f>ROUND(I135*H135,2)</f>
        <v>0</v>
      </c>
      <c r="K135" s="230" t="s">
        <v>369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88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8</v>
      </c>
    </row>
    <row r="136" s="2" customFormat="1" ht="24.15" customHeight="1">
      <c r="A136" s="39"/>
      <c r="B136" s="40"/>
      <c r="C136" s="228" t="s">
        <v>397</v>
      </c>
      <c r="D136" s="228" t="s">
        <v>365</v>
      </c>
      <c r="E136" s="229" t="s">
        <v>3164</v>
      </c>
      <c r="F136" s="230" t="s">
        <v>3165</v>
      </c>
      <c r="G136" s="231" t="s">
        <v>603</v>
      </c>
      <c r="H136" s="232">
        <v>30</v>
      </c>
      <c r="I136" s="233"/>
      <c r="J136" s="234">
        <f>ROUND(I136*H136,2)</f>
        <v>0</v>
      </c>
      <c r="K136" s="230" t="s">
        <v>369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88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431</v>
      </c>
    </row>
    <row r="137" s="2" customFormat="1" ht="24.15" customHeight="1">
      <c r="A137" s="39"/>
      <c r="B137" s="40"/>
      <c r="C137" s="228" t="s">
        <v>383</v>
      </c>
      <c r="D137" s="228" t="s">
        <v>365</v>
      </c>
      <c r="E137" s="229" t="s">
        <v>3049</v>
      </c>
      <c r="F137" s="230" t="s">
        <v>3050</v>
      </c>
      <c r="G137" s="231" t="s">
        <v>603</v>
      </c>
      <c r="H137" s="232">
        <v>40</v>
      </c>
      <c r="I137" s="233"/>
      <c r="J137" s="234">
        <f>ROUND(I137*H137,2)</f>
        <v>0</v>
      </c>
      <c r="K137" s="230" t="s">
        <v>369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370</v>
      </c>
      <c r="AT137" s="239" t="s">
        <v>365</v>
      </c>
      <c r="AU137" s="239" t="s">
        <v>88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370</v>
      </c>
      <c r="BM137" s="239" t="s">
        <v>440</v>
      </c>
    </row>
    <row r="138" s="2" customFormat="1" ht="24.15" customHeight="1">
      <c r="A138" s="39"/>
      <c r="B138" s="40"/>
      <c r="C138" s="228" t="s">
        <v>406</v>
      </c>
      <c r="D138" s="228" t="s">
        <v>365</v>
      </c>
      <c r="E138" s="229" t="s">
        <v>3166</v>
      </c>
      <c r="F138" s="230" t="s">
        <v>3167</v>
      </c>
      <c r="G138" s="231" t="s">
        <v>603</v>
      </c>
      <c r="H138" s="232">
        <v>50</v>
      </c>
      <c r="I138" s="233"/>
      <c r="J138" s="234">
        <f>ROUND(I138*H138,2)</f>
        <v>0</v>
      </c>
      <c r="K138" s="230" t="s">
        <v>369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88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450</v>
      </c>
    </row>
    <row r="139" s="2" customFormat="1" ht="21.75" customHeight="1">
      <c r="A139" s="39"/>
      <c r="B139" s="40"/>
      <c r="C139" s="228" t="s">
        <v>411</v>
      </c>
      <c r="D139" s="228" t="s">
        <v>365</v>
      </c>
      <c r="E139" s="229" t="s">
        <v>3051</v>
      </c>
      <c r="F139" s="230" t="s">
        <v>3052</v>
      </c>
      <c r="G139" s="231" t="s">
        <v>603</v>
      </c>
      <c r="H139" s="232">
        <v>310</v>
      </c>
      <c r="I139" s="233"/>
      <c r="J139" s="234">
        <f>ROUND(I139*H139,2)</f>
        <v>0</v>
      </c>
      <c r="K139" s="230" t="s">
        <v>369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370</v>
      </c>
      <c r="AT139" s="239" t="s">
        <v>365</v>
      </c>
      <c r="AU139" s="239" t="s">
        <v>88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461</v>
      </c>
    </row>
    <row r="140" s="2" customFormat="1" ht="24.15" customHeight="1">
      <c r="A140" s="39"/>
      <c r="B140" s="40"/>
      <c r="C140" s="228" t="s">
        <v>416</v>
      </c>
      <c r="D140" s="228" t="s">
        <v>365</v>
      </c>
      <c r="E140" s="229" t="s">
        <v>3168</v>
      </c>
      <c r="F140" s="230" t="s">
        <v>3169</v>
      </c>
      <c r="G140" s="231" t="s">
        <v>603</v>
      </c>
      <c r="H140" s="232">
        <v>110</v>
      </c>
      <c r="I140" s="233"/>
      <c r="J140" s="234">
        <f>ROUND(I140*H140,2)</f>
        <v>0</v>
      </c>
      <c r="K140" s="230" t="s">
        <v>369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370</v>
      </c>
      <c r="AT140" s="239" t="s">
        <v>365</v>
      </c>
      <c r="AU140" s="239" t="s">
        <v>88</v>
      </c>
      <c r="AY140" s="18" t="s">
        <v>362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370</v>
      </c>
      <c r="BM140" s="239" t="s">
        <v>473</v>
      </c>
    </row>
    <row r="141" s="2" customFormat="1" ht="24.15" customHeight="1">
      <c r="A141" s="39"/>
      <c r="B141" s="40"/>
      <c r="C141" s="228" t="s">
        <v>8</v>
      </c>
      <c r="D141" s="228" t="s">
        <v>365</v>
      </c>
      <c r="E141" s="229" t="s">
        <v>202</v>
      </c>
      <c r="F141" s="230" t="s">
        <v>3170</v>
      </c>
      <c r="G141" s="231" t="s">
        <v>3144</v>
      </c>
      <c r="H141" s="232">
        <v>10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370</v>
      </c>
      <c r="AT141" s="239" t="s">
        <v>365</v>
      </c>
      <c r="AU141" s="239" t="s">
        <v>88</v>
      </c>
      <c r="AY141" s="18" t="s">
        <v>362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370</v>
      </c>
      <c r="BM141" s="239" t="s">
        <v>484</v>
      </c>
    </row>
    <row r="142" s="12" customFormat="1" ht="22.8" customHeight="1">
      <c r="A142" s="12"/>
      <c r="B142" s="212"/>
      <c r="C142" s="213"/>
      <c r="D142" s="214" t="s">
        <v>75</v>
      </c>
      <c r="E142" s="226" t="s">
        <v>2997</v>
      </c>
      <c r="F142" s="226" t="s">
        <v>3171</v>
      </c>
      <c r="G142" s="213"/>
      <c r="H142" s="213"/>
      <c r="I142" s="216"/>
      <c r="J142" s="227">
        <f>BK142</f>
        <v>0</v>
      </c>
      <c r="K142" s="213"/>
      <c r="L142" s="218"/>
      <c r="M142" s="219"/>
      <c r="N142" s="220"/>
      <c r="O142" s="220"/>
      <c r="P142" s="221">
        <f>SUM(P143:P154)</f>
        <v>0</v>
      </c>
      <c r="Q142" s="220"/>
      <c r="R142" s="221">
        <f>SUM(R143:R154)</f>
        <v>0</v>
      </c>
      <c r="S142" s="220"/>
      <c r="T142" s="222">
        <f>SUM(T143:T154)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3" t="s">
        <v>83</v>
      </c>
      <c r="AT142" s="224" t="s">
        <v>75</v>
      </c>
      <c r="AU142" s="224" t="s">
        <v>83</v>
      </c>
      <c r="AY142" s="223" t="s">
        <v>362</v>
      </c>
      <c r="BK142" s="225">
        <f>SUM(BK143:BK154)</f>
        <v>0</v>
      </c>
    </row>
    <row r="143" s="2" customFormat="1" ht="24.15" customHeight="1">
      <c r="A143" s="39"/>
      <c r="B143" s="40"/>
      <c r="C143" s="228" t="s">
        <v>427</v>
      </c>
      <c r="D143" s="228" t="s">
        <v>365</v>
      </c>
      <c r="E143" s="229" t="s">
        <v>3153</v>
      </c>
      <c r="F143" s="230" t="s">
        <v>3154</v>
      </c>
      <c r="G143" s="231" t="s">
        <v>603</v>
      </c>
      <c r="H143" s="232">
        <v>47</v>
      </c>
      <c r="I143" s="233"/>
      <c r="J143" s="234">
        <f>ROUND(I143*H143,2)</f>
        <v>0</v>
      </c>
      <c r="K143" s="230" t="s">
        <v>369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370</v>
      </c>
      <c r="AT143" s="239" t="s">
        <v>365</v>
      </c>
      <c r="AU143" s="239" t="s">
        <v>88</v>
      </c>
      <c r="AY143" s="18" t="s">
        <v>362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370</v>
      </c>
      <c r="BM143" s="239" t="s">
        <v>492</v>
      </c>
    </row>
    <row r="144" s="2" customFormat="1" ht="37.8" customHeight="1">
      <c r="A144" s="39"/>
      <c r="B144" s="40"/>
      <c r="C144" s="228" t="s">
        <v>431</v>
      </c>
      <c r="D144" s="228" t="s">
        <v>365</v>
      </c>
      <c r="E144" s="229" t="s">
        <v>3155</v>
      </c>
      <c r="F144" s="230" t="s">
        <v>3156</v>
      </c>
      <c r="G144" s="231" t="s">
        <v>603</v>
      </c>
      <c r="H144" s="232">
        <v>47</v>
      </c>
      <c r="I144" s="233"/>
      <c r="J144" s="234">
        <f>ROUND(I144*H144,2)</f>
        <v>0</v>
      </c>
      <c r="K144" s="230" t="s">
        <v>369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370</v>
      </c>
      <c r="AT144" s="239" t="s">
        <v>365</v>
      </c>
      <c r="AU144" s="239" t="s">
        <v>88</v>
      </c>
      <c r="AY144" s="18" t="s">
        <v>362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370</v>
      </c>
      <c r="BM144" s="239" t="s">
        <v>502</v>
      </c>
    </row>
    <row r="145" s="2" customFormat="1" ht="24.15" customHeight="1">
      <c r="A145" s="39"/>
      <c r="B145" s="40"/>
      <c r="C145" s="228" t="s">
        <v>435</v>
      </c>
      <c r="D145" s="228" t="s">
        <v>365</v>
      </c>
      <c r="E145" s="229" t="s">
        <v>3157</v>
      </c>
      <c r="F145" s="230" t="s">
        <v>3158</v>
      </c>
      <c r="G145" s="231" t="s">
        <v>603</v>
      </c>
      <c r="H145" s="232">
        <v>47</v>
      </c>
      <c r="I145" s="233"/>
      <c r="J145" s="234">
        <f>ROUND(I145*H145,2)</f>
        <v>0</v>
      </c>
      <c r="K145" s="230" t="s">
        <v>369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370</v>
      </c>
      <c r="AT145" s="239" t="s">
        <v>365</v>
      </c>
      <c r="AU145" s="239" t="s">
        <v>88</v>
      </c>
      <c r="AY145" s="18" t="s">
        <v>362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88</v>
      </c>
      <c r="BK145" s="240">
        <f>ROUND(I145*H145,2)</f>
        <v>0</v>
      </c>
      <c r="BL145" s="18" t="s">
        <v>370</v>
      </c>
      <c r="BM145" s="239" t="s">
        <v>517</v>
      </c>
    </row>
    <row r="146" s="2" customFormat="1" ht="24.15" customHeight="1">
      <c r="A146" s="39"/>
      <c r="B146" s="40"/>
      <c r="C146" s="228" t="s">
        <v>440</v>
      </c>
      <c r="D146" s="228" t="s">
        <v>365</v>
      </c>
      <c r="E146" s="229" t="s">
        <v>3159</v>
      </c>
      <c r="F146" s="230" t="s">
        <v>3160</v>
      </c>
      <c r="G146" s="231" t="s">
        <v>603</v>
      </c>
      <c r="H146" s="232">
        <v>94</v>
      </c>
      <c r="I146" s="233"/>
      <c r="J146" s="234">
        <f>ROUND(I146*H146,2)</f>
        <v>0</v>
      </c>
      <c r="K146" s="230" t="s">
        <v>369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370</v>
      </c>
      <c r="AT146" s="239" t="s">
        <v>365</v>
      </c>
      <c r="AU146" s="239" t="s">
        <v>88</v>
      </c>
      <c r="AY146" s="18" t="s">
        <v>362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370</v>
      </c>
      <c r="BM146" s="239" t="s">
        <v>526</v>
      </c>
    </row>
    <row r="147" s="2" customFormat="1" ht="24.15" customHeight="1">
      <c r="A147" s="39"/>
      <c r="B147" s="40"/>
      <c r="C147" s="228" t="s">
        <v>445</v>
      </c>
      <c r="D147" s="228" t="s">
        <v>365</v>
      </c>
      <c r="E147" s="229" t="s">
        <v>3161</v>
      </c>
      <c r="F147" s="230" t="s">
        <v>3162</v>
      </c>
      <c r="G147" s="231" t="s">
        <v>603</v>
      </c>
      <c r="H147" s="232">
        <v>282</v>
      </c>
      <c r="I147" s="233"/>
      <c r="J147" s="234">
        <f>ROUND(I147*H147,2)</f>
        <v>0</v>
      </c>
      <c r="K147" s="230" t="s">
        <v>369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370</v>
      </c>
      <c r="AT147" s="239" t="s">
        <v>365</v>
      </c>
      <c r="AU147" s="239" t="s">
        <v>88</v>
      </c>
      <c r="AY147" s="18" t="s">
        <v>362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370</v>
      </c>
      <c r="BM147" s="239" t="s">
        <v>536</v>
      </c>
    </row>
    <row r="148" s="2" customFormat="1" ht="24.15" customHeight="1">
      <c r="A148" s="39"/>
      <c r="B148" s="40"/>
      <c r="C148" s="228" t="s">
        <v>450</v>
      </c>
      <c r="D148" s="228" t="s">
        <v>365</v>
      </c>
      <c r="E148" s="229" t="s">
        <v>3163</v>
      </c>
      <c r="F148" s="230" t="s">
        <v>618</v>
      </c>
      <c r="G148" s="231" t="s">
        <v>603</v>
      </c>
      <c r="H148" s="232">
        <v>94</v>
      </c>
      <c r="I148" s="233"/>
      <c r="J148" s="234">
        <f>ROUND(I148*H148,2)</f>
        <v>0</v>
      </c>
      <c r="K148" s="230" t="s">
        <v>369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370</v>
      </c>
      <c r="AT148" s="239" t="s">
        <v>365</v>
      </c>
      <c r="AU148" s="239" t="s">
        <v>88</v>
      </c>
      <c r="AY148" s="18" t="s">
        <v>362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370</v>
      </c>
      <c r="BM148" s="239" t="s">
        <v>544</v>
      </c>
    </row>
    <row r="149" s="2" customFormat="1" ht="24.15" customHeight="1">
      <c r="A149" s="39"/>
      <c r="B149" s="40"/>
      <c r="C149" s="228" t="s">
        <v>456</v>
      </c>
      <c r="D149" s="228" t="s">
        <v>365</v>
      </c>
      <c r="E149" s="229" t="s">
        <v>3164</v>
      </c>
      <c r="F149" s="230" t="s">
        <v>3165</v>
      </c>
      <c r="G149" s="231" t="s">
        <v>603</v>
      </c>
      <c r="H149" s="232">
        <v>141</v>
      </c>
      <c r="I149" s="233"/>
      <c r="J149" s="234">
        <f>ROUND(I149*H149,2)</f>
        <v>0</v>
      </c>
      <c r="K149" s="230" t="s">
        <v>369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370</v>
      </c>
      <c r="AT149" s="239" t="s">
        <v>365</v>
      </c>
      <c r="AU149" s="239" t="s">
        <v>88</v>
      </c>
      <c r="AY149" s="18" t="s">
        <v>362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370</v>
      </c>
      <c r="BM149" s="239" t="s">
        <v>554</v>
      </c>
    </row>
    <row r="150" s="2" customFormat="1" ht="24.15" customHeight="1">
      <c r="A150" s="39"/>
      <c r="B150" s="40"/>
      <c r="C150" s="228" t="s">
        <v>461</v>
      </c>
      <c r="D150" s="228" t="s">
        <v>365</v>
      </c>
      <c r="E150" s="229" t="s">
        <v>3049</v>
      </c>
      <c r="F150" s="230" t="s">
        <v>3050</v>
      </c>
      <c r="G150" s="231" t="s">
        <v>603</v>
      </c>
      <c r="H150" s="232">
        <v>188</v>
      </c>
      <c r="I150" s="233"/>
      <c r="J150" s="234">
        <f>ROUND(I150*H150,2)</f>
        <v>0</v>
      </c>
      <c r="K150" s="230" t="s">
        <v>369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370</v>
      </c>
      <c r="AT150" s="239" t="s">
        <v>365</v>
      </c>
      <c r="AU150" s="239" t="s">
        <v>88</v>
      </c>
      <c r="AY150" s="18" t="s">
        <v>362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370</v>
      </c>
      <c r="BM150" s="239" t="s">
        <v>574</v>
      </c>
    </row>
    <row r="151" s="2" customFormat="1" ht="24.15" customHeight="1">
      <c r="A151" s="39"/>
      <c r="B151" s="40"/>
      <c r="C151" s="228" t="s">
        <v>7</v>
      </c>
      <c r="D151" s="228" t="s">
        <v>365</v>
      </c>
      <c r="E151" s="229" t="s">
        <v>3166</v>
      </c>
      <c r="F151" s="230" t="s">
        <v>3167</v>
      </c>
      <c r="G151" s="231" t="s">
        <v>603</v>
      </c>
      <c r="H151" s="232">
        <v>235</v>
      </c>
      <c r="I151" s="233"/>
      <c r="J151" s="234">
        <f>ROUND(I151*H151,2)</f>
        <v>0</v>
      </c>
      <c r="K151" s="230" t="s">
        <v>369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370</v>
      </c>
      <c r="AT151" s="239" t="s">
        <v>365</v>
      </c>
      <c r="AU151" s="239" t="s">
        <v>88</v>
      </c>
      <c r="AY151" s="18" t="s">
        <v>362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370</v>
      </c>
      <c r="BM151" s="239" t="s">
        <v>1132</v>
      </c>
    </row>
    <row r="152" s="2" customFormat="1" ht="21.75" customHeight="1">
      <c r="A152" s="39"/>
      <c r="B152" s="40"/>
      <c r="C152" s="228" t="s">
        <v>473</v>
      </c>
      <c r="D152" s="228" t="s">
        <v>365</v>
      </c>
      <c r="E152" s="229" t="s">
        <v>3051</v>
      </c>
      <c r="F152" s="230" t="s">
        <v>3052</v>
      </c>
      <c r="G152" s="231" t="s">
        <v>603</v>
      </c>
      <c r="H152" s="232">
        <v>1316</v>
      </c>
      <c r="I152" s="233"/>
      <c r="J152" s="234">
        <f>ROUND(I152*H152,2)</f>
        <v>0</v>
      </c>
      <c r="K152" s="230" t="s">
        <v>369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370</v>
      </c>
      <c r="AT152" s="239" t="s">
        <v>365</v>
      </c>
      <c r="AU152" s="239" t="s">
        <v>88</v>
      </c>
      <c r="AY152" s="18" t="s">
        <v>362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370</v>
      </c>
      <c r="BM152" s="239" t="s">
        <v>1141</v>
      </c>
    </row>
    <row r="153" s="2" customFormat="1" ht="24.15" customHeight="1">
      <c r="A153" s="39"/>
      <c r="B153" s="40"/>
      <c r="C153" s="228" t="s">
        <v>479</v>
      </c>
      <c r="D153" s="228" t="s">
        <v>365</v>
      </c>
      <c r="E153" s="229" t="s">
        <v>3168</v>
      </c>
      <c r="F153" s="230" t="s">
        <v>3169</v>
      </c>
      <c r="G153" s="231" t="s">
        <v>603</v>
      </c>
      <c r="H153" s="232">
        <v>470</v>
      </c>
      <c r="I153" s="233"/>
      <c r="J153" s="234">
        <f>ROUND(I153*H153,2)</f>
        <v>0</v>
      </c>
      <c r="K153" s="230" t="s">
        <v>369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370</v>
      </c>
      <c r="AT153" s="239" t="s">
        <v>365</v>
      </c>
      <c r="AU153" s="239" t="s">
        <v>88</v>
      </c>
      <c r="AY153" s="18" t="s">
        <v>362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370</v>
      </c>
      <c r="BM153" s="239" t="s">
        <v>1149</v>
      </c>
    </row>
    <row r="154" s="2" customFormat="1" ht="24.15" customHeight="1">
      <c r="A154" s="39"/>
      <c r="B154" s="40"/>
      <c r="C154" s="228" t="s">
        <v>484</v>
      </c>
      <c r="D154" s="228" t="s">
        <v>365</v>
      </c>
      <c r="E154" s="229" t="s">
        <v>202</v>
      </c>
      <c r="F154" s="230" t="s">
        <v>3170</v>
      </c>
      <c r="G154" s="231" t="s">
        <v>3144</v>
      </c>
      <c r="H154" s="232">
        <v>47</v>
      </c>
      <c r="I154" s="233"/>
      <c r="J154" s="234">
        <f>ROUND(I154*H154,2)</f>
        <v>0</v>
      </c>
      <c r="K154" s="230" t="s">
        <v>1</v>
      </c>
      <c r="L154" s="45"/>
      <c r="M154" s="288" t="s">
        <v>1</v>
      </c>
      <c r="N154" s="289" t="s">
        <v>42</v>
      </c>
      <c r="O154" s="290"/>
      <c r="P154" s="291">
        <f>O154*H154</f>
        <v>0</v>
      </c>
      <c r="Q154" s="291">
        <v>0</v>
      </c>
      <c r="R154" s="291">
        <f>Q154*H154</f>
        <v>0</v>
      </c>
      <c r="S154" s="291">
        <v>0</v>
      </c>
      <c r="T154" s="292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370</v>
      </c>
      <c r="AT154" s="239" t="s">
        <v>365</v>
      </c>
      <c r="AU154" s="239" t="s">
        <v>88</v>
      </c>
      <c r="AY154" s="18" t="s">
        <v>362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370</v>
      </c>
      <c r="BM154" s="239" t="s">
        <v>1159</v>
      </c>
    </row>
    <row r="155" s="2" customFormat="1" ht="6.96" customHeight="1">
      <c r="A155" s="39"/>
      <c r="B155" s="67"/>
      <c r="C155" s="68"/>
      <c r="D155" s="68"/>
      <c r="E155" s="68"/>
      <c r="F155" s="68"/>
      <c r="G155" s="68"/>
      <c r="H155" s="68"/>
      <c r="I155" s="68"/>
      <c r="J155" s="68"/>
      <c r="K155" s="68"/>
      <c r="L155" s="45"/>
      <c r="M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</row>
  </sheetData>
  <sheetProtection sheet="1" autoFilter="0" formatColumns="0" formatRows="0" objects="1" scenarios="1" spinCount="100000" saltValue="buWrgtJlGIMrKCT86FmbfhwrBByabyWx5krwjZkk0lc/eh5mOPlSxo1G+hByn7220bA8IbCZHcX82Wy+4yRjFQ==" hashValue="4CNEWwAvun1dj3ztR2EiS9qbhobVSWYW76JwIsdj+PFaTB11APm6h47x+W++eIyTYxc7wiSapPUzkncOGX7HtQ==" algorithmName="SHA-512" password="CC35"/>
  <autoFilter ref="C126:K15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632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2574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3172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ROUND((SUM(BE125:BE129)),  2)</f>
        <v>0</v>
      </c>
      <c r="G37" s="39"/>
      <c r="H37" s="39"/>
      <c r="I37" s="166">
        <v>0.20999999999999999</v>
      </c>
      <c r="J37" s="165">
        <f>ROUND(((SUM(BE125:BE129))*I37),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ROUND((SUM(BF125:BF129)),  2)</f>
        <v>0</v>
      </c>
      <c r="G38" s="39"/>
      <c r="H38" s="39"/>
      <c r="I38" s="166">
        <v>0.12</v>
      </c>
      <c r="J38" s="165">
        <f>ROUND(((SUM(BF125:BF129))*I38),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ROUND((SUM(BG125:BG129)),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ROUND((SUM(BH125:BH129)),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ROUND((SUM(BI125:BI129)),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632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2574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Rozv.7 -  RP-1.01_B demontáže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3173</v>
      </c>
      <c r="E101" s="193"/>
      <c r="F101" s="193"/>
      <c r="G101" s="193"/>
      <c r="H101" s="193"/>
      <c r="I101" s="193"/>
      <c r="J101" s="194">
        <f>J126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347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Stavební úpravy Ústecká 2855, Česká Lípa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325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632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327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296" t="s">
        <v>2574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634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 xml:space="preserve">Rozv.7 -  RP-1.01_B demontáže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 xml:space="preserve">Ústecká 2855, Česká Lípa </v>
      </c>
      <c r="G119" s="41"/>
      <c r="H119" s="41"/>
      <c r="I119" s="33" t="s">
        <v>22</v>
      </c>
      <c r="J119" s="80" t="str">
        <f>IF(J16="","",J16)</f>
        <v>6. 8. 2025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Město Č. Lípa, n. T.G.M. 1/1, 47 001 Česká Lípa</v>
      </c>
      <c r="G121" s="41"/>
      <c r="H121" s="41"/>
      <c r="I121" s="33" t="s">
        <v>30</v>
      </c>
      <c r="J121" s="37" t="str">
        <f>E25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33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348</v>
      </c>
      <c r="D124" s="204" t="s">
        <v>61</v>
      </c>
      <c r="E124" s="204" t="s">
        <v>57</v>
      </c>
      <c r="F124" s="204" t="s">
        <v>58</v>
      </c>
      <c r="G124" s="204" t="s">
        <v>349</v>
      </c>
      <c r="H124" s="204" t="s">
        <v>350</v>
      </c>
      <c r="I124" s="204" t="s">
        <v>351</v>
      </c>
      <c r="J124" s="204" t="s">
        <v>331</v>
      </c>
      <c r="K124" s="205" t="s">
        <v>352</v>
      </c>
      <c r="L124" s="206"/>
      <c r="M124" s="101" t="s">
        <v>1</v>
      </c>
      <c r="N124" s="102" t="s">
        <v>40</v>
      </c>
      <c r="O124" s="102" t="s">
        <v>353</v>
      </c>
      <c r="P124" s="102" t="s">
        <v>354</v>
      </c>
      <c r="Q124" s="102" t="s">
        <v>355</v>
      </c>
      <c r="R124" s="102" t="s">
        <v>356</v>
      </c>
      <c r="S124" s="102" t="s">
        <v>357</v>
      </c>
      <c r="T124" s="103" t="s">
        <v>358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359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0</v>
      </c>
      <c r="S125" s="105"/>
      <c r="T125" s="210">
        <f>T126</f>
        <v>0.082119999999999999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333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75</v>
      </c>
      <c r="E126" s="215" t="s">
        <v>2577</v>
      </c>
      <c r="F126" s="215" t="s">
        <v>3174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SUM(P127:P129)</f>
        <v>0</v>
      </c>
      <c r="Q126" s="220"/>
      <c r="R126" s="221">
        <f>SUM(R127:R129)</f>
        <v>0</v>
      </c>
      <c r="S126" s="220"/>
      <c r="T126" s="222">
        <f>SUM(T127:T129)</f>
        <v>0.082119999999999999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83</v>
      </c>
      <c r="AT126" s="224" t="s">
        <v>75</v>
      </c>
      <c r="AU126" s="224" t="s">
        <v>76</v>
      </c>
      <c r="AY126" s="223" t="s">
        <v>362</v>
      </c>
      <c r="BK126" s="225">
        <f>SUM(BK127:BK129)</f>
        <v>0</v>
      </c>
    </row>
    <row r="127" s="2" customFormat="1" ht="24.15" customHeight="1">
      <c r="A127" s="39"/>
      <c r="B127" s="40"/>
      <c r="C127" s="228" t="s">
        <v>83</v>
      </c>
      <c r="D127" s="228" t="s">
        <v>365</v>
      </c>
      <c r="E127" s="229" t="s">
        <v>3056</v>
      </c>
      <c r="F127" s="230" t="s">
        <v>3057</v>
      </c>
      <c r="G127" s="231" t="s">
        <v>603</v>
      </c>
      <c r="H127" s="232">
        <v>1</v>
      </c>
      <c r="I127" s="233"/>
      <c r="J127" s="234">
        <f>ROUND(I127*H127,2)</f>
        <v>0</v>
      </c>
      <c r="K127" s="230" t="s">
        <v>369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0.074999999999999997</v>
      </c>
      <c r="T127" s="238">
        <f>S127*H127</f>
        <v>0.074999999999999997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370</v>
      </c>
      <c r="AT127" s="239" t="s">
        <v>365</v>
      </c>
      <c r="AU127" s="239" t="s">
        <v>83</v>
      </c>
      <c r="AY127" s="18" t="s">
        <v>362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88</v>
      </c>
      <c r="BK127" s="240">
        <f>ROUND(I127*H127,2)</f>
        <v>0</v>
      </c>
      <c r="BL127" s="18" t="s">
        <v>370</v>
      </c>
      <c r="BM127" s="239" t="s">
        <v>88</v>
      </c>
    </row>
    <row r="128" s="2" customFormat="1" ht="24.15" customHeight="1">
      <c r="A128" s="39"/>
      <c r="B128" s="40"/>
      <c r="C128" s="228" t="s">
        <v>88</v>
      </c>
      <c r="D128" s="228" t="s">
        <v>365</v>
      </c>
      <c r="E128" s="229" t="s">
        <v>3125</v>
      </c>
      <c r="F128" s="230" t="s">
        <v>3126</v>
      </c>
      <c r="G128" s="231" t="s">
        <v>603</v>
      </c>
      <c r="H128" s="232">
        <v>4</v>
      </c>
      <c r="I128" s="233"/>
      <c r="J128" s="234">
        <f>ROUND(I128*H128,2)</f>
        <v>0</v>
      </c>
      <c r="K128" s="230" t="s">
        <v>369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0.00063000000000000003</v>
      </c>
      <c r="T128" s="238">
        <f>S128*H128</f>
        <v>0.0025200000000000001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370</v>
      </c>
      <c r="AT128" s="239" t="s">
        <v>365</v>
      </c>
      <c r="AU128" s="239" t="s">
        <v>83</v>
      </c>
      <c r="AY128" s="18" t="s">
        <v>362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370</v>
      </c>
      <c r="BM128" s="239" t="s">
        <v>370</v>
      </c>
    </row>
    <row r="129" s="2" customFormat="1" ht="24.15" customHeight="1">
      <c r="A129" s="39"/>
      <c r="B129" s="40"/>
      <c r="C129" s="228" t="s">
        <v>104</v>
      </c>
      <c r="D129" s="228" t="s">
        <v>365</v>
      </c>
      <c r="E129" s="229" t="s">
        <v>3058</v>
      </c>
      <c r="F129" s="230" t="s">
        <v>3059</v>
      </c>
      <c r="G129" s="231" t="s">
        <v>603</v>
      </c>
      <c r="H129" s="232">
        <v>20</v>
      </c>
      <c r="I129" s="233"/>
      <c r="J129" s="234">
        <f>ROUND(I129*H129,2)</f>
        <v>0</v>
      </c>
      <c r="K129" s="230" t="s">
        <v>369</v>
      </c>
      <c r="L129" s="45"/>
      <c r="M129" s="288" t="s">
        <v>1</v>
      </c>
      <c r="N129" s="289" t="s">
        <v>42</v>
      </c>
      <c r="O129" s="290"/>
      <c r="P129" s="291">
        <f>O129*H129</f>
        <v>0</v>
      </c>
      <c r="Q129" s="291">
        <v>0</v>
      </c>
      <c r="R129" s="291">
        <f>Q129*H129</f>
        <v>0</v>
      </c>
      <c r="S129" s="291">
        <v>0.00023000000000000001</v>
      </c>
      <c r="T129" s="292">
        <f>S129*H129</f>
        <v>0.0045999999999999999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370</v>
      </c>
      <c r="AT129" s="239" t="s">
        <v>365</v>
      </c>
      <c r="AU129" s="239" t="s">
        <v>83</v>
      </c>
      <c r="AY129" s="18" t="s">
        <v>362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370</v>
      </c>
      <c r="BM129" s="239" t="s">
        <v>386</v>
      </c>
    </row>
    <row r="130" s="2" customFormat="1" ht="6.96" customHeight="1">
      <c r="A130" s="39"/>
      <c r="B130" s="67"/>
      <c r="C130" s="68"/>
      <c r="D130" s="68"/>
      <c r="E130" s="68"/>
      <c r="F130" s="68"/>
      <c r="G130" s="68"/>
      <c r="H130" s="68"/>
      <c r="I130" s="68"/>
      <c r="J130" s="68"/>
      <c r="K130" s="68"/>
      <c r="L130" s="45"/>
      <c r="M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</sheetData>
  <sheetProtection sheet="1" autoFilter="0" formatColumns="0" formatRows="0" objects="1" scenarios="1" spinCount="100000" saltValue="Ixki4lIG7XQ5EBXRmvDcAoLsiAdhhWRT+4FtAg4mnnPaXmvI1A6Uj9f1V3UvRcKcKJqpE+nmZUdnJYKrnVO/jg==" hashValue="Z5sogxUm0AMI7OMYSHmB+0yAOdipA/sYWKGHXMC0XixWnC+b2kmv5oR4clegy+0Es6IqxFazzEaOenyvmu640w==" algorithmName="SHA-512" password="CC35"/>
  <autoFilter ref="C124:K12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632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2574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3175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ROUND((SUM(BE125:BE142)),  2)</f>
        <v>0</v>
      </c>
      <c r="G37" s="39"/>
      <c r="H37" s="39"/>
      <c r="I37" s="166">
        <v>0.20999999999999999</v>
      </c>
      <c r="J37" s="165">
        <f>ROUND(((SUM(BE125:BE142))*I37),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ROUND((SUM(BF125:BF142)),  2)</f>
        <v>0</v>
      </c>
      <c r="G38" s="39"/>
      <c r="H38" s="39"/>
      <c r="I38" s="166">
        <v>0.12</v>
      </c>
      <c r="J38" s="165">
        <f>ROUND(((SUM(BF125:BF142))*I38),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ROUND((SUM(BG125:BG142)),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ROUND((SUM(BH125:BH142)),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ROUND((SUM(BI125:BI142)),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632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2574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Rozv.8 -  RP-1.01_B materiál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3176</v>
      </c>
      <c r="E101" s="193"/>
      <c r="F101" s="193"/>
      <c r="G101" s="193"/>
      <c r="H101" s="193"/>
      <c r="I101" s="193"/>
      <c r="J101" s="194">
        <f>J126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347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Stavební úpravy Ústecká 2855, Česká Lípa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325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632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327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296" t="s">
        <v>2574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634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 xml:space="preserve">Rozv.8 -  RP-1.01_B materiál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 xml:space="preserve">Ústecká 2855, Česká Lípa </v>
      </c>
      <c r="G119" s="41"/>
      <c r="H119" s="41"/>
      <c r="I119" s="33" t="s">
        <v>22</v>
      </c>
      <c r="J119" s="80" t="str">
        <f>IF(J16="","",J16)</f>
        <v>6. 8. 2025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Město Č. Lípa, n. T.G.M. 1/1, 47 001 Česká Lípa</v>
      </c>
      <c r="G121" s="41"/>
      <c r="H121" s="41"/>
      <c r="I121" s="33" t="s">
        <v>30</v>
      </c>
      <c r="J121" s="37" t="str">
        <f>E25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33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348</v>
      </c>
      <c r="D124" s="204" t="s">
        <v>61</v>
      </c>
      <c r="E124" s="204" t="s">
        <v>57</v>
      </c>
      <c r="F124" s="204" t="s">
        <v>58</v>
      </c>
      <c r="G124" s="204" t="s">
        <v>349</v>
      </c>
      <c r="H124" s="204" t="s">
        <v>350</v>
      </c>
      <c r="I124" s="204" t="s">
        <v>351</v>
      </c>
      <c r="J124" s="204" t="s">
        <v>331</v>
      </c>
      <c r="K124" s="205" t="s">
        <v>352</v>
      </c>
      <c r="L124" s="206"/>
      <c r="M124" s="101" t="s">
        <v>1</v>
      </c>
      <c r="N124" s="102" t="s">
        <v>40</v>
      </c>
      <c r="O124" s="102" t="s">
        <v>353</v>
      </c>
      <c r="P124" s="102" t="s">
        <v>354</v>
      </c>
      <c r="Q124" s="102" t="s">
        <v>355</v>
      </c>
      <c r="R124" s="102" t="s">
        <v>356</v>
      </c>
      <c r="S124" s="102" t="s">
        <v>357</v>
      </c>
      <c r="T124" s="103" t="s">
        <v>358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359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0</v>
      </c>
      <c r="S125" s="105"/>
      <c r="T125" s="210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333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75</v>
      </c>
      <c r="E126" s="215" t="s">
        <v>2577</v>
      </c>
      <c r="F126" s="215" t="s">
        <v>3177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SUM(P127:P142)</f>
        <v>0</v>
      </c>
      <c r="Q126" s="220"/>
      <c r="R126" s="221">
        <f>SUM(R127:R142)</f>
        <v>0</v>
      </c>
      <c r="S126" s="220"/>
      <c r="T126" s="222">
        <f>SUM(T127:T142)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83</v>
      </c>
      <c r="AT126" s="224" t="s">
        <v>75</v>
      </c>
      <c r="AU126" s="224" t="s">
        <v>76</v>
      </c>
      <c r="AY126" s="223" t="s">
        <v>362</v>
      </c>
      <c r="BK126" s="225">
        <f>SUM(BK127:BK142)</f>
        <v>0</v>
      </c>
    </row>
    <row r="127" s="2" customFormat="1" ht="55.5" customHeight="1">
      <c r="A127" s="39"/>
      <c r="B127" s="40"/>
      <c r="C127" s="228" t="s">
        <v>83</v>
      </c>
      <c r="D127" s="228" t="s">
        <v>365</v>
      </c>
      <c r="E127" s="229" t="s">
        <v>202</v>
      </c>
      <c r="F127" s="230" t="s">
        <v>3178</v>
      </c>
      <c r="G127" s="231" t="s">
        <v>603</v>
      </c>
      <c r="H127" s="232">
        <v>1</v>
      </c>
      <c r="I127" s="233"/>
      <c r="J127" s="234">
        <f>ROUND(I127*H127,2)</f>
        <v>0</v>
      </c>
      <c r="K127" s="230" t="s">
        <v>1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370</v>
      </c>
      <c r="AT127" s="239" t="s">
        <v>365</v>
      </c>
      <c r="AU127" s="239" t="s">
        <v>83</v>
      </c>
      <c r="AY127" s="18" t="s">
        <v>362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88</v>
      </c>
      <c r="BK127" s="240">
        <f>ROUND(I127*H127,2)</f>
        <v>0</v>
      </c>
      <c r="BL127" s="18" t="s">
        <v>370</v>
      </c>
      <c r="BM127" s="239" t="s">
        <v>88</v>
      </c>
    </row>
    <row r="128" s="2" customFormat="1" ht="21.75" customHeight="1">
      <c r="A128" s="39"/>
      <c r="B128" s="40"/>
      <c r="C128" s="228" t="s">
        <v>88</v>
      </c>
      <c r="D128" s="228" t="s">
        <v>365</v>
      </c>
      <c r="E128" s="229" t="s">
        <v>2678</v>
      </c>
      <c r="F128" s="230" t="s">
        <v>3179</v>
      </c>
      <c r="G128" s="231" t="s">
        <v>603</v>
      </c>
      <c r="H128" s="232">
        <v>1</v>
      </c>
      <c r="I128" s="233"/>
      <c r="J128" s="234">
        <f>ROUND(I128*H128,2)</f>
        <v>0</v>
      </c>
      <c r="K128" s="230" t="s">
        <v>1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370</v>
      </c>
      <c r="AT128" s="239" t="s">
        <v>365</v>
      </c>
      <c r="AU128" s="239" t="s">
        <v>83</v>
      </c>
      <c r="AY128" s="18" t="s">
        <v>362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370</v>
      </c>
      <c r="BM128" s="239" t="s">
        <v>370</v>
      </c>
    </row>
    <row r="129" s="2" customFormat="1" ht="16.5" customHeight="1">
      <c r="A129" s="39"/>
      <c r="B129" s="40"/>
      <c r="C129" s="228" t="s">
        <v>104</v>
      </c>
      <c r="D129" s="228" t="s">
        <v>365</v>
      </c>
      <c r="E129" s="229" t="s">
        <v>2680</v>
      </c>
      <c r="F129" s="230" t="s">
        <v>3180</v>
      </c>
      <c r="G129" s="231" t="s">
        <v>603</v>
      </c>
      <c r="H129" s="232">
        <v>1</v>
      </c>
      <c r="I129" s="233"/>
      <c r="J129" s="234">
        <f>ROUND(I129*H129,2)</f>
        <v>0</v>
      </c>
      <c r="K129" s="230" t="s">
        <v>1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370</v>
      </c>
      <c r="AT129" s="239" t="s">
        <v>365</v>
      </c>
      <c r="AU129" s="239" t="s">
        <v>83</v>
      </c>
      <c r="AY129" s="18" t="s">
        <v>362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370</v>
      </c>
      <c r="BM129" s="239" t="s">
        <v>386</v>
      </c>
    </row>
    <row r="130" s="2" customFormat="1" ht="24.15" customHeight="1">
      <c r="A130" s="39"/>
      <c r="B130" s="40"/>
      <c r="C130" s="228" t="s">
        <v>370</v>
      </c>
      <c r="D130" s="228" t="s">
        <v>365</v>
      </c>
      <c r="E130" s="229" t="s">
        <v>2682</v>
      </c>
      <c r="F130" s="230" t="s">
        <v>3181</v>
      </c>
      <c r="G130" s="231" t="s">
        <v>603</v>
      </c>
      <c r="H130" s="232">
        <v>1</v>
      </c>
      <c r="I130" s="233"/>
      <c r="J130" s="234">
        <f>ROUND(I130*H130,2)</f>
        <v>0</v>
      </c>
      <c r="K130" s="230" t="s">
        <v>1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370</v>
      </c>
      <c r="AT130" s="239" t="s">
        <v>365</v>
      </c>
      <c r="AU130" s="239" t="s">
        <v>83</v>
      </c>
      <c r="AY130" s="18" t="s">
        <v>362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370</v>
      </c>
      <c r="BM130" s="239" t="s">
        <v>383</v>
      </c>
    </row>
    <row r="131" s="2" customFormat="1" ht="24.15" customHeight="1">
      <c r="A131" s="39"/>
      <c r="B131" s="40"/>
      <c r="C131" s="228" t="s">
        <v>363</v>
      </c>
      <c r="D131" s="228" t="s">
        <v>365</v>
      </c>
      <c r="E131" s="229" t="s">
        <v>2684</v>
      </c>
      <c r="F131" s="230" t="s">
        <v>3137</v>
      </c>
      <c r="G131" s="231" t="s">
        <v>603</v>
      </c>
      <c r="H131" s="232">
        <v>2</v>
      </c>
      <c r="I131" s="233"/>
      <c r="J131" s="234">
        <f>ROUND(I131*H131,2)</f>
        <v>0</v>
      </c>
      <c r="K131" s="230" t="s">
        <v>1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370</v>
      </c>
      <c r="AT131" s="239" t="s">
        <v>365</v>
      </c>
      <c r="AU131" s="239" t="s">
        <v>83</v>
      </c>
      <c r="AY131" s="18" t="s">
        <v>362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370</v>
      </c>
      <c r="BM131" s="239" t="s">
        <v>411</v>
      </c>
    </row>
    <row r="132" s="2" customFormat="1" ht="24.15" customHeight="1">
      <c r="A132" s="39"/>
      <c r="B132" s="40"/>
      <c r="C132" s="228" t="s">
        <v>386</v>
      </c>
      <c r="D132" s="228" t="s">
        <v>365</v>
      </c>
      <c r="E132" s="229" t="s">
        <v>2686</v>
      </c>
      <c r="F132" s="230" t="s">
        <v>3182</v>
      </c>
      <c r="G132" s="231" t="s">
        <v>603</v>
      </c>
      <c r="H132" s="232">
        <v>1</v>
      </c>
      <c r="I132" s="233"/>
      <c r="J132" s="234">
        <f>ROUND(I132*H132,2)</f>
        <v>0</v>
      </c>
      <c r="K132" s="230" t="s">
        <v>1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370</v>
      </c>
      <c r="AT132" s="239" t="s">
        <v>365</v>
      </c>
      <c r="AU132" s="239" t="s">
        <v>83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370</v>
      </c>
      <c r="BM132" s="239" t="s">
        <v>8</v>
      </c>
    </row>
    <row r="133" s="2" customFormat="1" ht="24.15" customHeight="1">
      <c r="A133" s="39"/>
      <c r="B133" s="40"/>
      <c r="C133" s="228" t="s">
        <v>397</v>
      </c>
      <c r="D133" s="228" t="s">
        <v>365</v>
      </c>
      <c r="E133" s="229" t="s">
        <v>3138</v>
      </c>
      <c r="F133" s="230" t="s">
        <v>3139</v>
      </c>
      <c r="G133" s="231" t="s">
        <v>603</v>
      </c>
      <c r="H133" s="232">
        <v>8</v>
      </c>
      <c r="I133" s="233"/>
      <c r="J133" s="234">
        <f>ROUND(I133*H133,2)</f>
        <v>0</v>
      </c>
      <c r="K133" s="230" t="s">
        <v>1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83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431</v>
      </c>
    </row>
    <row r="134" s="2" customFormat="1" ht="24.15" customHeight="1">
      <c r="A134" s="39"/>
      <c r="B134" s="40"/>
      <c r="C134" s="228" t="s">
        <v>383</v>
      </c>
      <c r="D134" s="228" t="s">
        <v>365</v>
      </c>
      <c r="E134" s="229" t="s">
        <v>2688</v>
      </c>
      <c r="F134" s="230" t="s">
        <v>3140</v>
      </c>
      <c r="G134" s="231" t="s">
        <v>603</v>
      </c>
      <c r="H134" s="232">
        <v>5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83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440</v>
      </c>
    </row>
    <row r="135" s="2" customFormat="1" ht="24.15" customHeight="1">
      <c r="A135" s="39"/>
      <c r="B135" s="40"/>
      <c r="C135" s="228" t="s">
        <v>406</v>
      </c>
      <c r="D135" s="228" t="s">
        <v>365</v>
      </c>
      <c r="E135" s="229" t="s">
        <v>3183</v>
      </c>
      <c r="F135" s="230" t="s">
        <v>3184</v>
      </c>
      <c r="G135" s="231" t="s">
        <v>603</v>
      </c>
      <c r="H135" s="232">
        <v>2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83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450</v>
      </c>
    </row>
    <row r="136" s="2" customFormat="1" ht="24.15" customHeight="1">
      <c r="A136" s="39"/>
      <c r="B136" s="40"/>
      <c r="C136" s="228" t="s">
        <v>411</v>
      </c>
      <c r="D136" s="228" t="s">
        <v>365</v>
      </c>
      <c r="E136" s="229" t="s">
        <v>2690</v>
      </c>
      <c r="F136" s="230" t="s">
        <v>3141</v>
      </c>
      <c r="G136" s="231" t="s">
        <v>603</v>
      </c>
      <c r="H136" s="232">
        <v>2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83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461</v>
      </c>
    </row>
    <row r="137" s="2" customFormat="1" ht="24.15" customHeight="1">
      <c r="A137" s="39"/>
      <c r="B137" s="40"/>
      <c r="C137" s="228" t="s">
        <v>416</v>
      </c>
      <c r="D137" s="228" t="s">
        <v>365</v>
      </c>
      <c r="E137" s="229" t="s">
        <v>2692</v>
      </c>
      <c r="F137" s="230" t="s">
        <v>606</v>
      </c>
      <c r="G137" s="231" t="s">
        <v>603</v>
      </c>
      <c r="H137" s="232">
        <v>1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370</v>
      </c>
      <c r="AT137" s="239" t="s">
        <v>365</v>
      </c>
      <c r="AU137" s="239" t="s">
        <v>83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370</v>
      </c>
      <c r="BM137" s="239" t="s">
        <v>473</v>
      </c>
    </row>
    <row r="138" s="2" customFormat="1" ht="16.5" customHeight="1">
      <c r="A138" s="39"/>
      <c r="B138" s="40"/>
      <c r="C138" s="228" t="s">
        <v>8</v>
      </c>
      <c r="D138" s="228" t="s">
        <v>365</v>
      </c>
      <c r="E138" s="229" t="s">
        <v>2694</v>
      </c>
      <c r="F138" s="230" t="s">
        <v>3016</v>
      </c>
      <c r="G138" s="231" t="s">
        <v>603</v>
      </c>
      <c r="H138" s="232">
        <v>10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83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484</v>
      </c>
    </row>
    <row r="139" s="2" customFormat="1" ht="16.5" customHeight="1">
      <c r="A139" s="39"/>
      <c r="B139" s="40"/>
      <c r="C139" s="228" t="s">
        <v>427</v>
      </c>
      <c r="D139" s="228" t="s">
        <v>365</v>
      </c>
      <c r="E139" s="229" t="s">
        <v>2696</v>
      </c>
      <c r="F139" s="230" t="s">
        <v>3017</v>
      </c>
      <c r="G139" s="231" t="s">
        <v>603</v>
      </c>
      <c r="H139" s="232">
        <v>2</v>
      </c>
      <c r="I139" s="233"/>
      <c r="J139" s="234">
        <f>ROUND(I139*H139,2)</f>
        <v>0</v>
      </c>
      <c r="K139" s="230" t="s">
        <v>1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370</v>
      </c>
      <c r="AT139" s="239" t="s">
        <v>365</v>
      </c>
      <c r="AU139" s="239" t="s">
        <v>83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492</v>
      </c>
    </row>
    <row r="140" s="2" customFormat="1" ht="16.5" customHeight="1">
      <c r="A140" s="39"/>
      <c r="B140" s="40"/>
      <c r="C140" s="228" t="s">
        <v>431</v>
      </c>
      <c r="D140" s="228" t="s">
        <v>365</v>
      </c>
      <c r="E140" s="229" t="s">
        <v>2698</v>
      </c>
      <c r="F140" s="230" t="s">
        <v>3018</v>
      </c>
      <c r="G140" s="231" t="s">
        <v>603</v>
      </c>
      <c r="H140" s="232">
        <v>4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370</v>
      </c>
      <c r="AT140" s="239" t="s">
        <v>365</v>
      </c>
      <c r="AU140" s="239" t="s">
        <v>83</v>
      </c>
      <c r="AY140" s="18" t="s">
        <v>362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370</v>
      </c>
      <c r="BM140" s="239" t="s">
        <v>502</v>
      </c>
    </row>
    <row r="141" s="2" customFormat="1" ht="24.15" customHeight="1">
      <c r="A141" s="39"/>
      <c r="B141" s="40"/>
      <c r="C141" s="228" t="s">
        <v>435</v>
      </c>
      <c r="D141" s="228" t="s">
        <v>365</v>
      </c>
      <c r="E141" s="229" t="s">
        <v>2700</v>
      </c>
      <c r="F141" s="230" t="s">
        <v>3143</v>
      </c>
      <c r="G141" s="231" t="s">
        <v>3144</v>
      </c>
      <c r="H141" s="232">
        <v>1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370</v>
      </c>
      <c r="AT141" s="239" t="s">
        <v>365</v>
      </c>
      <c r="AU141" s="239" t="s">
        <v>83</v>
      </c>
      <c r="AY141" s="18" t="s">
        <v>362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370</v>
      </c>
      <c r="BM141" s="239" t="s">
        <v>517</v>
      </c>
    </row>
    <row r="142" s="2" customFormat="1" ht="16.5" customHeight="1">
      <c r="A142" s="39"/>
      <c r="B142" s="40"/>
      <c r="C142" s="228" t="s">
        <v>440</v>
      </c>
      <c r="D142" s="228" t="s">
        <v>365</v>
      </c>
      <c r="E142" s="229" t="s">
        <v>2702</v>
      </c>
      <c r="F142" s="230" t="s">
        <v>3145</v>
      </c>
      <c r="G142" s="231" t="s">
        <v>3144</v>
      </c>
      <c r="H142" s="232">
        <v>1</v>
      </c>
      <c r="I142" s="233"/>
      <c r="J142" s="234">
        <f>ROUND(I142*H142,2)</f>
        <v>0</v>
      </c>
      <c r="K142" s="230" t="s">
        <v>1</v>
      </c>
      <c r="L142" s="45"/>
      <c r="M142" s="288" t="s">
        <v>1</v>
      </c>
      <c r="N142" s="289" t="s">
        <v>42</v>
      </c>
      <c r="O142" s="290"/>
      <c r="P142" s="291">
        <f>O142*H142</f>
        <v>0</v>
      </c>
      <c r="Q142" s="291">
        <v>0</v>
      </c>
      <c r="R142" s="291">
        <f>Q142*H142</f>
        <v>0</v>
      </c>
      <c r="S142" s="291">
        <v>0</v>
      </c>
      <c r="T142" s="292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370</v>
      </c>
      <c r="AT142" s="239" t="s">
        <v>365</v>
      </c>
      <c r="AU142" s="239" t="s">
        <v>83</v>
      </c>
      <c r="AY142" s="18" t="s">
        <v>362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370</v>
      </c>
      <c r="BM142" s="239" t="s">
        <v>526</v>
      </c>
    </row>
    <row r="143" s="2" customFormat="1" ht="6.96" customHeight="1">
      <c r="A143" s="39"/>
      <c r="B143" s="67"/>
      <c r="C143" s="68"/>
      <c r="D143" s="68"/>
      <c r="E143" s="68"/>
      <c r="F143" s="68"/>
      <c r="G143" s="68"/>
      <c r="H143" s="68"/>
      <c r="I143" s="68"/>
      <c r="J143" s="68"/>
      <c r="K143" s="68"/>
      <c r="L143" s="45"/>
      <c r="M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</sheetData>
  <sheetProtection sheet="1" autoFilter="0" formatColumns="0" formatRows="0" objects="1" scenarios="1" spinCount="100000" saltValue="t7pfw+eo0HPcaU6RZZ1/h40evu4j8bxXVS1XJL8cxsUGrb5+ZrnpuZtSg0Uk+IBvLf5Pz467psq45sAERlClBg==" hashValue="nITQCrz7l/YDtt8J6J8kzZJyx3t+wPpxbPxp5347uVzrdmiba8qsFEP1TMmXoxkcXMEw7kskPJ/EmV8OC5IQrg==" algorithmName="SHA-512" password="CC35"/>
  <autoFilter ref="C124:K14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632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2574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3185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ROUND((SUM(BE125:BE138)),  2)</f>
        <v>0</v>
      </c>
      <c r="G37" s="39"/>
      <c r="H37" s="39"/>
      <c r="I37" s="166">
        <v>0.20999999999999999</v>
      </c>
      <c r="J37" s="165">
        <f>ROUND(((SUM(BE125:BE138))*I37),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ROUND((SUM(BF125:BF138)),  2)</f>
        <v>0</v>
      </c>
      <c r="G38" s="39"/>
      <c r="H38" s="39"/>
      <c r="I38" s="166">
        <v>0.12</v>
      </c>
      <c r="J38" s="165">
        <f>ROUND(((SUM(BF125:BF138))*I38),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ROUND((SUM(BG125:BG138)),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ROUND((SUM(BH125:BH138)),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ROUND((SUM(BI125:BI138)),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632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2574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Rozv.9 -  RP-1.01_B montáže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3186</v>
      </c>
      <c r="E101" s="193"/>
      <c r="F101" s="193"/>
      <c r="G101" s="193"/>
      <c r="H101" s="193"/>
      <c r="I101" s="193"/>
      <c r="J101" s="194">
        <f>J126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347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Stavební úpravy Ústecká 2855, Česká Lípa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325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632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327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296" t="s">
        <v>2574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634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 xml:space="preserve">Rozv.9 -  RP-1.01_B montáže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 xml:space="preserve">Ústecká 2855, Česká Lípa </v>
      </c>
      <c r="G119" s="41"/>
      <c r="H119" s="41"/>
      <c r="I119" s="33" t="s">
        <v>22</v>
      </c>
      <c r="J119" s="80" t="str">
        <f>IF(J16="","",J16)</f>
        <v>6. 8. 2025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Město Č. Lípa, n. T.G.M. 1/1, 47 001 Česká Lípa</v>
      </c>
      <c r="G121" s="41"/>
      <c r="H121" s="41"/>
      <c r="I121" s="33" t="s">
        <v>30</v>
      </c>
      <c r="J121" s="37" t="str">
        <f>E25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33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348</v>
      </c>
      <c r="D124" s="204" t="s">
        <v>61</v>
      </c>
      <c r="E124" s="204" t="s">
        <v>57</v>
      </c>
      <c r="F124" s="204" t="s">
        <v>58</v>
      </c>
      <c r="G124" s="204" t="s">
        <v>349</v>
      </c>
      <c r="H124" s="204" t="s">
        <v>350</v>
      </c>
      <c r="I124" s="204" t="s">
        <v>351</v>
      </c>
      <c r="J124" s="204" t="s">
        <v>331</v>
      </c>
      <c r="K124" s="205" t="s">
        <v>352</v>
      </c>
      <c r="L124" s="206"/>
      <c r="M124" s="101" t="s">
        <v>1</v>
      </c>
      <c r="N124" s="102" t="s">
        <v>40</v>
      </c>
      <c r="O124" s="102" t="s">
        <v>353</v>
      </c>
      <c r="P124" s="102" t="s">
        <v>354</v>
      </c>
      <c r="Q124" s="102" t="s">
        <v>355</v>
      </c>
      <c r="R124" s="102" t="s">
        <v>356</v>
      </c>
      <c r="S124" s="102" t="s">
        <v>357</v>
      </c>
      <c r="T124" s="103" t="s">
        <v>358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359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0</v>
      </c>
      <c r="S125" s="105"/>
      <c r="T125" s="210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333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75</v>
      </c>
      <c r="E126" s="215" t="s">
        <v>2577</v>
      </c>
      <c r="F126" s="215" t="s">
        <v>3187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SUM(P127:P138)</f>
        <v>0</v>
      </c>
      <c r="Q126" s="220"/>
      <c r="R126" s="221">
        <f>SUM(R127:R138)</f>
        <v>0</v>
      </c>
      <c r="S126" s="220"/>
      <c r="T126" s="222">
        <f>SUM(T127:T138)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83</v>
      </c>
      <c r="AT126" s="224" t="s">
        <v>75</v>
      </c>
      <c r="AU126" s="224" t="s">
        <v>76</v>
      </c>
      <c r="AY126" s="223" t="s">
        <v>362</v>
      </c>
      <c r="BK126" s="225">
        <f>SUM(BK127:BK138)</f>
        <v>0</v>
      </c>
    </row>
    <row r="127" s="2" customFormat="1" ht="24.15" customHeight="1">
      <c r="A127" s="39"/>
      <c r="B127" s="40"/>
      <c r="C127" s="228" t="s">
        <v>83</v>
      </c>
      <c r="D127" s="228" t="s">
        <v>365</v>
      </c>
      <c r="E127" s="229" t="s">
        <v>3188</v>
      </c>
      <c r="F127" s="230" t="s">
        <v>3189</v>
      </c>
      <c r="G127" s="231" t="s">
        <v>603</v>
      </c>
      <c r="H127" s="232">
        <v>1</v>
      </c>
      <c r="I127" s="233"/>
      <c r="J127" s="234">
        <f>ROUND(I127*H127,2)</f>
        <v>0</v>
      </c>
      <c r="K127" s="230" t="s">
        <v>369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370</v>
      </c>
      <c r="AT127" s="239" t="s">
        <v>365</v>
      </c>
      <c r="AU127" s="239" t="s">
        <v>83</v>
      </c>
      <c r="AY127" s="18" t="s">
        <v>362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88</v>
      </c>
      <c r="BK127" s="240">
        <f>ROUND(I127*H127,2)</f>
        <v>0</v>
      </c>
      <c r="BL127" s="18" t="s">
        <v>370</v>
      </c>
      <c r="BM127" s="239" t="s">
        <v>88</v>
      </c>
    </row>
    <row r="128" s="2" customFormat="1" ht="33" customHeight="1">
      <c r="A128" s="39"/>
      <c r="B128" s="40"/>
      <c r="C128" s="228" t="s">
        <v>88</v>
      </c>
      <c r="D128" s="228" t="s">
        <v>365</v>
      </c>
      <c r="E128" s="229" t="s">
        <v>3190</v>
      </c>
      <c r="F128" s="230" t="s">
        <v>3191</v>
      </c>
      <c r="G128" s="231" t="s">
        <v>603</v>
      </c>
      <c r="H128" s="232">
        <v>1</v>
      </c>
      <c r="I128" s="233"/>
      <c r="J128" s="234">
        <f>ROUND(I128*H128,2)</f>
        <v>0</v>
      </c>
      <c r="K128" s="230" t="s">
        <v>369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370</v>
      </c>
      <c r="AT128" s="239" t="s">
        <v>365</v>
      </c>
      <c r="AU128" s="239" t="s">
        <v>83</v>
      </c>
      <c r="AY128" s="18" t="s">
        <v>362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370</v>
      </c>
      <c r="BM128" s="239" t="s">
        <v>370</v>
      </c>
    </row>
    <row r="129" s="2" customFormat="1" ht="24.15" customHeight="1">
      <c r="A129" s="39"/>
      <c r="B129" s="40"/>
      <c r="C129" s="228" t="s">
        <v>104</v>
      </c>
      <c r="D129" s="228" t="s">
        <v>365</v>
      </c>
      <c r="E129" s="229" t="s">
        <v>3192</v>
      </c>
      <c r="F129" s="230" t="s">
        <v>3193</v>
      </c>
      <c r="G129" s="231" t="s">
        <v>603</v>
      </c>
      <c r="H129" s="232">
        <v>1</v>
      </c>
      <c r="I129" s="233"/>
      <c r="J129" s="234">
        <f>ROUND(I129*H129,2)</f>
        <v>0</v>
      </c>
      <c r="K129" s="230" t="s">
        <v>369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370</v>
      </c>
      <c r="AT129" s="239" t="s">
        <v>365</v>
      </c>
      <c r="AU129" s="239" t="s">
        <v>83</v>
      </c>
      <c r="AY129" s="18" t="s">
        <v>362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370</v>
      </c>
      <c r="BM129" s="239" t="s">
        <v>386</v>
      </c>
    </row>
    <row r="130" s="2" customFormat="1" ht="24.15" customHeight="1">
      <c r="A130" s="39"/>
      <c r="B130" s="40"/>
      <c r="C130" s="228" t="s">
        <v>370</v>
      </c>
      <c r="D130" s="228" t="s">
        <v>365</v>
      </c>
      <c r="E130" s="229" t="s">
        <v>3194</v>
      </c>
      <c r="F130" s="230" t="s">
        <v>3195</v>
      </c>
      <c r="G130" s="231" t="s">
        <v>603</v>
      </c>
      <c r="H130" s="232">
        <v>1</v>
      </c>
      <c r="I130" s="233"/>
      <c r="J130" s="234">
        <f>ROUND(I130*H130,2)</f>
        <v>0</v>
      </c>
      <c r="K130" s="230" t="s">
        <v>369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370</v>
      </c>
      <c r="AT130" s="239" t="s">
        <v>365</v>
      </c>
      <c r="AU130" s="239" t="s">
        <v>83</v>
      </c>
      <c r="AY130" s="18" t="s">
        <v>362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370</v>
      </c>
      <c r="BM130" s="239" t="s">
        <v>383</v>
      </c>
    </row>
    <row r="131" s="2" customFormat="1" ht="24.15" customHeight="1">
      <c r="A131" s="39"/>
      <c r="B131" s="40"/>
      <c r="C131" s="228" t="s">
        <v>363</v>
      </c>
      <c r="D131" s="228" t="s">
        <v>365</v>
      </c>
      <c r="E131" s="229" t="s">
        <v>3159</v>
      </c>
      <c r="F131" s="230" t="s">
        <v>3160</v>
      </c>
      <c r="G131" s="231" t="s">
        <v>603</v>
      </c>
      <c r="H131" s="232">
        <v>3</v>
      </c>
      <c r="I131" s="233"/>
      <c r="J131" s="234">
        <f>ROUND(I131*H131,2)</f>
        <v>0</v>
      </c>
      <c r="K131" s="230" t="s">
        <v>369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370</v>
      </c>
      <c r="AT131" s="239" t="s">
        <v>365</v>
      </c>
      <c r="AU131" s="239" t="s">
        <v>83</v>
      </c>
      <c r="AY131" s="18" t="s">
        <v>362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370</v>
      </c>
      <c r="BM131" s="239" t="s">
        <v>411</v>
      </c>
    </row>
    <row r="132" s="2" customFormat="1" ht="24.15" customHeight="1">
      <c r="A132" s="39"/>
      <c r="B132" s="40"/>
      <c r="C132" s="228" t="s">
        <v>386</v>
      </c>
      <c r="D132" s="228" t="s">
        <v>365</v>
      </c>
      <c r="E132" s="229" t="s">
        <v>3161</v>
      </c>
      <c r="F132" s="230" t="s">
        <v>3162</v>
      </c>
      <c r="G132" s="231" t="s">
        <v>603</v>
      </c>
      <c r="H132" s="232">
        <v>15</v>
      </c>
      <c r="I132" s="233"/>
      <c r="J132" s="234">
        <f>ROUND(I132*H132,2)</f>
        <v>0</v>
      </c>
      <c r="K132" s="230" t="s">
        <v>369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370</v>
      </c>
      <c r="AT132" s="239" t="s">
        <v>365</v>
      </c>
      <c r="AU132" s="239" t="s">
        <v>83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370</v>
      </c>
      <c r="BM132" s="239" t="s">
        <v>8</v>
      </c>
    </row>
    <row r="133" s="2" customFormat="1" ht="24.15" customHeight="1">
      <c r="A133" s="39"/>
      <c r="B133" s="40"/>
      <c r="C133" s="228" t="s">
        <v>397</v>
      </c>
      <c r="D133" s="228" t="s">
        <v>365</v>
      </c>
      <c r="E133" s="229" t="s">
        <v>3163</v>
      </c>
      <c r="F133" s="230" t="s">
        <v>618</v>
      </c>
      <c r="G133" s="231" t="s">
        <v>603</v>
      </c>
      <c r="H133" s="232">
        <v>3</v>
      </c>
      <c r="I133" s="233"/>
      <c r="J133" s="234">
        <f>ROUND(I133*H133,2)</f>
        <v>0</v>
      </c>
      <c r="K133" s="230" t="s">
        <v>369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83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431</v>
      </c>
    </row>
    <row r="134" s="2" customFormat="1" ht="24.15" customHeight="1">
      <c r="A134" s="39"/>
      <c r="B134" s="40"/>
      <c r="C134" s="228" t="s">
        <v>383</v>
      </c>
      <c r="D134" s="228" t="s">
        <v>365</v>
      </c>
      <c r="E134" s="229" t="s">
        <v>3049</v>
      </c>
      <c r="F134" s="230" t="s">
        <v>3050</v>
      </c>
      <c r="G134" s="231" t="s">
        <v>603</v>
      </c>
      <c r="H134" s="232">
        <v>10</v>
      </c>
      <c r="I134" s="233"/>
      <c r="J134" s="234">
        <f>ROUND(I134*H134,2)</f>
        <v>0</v>
      </c>
      <c r="K134" s="230" t="s">
        <v>369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83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440</v>
      </c>
    </row>
    <row r="135" s="2" customFormat="1" ht="24.15" customHeight="1">
      <c r="A135" s="39"/>
      <c r="B135" s="40"/>
      <c r="C135" s="228" t="s">
        <v>406</v>
      </c>
      <c r="D135" s="228" t="s">
        <v>365</v>
      </c>
      <c r="E135" s="229" t="s">
        <v>3166</v>
      </c>
      <c r="F135" s="230" t="s">
        <v>3167</v>
      </c>
      <c r="G135" s="231" t="s">
        <v>603</v>
      </c>
      <c r="H135" s="232">
        <v>5</v>
      </c>
      <c r="I135" s="233"/>
      <c r="J135" s="234">
        <f>ROUND(I135*H135,2)</f>
        <v>0</v>
      </c>
      <c r="K135" s="230" t="s">
        <v>369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83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450</v>
      </c>
    </row>
    <row r="136" s="2" customFormat="1" ht="21.75" customHeight="1">
      <c r="A136" s="39"/>
      <c r="B136" s="40"/>
      <c r="C136" s="228" t="s">
        <v>411</v>
      </c>
      <c r="D136" s="228" t="s">
        <v>365</v>
      </c>
      <c r="E136" s="229" t="s">
        <v>3051</v>
      </c>
      <c r="F136" s="230" t="s">
        <v>3052</v>
      </c>
      <c r="G136" s="231" t="s">
        <v>603</v>
      </c>
      <c r="H136" s="232">
        <v>47</v>
      </c>
      <c r="I136" s="233"/>
      <c r="J136" s="234">
        <f>ROUND(I136*H136,2)</f>
        <v>0</v>
      </c>
      <c r="K136" s="230" t="s">
        <v>369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83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461</v>
      </c>
    </row>
    <row r="137" s="2" customFormat="1" ht="24.15" customHeight="1">
      <c r="A137" s="39"/>
      <c r="B137" s="40"/>
      <c r="C137" s="228" t="s">
        <v>416</v>
      </c>
      <c r="D137" s="228" t="s">
        <v>365</v>
      </c>
      <c r="E137" s="229" t="s">
        <v>3168</v>
      </c>
      <c r="F137" s="230" t="s">
        <v>3169</v>
      </c>
      <c r="G137" s="231" t="s">
        <v>603</v>
      </c>
      <c r="H137" s="232">
        <v>20</v>
      </c>
      <c r="I137" s="233"/>
      <c r="J137" s="234">
        <f>ROUND(I137*H137,2)</f>
        <v>0</v>
      </c>
      <c r="K137" s="230" t="s">
        <v>369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370</v>
      </c>
      <c r="AT137" s="239" t="s">
        <v>365</v>
      </c>
      <c r="AU137" s="239" t="s">
        <v>83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370</v>
      </c>
      <c r="BM137" s="239" t="s">
        <v>473</v>
      </c>
    </row>
    <row r="138" s="2" customFormat="1" ht="24.15" customHeight="1">
      <c r="A138" s="39"/>
      <c r="B138" s="40"/>
      <c r="C138" s="228" t="s">
        <v>8</v>
      </c>
      <c r="D138" s="228" t="s">
        <v>365</v>
      </c>
      <c r="E138" s="229" t="s">
        <v>202</v>
      </c>
      <c r="F138" s="230" t="s">
        <v>3170</v>
      </c>
      <c r="G138" s="231" t="s">
        <v>3144</v>
      </c>
      <c r="H138" s="232">
        <v>1</v>
      </c>
      <c r="I138" s="233"/>
      <c r="J138" s="234">
        <f>ROUND(I138*H138,2)</f>
        <v>0</v>
      </c>
      <c r="K138" s="230" t="s">
        <v>1</v>
      </c>
      <c r="L138" s="45"/>
      <c r="M138" s="288" t="s">
        <v>1</v>
      </c>
      <c r="N138" s="289" t="s">
        <v>42</v>
      </c>
      <c r="O138" s="290"/>
      <c r="P138" s="291">
        <f>O138*H138</f>
        <v>0</v>
      </c>
      <c r="Q138" s="291">
        <v>0</v>
      </c>
      <c r="R138" s="291">
        <f>Q138*H138</f>
        <v>0</v>
      </c>
      <c r="S138" s="291">
        <v>0</v>
      </c>
      <c r="T138" s="292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83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484</v>
      </c>
    </row>
    <row r="139" s="2" customFormat="1" ht="6.96" customHeight="1">
      <c r="A139" s="39"/>
      <c r="B139" s="67"/>
      <c r="C139" s="68"/>
      <c r="D139" s="68"/>
      <c r="E139" s="68"/>
      <c r="F139" s="68"/>
      <c r="G139" s="68"/>
      <c r="H139" s="68"/>
      <c r="I139" s="68"/>
      <c r="J139" s="68"/>
      <c r="K139" s="68"/>
      <c r="L139" s="45"/>
      <c r="M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</sheetData>
  <sheetProtection sheet="1" autoFilter="0" formatColumns="0" formatRows="0" objects="1" scenarios="1" spinCount="100000" saltValue="o/WXebRRUIMzkwHH6J4wMGis1pPkwrObhlAU68Td+FnFGp7iYMODwYp4iVf8FzHqhWPc3bIdb8T3e1t56RrE4Q==" hashValue="MSLics25nCVOMZV68o88DbGQf1m695gOwGJQN4UcqpL0bqT0rRcYUtdYd7qAxn/lwj6pS+NYZHsKeky9CygrGg==" algorithmName="SHA-512" password="CC35"/>
  <autoFilter ref="C124:K13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632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2574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3196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ROUND((SUM(BE125:BE130)),  2)</f>
        <v>0</v>
      </c>
      <c r="G37" s="39"/>
      <c r="H37" s="39"/>
      <c r="I37" s="166">
        <v>0.20999999999999999</v>
      </c>
      <c r="J37" s="165">
        <f>ROUND(((SUM(BE125:BE130))*I37),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ROUND((SUM(BF125:BF130)),  2)</f>
        <v>0</v>
      </c>
      <c r="G38" s="39"/>
      <c r="H38" s="39"/>
      <c r="I38" s="166">
        <v>0.12</v>
      </c>
      <c r="J38" s="165">
        <f>ROUND(((SUM(BF125:BF130))*I38),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ROUND((SUM(BG125:BG130)),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ROUND((SUM(BH125:BH130)),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ROUND((SUM(BI125:BI130)),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632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2574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ROZ1 - Rozváděče RE-x_A - demontáže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3197</v>
      </c>
      <c r="E101" s="193"/>
      <c r="F101" s="193"/>
      <c r="G101" s="193"/>
      <c r="H101" s="193"/>
      <c r="I101" s="193"/>
      <c r="J101" s="194">
        <f>J126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347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Stavební úpravy Ústecká 2855, Česká Lípa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325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632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327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296" t="s">
        <v>2574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634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ROZ1 - Rozváděče RE-x_A - demontáže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 xml:space="preserve">Ústecká 2855, Česká Lípa </v>
      </c>
      <c r="G119" s="41"/>
      <c r="H119" s="41"/>
      <c r="I119" s="33" t="s">
        <v>22</v>
      </c>
      <c r="J119" s="80" t="str">
        <f>IF(J16="","",J16)</f>
        <v>6. 8. 2025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Město Č. Lípa, n. T.G.M. 1/1, 47 001 Česká Lípa</v>
      </c>
      <c r="G121" s="41"/>
      <c r="H121" s="41"/>
      <c r="I121" s="33" t="s">
        <v>30</v>
      </c>
      <c r="J121" s="37" t="str">
        <f>E25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33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348</v>
      </c>
      <c r="D124" s="204" t="s">
        <v>61</v>
      </c>
      <c r="E124" s="204" t="s">
        <v>57</v>
      </c>
      <c r="F124" s="204" t="s">
        <v>58</v>
      </c>
      <c r="G124" s="204" t="s">
        <v>349</v>
      </c>
      <c r="H124" s="204" t="s">
        <v>350</v>
      </c>
      <c r="I124" s="204" t="s">
        <v>351</v>
      </c>
      <c r="J124" s="204" t="s">
        <v>331</v>
      </c>
      <c r="K124" s="205" t="s">
        <v>352</v>
      </c>
      <c r="L124" s="206"/>
      <c r="M124" s="101" t="s">
        <v>1</v>
      </c>
      <c r="N124" s="102" t="s">
        <v>40</v>
      </c>
      <c r="O124" s="102" t="s">
        <v>353</v>
      </c>
      <c r="P124" s="102" t="s">
        <v>354</v>
      </c>
      <c r="Q124" s="102" t="s">
        <v>355</v>
      </c>
      <c r="R124" s="102" t="s">
        <v>356</v>
      </c>
      <c r="S124" s="102" t="s">
        <v>357</v>
      </c>
      <c r="T124" s="103" t="s">
        <v>358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359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0</v>
      </c>
      <c r="S125" s="105"/>
      <c r="T125" s="210">
        <f>T126</f>
        <v>2.16418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333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75</v>
      </c>
      <c r="E126" s="215" t="s">
        <v>2577</v>
      </c>
      <c r="F126" s="215" t="s">
        <v>3198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SUM(P127:P130)</f>
        <v>0</v>
      </c>
      <c r="Q126" s="220"/>
      <c r="R126" s="221">
        <f>SUM(R127:R130)</f>
        <v>0</v>
      </c>
      <c r="S126" s="220"/>
      <c r="T126" s="222">
        <f>SUM(T127:T130)</f>
        <v>2.16418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83</v>
      </c>
      <c r="AT126" s="224" t="s">
        <v>75</v>
      </c>
      <c r="AU126" s="224" t="s">
        <v>76</v>
      </c>
      <c r="AY126" s="223" t="s">
        <v>362</v>
      </c>
      <c r="BK126" s="225">
        <f>SUM(BK127:BK130)</f>
        <v>0</v>
      </c>
    </row>
    <row r="127" s="2" customFormat="1" ht="24.15" customHeight="1">
      <c r="A127" s="39"/>
      <c r="B127" s="40"/>
      <c r="C127" s="228" t="s">
        <v>83</v>
      </c>
      <c r="D127" s="228" t="s">
        <v>365</v>
      </c>
      <c r="E127" s="229" t="s">
        <v>3199</v>
      </c>
      <c r="F127" s="230" t="s">
        <v>3200</v>
      </c>
      <c r="G127" s="231" t="s">
        <v>603</v>
      </c>
      <c r="H127" s="232">
        <v>16</v>
      </c>
      <c r="I127" s="233"/>
      <c r="J127" s="234">
        <f>ROUND(I127*H127,2)</f>
        <v>0</v>
      </c>
      <c r="K127" s="230" t="s">
        <v>369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0.13</v>
      </c>
      <c r="T127" s="238">
        <f>S127*H127</f>
        <v>2.0800000000000001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370</v>
      </c>
      <c r="AT127" s="239" t="s">
        <v>365</v>
      </c>
      <c r="AU127" s="239" t="s">
        <v>83</v>
      </c>
      <c r="AY127" s="18" t="s">
        <v>362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88</v>
      </c>
      <c r="BK127" s="240">
        <f>ROUND(I127*H127,2)</f>
        <v>0</v>
      </c>
      <c r="BL127" s="18" t="s">
        <v>370</v>
      </c>
      <c r="BM127" s="239" t="s">
        <v>88</v>
      </c>
    </row>
    <row r="128" s="2" customFormat="1" ht="24.15" customHeight="1">
      <c r="A128" s="39"/>
      <c r="B128" s="40"/>
      <c r="C128" s="228" t="s">
        <v>88</v>
      </c>
      <c r="D128" s="228" t="s">
        <v>365</v>
      </c>
      <c r="E128" s="229" t="s">
        <v>3201</v>
      </c>
      <c r="F128" s="230" t="s">
        <v>3202</v>
      </c>
      <c r="G128" s="231" t="s">
        <v>603</v>
      </c>
      <c r="H128" s="232">
        <v>30</v>
      </c>
      <c r="I128" s="233"/>
      <c r="J128" s="234">
        <f>ROUND(I128*H128,2)</f>
        <v>0</v>
      </c>
      <c r="K128" s="230" t="s">
        <v>369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0.001</v>
      </c>
      <c r="T128" s="238">
        <f>S128*H128</f>
        <v>0.029999999999999999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370</v>
      </c>
      <c r="AT128" s="239" t="s">
        <v>365</v>
      </c>
      <c r="AU128" s="239" t="s">
        <v>83</v>
      </c>
      <c r="AY128" s="18" t="s">
        <v>362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370</v>
      </c>
      <c r="BM128" s="239" t="s">
        <v>370</v>
      </c>
    </row>
    <row r="129" s="2" customFormat="1" ht="24.15" customHeight="1">
      <c r="A129" s="39"/>
      <c r="B129" s="40"/>
      <c r="C129" s="228" t="s">
        <v>104</v>
      </c>
      <c r="D129" s="228" t="s">
        <v>365</v>
      </c>
      <c r="E129" s="229" t="s">
        <v>3125</v>
      </c>
      <c r="F129" s="230" t="s">
        <v>3126</v>
      </c>
      <c r="G129" s="231" t="s">
        <v>603</v>
      </c>
      <c r="H129" s="232">
        <v>86</v>
      </c>
      <c r="I129" s="233"/>
      <c r="J129" s="234">
        <f>ROUND(I129*H129,2)</f>
        <v>0</v>
      </c>
      <c r="K129" s="230" t="s">
        <v>369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0.00063000000000000003</v>
      </c>
      <c r="T129" s="238">
        <f>S129*H129</f>
        <v>0.054179999999999999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370</v>
      </c>
      <c r="AT129" s="239" t="s">
        <v>365</v>
      </c>
      <c r="AU129" s="239" t="s">
        <v>83</v>
      </c>
      <c r="AY129" s="18" t="s">
        <v>362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370</v>
      </c>
      <c r="BM129" s="239" t="s">
        <v>386</v>
      </c>
    </row>
    <row r="130" s="2" customFormat="1" ht="24.15" customHeight="1">
      <c r="A130" s="39"/>
      <c r="B130" s="40"/>
      <c r="C130" s="228" t="s">
        <v>370</v>
      </c>
      <c r="D130" s="228" t="s">
        <v>365</v>
      </c>
      <c r="E130" s="229" t="s">
        <v>3203</v>
      </c>
      <c r="F130" s="230" t="s">
        <v>3204</v>
      </c>
      <c r="G130" s="231" t="s">
        <v>603</v>
      </c>
      <c r="H130" s="232">
        <v>60</v>
      </c>
      <c r="I130" s="233"/>
      <c r="J130" s="234">
        <f>ROUND(I130*H130,2)</f>
        <v>0</v>
      </c>
      <c r="K130" s="230" t="s">
        <v>369</v>
      </c>
      <c r="L130" s="45"/>
      <c r="M130" s="288" t="s">
        <v>1</v>
      </c>
      <c r="N130" s="289" t="s">
        <v>42</v>
      </c>
      <c r="O130" s="290"/>
      <c r="P130" s="291">
        <f>O130*H130</f>
        <v>0</v>
      </c>
      <c r="Q130" s="291">
        <v>0</v>
      </c>
      <c r="R130" s="291">
        <f>Q130*H130</f>
        <v>0</v>
      </c>
      <c r="S130" s="291">
        <v>0</v>
      </c>
      <c r="T130" s="292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370</v>
      </c>
      <c r="AT130" s="239" t="s">
        <v>365</v>
      </c>
      <c r="AU130" s="239" t="s">
        <v>83</v>
      </c>
      <c r="AY130" s="18" t="s">
        <v>362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370</v>
      </c>
      <c r="BM130" s="239" t="s">
        <v>383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VaPjnxZ67uSWe4Qybm+3SArSsul+TEDSSkfAs47jlgGFED+jbof3R5zU/ddHq5wrWlO+attKTZbMh8C4xQqDDA==" hashValue="a2GVEq6oa5yXku1NCoe53PluJVhTvBr3cffIHbNUlZ9SMSAeJZOhnTUinBlVMGS6gH9UBw3LsORwOZ610jlLAA==" algorithmName="SHA-512" password="CC35"/>
  <autoFilter ref="C124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632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2574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3205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ROUND((SUM(BE125:BE142)),  2)</f>
        <v>0</v>
      </c>
      <c r="G37" s="39"/>
      <c r="H37" s="39"/>
      <c r="I37" s="166">
        <v>0.20999999999999999</v>
      </c>
      <c r="J37" s="165">
        <f>ROUND(((SUM(BE125:BE142))*I37),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ROUND((SUM(BF125:BF142)),  2)</f>
        <v>0</v>
      </c>
      <c r="G38" s="39"/>
      <c r="H38" s="39"/>
      <c r="I38" s="166">
        <v>0.12</v>
      </c>
      <c r="J38" s="165">
        <f>ROUND(((SUM(BF125:BF142))*I38),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ROUND((SUM(BG125:BG142)),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ROUND((SUM(BH125:BH142)),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ROUND((SUM(BI125:BI142)),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632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2574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ROZ2 - Rozváděče RE-x_A - materiál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3206</v>
      </c>
      <c r="E101" s="193"/>
      <c r="F101" s="193"/>
      <c r="G101" s="193"/>
      <c r="H101" s="193"/>
      <c r="I101" s="193"/>
      <c r="J101" s="194">
        <f>J126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347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Stavební úpravy Ústecká 2855, Česká Lípa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325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632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327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296" t="s">
        <v>2574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634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ROZ2 - Rozváděče RE-x_A - materiál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 xml:space="preserve">Ústecká 2855, Česká Lípa </v>
      </c>
      <c r="G119" s="41"/>
      <c r="H119" s="41"/>
      <c r="I119" s="33" t="s">
        <v>22</v>
      </c>
      <c r="J119" s="80" t="str">
        <f>IF(J16="","",J16)</f>
        <v>6. 8. 2025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Město Č. Lípa, n. T.G.M. 1/1, 47 001 Česká Lípa</v>
      </c>
      <c r="G121" s="41"/>
      <c r="H121" s="41"/>
      <c r="I121" s="33" t="s">
        <v>30</v>
      </c>
      <c r="J121" s="37" t="str">
        <f>E25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33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348</v>
      </c>
      <c r="D124" s="204" t="s">
        <v>61</v>
      </c>
      <c r="E124" s="204" t="s">
        <v>57</v>
      </c>
      <c r="F124" s="204" t="s">
        <v>58</v>
      </c>
      <c r="G124" s="204" t="s">
        <v>349</v>
      </c>
      <c r="H124" s="204" t="s">
        <v>350</v>
      </c>
      <c r="I124" s="204" t="s">
        <v>351</v>
      </c>
      <c r="J124" s="204" t="s">
        <v>331</v>
      </c>
      <c r="K124" s="205" t="s">
        <v>352</v>
      </c>
      <c r="L124" s="206"/>
      <c r="M124" s="101" t="s">
        <v>1</v>
      </c>
      <c r="N124" s="102" t="s">
        <v>40</v>
      </c>
      <c r="O124" s="102" t="s">
        <v>353</v>
      </c>
      <c r="P124" s="102" t="s">
        <v>354</v>
      </c>
      <c r="Q124" s="102" t="s">
        <v>355</v>
      </c>
      <c r="R124" s="102" t="s">
        <v>356</v>
      </c>
      <c r="S124" s="102" t="s">
        <v>357</v>
      </c>
      <c r="T124" s="103" t="s">
        <v>358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359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0</v>
      </c>
      <c r="S125" s="105"/>
      <c r="T125" s="210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333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75</v>
      </c>
      <c r="E126" s="215" t="s">
        <v>2577</v>
      </c>
      <c r="F126" s="215" t="s">
        <v>3207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SUM(P127:P142)</f>
        <v>0</v>
      </c>
      <c r="Q126" s="220"/>
      <c r="R126" s="221">
        <f>SUM(R127:R142)</f>
        <v>0</v>
      </c>
      <c r="S126" s="220"/>
      <c r="T126" s="222">
        <f>SUM(T127:T142)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83</v>
      </c>
      <c r="AT126" s="224" t="s">
        <v>75</v>
      </c>
      <c r="AU126" s="224" t="s">
        <v>76</v>
      </c>
      <c r="AY126" s="223" t="s">
        <v>362</v>
      </c>
      <c r="BK126" s="225">
        <f>SUM(BK127:BK142)</f>
        <v>0</v>
      </c>
    </row>
    <row r="127" s="2" customFormat="1" ht="76.35" customHeight="1">
      <c r="A127" s="39"/>
      <c r="B127" s="40"/>
      <c r="C127" s="228" t="s">
        <v>83</v>
      </c>
      <c r="D127" s="228" t="s">
        <v>365</v>
      </c>
      <c r="E127" s="229" t="s">
        <v>202</v>
      </c>
      <c r="F127" s="230" t="s">
        <v>3208</v>
      </c>
      <c r="G127" s="231" t="s">
        <v>603</v>
      </c>
      <c r="H127" s="232">
        <v>2</v>
      </c>
      <c r="I127" s="233"/>
      <c r="J127" s="234">
        <f>ROUND(I127*H127,2)</f>
        <v>0</v>
      </c>
      <c r="K127" s="230" t="s">
        <v>1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370</v>
      </c>
      <c r="AT127" s="239" t="s">
        <v>365</v>
      </c>
      <c r="AU127" s="239" t="s">
        <v>83</v>
      </c>
      <c r="AY127" s="18" t="s">
        <v>362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88</v>
      </c>
      <c r="BK127" s="240">
        <f>ROUND(I127*H127,2)</f>
        <v>0</v>
      </c>
      <c r="BL127" s="18" t="s">
        <v>370</v>
      </c>
      <c r="BM127" s="239" t="s">
        <v>88</v>
      </c>
    </row>
    <row r="128" s="2" customFormat="1" ht="76.35" customHeight="1">
      <c r="A128" s="39"/>
      <c r="B128" s="40"/>
      <c r="C128" s="228" t="s">
        <v>88</v>
      </c>
      <c r="D128" s="228" t="s">
        <v>365</v>
      </c>
      <c r="E128" s="229" t="s">
        <v>2678</v>
      </c>
      <c r="F128" s="230" t="s">
        <v>3209</v>
      </c>
      <c r="G128" s="231" t="s">
        <v>603</v>
      </c>
      <c r="H128" s="232">
        <v>1</v>
      </c>
      <c r="I128" s="233"/>
      <c r="J128" s="234">
        <f>ROUND(I128*H128,2)</f>
        <v>0</v>
      </c>
      <c r="K128" s="230" t="s">
        <v>1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370</v>
      </c>
      <c r="AT128" s="239" t="s">
        <v>365</v>
      </c>
      <c r="AU128" s="239" t="s">
        <v>83</v>
      </c>
      <c r="AY128" s="18" t="s">
        <v>362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370</v>
      </c>
      <c r="BM128" s="239" t="s">
        <v>370</v>
      </c>
    </row>
    <row r="129" s="2" customFormat="1" ht="76.35" customHeight="1">
      <c r="A129" s="39"/>
      <c r="B129" s="40"/>
      <c r="C129" s="228" t="s">
        <v>104</v>
      </c>
      <c r="D129" s="228" t="s">
        <v>365</v>
      </c>
      <c r="E129" s="229" t="s">
        <v>2680</v>
      </c>
      <c r="F129" s="230" t="s">
        <v>3210</v>
      </c>
      <c r="G129" s="231" t="s">
        <v>603</v>
      </c>
      <c r="H129" s="232">
        <v>2</v>
      </c>
      <c r="I129" s="233"/>
      <c r="J129" s="234">
        <f>ROUND(I129*H129,2)</f>
        <v>0</v>
      </c>
      <c r="K129" s="230" t="s">
        <v>1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370</v>
      </c>
      <c r="AT129" s="239" t="s">
        <v>365</v>
      </c>
      <c r="AU129" s="239" t="s">
        <v>83</v>
      </c>
      <c r="AY129" s="18" t="s">
        <v>362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370</v>
      </c>
      <c r="BM129" s="239" t="s">
        <v>386</v>
      </c>
    </row>
    <row r="130" s="2" customFormat="1" ht="76.35" customHeight="1">
      <c r="A130" s="39"/>
      <c r="B130" s="40"/>
      <c r="C130" s="228" t="s">
        <v>370</v>
      </c>
      <c r="D130" s="228" t="s">
        <v>365</v>
      </c>
      <c r="E130" s="229" t="s">
        <v>2682</v>
      </c>
      <c r="F130" s="230" t="s">
        <v>3211</v>
      </c>
      <c r="G130" s="231" t="s">
        <v>603</v>
      </c>
      <c r="H130" s="232">
        <v>1</v>
      </c>
      <c r="I130" s="233"/>
      <c r="J130" s="234">
        <f>ROUND(I130*H130,2)</f>
        <v>0</v>
      </c>
      <c r="K130" s="230" t="s">
        <v>1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370</v>
      </c>
      <c r="AT130" s="239" t="s">
        <v>365</v>
      </c>
      <c r="AU130" s="239" t="s">
        <v>83</v>
      </c>
      <c r="AY130" s="18" t="s">
        <v>362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370</v>
      </c>
      <c r="BM130" s="239" t="s">
        <v>383</v>
      </c>
    </row>
    <row r="131" s="2" customFormat="1" ht="37.8" customHeight="1">
      <c r="A131" s="39"/>
      <c r="B131" s="40"/>
      <c r="C131" s="228" t="s">
        <v>363</v>
      </c>
      <c r="D131" s="228" t="s">
        <v>365</v>
      </c>
      <c r="E131" s="229" t="s">
        <v>2684</v>
      </c>
      <c r="F131" s="230" t="s">
        <v>3212</v>
      </c>
      <c r="G131" s="231" t="s">
        <v>603</v>
      </c>
      <c r="H131" s="232">
        <v>5</v>
      </c>
      <c r="I131" s="233"/>
      <c r="J131" s="234">
        <f>ROUND(I131*H131,2)</f>
        <v>0</v>
      </c>
      <c r="K131" s="230" t="s">
        <v>1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370</v>
      </c>
      <c r="AT131" s="239" t="s">
        <v>365</v>
      </c>
      <c r="AU131" s="239" t="s">
        <v>83</v>
      </c>
      <c r="AY131" s="18" t="s">
        <v>362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370</v>
      </c>
      <c r="BM131" s="239" t="s">
        <v>411</v>
      </c>
    </row>
    <row r="132" s="2" customFormat="1" ht="21.75" customHeight="1">
      <c r="A132" s="39"/>
      <c r="B132" s="40"/>
      <c r="C132" s="228" t="s">
        <v>386</v>
      </c>
      <c r="D132" s="228" t="s">
        <v>365</v>
      </c>
      <c r="E132" s="229" t="s">
        <v>2686</v>
      </c>
      <c r="F132" s="230" t="s">
        <v>3213</v>
      </c>
      <c r="G132" s="231" t="s">
        <v>603</v>
      </c>
      <c r="H132" s="232">
        <v>5</v>
      </c>
      <c r="I132" s="233"/>
      <c r="J132" s="234">
        <f>ROUND(I132*H132,2)</f>
        <v>0</v>
      </c>
      <c r="K132" s="230" t="s">
        <v>1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370</v>
      </c>
      <c r="AT132" s="239" t="s">
        <v>365</v>
      </c>
      <c r="AU132" s="239" t="s">
        <v>83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370</v>
      </c>
      <c r="BM132" s="239" t="s">
        <v>8</v>
      </c>
    </row>
    <row r="133" s="2" customFormat="1" ht="16.5" customHeight="1">
      <c r="A133" s="39"/>
      <c r="B133" s="40"/>
      <c r="C133" s="228" t="s">
        <v>397</v>
      </c>
      <c r="D133" s="228" t="s">
        <v>365</v>
      </c>
      <c r="E133" s="229" t="s">
        <v>2688</v>
      </c>
      <c r="F133" s="230" t="s">
        <v>3214</v>
      </c>
      <c r="G133" s="231" t="s">
        <v>603</v>
      </c>
      <c r="H133" s="232">
        <v>5</v>
      </c>
      <c r="I133" s="233"/>
      <c r="J133" s="234">
        <f>ROUND(I133*H133,2)</f>
        <v>0</v>
      </c>
      <c r="K133" s="230" t="s">
        <v>1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83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431</v>
      </c>
    </row>
    <row r="134" s="2" customFormat="1" ht="21.75" customHeight="1">
      <c r="A134" s="39"/>
      <c r="B134" s="40"/>
      <c r="C134" s="228" t="s">
        <v>383</v>
      </c>
      <c r="D134" s="228" t="s">
        <v>365</v>
      </c>
      <c r="E134" s="229" t="s">
        <v>2690</v>
      </c>
      <c r="F134" s="230" t="s">
        <v>3215</v>
      </c>
      <c r="G134" s="231" t="s">
        <v>603</v>
      </c>
      <c r="H134" s="232">
        <v>5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83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440</v>
      </c>
    </row>
    <row r="135" s="2" customFormat="1" ht="16.5" customHeight="1">
      <c r="A135" s="39"/>
      <c r="B135" s="40"/>
      <c r="C135" s="228" t="s">
        <v>406</v>
      </c>
      <c r="D135" s="228" t="s">
        <v>365</v>
      </c>
      <c r="E135" s="229" t="s">
        <v>2692</v>
      </c>
      <c r="F135" s="230" t="s">
        <v>3216</v>
      </c>
      <c r="G135" s="231" t="s">
        <v>1168</v>
      </c>
      <c r="H135" s="232">
        <v>10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83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450</v>
      </c>
    </row>
    <row r="136" s="2" customFormat="1" ht="16.5" customHeight="1">
      <c r="A136" s="39"/>
      <c r="B136" s="40"/>
      <c r="C136" s="228" t="s">
        <v>411</v>
      </c>
      <c r="D136" s="228" t="s">
        <v>365</v>
      </c>
      <c r="E136" s="229" t="s">
        <v>2694</v>
      </c>
      <c r="F136" s="230" t="s">
        <v>3217</v>
      </c>
      <c r="G136" s="231" t="s">
        <v>603</v>
      </c>
      <c r="H136" s="232">
        <v>5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83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461</v>
      </c>
    </row>
    <row r="137" s="2" customFormat="1" ht="24.15" customHeight="1">
      <c r="A137" s="39"/>
      <c r="B137" s="40"/>
      <c r="C137" s="228" t="s">
        <v>416</v>
      </c>
      <c r="D137" s="228" t="s">
        <v>365</v>
      </c>
      <c r="E137" s="229" t="s">
        <v>3218</v>
      </c>
      <c r="F137" s="230" t="s">
        <v>3219</v>
      </c>
      <c r="G137" s="231" t="s">
        <v>603</v>
      </c>
      <c r="H137" s="232">
        <v>1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370</v>
      </c>
      <c r="AT137" s="239" t="s">
        <v>365</v>
      </c>
      <c r="AU137" s="239" t="s">
        <v>83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370</v>
      </c>
      <c r="BM137" s="239" t="s">
        <v>473</v>
      </c>
    </row>
    <row r="138" s="2" customFormat="1" ht="24.15" customHeight="1">
      <c r="A138" s="39"/>
      <c r="B138" s="40"/>
      <c r="C138" s="228" t="s">
        <v>8</v>
      </c>
      <c r="D138" s="228" t="s">
        <v>365</v>
      </c>
      <c r="E138" s="229" t="s">
        <v>3220</v>
      </c>
      <c r="F138" s="230" t="s">
        <v>3221</v>
      </c>
      <c r="G138" s="231" t="s">
        <v>603</v>
      </c>
      <c r="H138" s="232">
        <v>1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83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484</v>
      </c>
    </row>
    <row r="139" s="2" customFormat="1" ht="24.15" customHeight="1">
      <c r="A139" s="39"/>
      <c r="B139" s="40"/>
      <c r="C139" s="228" t="s">
        <v>427</v>
      </c>
      <c r="D139" s="228" t="s">
        <v>365</v>
      </c>
      <c r="E139" s="229" t="s">
        <v>3222</v>
      </c>
      <c r="F139" s="230" t="s">
        <v>3223</v>
      </c>
      <c r="G139" s="231" t="s">
        <v>603</v>
      </c>
      <c r="H139" s="232">
        <v>57</v>
      </c>
      <c r="I139" s="233"/>
      <c r="J139" s="234">
        <f>ROUND(I139*H139,2)</f>
        <v>0</v>
      </c>
      <c r="K139" s="230" t="s">
        <v>1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370</v>
      </c>
      <c r="AT139" s="239" t="s">
        <v>365</v>
      </c>
      <c r="AU139" s="239" t="s">
        <v>83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492</v>
      </c>
    </row>
    <row r="140" s="2" customFormat="1" ht="24.15" customHeight="1">
      <c r="A140" s="39"/>
      <c r="B140" s="40"/>
      <c r="C140" s="228" t="s">
        <v>431</v>
      </c>
      <c r="D140" s="228" t="s">
        <v>365</v>
      </c>
      <c r="E140" s="229" t="s">
        <v>3224</v>
      </c>
      <c r="F140" s="230" t="s">
        <v>3225</v>
      </c>
      <c r="G140" s="231" t="s">
        <v>603</v>
      </c>
      <c r="H140" s="232">
        <v>1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370</v>
      </c>
      <c r="AT140" s="239" t="s">
        <v>365</v>
      </c>
      <c r="AU140" s="239" t="s">
        <v>83</v>
      </c>
      <c r="AY140" s="18" t="s">
        <v>362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370</v>
      </c>
      <c r="BM140" s="239" t="s">
        <v>502</v>
      </c>
    </row>
    <row r="141" s="2" customFormat="1" ht="24.15" customHeight="1">
      <c r="A141" s="39"/>
      <c r="B141" s="40"/>
      <c r="C141" s="228" t="s">
        <v>435</v>
      </c>
      <c r="D141" s="228" t="s">
        <v>365</v>
      </c>
      <c r="E141" s="229" t="s">
        <v>2696</v>
      </c>
      <c r="F141" s="230" t="s">
        <v>3143</v>
      </c>
      <c r="G141" s="231" t="s">
        <v>3144</v>
      </c>
      <c r="H141" s="232">
        <v>5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370</v>
      </c>
      <c r="AT141" s="239" t="s">
        <v>365</v>
      </c>
      <c r="AU141" s="239" t="s">
        <v>83</v>
      </c>
      <c r="AY141" s="18" t="s">
        <v>362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370</v>
      </c>
      <c r="BM141" s="239" t="s">
        <v>517</v>
      </c>
    </row>
    <row r="142" s="2" customFormat="1" ht="16.5" customHeight="1">
      <c r="A142" s="39"/>
      <c r="B142" s="40"/>
      <c r="C142" s="228" t="s">
        <v>440</v>
      </c>
      <c r="D142" s="228" t="s">
        <v>365</v>
      </c>
      <c r="E142" s="229" t="s">
        <v>2698</v>
      </c>
      <c r="F142" s="230" t="s">
        <v>3145</v>
      </c>
      <c r="G142" s="231" t="s">
        <v>3144</v>
      </c>
      <c r="H142" s="232">
        <v>5</v>
      </c>
      <c r="I142" s="233"/>
      <c r="J142" s="234">
        <f>ROUND(I142*H142,2)</f>
        <v>0</v>
      </c>
      <c r="K142" s="230" t="s">
        <v>1</v>
      </c>
      <c r="L142" s="45"/>
      <c r="M142" s="288" t="s">
        <v>1</v>
      </c>
      <c r="N142" s="289" t="s">
        <v>42</v>
      </c>
      <c r="O142" s="290"/>
      <c r="P142" s="291">
        <f>O142*H142</f>
        <v>0</v>
      </c>
      <c r="Q142" s="291">
        <v>0</v>
      </c>
      <c r="R142" s="291">
        <f>Q142*H142</f>
        <v>0</v>
      </c>
      <c r="S142" s="291">
        <v>0</v>
      </c>
      <c r="T142" s="292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370</v>
      </c>
      <c r="AT142" s="239" t="s">
        <v>365</v>
      </c>
      <c r="AU142" s="239" t="s">
        <v>83</v>
      </c>
      <c r="AY142" s="18" t="s">
        <v>362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370</v>
      </c>
      <c r="BM142" s="239" t="s">
        <v>526</v>
      </c>
    </row>
    <row r="143" s="2" customFormat="1" ht="6.96" customHeight="1">
      <c r="A143" s="39"/>
      <c r="B143" s="67"/>
      <c r="C143" s="68"/>
      <c r="D143" s="68"/>
      <c r="E143" s="68"/>
      <c r="F143" s="68"/>
      <c r="G143" s="68"/>
      <c r="H143" s="68"/>
      <c r="I143" s="68"/>
      <c r="J143" s="68"/>
      <c r="K143" s="68"/>
      <c r="L143" s="45"/>
      <c r="M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</sheetData>
  <sheetProtection sheet="1" autoFilter="0" formatColumns="0" formatRows="0" objects="1" scenarios="1" spinCount="100000" saltValue="e4i3ELe3mPYrVW9GsgLXIWr9/JHEP1ERH70EzLOwGO5Qf54f0L5//U1fZEylO3NT3S456yuX0eNDj3yfTXF9wA==" hashValue="qo3yewyj5Ndi2uzVC3tABgHAWczDRP/UgwG6NrYDkvEaUaufug+EoC8VYKc4rZKSmXPp2FMNw+rIRS9yv6/fPw==" algorithmName="SHA-512" password="CC35"/>
  <autoFilter ref="C124:K14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632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2574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3226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ROUND((SUM(BE125:BE139)),  2)</f>
        <v>0</v>
      </c>
      <c r="G37" s="39"/>
      <c r="H37" s="39"/>
      <c r="I37" s="166">
        <v>0.20999999999999999</v>
      </c>
      <c r="J37" s="165">
        <f>ROUND(((SUM(BE125:BE139))*I37),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ROUND((SUM(BF125:BF139)),  2)</f>
        <v>0</v>
      </c>
      <c r="G38" s="39"/>
      <c r="H38" s="39"/>
      <c r="I38" s="166">
        <v>0.12</v>
      </c>
      <c r="J38" s="165">
        <f>ROUND(((SUM(BF125:BF139))*I38),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ROUND((SUM(BG125:BG139)),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ROUND((SUM(BH125:BH139)),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ROUND((SUM(BI125:BI139)),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632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2574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ROZ3 - Rozváděče RE-x_A - montáže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3227</v>
      </c>
      <c r="E101" s="193"/>
      <c r="F101" s="193"/>
      <c r="G101" s="193"/>
      <c r="H101" s="193"/>
      <c r="I101" s="193"/>
      <c r="J101" s="194">
        <f>J126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347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Stavební úpravy Ústecká 2855, Česká Lípa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325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632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327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296" t="s">
        <v>2574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634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ROZ3 - Rozváděče RE-x_A - montáže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 xml:space="preserve">Ústecká 2855, Česká Lípa </v>
      </c>
      <c r="G119" s="41"/>
      <c r="H119" s="41"/>
      <c r="I119" s="33" t="s">
        <v>22</v>
      </c>
      <c r="J119" s="80" t="str">
        <f>IF(J16="","",J16)</f>
        <v>6. 8. 2025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Město Č. Lípa, n. T.G.M. 1/1, 47 001 Česká Lípa</v>
      </c>
      <c r="G121" s="41"/>
      <c r="H121" s="41"/>
      <c r="I121" s="33" t="s">
        <v>30</v>
      </c>
      <c r="J121" s="37" t="str">
        <f>E25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33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348</v>
      </c>
      <c r="D124" s="204" t="s">
        <v>61</v>
      </c>
      <c r="E124" s="204" t="s">
        <v>57</v>
      </c>
      <c r="F124" s="204" t="s">
        <v>58</v>
      </c>
      <c r="G124" s="204" t="s">
        <v>349</v>
      </c>
      <c r="H124" s="204" t="s">
        <v>350</v>
      </c>
      <c r="I124" s="204" t="s">
        <v>351</v>
      </c>
      <c r="J124" s="204" t="s">
        <v>331</v>
      </c>
      <c r="K124" s="205" t="s">
        <v>352</v>
      </c>
      <c r="L124" s="206"/>
      <c r="M124" s="101" t="s">
        <v>1</v>
      </c>
      <c r="N124" s="102" t="s">
        <v>40</v>
      </c>
      <c r="O124" s="102" t="s">
        <v>353</v>
      </c>
      <c r="P124" s="102" t="s">
        <v>354</v>
      </c>
      <c r="Q124" s="102" t="s">
        <v>355</v>
      </c>
      <c r="R124" s="102" t="s">
        <v>356</v>
      </c>
      <c r="S124" s="102" t="s">
        <v>357</v>
      </c>
      <c r="T124" s="103" t="s">
        <v>358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359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0</v>
      </c>
      <c r="S125" s="105"/>
      <c r="T125" s="210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333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75</v>
      </c>
      <c r="E126" s="215" t="s">
        <v>2577</v>
      </c>
      <c r="F126" s="215" t="s">
        <v>3228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SUM(P127:P139)</f>
        <v>0</v>
      </c>
      <c r="Q126" s="220"/>
      <c r="R126" s="221">
        <f>SUM(R127:R139)</f>
        <v>0</v>
      </c>
      <c r="S126" s="220"/>
      <c r="T126" s="222">
        <f>SUM(T127:T139)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83</v>
      </c>
      <c r="AT126" s="224" t="s">
        <v>75</v>
      </c>
      <c r="AU126" s="224" t="s">
        <v>76</v>
      </c>
      <c r="AY126" s="223" t="s">
        <v>362</v>
      </c>
      <c r="BK126" s="225">
        <f>SUM(BK127:BK139)</f>
        <v>0</v>
      </c>
    </row>
    <row r="127" s="2" customFormat="1" ht="24.15" customHeight="1">
      <c r="A127" s="39"/>
      <c r="B127" s="40"/>
      <c r="C127" s="228" t="s">
        <v>83</v>
      </c>
      <c r="D127" s="228" t="s">
        <v>365</v>
      </c>
      <c r="E127" s="229" t="s">
        <v>3229</v>
      </c>
      <c r="F127" s="230" t="s">
        <v>3230</v>
      </c>
      <c r="G127" s="231" t="s">
        <v>603</v>
      </c>
      <c r="H127" s="232">
        <v>6</v>
      </c>
      <c r="I127" s="233"/>
      <c r="J127" s="234">
        <f>ROUND(I127*H127,2)</f>
        <v>0</v>
      </c>
      <c r="K127" s="230" t="s">
        <v>369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370</v>
      </c>
      <c r="AT127" s="239" t="s">
        <v>365</v>
      </c>
      <c r="AU127" s="239" t="s">
        <v>83</v>
      </c>
      <c r="AY127" s="18" t="s">
        <v>362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88</v>
      </c>
      <c r="BK127" s="240">
        <f>ROUND(I127*H127,2)</f>
        <v>0</v>
      </c>
      <c r="BL127" s="18" t="s">
        <v>370</v>
      </c>
      <c r="BM127" s="239" t="s">
        <v>88</v>
      </c>
    </row>
    <row r="128" s="2" customFormat="1" ht="24.15" customHeight="1">
      <c r="A128" s="39"/>
      <c r="B128" s="40"/>
      <c r="C128" s="228" t="s">
        <v>88</v>
      </c>
      <c r="D128" s="228" t="s">
        <v>365</v>
      </c>
      <c r="E128" s="229" t="s">
        <v>3153</v>
      </c>
      <c r="F128" s="230" t="s">
        <v>3154</v>
      </c>
      <c r="G128" s="231" t="s">
        <v>603</v>
      </c>
      <c r="H128" s="232">
        <v>5</v>
      </c>
      <c r="I128" s="233"/>
      <c r="J128" s="234">
        <f>ROUND(I128*H128,2)</f>
        <v>0</v>
      </c>
      <c r="K128" s="230" t="s">
        <v>369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370</v>
      </c>
      <c r="AT128" s="239" t="s">
        <v>365</v>
      </c>
      <c r="AU128" s="239" t="s">
        <v>83</v>
      </c>
      <c r="AY128" s="18" t="s">
        <v>362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370</v>
      </c>
      <c r="BM128" s="239" t="s">
        <v>370</v>
      </c>
    </row>
    <row r="129" s="2" customFormat="1" ht="16.5" customHeight="1">
      <c r="A129" s="39"/>
      <c r="B129" s="40"/>
      <c r="C129" s="228" t="s">
        <v>104</v>
      </c>
      <c r="D129" s="228" t="s">
        <v>365</v>
      </c>
      <c r="E129" s="229" t="s">
        <v>3231</v>
      </c>
      <c r="F129" s="230" t="s">
        <v>3232</v>
      </c>
      <c r="G129" s="231" t="s">
        <v>603</v>
      </c>
      <c r="H129" s="232">
        <v>5</v>
      </c>
      <c r="I129" s="233"/>
      <c r="J129" s="234">
        <f>ROUND(I129*H129,2)</f>
        <v>0</v>
      </c>
      <c r="K129" s="230" t="s">
        <v>369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370</v>
      </c>
      <c r="AT129" s="239" t="s">
        <v>365</v>
      </c>
      <c r="AU129" s="239" t="s">
        <v>83</v>
      </c>
      <c r="AY129" s="18" t="s">
        <v>362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370</v>
      </c>
      <c r="BM129" s="239" t="s">
        <v>386</v>
      </c>
    </row>
    <row r="130" s="2" customFormat="1" ht="33" customHeight="1">
      <c r="A130" s="39"/>
      <c r="B130" s="40"/>
      <c r="C130" s="228" t="s">
        <v>370</v>
      </c>
      <c r="D130" s="228" t="s">
        <v>365</v>
      </c>
      <c r="E130" s="229" t="s">
        <v>3190</v>
      </c>
      <c r="F130" s="230" t="s">
        <v>3191</v>
      </c>
      <c r="G130" s="231" t="s">
        <v>603</v>
      </c>
      <c r="H130" s="232">
        <v>5</v>
      </c>
      <c r="I130" s="233"/>
      <c r="J130" s="234">
        <f>ROUND(I130*H130,2)</f>
        <v>0</v>
      </c>
      <c r="K130" s="230" t="s">
        <v>369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370</v>
      </c>
      <c r="AT130" s="239" t="s">
        <v>365</v>
      </c>
      <c r="AU130" s="239" t="s">
        <v>83</v>
      </c>
      <c r="AY130" s="18" t="s">
        <v>362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370</v>
      </c>
      <c r="BM130" s="239" t="s">
        <v>383</v>
      </c>
    </row>
    <row r="131" s="2" customFormat="1" ht="24.15" customHeight="1">
      <c r="A131" s="39"/>
      <c r="B131" s="40"/>
      <c r="C131" s="228" t="s">
        <v>363</v>
      </c>
      <c r="D131" s="228" t="s">
        <v>365</v>
      </c>
      <c r="E131" s="229" t="s">
        <v>3233</v>
      </c>
      <c r="F131" s="230" t="s">
        <v>3234</v>
      </c>
      <c r="G131" s="231" t="s">
        <v>603</v>
      </c>
      <c r="H131" s="232">
        <v>5</v>
      </c>
      <c r="I131" s="233"/>
      <c r="J131" s="234">
        <f>ROUND(I131*H131,2)</f>
        <v>0</v>
      </c>
      <c r="K131" s="230" t="s">
        <v>369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370</v>
      </c>
      <c r="AT131" s="239" t="s">
        <v>365</v>
      </c>
      <c r="AU131" s="239" t="s">
        <v>83</v>
      </c>
      <c r="AY131" s="18" t="s">
        <v>362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370</v>
      </c>
      <c r="BM131" s="239" t="s">
        <v>411</v>
      </c>
    </row>
    <row r="132" s="2" customFormat="1" ht="24.15" customHeight="1">
      <c r="A132" s="39"/>
      <c r="B132" s="40"/>
      <c r="C132" s="228" t="s">
        <v>386</v>
      </c>
      <c r="D132" s="228" t="s">
        <v>365</v>
      </c>
      <c r="E132" s="229" t="s">
        <v>3192</v>
      </c>
      <c r="F132" s="230" t="s">
        <v>3193</v>
      </c>
      <c r="G132" s="231" t="s">
        <v>603</v>
      </c>
      <c r="H132" s="232">
        <v>1</v>
      </c>
      <c r="I132" s="233"/>
      <c r="J132" s="234">
        <f>ROUND(I132*H132,2)</f>
        <v>0</v>
      </c>
      <c r="K132" s="230" t="s">
        <v>369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370</v>
      </c>
      <c r="AT132" s="239" t="s">
        <v>365</v>
      </c>
      <c r="AU132" s="239" t="s">
        <v>83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370</v>
      </c>
      <c r="BM132" s="239" t="s">
        <v>8</v>
      </c>
    </row>
    <row r="133" s="2" customFormat="1" ht="24.15" customHeight="1">
      <c r="A133" s="39"/>
      <c r="B133" s="40"/>
      <c r="C133" s="228" t="s">
        <v>397</v>
      </c>
      <c r="D133" s="228" t="s">
        <v>365</v>
      </c>
      <c r="E133" s="229" t="s">
        <v>3161</v>
      </c>
      <c r="F133" s="230" t="s">
        <v>3162</v>
      </c>
      <c r="G133" s="231" t="s">
        <v>603</v>
      </c>
      <c r="H133" s="232">
        <v>58</v>
      </c>
      <c r="I133" s="233"/>
      <c r="J133" s="234">
        <f>ROUND(I133*H133,2)</f>
        <v>0</v>
      </c>
      <c r="K133" s="230" t="s">
        <v>369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83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431</v>
      </c>
    </row>
    <row r="134" s="2" customFormat="1" ht="24.15" customHeight="1">
      <c r="A134" s="39"/>
      <c r="B134" s="40"/>
      <c r="C134" s="228" t="s">
        <v>383</v>
      </c>
      <c r="D134" s="228" t="s">
        <v>365</v>
      </c>
      <c r="E134" s="229" t="s">
        <v>3235</v>
      </c>
      <c r="F134" s="230" t="s">
        <v>3236</v>
      </c>
      <c r="G134" s="231" t="s">
        <v>603</v>
      </c>
      <c r="H134" s="232">
        <v>100</v>
      </c>
      <c r="I134" s="233"/>
      <c r="J134" s="234">
        <f>ROUND(I134*H134,2)</f>
        <v>0</v>
      </c>
      <c r="K134" s="230" t="s">
        <v>369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83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440</v>
      </c>
    </row>
    <row r="135" s="2" customFormat="1" ht="24.15" customHeight="1">
      <c r="A135" s="39"/>
      <c r="B135" s="40"/>
      <c r="C135" s="228" t="s">
        <v>406</v>
      </c>
      <c r="D135" s="228" t="s">
        <v>365</v>
      </c>
      <c r="E135" s="229" t="s">
        <v>3166</v>
      </c>
      <c r="F135" s="230" t="s">
        <v>3167</v>
      </c>
      <c r="G135" s="231" t="s">
        <v>603</v>
      </c>
      <c r="H135" s="232">
        <v>300</v>
      </c>
      <c r="I135" s="233"/>
      <c r="J135" s="234">
        <f>ROUND(I135*H135,2)</f>
        <v>0</v>
      </c>
      <c r="K135" s="230" t="s">
        <v>369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83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450</v>
      </c>
    </row>
    <row r="136" s="2" customFormat="1" ht="21.75" customHeight="1">
      <c r="A136" s="39"/>
      <c r="B136" s="40"/>
      <c r="C136" s="228" t="s">
        <v>411</v>
      </c>
      <c r="D136" s="228" t="s">
        <v>365</v>
      </c>
      <c r="E136" s="229" t="s">
        <v>3237</v>
      </c>
      <c r="F136" s="230" t="s">
        <v>3238</v>
      </c>
      <c r="G136" s="231" t="s">
        <v>603</v>
      </c>
      <c r="H136" s="232">
        <v>2</v>
      </c>
      <c r="I136" s="233"/>
      <c r="J136" s="234">
        <f>ROUND(I136*H136,2)</f>
        <v>0</v>
      </c>
      <c r="K136" s="230" t="s">
        <v>369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83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461</v>
      </c>
    </row>
    <row r="137" s="2" customFormat="1" ht="24.15" customHeight="1">
      <c r="A137" s="39"/>
      <c r="B137" s="40"/>
      <c r="C137" s="228" t="s">
        <v>416</v>
      </c>
      <c r="D137" s="228" t="s">
        <v>365</v>
      </c>
      <c r="E137" s="229" t="s">
        <v>3239</v>
      </c>
      <c r="F137" s="230" t="s">
        <v>3240</v>
      </c>
      <c r="G137" s="231" t="s">
        <v>603</v>
      </c>
      <c r="H137" s="232">
        <v>58</v>
      </c>
      <c r="I137" s="233"/>
      <c r="J137" s="234">
        <f>ROUND(I137*H137,2)</f>
        <v>0</v>
      </c>
      <c r="K137" s="230" t="s">
        <v>369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370</v>
      </c>
      <c r="AT137" s="239" t="s">
        <v>365</v>
      </c>
      <c r="AU137" s="239" t="s">
        <v>83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370</v>
      </c>
      <c r="BM137" s="239" t="s">
        <v>473</v>
      </c>
    </row>
    <row r="138" s="2" customFormat="1" ht="24.15" customHeight="1">
      <c r="A138" s="39"/>
      <c r="B138" s="40"/>
      <c r="C138" s="228" t="s">
        <v>8</v>
      </c>
      <c r="D138" s="228" t="s">
        <v>365</v>
      </c>
      <c r="E138" s="229" t="s">
        <v>3168</v>
      </c>
      <c r="F138" s="230" t="s">
        <v>3169</v>
      </c>
      <c r="G138" s="231" t="s">
        <v>603</v>
      </c>
      <c r="H138" s="232">
        <v>80</v>
      </c>
      <c r="I138" s="233"/>
      <c r="J138" s="234">
        <f>ROUND(I138*H138,2)</f>
        <v>0</v>
      </c>
      <c r="K138" s="230" t="s">
        <v>369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83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484</v>
      </c>
    </row>
    <row r="139" s="2" customFormat="1" ht="24.15" customHeight="1">
      <c r="A139" s="39"/>
      <c r="B139" s="40"/>
      <c r="C139" s="228" t="s">
        <v>427</v>
      </c>
      <c r="D139" s="228" t="s">
        <v>365</v>
      </c>
      <c r="E139" s="229" t="s">
        <v>202</v>
      </c>
      <c r="F139" s="230" t="s">
        <v>3170</v>
      </c>
      <c r="G139" s="231" t="s">
        <v>3144</v>
      </c>
      <c r="H139" s="232">
        <v>6</v>
      </c>
      <c r="I139" s="233"/>
      <c r="J139" s="234">
        <f>ROUND(I139*H139,2)</f>
        <v>0</v>
      </c>
      <c r="K139" s="230" t="s">
        <v>1</v>
      </c>
      <c r="L139" s="45"/>
      <c r="M139" s="288" t="s">
        <v>1</v>
      </c>
      <c r="N139" s="289" t="s">
        <v>42</v>
      </c>
      <c r="O139" s="290"/>
      <c r="P139" s="291">
        <f>O139*H139</f>
        <v>0</v>
      </c>
      <c r="Q139" s="291">
        <v>0</v>
      </c>
      <c r="R139" s="291">
        <f>Q139*H139</f>
        <v>0</v>
      </c>
      <c r="S139" s="291">
        <v>0</v>
      </c>
      <c r="T139" s="292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370</v>
      </c>
      <c r="AT139" s="239" t="s">
        <v>365</v>
      </c>
      <c r="AU139" s="239" t="s">
        <v>83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492</v>
      </c>
    </row>
    <row r="140" s="2" customFormat="1" ht="6.96" customHeight="1">
      <c r="A140" s="39"/>
      <c r="B140" s="67"/>
      <c r="C140" s="68"/>
      <c r="D140" s="68"/>
      <c r="E140" s="68"/>
      <c r="F140" s="68"/>
      <c r="G140" s="68"/>
      <c r="H140" s="68"/>
      <c r="I140" s="68"/>
      <c r="J140" s="68"/>
      <c r="K140" s="68"/>
      <c r="L140" s="45"/>
      <c r="M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</sheetData>
  <sheetProtection sheet="1" autoFilter="0" formatColumns="0" formatRows="0" objects="1" scenarios="1" spinCount="100000" saltValue="i8LcnIq5z0xZQ1cG54m56tNr4tIGUSnZZRuKBD9eH+IyP1Od2UqhBSxc445JhDs7IULlHpv6HUomv0XVRVcyUw==" hashValue="H4ag8kduKkPNDRxp5etCnNBMOyC3/CWKAcm9FaCg9/1v2s0XXnPxh2GYtpUblDsAM7OSYVwQ87xnepVCW6EzYQ==" algorithmName="SHA-512" password="CC35"/>
  <autoFilter ref="C124:K13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632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2574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3241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ROUND((SUM(BE125:BE129)),  2)</f>
        <v>0</v>
      </c>
      <c r="G37" s="39"/>
      <c r="H37" s="39"/>
      <c r="I37" s="166">
        <v>0.20999999999999999</v>
      </c>
      <c r="J37" s="165">
        <f>ROUND(((SUM(BE125:BE129))*I37),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ROUND((SUM(BF125:BF129)),  2)</f>
        <v>0</v>
      </c>
      <c r="G38" s="39"/>
      <c r="H38" s="39"/>
      <c r="I38" s="166">
        <v>0.12</v>
      </c>
      <c r="J38" s="165">
        <f>ROUND(((SUM(BF125:BF129))*I38),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ROUND((SUM(BG125:BG129)),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ROUND((SUM(BH125:BH129)),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ROUND((SUM(BI125:BI129)),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632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2574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ROZ4 - Rozváděče RSS-x_A - demontáže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3242</v>
      </c>
      <c r="E101" s="193"/>
      <c r="F101" s="193"/>
      <c r="G101" s="193"/>
      <c r="H101" s="193"/>
      <c r="I101" s="193"/>
      <c r="J101" s="194">
        <f>J126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347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Stavební úpravy Ústecká 2855, Česká Lípa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325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632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327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296" t="s">
        <v>2574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634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ROZ4 - Rozváděče RSS-x_A - demontáže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 xml:space="preserve">Ústecká 2855, Česká Lípa </v>
      </c>
      <c r="G119" s="41"/>
      <c r="H119" s="41"/>
      <c r="I119" s="33" t="s">
        <v>22</v>
      </c>
      <c r="J119" s="80" t="str">
        <f>IF(J16="","",J16)</f>
        <v>6. 8. 2025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Město Č. Lípa, n. T.G.M. 1/1, 47 001 Česká Lípa</v>
      </c>
      <c r="G121" s="41"/>
      <c r="H121" s="41"/>
      <c r="I121" s="33" t="s">
        <v>30</v>
      </c>
      <c r="J121" s="37" t="str">
        <f>E25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33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348</v>
      </c>
      <c r="D124" s="204" t="s">
        <v>61</v>
      </c>
      <c r="E124" s="204" t="s">
        <v>57</v>
      </c>
      <c r="F124" s="204" t="s">
        <v>58</v>
      </c>
      <c r="G124" s="204" t="s">
        <v>349</v>
      </c>
      <c r="H124" s="204" t="s">
        <v>350</v>
      </c>
      <c r="I124" s="204" t="s">
        <v>351</v>
      </c>
      <c r="J124" s="204" t="s">
        <v>331</v>
      </c>
      <c r="K124" s="205" t="s">
        <v>352</v>
      </c>
      <c r="L124" s="206"/>
      <c r="M124" s="101" t="s">
        <v>1</v>
      </c>
      <c r="N124" s="102" t="s">
        <v>40</v>
      </c>
      <c r="O124" s="102" t="s">
        <v>353</v>
      </c>
      <c r="P124" s="102" t="s">
        <v>354</v>
      </c>
      <c r="Q124" s="102" t="s">
        <v>355</v>
      </c>
      <c r="R124" s="102" t="s">
        <v>356</v>
      </c>
      <c r="S124" s="102" t="s">
        <v>357</v>
      </c>
      <c r="T124" s="103" t="s">
        <v>358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359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0</v>
      </c>
      <c r="S125" s="105"/>
      <c r="T125" s="210">
        <f>T126</f>
        <v>0.39968000000000004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333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75</v>
      </c>
      <c r="E126" s="215" t="s">
        <v>2577</v>
      </c>
      <c r="F126" s="215" t="s">
        <v>3243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SUM(P127:P129)</f>
        <v>0</v>
      </c>
      <c r="Q126" s="220"/>
      <c r="R126" s="221">
        <f>SUM(R127:R129)</f>
        <v>0</v>
      </c>
      <c r="S126" s="220"/>
      <c r="T126" s="222">
        <f>SUM(T127:T129)</f>
        <v>0.39968000000000004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83</v>
      </c>
      <c r="AT126" s="224" t="s">
        <v>75</v>
      </c>
      <c r="AU126" s="224" t="s">
        <v>76</v>
      </c>
      <c r="AY126" s="223" t="s">
        <v>362</v>
      </c>
      <c r="BK126" s="225">
        <f>SUM(BK127:BK129)</f>
        <v>0</v>
      </c>
    </row>
    <row r="127" s="2" customFormat="1" ht="24.15" customHeight="1">
      <c r="A127" s="39"/>
      <c r="B127" s="40"/>
      <c r="C127" s="228" t="s">
        <v>83</v>
      </c>
      <c r="D127" s="228" t="s">
        <v>365</v>
      </c>
      <c r="E127" s="229" t="s">
        <v>3056</v>
      </c>
      <c r="F127" s="230" t="s">
        <v>3057</v>
      </c>
      <c r="G127" s="231" t="s">
        <v>603</v>
      </c>
      <c r="H127" s="232">
        <v>5</v>
      </c>
      <c r="I127" s="233"/>
      <c r="J127" s="234">
        <f>ROUND(I127*H127,2)</f>
        <v>0</v>
      </c>
      <c r="K127" s="230" t="s">
        <v>369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0.074999999999999997</v>
      </c>
      <c r="T127" s="238">
        <f>S127*H127</f>
        <v>0.375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370</v>
      </c>
      <c r="AT127" s="239" t="s">
        <v>365</v>
      </c>
      <c r="AU127" s="239" t="s">
        <v>83</v>
      </c>
      <c r="AY127" s="18" t="s">
        <v>362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88</v>
      </c>
      <c r="BK127" s="240">
        <f>ROUND(I127*H127,2)</f>
        <v>0</v>
      </c>
      <c r="BL127" s="18" t="s">
        <v>370</v>
      </c>
      <c r="BM127" s="239" t="s">
        <v>88</v>
      </c>
    </row>
    <row r="128" s="2" customFormat="1" ht="24.15" customHeight="1">
      <c r="A128" s="39"/>
      <c r="B128" s="40"/>
      <c r="C128" s="228" t="s">
        <v>88</v>
      </c>
      <c r="D128" s="228" t="s">
        <v>365</v>
      </c>
      <c r="E128" s="229" t="s">
        <v>3125</v>
      </c>
      <c r="F128" s="230" t="s">
        <v>3126</v>
      </c>
      <c r="G128" s="231" t="s">
        <v>603</v>
      </c>
      <c r="H128" s="232">
        <v>18</v>
      </c>
      <c r="I128" s="233"/>
      <c r="J128" s="234">
        <f>ROUND(I128*H128,2)</f>
        <v>0</v>
      </c>
      <c r="K128" s="230" t="s">
        <v>369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0.00063000000000000003</v>
      </c>
      <c r="T128" s="238">
        <f>S128*H128</f>
        <v>0.011340000000000001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370</v>
      </c>
      <c r="AT128" s="239" t="s">
        <v>365</v>
      </c>
      <c r="AU128" s="239" t="s">
        <v>83</v>
      </c>
      <c r="AY128" s="18" t="s">
        <v>362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370</v>
      </c>
      <c r="BM128" s="239" t="s">
        <v>370</v>
      </c>
    </row>
    <row r="129" s="2" customFormat="1" ht="24.15" customHeight="1">
      <c r="A129" s="39"/>
      <c r="B129" s="40"/>
      <c r="C129" s="228" t="s">
        <v>104</v>
      </c>
      <c r="D129" s="228" t="s">
        <v>365</v>
      </c>
      <c r="E129" s="229" t="s">
        <v>3058</v>
      </c>
      <c r="F129" s="230" t="s">
        <v>3059</v>
      </c>
      <c r="G129" s="231" t="s">
        <v>603</v>
      </c>
      <c r="H129" s="232">
        <v>58</v>
      </c>
      <c r="I129" s="233"/>
      <c r="J129" s="234">
        <f>ROUND(I129*H129,2)</f>
        <v>0</v>
      </c>
      <c r="K129" s="230" t="s">
        <v>369</v>
      </c>
      <c r="L129" s="45"/>
      <c r="M129" s="288" t="s">
        <v>1</v>
      </c>
      <c r="N129" s="289" t="s">
        <v>42</v>
      </c>
      <c r="O129" s="290"/>
      <c r="P129" s="291">
        <f>O129*H129</f>
        <v>0</v>
      </c>
      <c r="Q129" s="291">
        <v>0</v>
      </c>
      <c r="R129" s="291">
        <f>Q129*H129</f>
        <v>0</v>
      </c>
      <c r="S129" s="291">
        <v>0.00023000000000000001</v>
      </c>
      <c r="T129" s="292">
        <f>S129*H129</f>
        <v>0.013340000000000001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370</v>
      </c>
      <c r="AT129" s="239" t="s">
        <v>365</v>
      </c>
      <c r="AU129" s="239" t="s">
        <v>83</v>
      </c>
      <c r="AY129" s="18" t="s">
        <v>362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370</v>
      </c>
      <c r="BM129" s="239" t="s">
        <v>386</v>
      </c>
    </row>
    <row r="130" s="2" customFormat="1" ht="6.96" customHeight="1">
      <c r="A130" s="39"/>
      <c r="B130" s="67"/>
      <c r="C130" s="68"/>
      <c r="D130" s="68"/>
      <c r="E130" s="68"/>
      <c r="F130" s="68"/>
      <c r="G130" s="68"/>
      <c r="H130" s="68"/>
      <c r="I130" s="68"/>
      <c r="J130" s="68"/>
      <c r="K130" s="68"/>
      <c r="L130" s="45"/>
      <c r="M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</sheetData>
  <sheetProtection sheet="1" autoFilter="0" formatColumns="0" formatRows="0" objects="1" scenarios="1" spinCount="100000" saltValue="ScHT55wIyMgxYXfHfJhKNY/h+GH2UaREK2c9mUZmmjpanBS5fF/z9R3stWpzipNwa3/OgPmb4GNjtmpHuwYWpg==" hashValue="TaFT5xtkFYpR7HTvLwXzWOB5tiUmL8C/BD2pryiBZoG+k1Buag1BD/BGWDG+ynbtaRbjrMExaf0wnHzPCUEVjA==" algorithmName="SHA-512" password="CC35"/>
  <autoFilter ref="C124:K12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632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2574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3244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ROUND(J128,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ROUND((SUM(BE128:BE184)),  2)</f>
        <v>0</v>
      </c>
      <c r="G37" s="39"/>
      <c r="H37" s="39"/>
      <c r="I37" s="166">
        <v>0.20999999999999999</v>
      </c>
      <c r="J37" s="165">
        <f>ROUND(((SUM(BE128:BE184))*I37),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ROUND((SUM(BF128:BF184)),  2)</f>
        <v>0</v>
      </c>
      <c r="G38" s="39"/>
      <c r="H38" s="39"/>
      <c r="I38" s="166">
        <v>0.12</v>
      </c>
      <c r="J38" s="165">
        <f>ROUND(((SUM(BF128:BF184))*I38),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ROUND((SUM(BG128:BG184)),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ROUND((SUM(BH128:BH184)),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ROUND((SUM(BI128:BI184)),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632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2574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ROZ5 - Rozváděče RSS-x_A - materiál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J128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3245</v>
      </c>
      <c r="E101" s="193"/>
      <c r="F101" s="193"/>
      <c r="G101" s="193"/>
      <c r="H101" s="193"/>
      <c r="I101" s="193"/>
      <c r="J101" s="194">
        <f>J129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3246</v>
      </c>
      <c r="E102" s="198"/>
      <c r="F102" s="198"/>
      <c r="G102" s="198"/>
      <c r="H102" s="198"/>
      <c r="I102" s="198"/>
      <c r="J102" s="199">
        <f>J130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3247</v>
      </c>
      <c r="E103" s="198"/>
      <c r="F103" s="198"/>
      <c r="G103" s="198"/>
      <c r="H103" s="198"/>
      <c r="I103" s="198"/>
      <c r="J103" s="199">
        <f>J151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3248</v>
      </c>
      <c r="E104" s="198"/>
      <c r="F104" s="198"/>
      <c r="G104" s="198"/>
      <c r="H104" s="198"/>
      <c r="I104" s="198"/>
      <c r="J104" s="199">
        <f>J166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347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Stavební úpravy Ústecká 2855, Česká Lípa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325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1" customFormat="1" ht="16.5" customHeight="1">
      <c r="B116" s="22"/>
      <c r="C116" s="23"/>
      <c r="D116" s="23"/>
      <c r="E116" s="185" t="s">
        <v>632</v>
      </c>
      <c r="F116" s="23"/>
      <c r="G116" s="23"/>
      <c r="H116" s="23"/>
      <c r="I116" s="23"/>
      <c r="J116" s="23"/>
      <c r="K116" s="23"/>
      <c r="L116" s="21"/>
    </row>
    <row r="117" s="1" customFormat="1" ht="12" customHeight="1">
      <c r="B117" s="22"/>
      <c r="C117" s="33" t="s">
        <v>327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296" t="s">
        <v>2574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634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E13</f>
        <v>ROZ5 - Rozváděče RSS-x_A - materiál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F16</f>
        <v xml:space="preserve">Ústecká 2855, Česká Lípa </v>
      </c>
      <c r="G122" s="41"/>
      <c r="H122" s="41"/>
      <c r="I122" s="33" t="s">
        <v>22</v>
      </c>
      <c r="J122" s="80" t="str">
        <f>IF(J16="","",J16)</f>
        <v>6. 8. 2025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24</v>
      </c>
      <c r="D124" s="41"/>
      <c r="E124" s="41"/>
      <c r="F124" s="28" t="str">
        <f>E19</f>
        <v>Město Č. Lípa, n. T.G.M. 1/1, 47 001 Česká Lípa</v>
      </c>
      <c r="G124" s="41"/>
      <c r="H124" s="41"/>
      <c r="I124" s="33" t="s">
        <v>30</v>
      </c>
      <c r="J124" s="37" t="str">
        <f>E25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28</v>
      </c>
      <c r="D125" s="41"/>
      <c r="E125" s="41"/>
      <c r="F125" s="28" t="str">
        <f>IF(E22="","",E22)</f>
        <v>Vyplň údaj</v>
      </c>
      <c r="G125" s="41"/>
      <c r="H125" s="41"/>
      <c r="I125" s="33" t="s">
        <v>33</v>
      </c>
      <c r="J125" s="37" t="str">
        <f>E28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1"/>
      <c r="B127" s="202"/>
      <c r="C127" s="203" t="s">
        <v>348</v>
      </c>
      <c r="D127" s="204" t="s">
        <v>61</v>
      </c>
      <c r="E127" s="204" t="s">
        <v>57</v>
      </c>
      <c r="F127" s="204" t="s">
        <v>58</v>
      </c>
      <c r="G127" s="204" t="s">
        <v>349</v>
      </c>
      <c r="H127" s="204" t="s">
        <v>350</v>
      </c>
      <c r="I127" s="204" t="s">
        <v>351</v>
      </c>
      <c r="J127" s="204" t="s">
        <v>331</v>
      </c>
      <c r="K127" s="205" t="s">
        <v>352</v>
      </c>
      <c r="L127" s="206"/>
      <c r="M127" s="101" t="s">
        <v>1</v>
      </c>
      <c r="N127" s="102" t="s">
        <v>40</v>
      </c>
      <c r="O127" s="102" t="s">
        <v>353</v>
      </c>
      <c r="P127" s="102" t="s">
        <v>354</v>
      </c>
      <c r="Q127" s="102" t="s">
        <v>355</v>
      </c>
      <c r="R127" s="102" t="s">
        <v>356</v>
      </c>
      <c r="S127" s="102" t="s">
        <v>357</v>
      </c>
      <c r="T127" s="103" t="s">
        <v>358</v>
      </c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</row>
    <row r="128" s="2" customFormat="1" ht="22.8" customHeight="1">
      <c r="A128" s="39"/>
      <c r="B128" s="40"/>
      <c r="C128" s="108" t="s">
        <v>359</v>
      </c>
      <c r="D128" s="41"/>
      <c r="E128" s="41"/>
      <c r="F128" s="41"/>
      <c r="G128" s="41"/>
      <c r="H128" s="41"/>
      <c r="I128" s="41"/>
      <c r="J128" s="207">
        <f>BK128</f>
        <v>0</v>
      </c>
      <c r="K128" s="41"/>
      <c r="L128" s="45"/>
      <c r="M128" s="104"/>
      <c r="N128" s="208"/>
      <c r="O128" s="105"/>
      <c r="P128" s="209">
        <f>P129</f>
        <v>0</v>
      </c>
      <c r="Q128" s="105"/>
      <c r="R128" s="209">
        <f>R129</f>
        <v>0</v>
      </c>
      <c r="S128" s="105"/>
      <c r="T128" s="210">
        <f>T129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75</v>
      </c>
      <c r="AU128" s="18" t="s">
        <v>333</v>
      </c>
      <c r="BK128" s="211">
        <f>BK129</f>
        <v>0</v>
      </c>
    </row>
    <row r="129" s="12" customFormat="1" ht="25.92" customHeight="1">
      <c r="A129" s="12"/>
      <c r="B129" s="212"/>
      <c r="C129" s="213"/>
      <c r="D129" s="214" t="s">
        <v>75</v>
      </c>
      <c r="E129" s="215" t="s">
        <v>2577</v>
      </c>
      <c r="F129" s="215" t="s">
        <v>3249</v>
      </c>
      <c r="G129" s="213"/>
      <c r="H129" s="213"/>
      <c r="I129" s="216"/>
      <c r="J129" s="217">
        <f>BK129</f>
        <v>0</v>
      </c>
      <c r="K129" s="213"/>
      <c r="L129" s="218"/>
      <c r="M129" s="219"/>
      <c r="N129" s="220"/>
      <c r="O129" s="220"/>
      <c r="P129" s="221">
        <f>P130+P151+P166</f>
        <v>0</v>
      </c>
      <c r="Q129" s="220"/>
      <c r="R129" s="221">
        <f>R130+R151+R166</f>
        <v>0</v>
      </c>
      <c r="S129" s="220"/>
      <c r="T129" s="222">
        <f>T130+T151+T166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83</v>
      </c>
      <c r="AT129" s="224" t="s">
        <v>75</v>
      </c>
      <c r="AU129" s="224" t="s">
        <v>76</v>
      </c>
      <c r="AY129" s="223" t="s">
        <v>362</v>
      </c>
      <c r="BK129" s="225">
        <f>BK130+BK151+BK166</f>
        <v>0</v>
      </c>
    </row>
    <row r="130" s="12" customFormat="1" ht="22.8" customHeight="1">
      <c r="A130" s="12"/>
      <c r="B130" s="212"/>
      <c r="C130" s="213"/>
      <c r="D130" s="214" t="s">
        <v>75</v>
      </c>
      <c r="E130" s="226" t="s">
        <v>2857</v>
      </c>
      <c r="F130" s="226" t="s">
        <v>600</v>
      </c>
      <c r="G130" s="213"/>
      <c r="H130" s="213"/>
      <c r="I130" s="216"/>
      <c r="J130" s="227">
        <f>BK130</f>
        <v>0</v>
      </c>
      <c r="K130" s="213"/>
      <c r="L130" s="218"/>
      <c r="M130" s="219"/>
      <c r="N130" s="220"/>
      <c r="O130" s="220"/>
      <c r="P130" s="221">
        <f>SUM(P131:P150)</f>
        <v>0</v>
      </c>
      <c r="Q130" s="220"/>
      <c r="R130" s="221">
        <f>SUM(R131:R150)</f>
        <v>0</v>
      </c>
      <c r="S130" s="220"/>
      <c r="T130" s="222">
        <f>SUM(T131:T150)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83</v>
      </c>
      <c r="AT130" s="224" t="s">
        <v>75</v>
      </c>
      <c r="AU130" s="224" t="s">
        <v>83</v>
      </c>
      <c r="AY130" s="223" t="s">
        <v>362</v>
      </c>
      <c r="BK130" s="225">
        <f>SUM(BK131:BK150)</f>
        <v>0</v>
      </c>
    </row>
    <row r="131" s="2" customFormat="1" ht="55.5" customHeight="1">
      <c r="A131" s="39"/>
      <c r="B131" s="40"/>
      <c r="C131" s="228" t="s">
        <v>83</v>
      </c>
      <c r="D131" s="228" t="s">
        <v>365</v>
      </c>
      <c r="E131" s="229" t="s">
        <v>202</v>
      </c>
      <c r="F131" s="230" t="s">
        <v>3250</v>
      </c>
      <c r="G131" s="231" t="s">
        <v>603</v>
      </c>
      <c r="H131" s="232">
        <v>1</v>
      </c>
      <c r="I131" s="233"/>
      <c r="J131" s="234">
        <f>ROUND(I131*H131,2)</f>
        <v>0</v>
      </c>
      <c r="K131" s="230" t="s">
        <v>1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370</v>
      </c>
      <c r="AT131" s="239" t="s">
        <v>365</v>
      </c>
      <c r="AU131" s="239" t="s">
        <v>88</v>
      </c>
      <c r="AY131" s="18" t="s">
        <v>362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370</v>
      </c>
      <c r="BM131" s="239" t="s">
        <v>88</v>
      </c>
    </row>
    <row r="132" s="2" customFormat="1" ht="21.75" customHeight="1">
      <c r="A132" s="39"/>
      <c r="B132" s="40"/>
      <c r="C132" s="228" t="s">
        <v>88</v>
      </c>
      <c r="D132" s="228" t="s">
        <v>365</v>
      </c>
      <c r="E132" s="229" t="s">
        <v>2678</v>
      </c>
      <c r="F132" s="230" t="s">
        <v>3251</v>
      </c>
      <c r="G132" s="231" t="s">
        <v>603</v>
      </c>
      <c r="H132" s="232">
        <v>1</v>
      </c>
      <c r="I132" s="233"/>
      <c r="J132" s="234">
        <f>ROUND(I132*H132,2)</f>
        <v>0</v>
      </c>
      <c r="K132" s="230" t="s">
        <v>1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370</v>
      </c>
      <c r="AT132" s="239" t="s">
        <v>365</v>
      </c>
      <c r="AU132" s="239" t="s">
        <v>88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370</v>
      </c>
      <c r="BM132" s="239" t="s">
        <v>370</v>
      </c>
    </row>
    <row r="133" s="2" customFormat="1" ht="16.5" customHeight="1">
      <c r="A133" s="39"/>
      <c r="B133" s="40"/>
      <c r="C133" s="228" t="s">
        <v>104</v>
      </c>
      <c r="D133" s="228" t="s">
        <v>365</v>
      </c>
      <c r="E133" s="229" t="s">
        <v>2680</v>
      </c>
      <c r="F133" s="230" t="s">
        <v>3252</v>
      </c>
      <c r="G133" s="231" t="s">
        <v>603</v>
      </c>
      <c r="H133" s="232">
        <v>1</v>
      </c>
      <c r="I133" s="233"/>
      <c r="J133" s="234">
        <f>ROUND(I133*H133,2)</f>
        <v>0</v>
      </c>
      <c r="K133" s="230" t="s">
        <v>1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88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386</v>
      </c>
    </row>
    <row r="134" s="2" customFormat="1" ht="24.15" customHeight="1">
      <c r="A134" s="39"/>
      <c r="B134" s="40"/>
      <c r="C134" s="228" t="s">
        <v>370</v>
      </c>
      <c r="D134" s="228" t="s">
        <v>365</v>
      </c>
      <c r="E134" s="229" t="s">
        <v>2682</v>
      </c>
      <c r="F134" s="230" t="s">
        <v>3253</v>
      </c>
      <c r="G134" s="231" t="s">
        <v>603</v>
      </c>
      <c r="H134" s="232">
        <v>1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88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383</v>
      </c>
    </row>
    <row r="135" s="2" customFormat="1" ht="24.15" customHeight="1">
      <c r="A135" s="39"/>
      <c r="B135" s="40"/>
      <c r="C135" s="228" t="s">
        <v>363</v>
      </c>
      <c r="D135" s="228" t="s">
        <v>365</v>
      </c>
      <c r="E135" s="229" t="s">
        <v>2684</v>
      </c>
      <c r="F135" s="230" t="s">
        <v>3137</v>
      </c>
      <c r="G135" s="231" t="s">
        <v>603</v>
      </c>
      <c r="H135" s="232">
        <v>2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88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411</v>
      </c>
    </row>
    <row r="136" s="2" customFormat="1" ht="24.15" customHeight="1">
      <c r="A136" s="39"/>
      <c r="B136" s="40"/>
      <c r="C136" s="228" t="s">
        <v>386</v>
      </c>
      <c r="D136" s="228" t="s">
        <v>365</v>
      </c>
      <c r="E136" s="229" t="s">
        <v>2686</v>
      </c>
      <c r="F136" s="230" t="s">
        <v>3182</v>
      </c>
      <c r="G136" s="231" t="s">
        <v>603</v>
      </c>
      <c r="H136" s="232">
        <v>1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88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8</v>
      </c>
    </row>
    <row r="137" s="2" customFormat="1" ht="24.15" customHeight="1">
      <c r="A137" s="39"/>
      <c r="B137" s="40"/>
      <c r="C137" s="228" t="s">
        <v>397</v>
      </c>
      <c r="D137" s="228" t="s">
        <v>365</v>
      </c>
      <c r="E137" s="229" t="s">
        <v>3254</v>
      </c>
      <c r="F137" s="230" t="s">
        <v>3255</v>
      </c>
      <c r="G137" s="231" t="s">
        <v>603</v>
      </c>
      <c r="H137" s="232">
        <v>2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370</v>
      </c>
      <c r="AT137" s="239" t="s">
        <v>365</v>
      </c>
      <c r="AU137" s="239" t="s">
        <v>88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370</v>
      </c>
      <c r="BM137" s="239" t="s">
        <v>431</v>
      </c>
    </row>
    <row r="138" s="2" customFormat="1" ht="24.15" customHeight="1">
      <c r="A138" s="39"/>
      <c r="B138" s="40"/>
      <c r="C138" s="228" t="s">
        <v>383</v>
      </c>
      <c r="D138" s="228" t="s">
        <v>365</v>
      </c>
      <c r="E138" s="229" t="s">
        <v>3220</v>
      </c>
      <c r="F138" s="230" t="s">
        <v>3221</v>
      </c>
      <c r="G138" s="231" t="s">
        <v>603</v>
      </c>
      <c r="H138" s="232">
        <v>2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88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440</v>
      </c>
    </row>
    <row r="139" s="2" customFormat="1" ht="24.15" customHeight="1">
      <c r="A139" s="39"/>
      <c r="B139" s="40"/>
      <c r="C139" s="228" t="s">
        <v>406</v>
      </c>
      <c r="D139" s="228" t="s">
        <v>365</v>
      </c>
      <c r="E139" s="229" t="s">
        <v>3256</v>
      </c>
      <c r="F139" s="230" t="s">
        <v>3257</v>
      </c>
      <c r="G139" s="231" t="s">
        <v>603</v>
      </c>
      <c r="H139" s="232">
        <v>2</v>
      </c>
      <c r="I139" s="233"/>
      <c r="J139" s="234">
        <f>ROUND(I139*H139,2)</f>
        <v>0</v>
      </c>
      <c r="K139" s="230" t="s">
        <v>1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370</v>
      </c>
      <c r="AT139" s="239" t="s">
        <v>365</v>
      </c>
      <c r="AU139" s="239" t="s">
        <v>88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450</v>
      </c>
    </row>
    <row r="140" s="2" customFormat="1" ht="24.15" customHeight="1">
      <c r="A140" s="39"/>
      <c r="B140" s="40"/>
      <c r="C140" s="228" t="s">
        <v>411</v>
      </c>
      <c r="D140" s="228" t="s">
        <v>365</v>
      </c>
      <c r="E140" s="229" t="s">
        <v>3222</v>
      </c>
      <c r="F140" s="230" t="s">
        <v>3223</v>
      </c>
      <c r="G140" s="231" t="s">
        <v>603</v>
      </c>
      <c r="H140" s="232">
        <v>9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370</v>
      </c>
      <c r="AT140" s="239" t="s">
        <v>365</v>
      </c>
      <c r="AU140" s="239" t="s">
        <v>88</v>
      </c>
      <c r="AY140" s="18" t="s">
        <v>362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370</v>
      </c>
      <c r="BM140" s="239" t="s">
        <v>461</v>
      </c>
    </row>
    <row r="141" s="2" customFormat="1" ht="24.15" customHeight="1">
      <c r="A141" s="39"/>
      <c r="B141" s="40"/>
      <c r="C141" s="228" t="s">
        <v>416</v>
      </c>
      <c r="D141" s="228" t="s">
        <v>365</v>
      </c>
      <c r="E141" s="229" t="s">
        <v>3224</v>
      </c>
      <c r="F141" s="230" t="s">
        <v>3225</v>
      </c>
      <c r="G141" s="231" t="s">
        <v>603</v>
      </c>
      <c r="H141" s="232">
        <v>1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370</v>
      </c>
      <c r="AT141" s="239" t="s">
        <v>365</v>
      </c>
      <c r="AU141" s="239" t="s">
        <v>88</v>
      </c>
      <c r="AY141" s="18" t="s">
        <v>362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370</v>
      </c>
      <c r="BM141" s="239" t="s">
        <v>473</v>
      </c>
    </row>
    <row r="142" s="2" customFormat="1" ht="24.15" customHeight="1">
      <c r="A142" s="39"/>
      <c r="B142" s="40"/>
      <c r="C142" s="228" t="s">
        <v>8</v>
      </c>
      <c r="D142" s="228" t="s">
        <v>365</v>
      </c>
      <c r="E142" s="229" t="s">
        <v>3138</v>
      </c>
      <c r="F142" s="230" t="s">
        <v>3139</v>
      </c>
      <c r="G142" s="231" t="s">
        <v>603</v>
      </c>
      <c r="H142" s="232">
        <v>7</v>
      </c>
      <c r="I142" s="233"/>
      <c r="J142" s="234">
        <f>ROUND(I142*H142,2)</f>
        <v>0</v>
      </c>
      <c r="K142" s="230" t="s">
        <v>1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370</v>
      </c>
      <c r="AT142" s="239" t="s">
        <v>365</v>
      </c>
      <c r="AU142" s="239" t="s">
        <v>88</v>
      </c>
      <c r="AY142" s="18" t="s">
        <v>362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370</v>
      </c>
      <c r="BM142" s="239" t="s">
        <v>484</v>
      </c>
    </row>
    <row r="143" s="2" customFormat="1" ht="24.15" customHeight="1">
      <c r="A143" s="39"/>
      <c r="B143" s="40"/>
      <c r="C143" s="228" t="s">
        <v>427</v>
      </c>
      <c r="D143" s="228" t="s">
        <v>365</v>
      </c>
      <c r="E143" s="229" t="s">
        <v>2688</v>
      </c>
      <c r="F143" s="230" t="s">
        <v>3140</v>
      </c>
      <c r="G143" s="231" t="s">
        <v>603</v>
      </c>
      <c r="H143" s="232">
        <v>3</v>
      </c>
      <c r="I143" s="233"/>
      <c r="J143" s="234">
        <f>ROUND(I143*H143,2)</f>
        <v>0</v>
      </c>
      <c r="K143" s="230" t="s">
        <v>1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370</v>
      </c>
      <c r="AT143" s="239" t="s">
        <v>365</v>
      </c>
      <c r="AU143" s="239" t="s">
        <v>88</v>
      </c>
      <c r="AY143" s="18" t="s">
        <v>362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370</v>
      </c>
      <c r="BM143" s="239" t="s">
        <v>492</v>
      </c>
    </row>
    <row r="144" s="2" customFormat="1" ht="24.15" customHeight="1">
      <c r="A144" s="39"/>
      <c r="B144" s="40"/>
      <c r="C144" s="228" t="s">
        <v>431</v>
      </c>
      <c r="D144" s="228" t="s">
        <v>365</v>
      </c>
      <c r="E144" s="229" t="s">
        <v>2690</v>
      </c>
      <c r="F144" s="230" t="s">
        <v>3258</v>
      </c>
      <c r="G144" s="231" t="s">
        <v>603</v>
      </c>
      <c r="H144" s="232">
        <v>1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370</v>
      </c>
      <c r="AT144" s="239" t="s">
        <v>365</v>
      </c>
      <c r="AU144" s="239" t="s">
        <v>88</v>
      </c>
      <c r="AY144" s="18" t="s">
        <v>362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370</v>
      </c>
      <c r="BM144" s="239" t="s">
        <v>502</v>
      </c>
    </row>
    <row r="145" s="2" customFormat="1" ht="24.15" customHeight="1">
      <c r="A145" s="39"/>
      <c r="B145" s="40"/>
      <c r="C145" s="228" t="s">
        <v>435</v>
      </c>
      <c r="D145" s="228" t="s">
        <v>365</v>
      </c>
      <c r="E145" s="229" t="s">
        <v>2692</v>
      </c>
      <c r="F145" s="230" t="s">
        <v>3141</v>
      </c>
      <c r="G145" s="231" t="s">
        <v>603</v>
      </c>
      <c r="H145" s="232">
        <v>1</v>
      </c>
      <c r="I145" s="233"/>
      <c r="J145" s="234">
        <f>ROUND(I145*H145,2)</f>
        <v>0</v>
      </c>
      <c r="K145" s="230" t="s">
        <v>1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370</v>
      </c>
      <c r="AT145" s="239" t="s">
        <v>365</v>
      </c>
      <c r="AU145" s="239" t="s">
        <v>88</v>
      </c>
      <c r="AY145" s="18" t="s">
        <v>362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88</v>
      </c>
      <c r="BK145" s="240">
        <f>ROUND(I145*H145,2)</f>
        <v>0</v>
      </c>
      <c r="BL145" s="18" t="s">
        <v>370</v>
      </c>
      <c r="BM145" s="239" t="s">
        <v>517</v>
      </c>
    </row>
    <row r="146" s="2" customFormat="1" ht="16.5" customHeight="1">
      <c r="A146" s="39"/>
      <c r="B146" s="40"/>
      <c r="C146" s="228" t="s">
        <v>440</v>
      </c>
      <c r="D146" s="228" t="s">
        <v>365</v>
      </c>
      <c r="E146" s="229" t="s">
        <v>2694</v>
      </c>
      <c r="F146" s="230" t="s">
        <v>3016</v>
      </c>
      <c r="G146" s="231" t="s">
        <v>603</v>
      </c>
      <c r="H146" s="232">
        <v>15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370</v>
      </c>
      <c r="AT146" s="239" t="s">
        <v>365</v>
      </c>
      <c r="AU146" s="239" t="s">
        <v>88</v>
      </c>
      <c r="AY146" s="18" t="s">
        <v>362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370</v>
      </c>
      <c r="BM146" s="239" t="s">
        <v>526</v>
      </c>
    </row>
    <row r="147" s="2" customFormat="1" ht="16.5" customHeight="1">
      <c r="A147" s="39"/>
      <c r="B147" s="40"/>
      <c r="C147" s="228" t="s">
        <v>445</v>
      </c>
      <c r="D147" s="228" t="s">
        <v>365</v>
      </c>
      <c r="E147" s="229" t="s">
        <v>2696</v>
      </c>
      <c r="F147" s="230" t="s">
        <v>3017</v>
      </c>
      <c r="G147" s="231" t="s">
        <v>603</v>
      </c>
      <c r="H147" s="232">
        <v>2</v>
      </c>
      <c r="I147" s="233"/>
      <c r="J147" s="234">
        <f>ROUND(I147*H147,2)</f>
        <v>0</v>
      </c>
      <c r="K147" s="230" t="s">
        <v>1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370</v>
      </c>
      <c r="AT147" s="239" t="s">
        <v>365</v>
      </c>
      <c r="AU147" s="239" t="s">
        <v>88</v>
      </c>
      <c r="AY147" s="18" t="s">
        <v>362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370</v>
      </c>
      <c r="BM147" s="239" t="s">
        <v>536</v>
      </c>
    </row>
    <row r="148" s="2" customFormat="1" ht="16.5" customHeight="1">
      <c r="A148" s="39"/>
      <c r="B148" s="40"/>
      <c r="C148" s="228" t="s">
        <v>450</v>
      </c>
      <c r="D148" s="228" t="s">
        <v>365</v>
      </c>
      <c r="E148" s="229" t="s">
        <v>2698</v>
      </c>
      <c r="F148" s="230" t="s">
        <v>3018</v>
      </c>
      <c r="G148" s="231" t="s">
        <v>603</v>
      </c>
      <c r="H148" s="232">
        <v>4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370</v>
      </c>
      <c r="AT148" s="239" t="s">
        <v>365</v>
      </c>
      <c r="AU148" s="239" t="s">
        <v>88</v>
      </c>
      <c r="AY148" s="18" t="s">
        <v>362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370</v>
      </c>
      <c r="BM148" s="239" t="s">
        <v>544</v>
      </c>
    </row>
    <row r="149" s="2" customFormat="1" ht="24.15" customHeight="1">
      <c r="A149" s="39"/>
      <c r="B149" s="40"/>
      <c r="C149" s="228" t="s">
        <v>456</v>
      </c>
      <c r="D149" s="228" t="s">
        <v>365</v>
      </c>
      <c r="E149" s="229" t="s">
        <v>2700</v>
      </c>
      <c r="F149" s="230" t="s">
        <v>3143</v>
      </c>
      <c r="G149" s="231" t="s">
        <v>3144</v>
      </c>
      <c r="H149" s="232">
        <v>1</v>
      </c>
      <c r="I149" s="233"/>
      <c r="J149" s="234">
        <f>ROUND(I149*H149,2)</f>
        <v>0</v>
      </c>
      <c r="K149" s="230" t="s">
        <v>1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370</v>
      </c>
      <c r="AT149" s="239" t="s">
        <v>365</v>
      </c>
      <c r="AU149" s="239" t="s">
        <v>88</v>
      </c>
      <c r="AY149" s="18" t="s">
        <v>362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370</v>
      </c>
      <c r="BM149" s="239" t="s">
        <v>554</v>
      </c>
    </row>
    <row r="150" s="2" customFormat="1" ht="16.5" customHeight="1">
      <c r="A150" s="39"/>
      <c r="B150" s="40"/>
      <c r="C150" s="228" t="s">
        <v>461</v>
      </c>
      <c r="D150" s="228" t="s">
        <v>365</v>
      </c>
      <c r="E150" s="229" t="s">
        <v>2702</v>
      </c>
      <c r="F150" s="230" t="s">
        <v>3145</v>
      </c>
      <c r="G150" s="231" t="s">
        <v>3144</v>
      </c>
      <c r="H150" s="232">
        <v>1</v>
      </c>
      <c r="I150" s="233"/>
      <c r="J150" s="234">
        <f>ROUND(I150*H150,2)</f>
        <v>0</v>
      </c>
      <c r="K150" s="230" t="s">
        <v>1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370</v>
      </c>
      <c r="AT150" s="239" t="s">
        <v>365</v>
      </c>
      <c r="AU150" s="239" t="s">
        <v>88</v>
      </c>
      <c r="AY150" s="18" t="s">
        <v>362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370</v>
      </c>
      <c r="BM150" s="239" t="s">
        <v>574</v>
      </c>
    </row>
    <row r="151" s="12" customFormat="1" ht="22.8" customHeight="1">
      <c r="A151" s="12"/>
      <c r="B151" s="212"/>
      <c r="C151" s="213"/>
      <c r="D151" s="214" t="s">
        <v>75</v>
      </c>
      <c r="E151" s="226" t="s">
        <v>2997</v>
      </c>
      <c r="F151" s="226" t="s">
        <v>3259</v>
      </c>
      <c r="G151" s="213"/>
      <c r="H151" s="213"/>
      <c r="I151" s="216"/>
      <c r="J151" s="227">
        <f>BK151</f>
        <v>0</v>
      </c>
      <c r="K151" s="213"/>
      <c r="L151" s="218"/>
      <c r="M151" s="219"/>
      <c r="N151" s="220"/>
      <c r="O151" s="220"/>
      <c r="P151" s="221">
        <f>SUM(P152:P165)</f>
        <v>0</v>
      </c>
      <c r="Q151" s="220"/>
      <c r="R151" s="221">
        <f>SUM(R152:R165)</f>
        <v>0</v>
      </c>
      <c r="S151" s="220"/>
      <c r="T151" s="222">
        <f>SUM(T152:T165)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3" t="s">
        <v>83</v>
      </c>
      <c r="AT151" s="224" t="s">
        <v>75</v>
      </c>
      <c r="AU151" s="224" t="s">
        <v>83</v>
      </c>
      <c r="AY151" s="223" t="s">
        <v>362</v>
      </c>
      <c r="BK151" s="225">
        <f>SUM(BK152:BK165)</f>
        <v>0</v>
      </c>
    </row>
    <row r="152" s="2" customFormat="1" ht="55.5" customHeight="1">
      <c r="A152" s="39"/>
      <c r="B152" s="40"/>
      <c r="C152" s="228" t="s">
        <v>7</v>
      </c>
      <c r="D152" s="228" t="s">
        <v>365</v>
      </c>
      <c r="E152" s="229" t="s">
        <v>2704</v>
      </c>
      <c r="F152" s="230" t="s">
        <v>3260</v>
      </c>
      <c r="G152" s="231" t="s">
        <v>603</v>
      </c>
      <c r="H152" s="232">
        <v>3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370</v>
      </c>
      <c r="AT152" s="239" t="s">
        <v>365</v>
      </c>
      <c r="AU152" s="239" t="s">
        <v>88</v>
      </c>
      <c r="AY152" s="18" t="s">
        <v>362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370</v>
      </c>
      <c r="BM152" s="239" t="s">
        <v>1132</v>
      </c>
    </row>
    <row r="153" s="2" customFormat="1" ht="21.75" customHeight="1">
      <c r="A153" s="39"/>
      <c r="B153" s="40"/>
      <c r="C153" s="228" t="s">
        <v>473</v>
      </c>
      <c r="D153" s="228" t="s">
        <v>365</v>
      </c>
      <c r="E153" s="229" t="s">
        <v>2708</v>
      </c>
      <c r="F153" s="230" t="s">
        <v>3261</v>
      </c>
      <c r="G153" s="231" t="s">
        <v>603</v>
      </c>
      <c r="H153" s="232">
        <v>3</v>
      </c>
      <c r="I153" s="233"/>
      <c r="J153" s="234">
        <f>ROUND(I153*H153,2)</f>
        <v>0</v>
      </c>
      <c r="K153" s="230" t="s">
        <v>1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370</v>
      </c>
      <c r="AT153" s="239" t="s">
        <v>365</v>
      </c>
      <c r="AU153" s="239" t="s">
        <v>88</v>
      </c>
      <c r="AY153" s="18" t="s">
        <v>362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370</v>
      </c>
      <c r="BM153" s="239" t="s">
        <v>1141</v>
      </c>
    </row>
    <row r="154" s="2" customFormat="1" ht="16.5" customHeight="1">
      <c r="A154" s="39"/>
      <c r="B154" s="40"/>
      <c r="C154" s="228" t="s">
        <v>479</v>
      </c>
      <c r="D154" s="228" t="s">
        <v>365</v>
      </c>
      <c r="E154" s="229" t="s">
        <v>2710</v>
      </c>
      <c r="F154" s="230" t="s">
        <v>3262</v>
      </c>
      <c r="G154" s="231" t="s">
        <v>603</v>
      </c>
      <c r="H154" s="232">
        <v>3</v>
      </c>
      <c r="I154" s="233"/>
      <c r="J154" s="234">
        <f>ROUND(I154*H154,2)</f>
        <v>0</v>
      </c>
      <c r="K154" s="230" t="s">
        <v>1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370</v>
      </c>
      <c r="AT154" s="239" t="s">
        <v>365</v>
      </c>
      <c r="AU154" s="239" t="s">
        <v>88</v>
      </c>
      <c r="AY154" s="18" t="s">
        <v>362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370</v>
      </c>
      <c r="BM154" s="239" t="s">
        <v>1149</v>
      </c>
    </row>
    <row r="155" s="2" customFormat="1" ht="24.15" customHeight="1">
      <c r="A155" s="39"/>
      <c r="B155" s="40"/>
      <c r="C155" s="228" t="s">
        <v>484</v>
      </c>
      <c r="D155" s="228" t="s">
        <v>365</v>
      </c>
      <c r="E155" s="229" t="s">
        <v>2682</v>
      </c>
      <c r="F155" s="230" t="s">
        <v>3253</v>
      </c>
      <c r="G155" s="231" t="s">
        <v>603</v>
      </c>
      <c r="H155" s="232">
        <v>3</v>
      </c>
      <c r="I155" s="233"/>
      <c r="J155" s="234">
        <f>ROUND(I155*H155,2)</f>
        <v>0</v>
      </c>
      <c r="K155" s="230" t="s">
        <v>1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370</v>
      </c>
      <c r="AT155" s="239" t="s">
        <v>365</v>
      </c>
      <c r="AU155" s="239" t="s">
        <v>88</v>
      </c>
      <c r="AY155" s="18" t="s">
        <v>362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370</v>
      </c>
      <c r="BM155" s="239" t="s">
        <v>1159</v>
      </c>
    </row>
    <row r="156" s="2" customFormat="1" ht="24.15" customHeight="1">
      <c r="A156" s="39"/>
      <c r="B156" s="40"/>
      <c r="C156" s="228" t="s">
        <v>488</v>
      </c>
      <c r="D156" s="228" t="s">
        <v>365</v>
      </c>
      <c r="E156" s="229" t="s">
        <v>2686</v>
      </c>
      <c r="F156" s="230" t="s">
        <v>3182</v>
      </c>
      <c r="G156" s="231" t="s">
        <v>603</v>
      </c>
      <c r="H156" s="232">
        <v>3</v>
      </c>
      <c r="I156" s="233"/>
      <c r="J156" s="234">
        <f>ROUND(I156*H156,2)</f>
        <v>0</v>
      </c>
      <c r="K156" s="230" t="s">
        <v>1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370</v>
      </c>
      <c r="AT156" s="239" t="s">
        <v>365</v>
      </c>
      <c r="AU156" s="239" t="s">
        <v>88</v>
      </c>
      <c r="AY156" s="18" t="s">
        <v>362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370</v>
      </c>
      <c r="BM156" s="239" t="s">
        <v>1171</v>
      </c>
    </row>
    <row r="157" s="2" customFormat="1" ht="24.15" customHeight="1">
      <c r="A157" s="39"/>
      <c r="B157" s="40"/>
      <c r="C157" s="228" t="s">
        <v>492</v>
      </c>
      <c r="D157" s="228" t="s">
        <v>365</v>
      </c>
      <c r="E157" s="229" t="s">
        <v>3138</v>
      </c>
      <c r="F157" s="230" t="s">
        <v>3139</v>
      </c>
      <c r="G157" s="231" t="s">
        <v>603</v>
      </c>
      <c r="H157" s="232">
        <v>12</v>
      </c>
      <c r="I157" s="233"/>
      <c r="J157" s="234">
        <f>ROUND(I157*H157,2)</f>
        <v>0</v>
      </c>
      <c r="K157" s="230" t="s">
        <v>1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370</v>
      </c>
      <c r="AT157" s="239" t="s">
        <v>365</v>
      </c>
      <c r="AU157" s="239" t="s">
        <v>88</v>
      </c>
      <c r="AY157" s="18" t="s">
        <v>362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88</v>
      </c>
      <c r="BK157" s="240">
        <f>ROUND(I157*H157,2)</f>
        <v>0</v>
      </c>
      <c r="BL157" s="18" t="s">
        <v>370</v>
      </c>
      <c r="BM157" s="239" t="s">
        <v>1180</v>
      </c>
    </row>
    <row r="158" s="2" customFormat="1" ht="24.15" customHeight="1">
      <c r="A158" s="39"/>
      <c r="B158" s="40"/>
      <c r="C158" s="228" t="s">
        <v>497</v>
      </c>
      <c r="D158" s="228" t="s">
        <v>365</v>
      </c>
      <c r="E158" s="229" t="s">
        <v>2688</v>
      </c>
      <c r="F158" s="230" t="s">
        <v>3140</v>
      </c>
      <c r="G158" s="231" t="s">
        <v>603</v>
      </c>
      <c r="H158" s="232">
        <v>6</v>
      </c>
      <c r="I158" s="233"/>
      <c r="J158" s="234">
        <f>ROUND(I158*H158,2)</f>
        <v>0</v>
      </c>
      <c r="K158" s="230" t="s">
        <v>1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370</v>
      </c>
      <c r="AT158" s="239" t="s">
        <v>365</v>
      </c>
      <c r="AU158" s="239" t="s">
        <v>88</v>
      </c>
      <c r="AY158" s="18" t="s">
        <v>362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88</v>
      </c>
      <c r="BK158" s="240">
        <f>ROUND(I158*H158,2)</f>
        <v>0</v>
      </c>
      <c r="BL158" s="18" t="s">
        <v>370</v>
      </c>
      <c r="BM158" s="239" t="s">
        <v>1190</v>
      </c>
    </row>
    <row r="159" s="2" customFormat="1" ht="24.15" customHeight="1">
      <c r="A159" s="39"/>
      <c r="B159" s="40"/>
      <c r="C159" s="228" t="s">
        <v>502</v>
      </c>
      <c r="D159" s="228" t="s">
        <v>365</v>
      </c>
      <c r="E159" s="229" t="s">
        <v>2690</v>
      </c>
      <c r="F159" s="230" t="s">
        <v>3258</v>
      </c>
      <c r="G159" s="231" t="s">
        <v>603</v>
      </c>
      <c r="H159" s="232">
        <v>3</v>
      </c>
      <c r="I159" s="233"/>
      <c r="J159" s="234">
        <f>ROUND(I159*H159,2)</f>
        <v>0</v>
      </c>
      <c r="K159" s="230" t="s">
        <v>1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370</v>
      </c>
      <c r="AT159" s="239" t="s">
        <v>365</v>
      </c>
      <c r="AU159" s="239" t="s">
        <v>88</v>
      </c>
      <c r="AY159" s="18" t="s">
        <v>362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370</v>
      </c>
      <c r="BM159" s="239" t="s">
        <v>1201</v>
      </c>
    </row>
    <row r="160" s="2" customFormat="1" ht="24.15" customHeight="1">
      <c r="A160" s="39"/>
      <c r="B160" s="40"/>
      <c r="C160" s="228" t="s">
        <v>509</v>
      </c>
      <c r="D160" s="228" t="s">
        <v>365</v>
      </c>
      <c r="E160" s="229" t="s">
        <v>2692</v>
      </c>
      <c r="F160" s="230" t="s">
        <v>3141</v>
      </c>
      <c r="G160" s="231" t="s">
        <v>603</v>
      </c>
      <c r="H160" s="232">
        <v>3</v>
      </c>
      <c r="I160" s="233"/>
      <c r="J160" s="234">
        <f>ROUND(I160*H160,2)</f>
        <v>0</v>
      </c>
      <c r="K160" s="230" t="s">
        <v>1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370</v>
      </c>
      <c r="AT160" s="239" t="s">
        <v>365</v>
      </c>
      <c r="AU160" s="239" t="s">
        <v>88</v>
      </c>
      <c r="AY160" s="18" t="s">
        <v>362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370</v>
      </c>
      <c r="BM160" s="239" t="s">
        <v>1214</v>
      </c>
    </row>
    <row r="161" s="2" customFormat="1" ht="16.5" customHeight="1">
      <c r="A161" s="39"/>
      <c r="B161" s="40"/>
      <c r="C161" s="228" t="s">
        <v>517</v>
      </c>
      <c r="D161" s="228" t="s">
        <v>365</v>
      </c>
      <c r="E161" s="229" t="s">
        <v>2694</v>
      </c>
      <c r="F161" s="230" t="s">
        <v>3016</v>
      </c>
      <c r="G161" s="231" t="s">
        <v>603</v>
      </c>
      <c r="H161" s="232">
        <v>9</v>
      </c>
      <c r="I161" s="233"/>
      <c r="J161" s="234">
        <f>ROUND(I161*H161,2)</f>
        <v>0</v>
      </c>
      <c r="K161" s="230" t="s">
        <v>1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370</v>
      </c>
      <c r="AT161" s="239" t="s">
        <v>365</v>
      </c>
      <c r="AU161" s="239" t="s">
        <v>88</v>
      </c>
      <c r="AY161" s="18" t="s">
        <v>362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88</v>
      </c>
      <c r="BK161" s="240">
        <f>ROUND(I161*H161,2)</f>
        <v>0</v>
      </c>
      <c r="BL161" s="18" t="s">
        <v>370</v>
      </c>
      <c r="BM161" s="239" t="s">
        <v>1222</v>
      </c>
    </row>
    <row r="162" s="2" customFormat="1" ht="16.5" customHeight="1">
      <c r="A162" s="39"/>
      <c r="B162" s="40"/>
      <c r="C162" s="228" t="s">
        <v>522</v>
      </c>
      <c r="D162" s="228" t="s">
        <v>365</v>
      </c>
      <c r="E162" s="229" t="s">
        <v>2696</v>
      </c>
      <c r="F162" s="230" t="s">
        <v>3017</v>
      </c>
      <c r="G162" s="231" t="s">
        <v>603</v>
      </c>
      <c r="H162" s="232">
        <v>3</v>
      </c>
      <c r="I162" s="233"/>
      <c r="J162" s="234">
        <f>ROUND(I162*H162,2)</f>
        <v>0</v>
      </c>
      <c r="K162" s="230" t="s">
        <v>1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370</v>
      </c>
      <c r="AT162" s="239" t="s">
        <v>365</v>
      </c>
      <c r="AU162" s="239" t="s">
        <v>88</v>
      </c>
      <c r="AY162" s="18" t="s">
        <v>362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88</v>
      </c>
      <c r="BK162" s="240">
        <f>ROUND(I162*H162,2)</f>
        <v>0</v>
      </c>
      <c r="BL162" s="18" t="s">
        <v>370</v>
      </c>
      <c r="BM162" s="239" t="s">
        <v>1233</v>
      </c>
    </row>
    <row r="163" s="2" customFormat="1" ht="16.5" customHeight="1">
      <c r="A163" s="39"/>
      <c r="B163" s="40"/>
      <c r="C163" s="228" t="s">
        <v>526</v>
      </c>
      <c r="D163" s="228" t="s">
        <v>365</v>
      </c>
      <c r="E163" s="229" t="s">
        <v>2698</v>
      </c>
      <c r="F163" s="230" t="s">
        <v>3018</v>
      </c>
      <c r="G163" s="231" t="s">
        <v>603</v>
      </c>
      <c r="H163" s="232">
        <v>6</v>
      </c>
      <c r="I163" s="233"/>
      <c r="J163" s="234">
        <f>ROUND(I163*H163,2)</f>
        <v>0</v>
      </c>
      <c r="K163" s="230" t="s">
        <v>1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370</v>
      </c>
      <c r="AT163" s="239" t="s">
        <v>365</v>
      </c>
      <c r="AU163" s="239" t="s">
        <v>88</v>
      </c>
      <c r="AY163" s="18" t="s">
        <v>362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88</v>
      </c>
      <c r="BK163" s="240">
        <f>ROUND(I163*H163,2)</f>
        <v>0</v>
      </c>
      <c r="BL163" s="18" t="s">
        <v>370</v>
      </c>
      <c r="BM163" s="239" t="s">
        <v>1239</v>
      </c>
    </row>
    <row r="164" s="2" customFormat="1" ht="24.15" customHeight="1">
      <c r="A164" s="39"/>
      <c r="B164" s="40"/>
      <c r="C164" s="228" t="s">
        <v>530</v>
      </c>
      <c r="D164" s="228" t="s">
        <v>365</v>
      </c>
      <c r="E164" s="229" t="s">
        <v>2700</v>
      </c>
      <c r="F164" s="230" t="s">
        <v>3143</v>
      </c>
      <c r="G164" s="231" t="s">
        <v>3144</v>
      </c>
      <c r="H164" s="232">
        <v>3</v>
      </c>
      <c r="I164" s="233"/>
      <c r="J164" s="234">
        <f>ROUND(I164*H164,2)</f>
        <v>0</v>
      </c>
      <c r="K164" s="230" t="s">
        <v>1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370</v>
      </c>
      <c r="AT164" s="239" t="s">
        <v>365</v>
      </c>
      <c r="AU164" s="239" t="s">
        <v>88</v>
      </c>
      <c r="AY164" s="18" t="s">
        <v>362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88</v>
      </c>
      <c r="BK164" s="240">
        <f>ROUND(I164*H164,2)</f>
        <v>0</v>
      </c>
      <c r="BL164" s="18" t="s">
        <v>370</v>
      </c>
      <c r="BM164" s="239" t="s">
        <v>1243</v>
      </c>
    </row>
    <row r="165" s="2" customFormat="1" ht="16.5" customHeight="1">
      <c r="A165" s="39"/>
      <c r="B165" s="40"/>
      <c r="C165" s="228" t="s">
        <v>536</v>
      </c>
      <c r="D165" s="228" t="s">
        <v>365</v>
      </c>
      <c r="E165" s="229" t="s">
        <v>2702</v>
      </c>
      <c r="F165" s="230" t="s">
        <v>3145</v>
      </c>
      <c r="G165" s="231" t="s">
        <v>3144</v>
      </c>
      <c r="H165" s="232">
        <v>3</v>
      </c>
      <c r="I165" s="233"/>
      <c r="J165" s="234">
        <f>ROUND(I165*H165,2)</f>
        <v>0</v>
      </c>
      <c r="K165" s="230" t="s">
        <v>1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370</v>
      </c>
      <c r="AT165" s="239" t="s">
        <v>365</v>
      </c>
      <c r="AU165" s="239" t="s">
        <v>88</v>
      </c>
      <c r="AY165" s="18" t="s">
        <v>362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88</v>
      </c>
      <c r="BK165" s="240">
        <f>ROUND(I165*H165,2)</f>
        <v>0</v>
      </c>
      <c r="BL165" s="18" t="s">
        <v>370</v>
      </c>
      <c r="BM165" s="239" t="s">
        <v>1249</v>
      </c>
    </row>
    <row r="166" s="12" customFormat="1" ht="22.8" customHeight="1">
      <c r="A166" s="12"/>
      <c r="B166" s="212"/>
      <c r="C166" s="213"/>
      <c r="D166" s="214" t="s">
        <v>75</v>
      </c>
      <c r="E166" s="226" t="s">
        <v>3006</v>
      </c>
      <c r="F166" s="226" t="s">
        <v>3263</v>
      </c>
      <c r="G166" s="213"/>
      <c r="H166" s="213"/>
      <c r="I166" s="216"/>
      <c r="J166" s="227">
        <f>BK166</f>
        <v>0</v>
      </c>
      <c r="K166" s="213"/>
      <c r="L166" s="218"/>
      <c r="M166" s="219"/>
      <c r="N166" s="220"/>
      <c r="O166" s="220"/>
      <c r="P166" s="221">
        <f>SUM(P167:P184)</f>
        <v>0</v>
      </c>
      <c r="Q166" s="220"/>
      <c r="R166" s="221">
        <f>SUM(R167:R184)</f>
        <v>0</v>
      </c>
      <c r="S166" s="220"/>
      <c r="T166" s="222">
        <f>SUM(T167:T184)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3" t="s">
        <v>83</v>
      </c>
      <c r="AT166" s="224" t="s">
        <v>75</v>
      </c>
      <c r="AU166" s="224" t="s">
        <v>83</v>
      </c>
      <c r="AY166" s="223" t="s">
        <v>362</v>
      </c>
      <c r="BK166" s="225">
        <f>SUM(BK167:BK184)</f>
        <v>0</v>
      </c>
    </row>
    <row r="167" s="2" customFormat="1" ht="55.5" customHeight="1">
      <c r="A167" s="39"/>
      <c r="B167" s="40"/>
      <c r="C167" s="228" t="s">
        <v>540</v>
      </c>
      <c r="D167" s="228" t="s">
        <v>365</v>
      </c>
      <c r="E167" s="229" t="s">
        <v>2712</v>
      </c>
      <c r="F167" s="230" t="s">
        <v>3264</v>
      </c>
      <c r="G167" s="231" t="s">
        <v>603</v>
      </c>
      <c r="H167" s="232">
        <v>1</v>
      </c>
      <c r="I167" s="233"/>
      <c r="J167" s="234">
        <f>ROUND(I167*H167,2)</f>
        <v>0</v>
      </c>
      <c r="K167" s="230" t="s">
        <v>1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370</v>
      </c>
      <c r="AT167" s="239" t="s">
        <v>365</v>
      </c>
      <c r="AU167" s="239" t="s">
        <v>88</v>
      </c>
      <c r="AY167" s="18" t="s">
        <v>362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88</v>
      </c>
      <c r="BK167" s="240">
        <f>ROUND(I167*H167,2)</f>
        <v>0</v>
      </c>
      <c r="BL167" s="18" t="s">
        <v>370</v>
      </c>
      <c r="BM167" s="239" t="s">
        <v>1258</v>
      </c>
    </row>
    <row r="168" s="2" customFormat="1" ht="21.75" customHeight="1">
      <c r="A168" s="39"/>
      <c r="B168" s="40"/>
      <c r="C168" s="228" t="s">
        <v>544</v>
      </c>
      <c r="D168" s="228" t="s">
        <v>365</v>
      </c>
      <c r="E168" s="229" t="s">
        <v>2714</v>
      </c>
      <c r="F168" s="230" t="s">
        <v>3179</v>
      </c>
      <c r="G168" s="231" t="s">
        <v>603</v>
      </c>
      <c r="H168" s="232">
        <v>1</v>
      </c>
      <c r="I168" s="233"/>
      <c r="J168" s="234">
        <f>ROUND(I168*H168,2)</f>
        <v>0</v>
      </c>
      <c r="K168" s="230" t="s">
        <v>1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370</v>
      </c>
      <c r="AT168" s="239" t="s">
        <v>365</v>
      </c>
      <c r="AU168" s="239" t="s">
        <v>88</v>
      </c>
      <c r="AY168" s="18" t="s">
        <v>362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88</v>
      </c>
      <c r="BK168" s="240">
        <f>ROUND(I168*H168,2)</f>
        <v>0</v>
      </c>
      <c r="BL168" s="18" t="s">
        <v>370</v>
      </c>
      <c r="BM168" s="239" t="s">
        <v>1199</v>
      </c>
    </row>
    <row r="169" s="2" customFormat="1" ht="16.5" customHeight="1">
      <c r="A169" s="39"/>
      <c r="B169" s="40"/>
      <c r="C169" s="228" t="s">
        <v>548</v>
      </c>
      <c r="D169" s="228" t="s">
        <v>365</v>
      </c>
      <c r="E169" s="229" t="s">
        <v>2680</v>
      </c>
      <c r="F169" s="230" t="s">
        <v>3252</v>
      </c>
      <c r="G169" s="231" t="s">
        <v>603</v>
      </c>
      <c r="H169" s="232">
        <v>1</v>
      </c>
      <c r="I169" s="233"/>
      <c r="J169" s="234">
        <f>ROUND(I169*H169,2)</f>
        <v>0</v>
      </c>
      <c r="K169" s="230" t="s">
        <v>1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370</v>
      </c>
      <c r="AT169" s="239" t="s">
        <v>365</v>
      </c>
      <c r="AU169" s="239" t="s">
        <v>88</v>
      </c>
      <c r="AY169" s="18" t="s">
        <v>362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88</v>
      </c>
      <c r="BK169" s="240">
        <f>ROUND(I169*H169,2)</f>
        <v>0</v>
      </c>
      <c r="BL169" s="18" t="s">
        <v>370</v>
      </c>
      <c r="BM169" s="239" t="s">
        <v>1280</v>
      </c>
    </row>
    <row r="170" s="2" customFormat="1" ht="24.15" customHeight="1">
      <c r="A170" s="39"/>
      <c r="B170" s="40"/>
      <c r="C170" s="228" t="s">
        <v>554</v>
      </c>
      <c r="D170" s="228" t="s">
        <v>365</v>
      </c>
      <c r="E170" s="229" t="s">
        <v>2722</v>
      </c>
      <c r="F170" s="230" t="s">
        <v>3265</v>
      </c>
      <c r="G170" s="231" t="s">
        <v>603</v>
      </c>
      <c r="H170" s="232">
        <v>1</v>
      </c>
      <c r="I170" s="233"/>
      <c r="J170" s="234">
        <f>ROUND(I170*H170,2)</f>
        <v>0</v>
      </c>
      <c r="K170" s="230" t="s">
        <v>1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370</v>
      </c>
      <c r="AT170" s="239" t="s">
        <v>365</v>
      </c>
      <c r="AU170" s="239" t="s">
        <v>88</v>
      </c>
      <c r="AY170" s="18" t="s">
        <v>362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88</v>
      </c>
      <c r="BK170" s="240">
        <f>ROUND(I170*H170,2)</f>
        <v>0</v>
      </c>
      <c r="BL170" s="18" t="s">
        <v>370</v>
      </c>
      <c r="BM170" s="239" t="s">
        <v>1293</v>
      </c>
    </row>
    <row r="171" s="2" customFormat="1" ht="24.15" customHeight="1">
      <c r="A171" s="39"/>
      <c r="B171" s="40"/>
      <c r="C171" s="228" t="s">
        <v>564</v>
      </c>
      <c r="D171" s="228" t="s">
        <v>365</v>
      </c>
      <c r="E171" s="229" t="s">
        <v>2761</v>
      </c>
      <c r="F171" s="230" t="s">
        <v>3266</v>
      </c>
      <c r="G171" s="231" t="s">
        <v>603</v>
      </c>
      <c r="H171" s="232">
        <v>1</v>
      </c>
      <c r="I171" s="233"/>
      <c r="J171" s="234">
        <f>ROUND(I171*H171,2)</f>
        <v>0</v>
      </c>
      <c r="K171" s="230" t="s">
        <v>1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370</v>
      </c>
      <c r="AT171" s="239" t="s">
        <v>365</v>
      </c>
      <c r="AU171" s="239" t="s">
        <v>88</v>
      </c>
      <c r="AY171" s="18" t="s">
        <v>362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88</v>
      </c>
      <c r="BK171" s="240">
        <f>ROUND(I171*H171,2)</f>
        <v>0</v>
      </c>
      <c r="BL171" s="18" t="s">
        <v>370</v>
      </c>
      <c r="BM171" s="239" t="s">
        <v>1307</v>
      </c>
    </row>
    <row r="172" s="2" customFormat="1" ht="24.15" customHeight="1">
      <c r="A172" s="39"/>
      <c r="B172" s="40"/>
      <c r="C172" s="228" t="s">
        <v>574</v>
      </c>
      <c r="D172" s="228" t="s">
        <v>365</v>
      </c>
      <c r="E172" s="229" t="s">
        <v>2764</v>
      </c>
      <c r="F172" s="230" t="s">
        <v>3267</v>
      </c>
      <c r="G172" s="231" t="s">
        <v>603</v>
      </c>
      <c r="H172" s="232">
        <v>1</v>
      </c>
      <c r="I172" s="233"/>
      <c r="J172" s="234">
        <f>ROUND(I172*H172,2)</f>
        <v>0</v>
      </c>
      <c r="K172" s="230" t="s">
        <v>1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370</v>
      </c>
      <c r="AT172" s="239" t="s">
        <v>365</v>
      </c>
      <c r="AU172" s="239" t="s">
        <v>88</v>
      </c>
      <c r="AY172" s="18" t="s">
        <v>362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88</v>
      </c>
      <c r="BK172" s="240">
        <f>ROUND(I172*H172,2)</f>
        <v>0</v>
      </c>
      <c r="BL172" s="18" t="s">
        <v>370</v>
      </c>
      <c r="BM172" s="239" t="s">
        <v>1319</v>
      </c>
    </row>
    <row r="173" s="2" customFormat="1" ht="24.15" customHeight="1">
      <c r="A173" s="39"/>
      <c r="B173" s="40"/>
      <c r="C173" s="228" t="s">
        <v>1128</v>
      </c>
      <c r="D173" s="228" t="s">
        <v>365</v>
      </c>
      <c r="E173" s="229" t="s">
        <v>3268</v>
      </c>
      <c r="F173" s="230" t="s">
        <v>3269</v>
      </c>
      <c r="G173" s="231" t="s">
        <v>603</v>
      </c>
      <c r="H173" s="232">
        <v>1</v>
      </c>
      <c r="I173" s="233"/>
      <c r="J173" s="234">
        <f>ROUND(I173*H173,2)</f>
        <v>0</v>
      </c>
      <c r="K173" s="230" t="s">
        <v>1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370</v>
      </c>
      <c r="AT173" s="239" t="s">
        <v>365</v>
      </c>
      <c r="AU173" s="239" t="s">
        <v>88</v>
      </c>
      <c r="AY173" s="18" t="s">
        <v>362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88</v>
      </c>
      <c r="BK173" s="240">
        <f>ROUND(I173*H173,2)</f>
        <v>0</v>
      </c>
      <c r="BL173" s="18" t="s">
        <v>370</v>
      </c>
      <c r="BM173" s="239" t="s">
        <v>1336</v>
      </c>
    </row>
    <row r="174" s="2" customFormat="1" ht="24.15" customHeight="1">
      <c r="A174" s="39"/>
      <c r="B174" s="40"/>
      <c r="C174" s="228" t="s">
        <v>1132</v>
      </c>
      <c r="D174" s="228" t="s">
        <v>365</v>
      </c>
      <c r="E174" s="229" t="s">
        <v>3270</v>
      </c>
      <c r="F174" s="230" t="s">
        <v>3271</v>
      </c>
      <c r="G174" s="231" t="s">
        <v>603</v>
      </c>
      <c r="H174" s="232">
        <v>2</v>
      </c>
      <c r="I174" s="233"/>
      <c r="J174" s="234">
        <f>ROUND(I174*H174,2)</f>
        <v>0</v>
      </c>
      <c r="K174" s="230" t="s">
        <v>1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370</v>
      </c>
      <c r="AT174" s="239" t="s">
        <v>365</v>
      </c>
      <c r="AU174" s="239" t="s">
        <v>88</v>
      </c>
      <c r="AY174" s="18" t="s">
        <v>362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88</v>
      </c>
      <c r="BK174" s="240">
        <f>ROUND(I174*H174,2)</f>
        <v>0</v>
      </c>
      <c r="BL174" s="18" t="s">
        <v>370</v>
      </c>
      <c r="BM174" s="239" t="s">
        <v>1351</v>
      </c>
    </row>
    <row r="175" s="2" customFormat="1" ht="24.15" customHeight="1">
      <c r="A175" s="39"/>
      <c r="B175" s="40"/>
      <c r="C175" s="228" t="s">
        <v>1136</v>
      </c>
      <c r="D175" s="228" t="s">
        <v>365</v>
      </c>
      <c r="E175" s="229" t="s">
        <v>3256</v>
      </c>
      <c r="F175" s="230" t="s">
        <v>3257</v>
      </c>
      <c r="G175" s="231" t="s">
        <v>603</v>
      </c>
      <c r="H175" s="232">
        <v>2</v>
      </c>
      <c r="I175" s="233"/>
      <c r="J175" s="234">
        <f>ROUND(I175*H175,2)</f>
        <v>0</v>
      </c>
      <c r="K175" s="230" t="s">
        <v>1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370</v>
      </c>
      <c r="AT175" s="239" t="s">
        <v>365</v>
      </c>
      <c r="AU175" s="239" t="s">
        <v>88</v>
      </c>
      <c r="AY175" s="18" t="s">
        <v>362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88</v>
      </c>
      <c r="BK175" s="240">
        <f>ROUND(I175*H175,2)</f>
        <v>0</v>
      </c>
      <c r="BL175" s="18" t="s">
        <v>370</v>
      </c>
      <c r="BM175" s="239" t="s">
        <v>1364</v>
      </c>
    </row>
    <row r="176" s="2" customFormat="1" ht="24.15" customHeight="1">
      <c r="A176" s="39"/>
      <c r="B176" s="40"/>
      <c r="C176" s="228" t="s">
        <v>1141</v>
      </c>
      <c r="D176" s="228" t="s">
        <v>365</v>
      </c>
      <c r="E176" s="229" t="s">
        <v>3138</v>
      </c>
      <c r="F176" s="230" t="s">
        <v>3139</v>
      </c>
      <c r="G176" s="231" t="s">
        <v>603</v>
      </c>
      <c r="H176" s="232">
        <v>5</v>
      </c>
      <c r="I176" s="233"/>
      <c r="J176" s="234">
        <f>ROUND(I176*H176,2)</f>
        <v>0</v>
      </c>
      <c r="K176" s="230" t="s">
        <v>1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370</v>
      </c>
      <c r="AT176" s="239" t="s">
        <v>365</v>
      </c>
      <c r="AU176" s="239" t="s">
        <v>88</v>
      </c>
      <c r="AY176" s="18" t="s">
        <v>362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88</v>
      </c>
      <c r="BK176" s="240">
        <f>ROUND(I176*H176,2)</f>
        <v>0</v>
      </c>
      <c r="BL176" s="18" t="s">
        <v>370</v>
      </c>
      <c r="BM176" s="239" t="s">
        <v>1378</v>
      </c>
    </row>
    <row r="177" s="2" customFormat="1" ht="24.15" customHeight="1">
      <c r="A177" s="39"/>
      <c r="B177" s="40"/>
      <c r="C177" s="228" t="s">
        <v>1145</v>
      </c>
      <c r="D177" s="228" t="s">
        <v>365</v>
      </c>
      <c r="E177" s="229" t="s">
        <v>2688</v>
      </c>
      <c r="F177" s="230" t="s">
        <v>3140</v>
      </c>
      <c r="G177" s="231" t="s">
        <v>603</v>
      </c>
      <c r="H177" s="232">
        <v>5</v>
      </c>
      <c r="I177" s="233"/>
      <c r="J177" s="234">
        <f>ROUND(I177*H177,2)</f>
        <v>0</v>
      </c>
      <c r="K177" s="230" t="s">
        <v>1</v>
      </c>
      <c r="L177" s="45"/>
      <c r="M177" s="235" t="s">
        <v>1</v>
      </c>
      <c r="N177" s="236" t="s">
        <v>42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370</v>
      </c>
      <c r="AT177" s="239" t="s">
        <v>365</v>
      </c>
      <c r="AU177" s="239" t="s">
        <v>88</v>
      </c>
      <c r="AY177" s="18" t="s">
        <v>362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88</v>
      </c>
      <c r="BK177" s="240">
        <f>ROUND(I177*H177,2)</f>
        <v>0</v>
      </c>
      <c r="BL177" s="18" t="s">
        <v>370</v>
      </c>
      <c r="BM177" s="239" t="s">
        <v>1397</v>
      </c>
    </row>
    <row r="178" s="2" customFormat="1" ht="24.15" customHeight="1">
      <c r="A178" s="39"/>
      <c r="B178" s="40"/>
      <c r="C178" s="228" t="s">
        <v>1149</v>
      </c>
      <c r="D178" s="228" t="s">
        <v>365</v>
      </c>
      <c r="E178" s="229" t="s">
        <v>3272</v>
      </c>
      <c r="F178" s="230" t="s">
        <v>3273</v>
      </c>
      <c r="G178" s="231" t="s">
        <v>603</v>
      </c>
      <c r="H178" s="232">
        <v>15</v>
      </c>
      <c r="I178" s="233"/>
      <c r="J178" s="234">
        <f>ROUND(I178*H178,2)</f>
        <v>0</v>
      </c>
      <c r="K178" s="230" t="s">
        <v>1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370</v>
      </c>
      <c r="AT178" s="239" t="s">
        <v>365</v>
      </c>
      <c r="AU178" s="239" t="s">
        <v>88</v>
      </c>
      <c r="AY178" s="18" t="s">
        <v>362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88</v>
      </c>
      <c r="BK178" s="240">
        <f>ROUND(I178*H178,2)</f>
        <v>0</v>
      </c>
      <c r="BL178" s="18" t="s">
        <v>370</v>
      </c>
      <c r="BM178" s="239" t="s">
        <v>1410</v>
      </c>
    </row>
    <row r="179" s="2" customFormat="1" ht="24.15" customHeight="1">
      <c r="A179" s="39"/>
      <c r="B179" s="40"/>
      <c r="C179" s="228" t="s">
        <v>1155</v>
      </c>
      <c r="D179" s="228" t="s">
        <v>365</v>
      </c>
      <c r="E179" s="229" t="s">
        <v>2692</v>
      </c>
      <c r="F179" s="230" t="s">
        <v>3141</v>
      </c>
      <c r="G179" s="231" t="s">
        <v>603</v>
      </c>
      <c r="H179" s="232">
        <v>1</v>
      </c>
      <c r="I179" s="233"/>
      <c r="J179" s="234">
        <f>ROUND(I179*H179,2)</f>
        <v>0</v>
      </c>
      <c r="K179" s="230" t="s">
        <v>1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370</v>
      </c>
      <c r="AT179" s="239" t="s">
        <v>365</v>
      </c>
      <c r="AU179" s="239" t="s">
        <v>88</v>
      </c>
      <c r="AY179" s="18" t="s">
        <v>362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88</v>
      </c>
      <c r="BK179" s="240">
        <f>ROUND(I179*H179,2)</f>
        <v>0</v>
      </c>
      <c r="BL179" s="18" t="s">
        <v>370</v>
      </c>
      <c r="BM179" s="239" t="s">
        <v>1428</v>
      </c>
    </row>
    <row r="180" s="2" customFormat="1" ht="16.5" customHeight="1">
      <c r="A180" s="39"/>
      <c r="B180" s="40"/>
      <c r="C180" s="228" t="s">
        <v>1159</v>
      </c>
      <c r="D180" s="228" t="s">
        <v>365</v>
      </c>
      <c r="E180" s="229" t="s">
        <v>2694</v>
      </c>
      <c r="F180" s="230" t="s">
        <v>3016</v>
      </c>
      <c r="G180" s="231" t="s">
        <v>603</v>
      </c>
      <c r="H180" s="232">
        <v>3</v>
      </c>
      <c r="I180" s="233"/>
      <c r="J180" s="234">
        <f>ROUND(I180*H180,2)</f>
        <v>0</v>
      </c>
      <c r="K180" s="230" t="s">
        <v>1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370</v>
      </c>
      <c r="AT180" s="239" t="s">
        <v>365</v>
      </c>
      <c r="AU180" s="239" t="s">
        <v>88</v>
      </c>
      <c r="AY180" s="18" t="s">
        <v>362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88</v>
      </c>
      <c r="BK180" s="240">
        <f>ROUND(I180*H180,2)</f>
        <v>0</v>
      </c>
      <c r="BL180" s="18" t="s">
        <v>370</v>
      </c>
      <c r="BM180" s="239" t="s">
        <v>1444</v>
      </c>
    </row>
    <row r="181" s="2" customFormat="1" ht="16.5" customHeight="1">
      <c r="A181" s="39"/>
      <c r="B181" s="40"/>
      <c r="C181" s="228" t="s">
        <v>1165</v>
      </c>
      <c r="D181" s="228" t="s">
        <v>365</v>
      </c>
      <c r="E181" s="229" t="s">
        <v>2696</v>
      </c>
      <c r="F181" s="230" t="s">
        <v>3017</v>
      </c>
      <c r="G181" s="231" t="s">
        <v>603</v>
      </c>
      <c r="H181" s="232">
        <v>1</v>
      </c>
      <c r="I181" s="233"/>
      <c r="J181" s="234">
        <f>ROUND(I181*H181,2)</f>
        <v>0</v>
      </c>
      <c r="K181" s="230" t="s">
        <v>1</v>
      </c>
      <c r="L181" s="45"/>
      <c r="M181" s="235" t="s">
        <v>1</v>
      </c>
      <c r="N181" s="236" t="s">
        <v>42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370</v>
      </c>
      <c r="AT181" s="239" t="s">
        <v>365</v>
      </c>
      <c r="AU181" s="239" t="s">
        <v>88</v>
      </c>
      <c r="AY181" s="18" t="s">
        <v>362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88</v>
      </c>
      <c r="BK181" s="240">
        <f>ROUND(I181*H181,2)</f>
        <v>0</v>
      </c>
      <c r="BL181" s="18" t="s">
        <v>370</v>
      </c>
      <c r="BM181" s="239" t="s">
        <v>1457</v>
      </c>
    </row>
    <row r="182" s="2" customFormat="1" ht="16.5" customHeight="1">
      <c r="A182" s="39"/>
      <c r="B182" s="40"/>
      <c r="C182" s="228" t="s">
        <v>1171</v>
      </c>
      <c r="D182" s="228" t="s">
        <v>365</v>
      </c>
      <c r="E182" s="229" t="s">
        <v>2698</v>
      </c>
      <c r="F182" s="230" t="s">
        <v>3018</v>
      </c>
      <c r="G182" s="231" t="s">
        <v>603</v>
      </c>
      <c r="H182" s="232">
        <v>2</v>
      </c>
      <c r="I182" s="233"/>
      <c r="J182" s="234">
        <f>ROUND(I182*H182,2)</f>
        <v>0</v>
      </c>
      <c r="K182" s="230" t="s">
        <v>1</v>
      </c>
      <c r="L182" s="45"/>
      <c r="M182" s="235" t="s">
        <v>1</v>
      </c>
      <c r="N182" s="236" t="s">
        <v>42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370</v>
      </c>
      <c r="AT182" s="239" t="s">
        <v>365</v>
      </c>
      <c r="AU182" s="239" t="s">
        <v>88</v>
      </c>
      <c r="AY182" s="18" t="s">
        <v>362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88</v>
      </c>
      <c r="BK182" s="240">
        <f>ROUND(I182*H182,2)</f>
        <v>0</v>
      </c>
      <c r="BL182" s="18" t="s">
        <v>370</v>
      </c>
      <c r="BM182" s="239" t="s">
        <v>1170</v>
      </c>
    </row>
    <row r="183" s="2" customFormat="1" ht="24.15" customHeight="1">
      <c r="A183" s="39"/>
      <c r="B183" s="40"/>
      <c r="C183" s="228" t="s">
        <v>1176</v>
      </c>
      <c r="D183" s="228" t="s">
        <v>365</v>
      </c>
      <c r="E183" s="229" t="s">
        <v>2700</v>
      </c>
      <c r="F183" s="230" t="s">
        <v>3143</v>
      </c>
      <c r="G183" s="231" t="s">
        <v>3144</v>
      </c>
      <c r="H183" s="232">
        <v>1</v>
      </c>
      <c r="I183" s="233"/>
      <c r="J183" s="234">
        <f>ROUND(I183*H183,2)</f>
        <v>0</v>
      </c>
      <c r="K183" s="230" t="s">
        <v>1</v>
      </c>
      <c r="L183" s="45"/>
      <c r="M183" s="235" t="s">
        <v>1</v>
      </c>
      <c r="N183" s="236" t="s">
        <v>42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370</v>
      </c>
      <c r="AT183" s="239" t="s">
        <v>365</v>
      </c>
      <c r="AU183" s="239" t="s">
        <v>88</v>
      </c>
      <c r="AY183" s="18" t="s">
        <v>362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88</v>
      </c>
      <c r="BK183" s="240">
        <f>ROUND(I183*H183,2)</f>
        <v>0</v>
      </c>
      <c r="BL183" s="18" t="s">
        <v>370</v>
      </c>
      <c r="BM183" s="239" t="s">
        <v>1477</v>
      </c>
    </row>
    <row r="184" s="2" customFormat="1" ht="16.5" customHeight="1">
      <c r="A184" s="39"/>
      <c r="B184" s="40"/>
      <c r="C184" s="228" t="s">
        <v>1180</v>
      </c>
      <c r="D184" s="228" t="s">
        <v>365</v>
      </c>
      <c r="E184" s="229" t="s">
        <v>2702</v>
      </c>
      <c r="F184" s="230" t="s">
        <v>3145</v>
      </c>
      <c r="G184" s="231" t="s">
        <v>3144</v>
      </c>
      <c r="H184" s="232">
        <v>1</v>
      </c>
      <c r="I184" s="233"/>
      <c r="J184" s="234">
        <f>ROUND(I184*H184,2)</f>
        <v>0</v>
      </c>
      <c r="K184" s="230" t="s">
        <v>1</v>
      </c>
      <c r="L184" s="45"/>
      <c r="M184" s="288" t="s">
        <v>1</v>
      </c>
      <c r="N184" s="289" t="s">
        <v>42</v>
      </c>
      <c r="O184" s="290"/>
      <c r="P184" s="291">
        <f>O184*H184</f>
        <v>0</v>
      </c>
      <c r="Q184" s="291">
        <v>0</v>
      </c>
      <c r="R184" s="291">
        <f>Q184*H184</f>
        <v>0</v>
      </c>
      <c r="S184" s="291">
        <v>0</v>
      </c>
      <c r="T184" s="292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370</v>
      </c>
      <c r="AT184" s="239" t="s">
        <v>365</v>
      </c>
      <c r="AU184" s="239" t="s">
        <v>88</v>
      </c>
      <c r="AY184" s="18" t="s">
        <v>362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88</v>
      </c>
      <c r="BK184" s="240">
        <f>ROUND(I184*H184,2)</f>
        <v>0</v>
      </c>
      <c r="BL184" s="18" t="s">
        <v>370</v>
      </c>
      <c r="BM184" s="239" t="s">
        <v>1205</v>
      </c>
    </row>
    <row r="185" s="2" customFormat="1" ht="6.96" customHeight="1">
      <c r="A185" s="39"/>
      <c r="B185" s="67"/>
      <c r="C185" s="68"/>
      <c r="D185" s="68"/>
      <c r="E185" s="68"/>
      <c r="F185" s="68"/>
      <c r="G185" s="68"/>
      <c r="H185" s="68"/>
      <c r="I185" s="68"/>
      <c r="J185" s="68"/>
      <c r="K185" s="68"/>
      <c r="L185" s="45"/>
      <c r="M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</row>
  </sheetData>
  <sheetProtection sheet="1" autoFilter="0" formatColumns="0" formatRows="0" objects="1" scenarios="1" spinCount="100000" saltValue="8wOuZKxpdcQSH8j66IO7UbYIbtSvD4syo9su2a2WZe62KbHdD1GZKVkEZuPObuTUw9hBBQ/twVlRImPvUxtU6w==" hashValue="UOKCieow42elLdc6rh6ytl7YwOFIE61G/kBySBcCDU9/g0IcEaCLF9diwNkuYrfazJzMYOogkAuV2XPyLQJdbA==" algorithmName="SHA-512" password="CC35"/>
  <autoFilter ref="C127:K18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632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2574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3274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ROUND(J128,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ROUND((SUM(BE128:BE178)),  2)</f>
        <v>0</v>
      </c>
      <c r="G37" s="39"/>
      <c r="H37" s="39"/>
      <c r="I37" s="166">
        <v>0.20999999999999999</v>
      </c>
      <c r="J37" s="165">
        <f>ROUND(((SUM(BE128:BE178))*I37),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ROUND((SUM(BF128:BF178)),  2)</f>
        <v>0</v>
      </c>
      <c r="G38" s="39"/>
      <c r="H38" s="39"/>
      <c r="I38" s="166">
        <v>0.12</v>
      </c>
      <c r="J38" s="165">
        <f>ROUND(((SUM(BF128:BF178))*I38),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ROUND((SUM(BG128:BG178)),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ROUND((SUM(BH128:BH178)),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ROUND((SUM(BI128:BI178)),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632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2574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ROZ6 - Rozváděče RSS-x_A  montáže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J128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3275</v>
      </c>
      <c r="E101" s="193"/>
      <c r="F101" s="193"/>
      <c r="G101" s="193"/>
      <c r="H101" s="193"/>
      <c r="I101" s="193"/>
      <c r="J101" s="194">
        <f>J129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3246</v>
      </c>
      <c r="E102" s="198"/>
      <c r="F102" s="198"/>
      <c r="G102" s="198"/>
      <c r="H102" s="198"/>
      <c r="I102" s="198"/>
      <c r="J102" s="199">
        <f>J130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3247</v>
      </c>
      <c r="E103" s="198"/>
      <c r="F103" s="198"/>
      <c r="G103" s="198"/>
      <c r="H103" s="198"/>
      <c r="I103" s="198"/>
      <c r="J103" s="199">
        <f>J148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3248</v>
      </c>
      <c r="E104" s="198"/>
      <c r="F104" s="198"/>
      <c r="G104" s="198"/>
      <c r="H104" s="198"/>
      <c r="I104" s="198"/>
      <c r="J104" s="199">
        <f>J162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347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Stavební úpravy Ústecká 2855, Česká Lípa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325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1" customFormat="1" ht="16.5" customHeight="1">
      <c r="B116" s="22"/>
      <c r="C116" s="23"/>
      <c r="D116" s="23"/>
      <c r="E116" s="185" t="s">
        <v>632</v>
      </c>
      <c r="F116" s="23"/>
      <c r="G116" s="23"/>
      <c r="H116" s="23"/>
      <c r="I116" s="23"/>
      <c r="J116" s="23"/>
      <c r="K116" s="23"/>
      <c r="L116" s="21"/>
    </row>
    <row r="117" s="1" customFormat="1" ht="12" customHeight="1">
      <c r="B117" s="22"/>
      <c r="C117" s="33" t="s">
        <v>327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296" t="s">
        <v>2574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634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E13</f>
        <v xml:space="preserve">ROZ6 - Rozváděče RSS-x_A  montáže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F16</f>
        <v xml:space="preserve">Ústecká 2855, Česká Lípa </v>
      </c>
      <c r="G122" s="41"/>
      <c r="H122" s="41"/>
      <c r="I122" s="33" t="s">
        <v>22</v>
      </c>
      <c r="J122" s="80" t="str">
        <f>IF(J16="","",J16)</f>
        <v>6. 8. 2025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24</v>
      </c>
      <c r="D124" s="41"/>
      <c r="E124" s="41"/>
      <c r="F124" s="28" t="str">
        <f>E19</f>
        <v>Město Č. Lípa, n. T.G.M. 1/1, 47 001 Česká Lípa</v>
      </c>
      <c r="G124" s="41"/>
      <c r="H124" s="41"/>
      <c r="I124" s="33" t="s">
        <v>30</v>
      </c>
      <c r="J124" s="37" t="str">
        <f>E25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28</v>
      </c>
      <c r="D125" s="41"/>
      <c r="E125" s="41"/>
      <c r="F125" s="28" t="str">
        <f>IF(E22="","",E22)</f>
        <v>Vyplň údaj</v>
      </c>
      <c r="G125" s="41"/>
      <c r="H125" s="41"/>
      <c r="I125" s="33" t="s">
        <v>33</v>
      </c>
      <c r="J125" s="37" t="str">
        <f>E28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1"/>
      <c r="B127" s="202"/>
      <c r="C127" s="203" t="s">
        <v>348</v>
      </c>
      <c r="D127" s="204" t="s">
        <v>61</v>
      </c>
      <c r="E127" s="204" t="s">
        <v>57</v>
      </c>
      <c r="F127" s="204" t="s">
        <v>58</v>
      </c>
      <c r="G127" s="204" t="s">
        <v>349</v>
      </c>
      <c r="H127" s="204" t="s">
        <v>350</v>
      </c>
      <c r="I127" s="204" t="s">
        <v>351</v>
      </c>
      <c r="J127" s="204" t="s">
        <v>331</v>
      </c>
      <c r="K127" s="205" t="s">
        <v>352</v>
      </c>
      <c r="L127" s="206"/>
      <c r="M127" s="101" t="s">
        <v>1</v>
      </c>
      <c r="N127" s="102" t="s">
        <v>40</v>
      </c>
      <c r="O127" s="102" t="s">
        <v>353</v>
      </c>
      <c r="P127" s="102" t="s">
        <v>354</v>
      </c>
      <c r="Q127" s="102" t="s">
        <v>355</v>
      </c>
      <c r="R127" s="102" t="s">
        <v>356</v>
      </c>
      <c r="S127" s="102" t="s">
        <v>357</v>
      </c>
      <c r="T127" s="103" t="s">
        <v>358</v>
      </c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</row>
    <row r="128" s="2" customFormat="1" ht="22.8" customHeight="1">
      <c r="A128" s="39"/>
      <c r="B128" s="40"/>
      <c r="C128" s="108" t="s">
        <v>359</v>
      </c>
      <c r="D128" s="41"/>
      <c r="E128" s="41"/>
      <c r="F128" s="41"/>
      <c r="G128" s="41"/>
      <c r="H128" s="41"/>
      <c r="I128" s="41"/>
      <c r="J128" s="207">
        <f>BK128</f>
        <v>0</v>
      </c>
      <c r="K128" s="41"/>
      <c r="L128" s="45"/>
      <c r="M128" s="104"/>
      <c r="N128" s="208"/>
      <c r="O128" s="105"/>
      <c r="P128" s="209">
        <f>P129</f>
        <v>0</v>
      </c>
      <c r="Q128" s="105"/>
      <c r="R128" s="209">
        <f>R129</f>
        <v>0</v>
      </c>
      <c r="S128" s="105"/>
      <c r="T128" s="210">
        <f>T129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75</v>
      </c>
      <c r="AU128" s="18" t="s">
        <v>333</v>
      </c>
      <c r="BK128" s="211">
        <f>BK129</f>
        <v>0</v>
      </c>
    </row>
    <row r="129" s="12" customFormat="1" ht="25.92" customHeight="1">
      <c r="A129" s="12"/>
      <c r="B129" s="212"/>
      <c r="C129" s="213"/>
      <c r="D129" s="214" t="s">
        <v>75</v>
      </c>
      <c r="E129" s="215" t="s">
        <v>2577</v>
      </c>
      <c r="F129" s="215" t="s">
        <v>3276</v>
      </c>
      <c r="G129" s="213"/>
      <c r="H129" s="213"/>
      <c r="I129" s="216"/>
      <c r="J129" s="217">
        <f>BK129</f>
        <v>0</v>
      </c>
      <c r="K129" s="213"/>
      <c r="L129" s="218"/>
      <c r="M129" s="219"/>
      <c r="N129" s="220"/>
      <c r="O129" s="220"/>
      <c r="P129" s="221">
        <f>P130+P148+P162</f>
        <v>0</v>
      </c>
      <c r="Q129" s="220"/>
      <c r="R129" s="221">
        <f>R130+R148+R162</f>
        <v>0</v>
      </c>
      <c r="S129" s="220"/>
      <c r="T129" s="222">
        <f>T130+T148+T162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83</v>
      </c>
      <c r="AT129" s="224" t="s">
        <v>75</v>
      </c>
      <c r="AU129" s="224" t="s">
        <v>76</v>
      </c>
      <c r="AY129" s="223" t="s">
        <v>362</v>
      </c>
      <c r="BK129" s="225">
        <f>BK130+BK148+BK162</f>
        <v>0</v>
      </c>
    </row>
    <row r="130" s="12" customFormat="1" ht="22.8" customHeight="1">
      <c r="A130" s="12"/>
      <c r="B130" s="212"/>
      <c r="C130" s="213"/>
      <c r="D130" s="214" t="s">
        <v>75</v>
      </c>
      <c r="E130" s="226" t="s">
        <v>2857</v>
      </c>
      <c r="F130" s="226" t="s">
        <v>600</v>
      </c>
      <c r="G130" s="213"/>
      <c r="H130" s="213"/>
      <c r="I130" s="216"/>
      <c r="J130" s="227">
        <f>BK130</f>
        <v>0</v>
      </c>
      <c r="K130" s="213"/>
      <c r="L130" s="218"/>
      <c r="M130" s="219"/>
      <c r="N130" s="220"/>
      <c r="O130" s="220"/>
      <c r="P130" s="221">
        <f>SUM(P131:P147)</f>
        <v>0</v>
      </c>
      <c r="Q130" s="220"/>
      <c r="R130" s="221">
        <f>SUM(R131:R147)</f>
        <v>0</v>
      </c>
      <c r="S130" s="220"/>
      <c r="T130" s="222">
        <f>SUM(T131:T147)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83</v>
      </c>
      <c r="AT130" s="224" t="s">
        <v>75</v>
      </c>
      <c r="AU130" s="224" t="s">
        <v>83</v>
      </c>
      <c r="AY130" s="223" t="s">
        <v>362</v>
      </c>
      <c r="BK130" s="225">
        <f>SUM(BK131:BK147)</f>
        <v>0</v>
      </c>
    </row>
    <row r="131" s="2" customFormat="1" ht="24.15" customHeight="1">
      <c r="A131" s="39"/>
      <c r="B131" s="40"/>
      <c r="C131" s="228" t="s">
        <v>83</v>
      </c>
      <c r="D131" s="228" t="s">
        <v>365</v>
      </c>
      <c r="E131" s="229" t="s">
        <v>3188</v>
      </c>
      <c r="F131" s="230" t="s">
        <v>3189</v>
      </c>
      <c r="G131" s="231" t="s">
        <v>603</v>
      </c>
      <c r="H131" s="232">
        <v>1</v>
      </c>
      <c r="I131" s="233"/>
      <c r="J131" s="234">
        <f>ROUND(I131*H131,2)</f>
        <v>0</v>
      </c>
      <c r="K131" s="230" t="s">
        <v>369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370</v>
      </c>
      <c r="AT131" s="239" t="s">
        <v>365</v>
      </c>
      <c r="AU131" s="239" t="s">
        <v>88</v>
      </c>
      <c r="AY131" s="18" t="s">
        <v>362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370</v>
      </c>
      <c r="BM131" s="239" t="s">
        <v>88</v>
      </c>
    </row>
    <row r="132" s="2" customFormat="1" ht="33" customHeight="1">
      <c r="A132" s="39"/>
      <c r="B132" s="40"/>
      <c r="C132" s="228" t="s">
        <v>88</v>
      </c>
      <c r="D132" s="228" t="s">
        <v>365</v>
      </c>
      <c r="E132" s="229" t="s">
        <v>3190</v>
      </c>
      <c r="F132" s="230" t="s">
        <v>3191</v>
      </c>
      <c r="G132" s="231" t="s">
        <v>603</v>
      </c>
      <c r="H132" s="232">
        <v>1</v>
      </c>
      <c r="I132" s="233"/>
      <c r="J132" s="234">
        <f>ROUND(I132*H132,2)</f>
        <v>0</v>
      </c>
      <c r="K132" s="230" t="s">
        <v>369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370</v>
      </c>
      <c r="AT132" s="239" t="s">
        <v>365</v>
      </c>
      <c r="AU132" s="239" t="s">
        <v>88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370</v>
      </c>
      <c r="BM132" s="239" t="s">
        <v>370</v>
      </c>
    </row>
    <row r="133" s="2" customFormat="1" ht="24.15" customHeight="1">
      <c r="A133" s="39"/>
      <c r="B133" s="40"/>
      <c r="C133" s="228" t="s">
        <v>104</v>
      </c>
      <c r="D133" s="228" t="s">
        <v>365</v>
      </c>
      <c r="E133" s="229" t="s">
        <v>3233</v>
      </c>
      <c r="F133" s="230" t="s">
        <v>3234</v>
      </c>
      <c r="G133" s="231" t="s">
        <v>603</v>
      </c>
      <c r="H133" s="232">
        <v>1</v>
      </c>
      <c r="I133" s="233"/>
      <c r="J133" s="234">
        <f>ROUND(I133*H133,2)</f>
        <v>0</v>
      </c>
      <c r="K133" s="230" t="s">
        <v>369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88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386</v>
      </c>
    </row>
    <row r="134" s="2" customFormat="1" ht="24.15" customHeight="1">
      <c r="A134" s="39"/>
      <c r="B134" s="40"/>
      <c r="C134" s="228" t="s">
        <v>370</v>
      </c>
      <c r="D134" s="228" t="s">
        <v>365</v>
      </c>
      <c r="E134" s="229" t="s">
        <v>3194</v>
      </c>
      <c r="F134" s="230" t="s">
        <v>3195</v>
      </c>
      <c r="G134" s="231" t="s">
        <v>603</v>
      </c>
      <c r="H134" s="232">
        <v>1</v>
      </c>
      <c r="I134" s="233"/>
      <c r="J134" s="234">
        <f>ROUND(I134*H134,2)</f>
        <v>0</v>
      </c>
      <c r="K134" s="230" t="s">
        <v>369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88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383</v>
      </c>
    </row>
    <row r="135" s="2" customFormat="1" ht="24.15" customHeight="1">
      <c r="A135" s="39"/>
      <c r="B135" s="40"/>
      <c r="C135" s="228" t="s">
        <v>363</v>
      </c>
      <c r="D135" s="228" t="s">
        <v>365</v>
      </c>
      <c r="E135" s="229" t="s">
        <v>3159</v>
      </c>
      <c r="F135" s="230" t="s">
        <v>3160</v>
      </c>
      <c r="G135" s="231" t="s">
        <v>603</v>
      </c>
      <c r="H135" s="232">
        <v>3</v>
      </c>
      <c r="I135" s="233"/>
      <c r="J135" s="234">
        <f>ROUND(I135*H135,2)</f>
        <v>0</v>
      </c>
      <c r="K135" s="230" t="s">
        <v>369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88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411</v>
      </c>
    </row>
    <row r="136" s="2" customFormat="1" ht="24.15" customHeight="1">
      <c r="A136" s="39"/>
      <c r="B136" s="40"/>
      <c r="C136" s="228" t="s">
        <v>386</v>
      </c>
      <c r="D136" s="228" t="s">
        <v>365</v>
      </c>
      <c r="E136" s="229" t="s">
        <v>3192</v>
      </c>
      <c r="F136" s="230" t="s">
        <v>3193</v>
      </c>
      <c r="G136" s="231" t="s">
        <v>603</v>
      </c>
      <c r="H136" s="232">
        <v>4</v>
      </c>
      <c r="I136" s="233"/>
      <c r="J136" s="234">
        <f>ROUND(I136*H136,2)</f>
        <v>0</v>
      </c>
      <c r="K136" s="230" t="s">
        <v>369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88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8</v>
      </c>
    </row>
    <row r="137" s="2" customFormat="1" ht="24.15" customHeight="1">
      <c r="A137" s="39"/>
      <c r="B137" s="40"/>
      <c r="C137" s="228" t="s">
        <v>397</v>
      </c>
      <c r="D137" s="228" t="s">
        <v>365</v>
      </c>
      <c r="E137" s="229" t="s">
        <v>3277</v>
      </c>
      <c r="F137" s="230" t="s">
        <v>3278</v>
      </c>
      <c r="G137" s="231" t="s">
        <v>603</v>
      </c>
      <c r="H137" s="232">
        <v>2</v>
      </c>
      <c r="I137" s="233"/>
      <c r="J137" s="234">
        <f>ROUND(I137*H137,2)</f>
        <v>0</v>
      </c>
      <c r="K137" s="230" t="s">
        <v>369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370</v>
      </c>
      <c r="AT137" s="239" t="s">
        <v>365</v>
      </c>
      <c r="AU137" s="239" t="s">
        <v>88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370</v>
      </c>
      <c r="BM137" s="239" t="s">
        <v>431</v>
      </c>
    </row>
    <row r="138" s="2" customFormat="1" ht="24.15" customHeight="1">
      <c r="A138" s="39"/>
      <c r="B138" s="40"/>
      <c r="C138" s="228" t="s">
        <v>383</v>
      </c>
      <c r="D138" s="228" t="s">
        <v>365</v>
      </c>
      <c r="E138" s="229" t="s">
        <v>3161</v>
      </c>
      <c r="F138" s="230" t="s">
        <v>3162</v>
      </c>
      <c r="G138" s="231" t="s">
        <v>603</v>
      </c>
      <c r="H138" s="232">
        <v>21</v>
      </c>
      <c r="I138" s="233"/>
      <c r="J138" s="234">
        <f>ROUND(I138*H138,2)</f>
        <v>0</v>
      </c>
      <c r="K138" s="230" t="s">
        <v>369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88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440</v>
      </c>
    </row>
    <row r="139" s="2" customFormat="1" ht="24.15" customHeight="1">
      <c r="A139" s="39"/>
      <c r="B139" s="40"/>
      <c r="C139" s="228" t="s">
        <v>406</v>
      </c>
      <c r="D139" s="228" t="s">
        <v>365</v>
      </c>
      <c r="E139" s="229" t="s">
        <v>3279</v>
      </c>
      <c r="F139" s="230" t="s">
        <v>3280</v>
      </c>
      <c r="G139" s="231" t="s">
        <v>603</v>
      </c>
      <c r="H139" s="232">
        <v>1</v>
      </c>
      <c r="I139" s="233"/>
      <c r="J139" s="234">
        <f>ROUND(I139*H139,2)</f>
        <v>0</v>
      </c>
      <c r="K139" s="230" t="s">
        <v>369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370</v>
      </c>
      <c r="AT139" s="239" t="s">
        <v>365</v>
      </c>
      <c r="AU139" s="239" t="s">
        <v>88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450</v>
      </c>
    </row>
    <row r="140" s="2" customFormat="1" ht="24.15" customHeight="1">
      <c r="A140" s="39"/>
      <c r="B140" s="40"/>
      <c r="C140" s="228" t="s">
        <v>411</v>
      </c>
      <c r="D140" s="228" t="s">
        <v>365</v>
      </c>
      <c r="E140" s="229" t="s">
        <v>3163</v>
      </c>
      <c r="F140" s="230" t="s">
        <v>618</v>
      </c>
      <c r="G140" s="231" t="s">
        <v>603</v>
      </c>
      <c r="H140" s="232">
        <v>1</v>
      </c>
      <c r="I140" s="233"/>
      <c r="J140" s="234">
        <f>ROUND(I140*H140,2)</f>
        <v>0</v>
      </c>
      <c r="K140" s="230" t="s">
        <v>369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370</v>
      </c>
      <c r="AT140" s="239" t="s">
        <v>365</v>
      </c>
      <c r="AU140" s="239" t="s">
        <v>88</v>
      </c>
      <c r="AY140" s="18" t="s">
        <v>362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370</v>
      </c>
      <c r="BM140" s="239" t="s">
        <v>461</v>
      </c>
    </row>
    <row r="141" s="2" customFormat="1" ht="24.15" customHeight="1">
      <c r="A141" s="39"/>
      <c r="B141" s="40"/>
      <c r="C141" s="228" t="s">
        <v>416</v>
      </c>
      <c r="D141" s="228" t="s">
        <v>365</v>
      </c>
      <c r="E141" s="229" t="s">
        <v>3049</v>
      </c>
      <c r="F141" s="230" t="s">
        <v>3050</v>
      </c>
      <c r="G141" s="231" t="s">
        <v>603</v>
      </c>
      <c r="H141" s="232">
        <v>15</v>
      </c>
      <c r="I141" s="233"/>
      <c r="J141" s="234">
        <f>ROUND(I141*H141,2)</f>
        <v>0</v>
      </c>
      <c r="K141" s="230" t="s">
        <v>369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370</v>
      </c>
      <c r="AT141" s="239" t="s">
        <v>365</v>
      </c>
      <c r="AU141" s="239" t="s">
        <v>88</v>
      </c>
      <c r="AY141" s="18" t="s">
        <v>362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370</v>
      </c>
      <c r="BM141" s="239" t="s">
        <v>473</v>
      </c>
    </row>
    <row r="142" s="2" customFormat="1" ht="24.15" customHeight="1">
      <c r="A142" s="39"/>
      <c r="B142" s="40"/>
      <c r="C142" s="228" t="s">
        <v>8</v>
      </c>
      <c r="D142" s="228" t="s">
        <v>365</v>
      </c>
      <c r="E142" s="229" t="s">
        <v>3281</v>
      </c>
      <c r="F142" s="230" t="s">
        <v>3282</v>
      </c>
      <c r="G142" s="231" t="s">
        <v>603</v>
      </c>
      <c r="H142" s="232">
        <v>4</v>
      </c>
      <c r="I142" s="233"/>
      <c r="J142" s="234">
        <f>ROUND(I142*H142,2)</f>
        <v>0</v>
      </c>
      <c r="K142" s="230" t="s">
        <v>369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370</v>
      </c>
      <c r="AT142" s="239" t="s">
        <v>365</v>
      </c>
      <c r="AU142" s="239" t="s">
        <v>88</v>
      </c>
      <c r="AY142" s="18" t="s">
        <v>362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370</v>
      </c>
      <c r="BM142" s="239" t="s">
        <v>484</v>
      </c>
    </row>
    <row r="143" s="2" customFormat="1" ht="24.15" customHeight="1">
      <c r="A143" s="39"/>
      <c r="B143" s="40"/>
      <c r="C143" s="228" t="s">
        <v>427</v>
      </c>
      <c r="D143" s="228" t="s">
        <v>365</v>
      </c>
      <c r="E143" s="229" t="s">
        <v>3283</v>
      </c>
      <c r="F143" s="230" t="s">
        <v>3284</v>
      </c>
      <c r="G143" s="231" t="s">
        <v>603</v>
      </c>
      <c r="H143" s="232">
        <v>8</v>
      </c>
      <c r="I143" s="233"/>
      <c r="J143" s="234">
        <f>ROUND(I143*H143,2)</f>
        <v>0</v>
      </c>
      <c r="K143" s="230" t="s">
        <v>369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370</v>
      </c>
      <c r="AT143" s="239" t="s">
        <v>365</v>
      </c>
      <c r="AU143" s="239" t="s">
        <v>88</v>
      </c>
      <c r="AY143" s="18" t="s">
        <v>362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370</v>
      </c>
      <c r="BM143" s="239" t="s">
        <v>492</v>
      </c>
    </row>
    <row r="144" s="2" customFormat="1" ht="24.15" customHeight="1">
      <c r="A144" s="39"/>
      <c r="B144" s="40"/>
      <c r="C144" s="228" t="s">
        <v>431</v>
      </c>
      <c r="D144" s="228" t="s">
        <v>365</v>
      </c>
      <c r="E144" s="229" t="s">
        <v>3166</v>
      </c>
      <c r="F144" s="230" t="s">
        <v>3167</v>
      </c>
      <c r="G144" s="231" t="s">
        <v>603</v>
      </c>
      <c r="H144" s="232">
        <v>45</v>
      </c>
      <c r="I144" s="233"/>
      <c r="J144" s="234">
        <f>ROUND(I144*H144,2)</f>
        <v>0</v>
      </c>
      <c r="K144" s="230" t="s">
        <v>369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370</v>
      </c>
      <c r="AT144" s="239" t="s">
        <v>365</v>
      </c>
      <c r="AU144" s="239" t="s">
        <v>88</v>
      </c>
      <c r="AY144" s="18" t="s">
        <v>362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370</v>
      </c>
      <c r="BM144" s="239" t="s">
        <v>502</v>
      </c>
    </row>
    <row r="145" s="2" customFormat="1" ht="21.75" customHeight="1">
      <c r="A145" s="39"/>
      <c r="B145" s="40"/>
      <c r="C145" s="228" t="s">
        <v>435</v>
      </c>
      <c r="D145" s="228" t="s">
        <v>365</v>
      </c>
      <c r="E145" s="229" t="s">
        <v>3051</v>
      </c>
      <c r="F145" s="230" t="s">
        <v>3052</v>
      </c>
      <c r="G145" s="231" t="s">
        <v>603</v>
      </c>
      <c r="H145" s="232">
        <v>50</v>
      </c>
      <c r="I145" s="233"/>
      <c r="J145" s="234">
        <f>ROUND(I145*H145,2)</f>
        <v>0</v>
      </c>
      <c r="K145" s="230" t="s">
        <v>369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370</v>
      </c>
      <c r="AT145" s="239" t="s">
        <v>365</v>
      </c>
      <c r="AU145" s="239" t="s">
        <v>88</v>
      </c>
      <c r="AY145" s="18" t="s">
        <v>362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88</v>
      </c>
      <c r="BK145" s="240">
        <f>ROUND(I145*H145,2)</f>
        <v>0</v>
      </c>
      <c r="BL145" s="18" t="s">
        <v>370</v>
      </c>
      <c r="BM145" s="239" t="s">
        <v>517</v>
      </c>
    </row>
    <row r="146" s="2" customFormat="1" ht="24.15" customHeight="1">
      <c r="A146" s="39"/>
      <c r="B146" s="40"/>
      <c r="C146" s="228" t="s">
        <v>440</v>
      </c>
      <c r="D146" s="228" t="s">
        <v>365</v>
      </c>
      <c r="E146" s="229" t="s">
        <v>3168</v>
      </c>
      <c r="F146" s="230" t="s">
        <v>3169</v>
      </c>
      <c r="G146" s="231" t="s">
        <v>603</v>
      </c>
      <c r="H146" s="232">
        <v>32</v>
      </c>
      <c r="I146" s="233"/>
      <c r="J146" s="234">
        <f>ROUND(I146*H146,2)</f>
        <v>0</v>
      </c>
      <c r="K146" s="230" t="s">
        <v>369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370</v>
      </c>
      <c r="AT146" s="239" t="s">
        <v>365</v>
      </c>
      <c r="AU146" s="239" t="s">
        <v>88</v>
      </c>
      <c r="AY146" s="18" t="s">
        <v>362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370</v>
      </c>
      <c r="BM146" s="239" t="s">
        <v>526</v>
      </c>
    </row>
    <row r="147" s="2" customFormat="1" ht="24.15" customHeight="1">
      <c r="A147" s="39"/>
      <c r="B147" s="40"/>
      <c r="C147" s="228" t="s">
        <v>445</v>
      </c>
      <c r="D147" s="228" t="s">
        <v>365</v>
      </c>
      <c r="E147" s="229" t="s">
        <v>202</v>
      </c>
      <c r="F147" s="230" t="s">
        <v>3170</v>
      </c>
      <c r="G147" s="231" t="s">
        <v>3144</v>
      </c>
      <c r="H147" s="232">
        <v>1</v>
      </c>
      <c r="I147" s="233"/>
      <c r="J147" s="234">
        <f>ROUND(I147*H147,2)</f>
        <v>0</v>
      </c>
      <c r="K147" s="230" t="s">
        <v>1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370</v>
      </c>
      <c r="AT147" s="239" t="s">
        <v>365</v>
      </c>
      <c r="AU147" s="239" t="s">
        <v>88</v>
      </c>
      <c r="AY147" s="18" t="s">
        <v>362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370</v>
      </c>
      <c r="BM147" s="239" t="s">
        <v>536</v>
      </c>
    </row>
    <row r="148" s="12" customFormat="1" ht="22.8" customHeight="1">
      <c r="A148" s="12"/>
      <c r="B148" s="212"/>
      <c r="C148" s="213"/>
      <c r="D148" s="214" t="s">
        <v>75</v>
      </c>
      <c r="E148" s="226" t="s">
        <v>2997</v>
      </c>
      <c r="F148" s="226" t="s">
        <v>3259</v>
      </c>
      <c r="G148" s="213"/>
      <c r="H148" s="213"/>
      <c r="I148" s="216"/>
      <c r="J148" s="227">
        <f>BK148</f>
        <v>0</v>
      </c>
      <c r="K148" s="213"/>
      <c r="L148" s="218"/>
      <c r="M148" s="219"/>
      <c r="N148" s="220"/>
      <c r="O148" s="220"/>
      <c r="P148" s="221">
        <f>SUM(P149:P161)</f>
        <v>0</v>
      </c>
      <c r="Q148" s="220"/>
      <c r="R148" s="221">
        <f>SUM(R149:R161)</f>
        <v>0</v>
      </c>
      <c r="S148" s="220"/>
      <c r="T148" s="222">
        <f>SUM(T149:T161)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3" t="s">
        <v>83</v>
      </c>
      <c r="AT148" s="224" t="s">
        <v>75</v>
      </c>
      <c r="AU148" s="224" t="s">
        <v>83</v>
      </c>
      <c r="AY148" s="223" t="s">
        <v>362</v>
      </c>
      <c r="BK148" s="225">
        <f>SUM(BK149:BK161)</f>
        <v>0</v>
      </c>
    </row>
    <row r="149" s="2" customFormat="1" ht="24.15" customHeight="1">
      <c r="A149" s="39"/>
      <c r="B149" s="40"/>
      <c r="C149" s="228" t="s">
        <v>450</v>
      </c>
      <c r="D149" s="228" t="s">
        <v>365</v>
      </c>
      <c r="E149" s="229" t="s">
        <v>3153</v>
      </c>
      <c r="F149" s="230" t="s">
        <v>3154</v>
      </c>
      <c r="G149" s="231" t="s">
        <v>603</v>
      </c>
      <c r="H149" s="232">
        <v>3</v>
      </c>
      <c r="I149" s="233"/>
      <c r="J149" s="234">
        <f>ROUND(I149*H149,2)</f>
        <v>0</v>
      </c>
      <c r="K149" s="230" t="s">
        <v>369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370</v>
      </c>
      <c r="AT149" s="239" t="s">
        <v>365</v>
      </c>
      <c r="AU149" s="239" t="s">
        <v>88</v>
      </c>
      <c r="AY149" s="18" t="s">
        <v>362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370</v>
      </c>
      <c r="BM149" s="239" t="s">
        <v>544</v>
      </c>
    </row>
    <row r="150" s="2" customFormat="1" ht="33" customHeight="1">
      <c r="A150" s="39"/>
      <c r="B150" s="40"/>
      <c r="C150" s="228" t="s">
        <v>456</v>
      </c>
      <c r="D150" s="228" t="s">
        <v>365</v>
      </c>
      <c r="E150" s="229" t="s">
        <v>3190</v>
      </c>
      <c r="F150" s="230" t="s">
        <v>3191</v>
      </c>
      <c r="G150" s="231" t="s">
        <v>603</v>
      </c>
      <c r="H150" s="232">
        <v>3</v>
      </c>
      <c r="I150" s="233"/>
      <c r="J150" s="234">
        <f>ROUND(I150*H150,2)</f>
        <v>0</v>
      </c>
      <c r="K150" s="230" t="s">
        <v>369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370</v>
      </c>
      <c r="AT150" s="239" t="s">
        <v>365</v>
      </c>
      <c r="AU150" s="239" t="s">
        <v>88</v>
      </c>
      <c r="AY150" s="18" t="s">
        <v>362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370</v>
      </c>
      <c r="BM150" s="239" t="s">
        <v>554</v>
      </c>
    </row>
    <row r="151" s="2" customFormat="1" ht="24.15" customHeight="1">
      <c r="A151" s="39"/>
      <c r="B151" s="40"/>
      <c r="C151" s="228" t="s">
        <v>461</v>
      </c>
      <c r="D151" s="228" t="s">
        <v>365</v>
      </c>
      <c r="E151" s="229" t="s">
        <v>3192</v>
      </c>
      <c r="F151" s="230" t="s">
        <v>3193</v>
      </c>
      <c r="G151" s="231" t="s">
        <v>603</v>
      </c>
      <c r="H151" s="232">
        <v>3</v>
      </c>
      <c r="I151" s="233"/>
      <c r="J151" s="234">
        <f>ROUND(I151*H151,2)</f>
        <v>0</v>
      </c>
      <c r="K151" s="230" t="s">
        <v>369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370</v>
      </c>
      <c r="AT151" s="239" t="s">
        <v>365</v>
      </c>
      <c r="AU151" s="239" t="s">
        <v>88</v>
      </c>
      <c r="AY151" s="18" t="s">
        <v>362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370</v>
      </c>
      <c r="BM151" s="239" t="s">
        <v>574</v>
      </c>
    </row>
    <row r="152" s="2" customFormat="1" ht="24.15" customHeight="1">
      <c r="A152" s="39"/>
      <c r="B152" s="40"/>
      <c r="C152" s="228" t="s">
        <v>7</v>
      </c>
      <c r="D152" s="228" t="s">
        <v>365</v>
      </c>
      <c r="E152" s="229" t="s">
        <v>3194</v>
      </c>
      <c r="F152" s="230" t="s">
        <v>3195</v>
      </c>
      <c r="G152" s="231" t="s">
        <v>603</v>
      </c>
      <c r="H152" s="232">
        <v>3</v>
      </c>
      <c r="I152" s="233"/>
      <c r="J152" s="234">
        <f>ROUND(I152*H152,2)</f>
        <v>0</v>
      </c>
      <c r="K152" s="230" t="s">
        <v>369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370</v>
      </c>
      <c r="AT152" s="239" t="s">
        <v>365</v>
      </c>
      <c r="AU152" s="239" t="s">
        <v>88</v>
      </c>
      <c r="AY152" s="18" t="s">
        <v>362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370</v>
      </c>
      <c r="BM152" s="239" t="s">
        <v>1132</v>
      </c>
    </row>
    <row r="153" s="2" customFormat="1" ht="24.15" customHeight="1">
      <c r="A153" s="39"/>
      <c r="B153" s="40"/>
      <c r="C153" s="228" t="s">
        <v>473</v>
      </c>
      <c r="D153" s="228" t="s">
        <v>365</v>
      </c>
      <c r="E153" s="229" t="s">
        <v>3159</v>
      </c>
      <c r="F153" s="230" t="s">
        <v>3160</v>
      </c>
      <c r="G153" s="231" t="s">
        <v>603</v>
      </c>
      <c r="H153" s="232">
        <v>6</v>
      </c>
      <c r="I153" s="233"/>
      <c r="J153" s="234">
        <f>ROUND(I153*H153,2)</f>
        <v>0</v>
      </c>
      <c r="K153" s="230" t="s">
        <v>369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370</v>
      </c>
      <c r="AT153" s="239" t="s">
        <v>365</v>
      </c>
      <c r="AU153" s="239" t="s">
        <v>88</v>
      </c>
      <c r="AY153" s="18" t="s">
        <v>362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370</v>
      </c>
      <c r="BM153" s="239" t="s">
        <v>1141</v>
      </c>
    </row>
    <row r="154" s="2" customFormat="1" ht="24.15" customHeight="1">
      <c r="A154" s="39"/>
      <c r="B154" s="40"/>
      <c r="C154" s="228" t="s">
        <v>479</v>
      </c>
      <c r="D154" s="228" t="s">
        <v>365</v>
      </c>
      <c r="E154" s="229" t="s">
        <v>3161</v>
      </c>
      <c r="F154" s="230" t="s">
        <v>3162</v>
      </c>
      <c r="G154" s="231" t="s">
        <v>603</v>
      </c>
      <c r="H154" s="232">
        <v>21</v>
      </c>
      <c r="I154" s="233"/>
      <c r="J154" s="234">
        <f>ROUND(I154*H154,2)</f>
        <v>0</v>
      </c>
      <c r="K154" s="230" t="s">
        <v>369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370</v>
      </c>
      <c r="AT154" s="239" t="s">
        <v>365</v>
      </c>
      <c r="AU154" s="239" t="s">
        <v>88</v>
      </c>
      <c r="AY154" s="18" t="s">
        <v>362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370</v>
      </c>
      <c r="BM154" s="239" t="s">
        <v>1149</v>
      </c>
    </row>
    <row r="155" s="2" customFormat="1" ht="24.15" customHeight="1">
      <c r="A155" s="39"/>
      <c r="B155" s="40"/>
      <c r="C155" s="228" t="s">
        <v>484</v>
      </c>
      <c r="D155" s="228" t="s">
        <v>365</v>
      </c>
      <c r="E155" s="229" t="s">
        <v>3279</v>
      </c>
      <c r="F155" s="230" t="s">
        <v>3280</v>
      </c>
      <c r="G155" s="231" t="s">
        <v>603</v>
      </c>
      <c r="H155" s="232">
        <v>3</v>
      </c>
      <c r="I155" s="233"/>
      <c r="J155" s="234">
        <f>ROUND(I155*H155,2)</f>
        <v>0</v>
      </c>
      <c r="K155" s="230" t="s">
        <v>369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370</v>
      </c>
      <c r="AT155" s="239" t="s">
        <v>365</v>
      </c>
      <c r="AU155" s="239" t="s">
        <v>88</v>
      </c>
      <c r="AY155" s="18" t="s">
        <v>362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370</v>
      </c>
      <c r="BM155" s="239" t="s">
        <v>1159</v>
      </c>
    </row>
    <row r="156" s="2" customFormat="1" ht="24.15" customHeight="1">
      <c r="A156" s="39"/>
      <c r="B156" s="40"/>
      <c r="C156" s="228" t="s">
        <v>488</v>
      </c>
      <c r="D156" s="228" t="s">
        <v>365</v>
      </c>
      <c r="E156" s="229" t="s">
        <v>3163</v>
      </c>
      <c r="F156" s="230" t="s">
        <v>618</v>
      </c>
      <c r="G156" s="231" t="s">
        <v>603</v>
      </c>
      <c r="H156" s="232">
        <v>1</v>
      </c>
      <c r="I156" s="233"/>
      <c r="J156" s="234">
        <f>ROUND(I156*H156,2)</f>
        <v>0</v>
      </c>
      <c r="K156" s="230" t="s">
        <v>369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370</v>
      </c>
      <c r="AT156" s="239" t="s">
        <v>365</v>
      </c>
      <c r="AU156" s="239" t="s">
        <v>88</v>
      </c>
      <c r="AY156" s="18" t="s">
        <v>362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370</v>
      </c>
      <c r="BM156" s="239" t="s">
        <v>1171</v>
      </c>
    </row>
    <row r="157" s="2" customFormat="1" ht="24.15" customHeight="1">
      <c r="A157" s="39"/>
      <c r="B157" s="40"/>
      <c r="C157" s="228" t="s">
        <v>492</v>
      </c>
      <c r="D157" s="228" t="s">
        <v>365</v>
      </c>
      <c r="E157" s="229" t="s">
        <v>3049</v>
      </c>
      <c r="F157" s="230" t="s">
        <v>3050</v>
      </c>
      <c r="G157" s="231" t="s">
        <v>603</v>
      </c>
      <c r="H157" s="232">
        <v>9</v>
      </c>
      <c r="I157" s="233"/>
      <c r="J157" s="234">
        <f>ROUND(I157*H157,2)</f>
        <v>0</v>
      </c>
      <c r="K157" s="230" t="s">
        <v>369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370</v>
      </c>
      <c r="AT157" s="239" t="s">
        <v>365</v>
      </c>
      <c r="AU157" s="239" t="s">
        <v>88</v>
      </c>
      <c r="AY157" s="18" t="s">
        <v>362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88</v>
      </c>
      <c r="BK157" s="240">
        <f>ROUND(I157*H157,2)</f>
        <v>0</v>
      </c>
      <c r="BL157" s="18" t="s">
        <v>370</v>
      </c>
      <c r="BM157" s="239" t="s">
        <v>1180</v>
      </c>
    </row>
    <row r="158" s="2" customFormat="1" ht="24.15" customHeight="1">
      <c r="A158" s="39"/>
      <c r="B158" s="40"/>
      <c r="C158" s="228" t="s">
        <v>497</v>
      </c>
      <c r="D158" s="228" t="s">
        <v>365</v>
      </c>
      <c r="E158" s="229" t="s">
        <v>3166</v>
      </c>
      <c r="F158" s="230" t="s">
        <v>3167</v>
      </c>
      <c r="G158" s="231" t="s">
        <v>603</v>
      </c>
      <c r="H158" s="232">
        <v>25</v>
      </c>
      <c r="I158" s="233"/>
      <c r="J158" s="234">
        <f>ROUND(I158*H158,2)</f>
        <v>0</v>
      </c>
      <c r="K158" s="230" t="s">
        <v>369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370</v>
      </c>
      <c r="AT158" s="239" t="s">
        <v>365</v>
      </c>
      <c r="AU158" s="239" t="s">
        <v>88</v>
      </c>
      <c r="AY158" s="18" t="s">
        <v>362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88</v>
      </c>
      <c r="BK158" s="240">
        <f>ROUND(I158*H158,2)</f>
        <v>0</v>
      </c>
      <c r="BL158" s="18" t="s">
        <v>370</v>
      </c>
      <c r="BM158" s="239" t="s">
        <v>1190</v>
      </c>
    </row>
    <row r="159" s="2" customFormat="1" ht="21.75" customHeight="1">
      <c r="A159" s="39"/>
      <c r="B159" s="40"/>
      <c r="C159" s="228" t="s">
        <v>502</v>
      </c>
      <c r="D159" s="228" t="s">
        <v>365</v>
      </c>
      <c r="E159" s="229" t="s">
        <v>3051</v>
      </c>
      <c r="F159" s="230" t="s">
        <v>3052</v>
      </c>
      <c r="G159" s="231" t="s">
        <v>603</v>
      </c>
      <c r="H159" s="232">
        <v>60</v>
      </c>
      <c r="I159" s="233"/>
      <c r="J159" s="234">
        <f>ROUND(I159*H159,2)</f>
        <v>0</v>
      </c>
      <c r="K159" s="230" t="s">
        <v>369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370</v>
      </c>
      <c r="AT159" s="239" t="s">
        <v>365</v>
      </c>
      <c r="AU159" s="239" t="s">
        <v>88</v>
      </c>
      <c r="AY159" s="18" t="s">
        <v>362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370</v>
      </c>
      <c r="BM159" s="239" t="s">
        <v>1201</v>
      </c>
    </row>
    <row r="160" s="2" customFormat="1" ht="24.15" customHeight="1">
      <c r="A160" s="39"/>
      <c r="B160" s="40"/>
      <c r="C160" s="228" t="s">
        <v>509</v>
      </c>
      <c r="D160" s="228" t="s">
        <v>365</v>
      </c>
      <c r="E160" s="229" t="s">
        <v>3168</v>
      </c>
      <c r="F160" s="230" t="s">
        <v>3169</v>
      </c>
      <c r="G160" s="231" t="s">
        <v>603</v>
      </c>
      <c r="H160" s="232">
        <v>23</v>
      </c>
      <c r="I160" s="233"/>
      <c r="J160" s="234">
        <f>ROUND(I160*H160,2)</f>
        <v>0</v>
      </c>
      <c r="K160" s="230" t="s">
        <v>369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370</v>
      </c>
      <c r="AT160" s="239" t="s">
        <v>365</v>
      </c>
      <c r="AU160" s="239" t="s">
        <v>88</v>
      </c>
      <c r="AY160" s="18" t="s">
        <v>362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370</v>
      </c>
      <c r="BM160" s="239" t="s">
        <v>1214</v>
      </c>
    </row>
    <row r="161" s="2" customFormat="1" ht="24.15" customHeight="1">
      <c r="A161" s="39"/>
      <c r="B161" s="40"/>
      <c r="C161" s="228" t="s">
        <v>517</v>
      </c>
      <c r="D161" s="228" t="s">
        <v>365</v>
      </c>
      <c r="E161" s="229" t="s">
        <v>202</v>
      </c>
      <c r="F161" s="230" t="s">
        <v>3170</v>
      </c>
      <c r="G161" s="231" t="s">
        <v>3144</v>
      </c>
      <c r="H161" s="232">
        <v>3</v>
      </c>
      <c r="I161" s="233"/>
      <c r="J161" s="234">
        <f>ROUND(I161*H161,2)</f>
        <v>0</v>
      </c>
      <c r="K161" s="230" t="s">
        <v>1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370</v>
      </c>
      <c r="AT161" s="239" t="s">
        <v>365</v>
      </c>
      <c r="AU161" s="239" t="s">
        <v>88</v>
      </c>
      <c r="AY161" s="18" t="s">
        <v>362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88</v>
      </c>
      <c r="BK161" s="240">
        <f>ROUND(I161*H161,2)</f>
        <v>0</v>
      </c>
      <c r="BL161" s="18" t="s">
        <v>370</v>
      </c>
      <c r="BM161" s="239" t="s">
        <v>1222</v>
      </c>
    </row>
    <row r="162" s="12" customFormat="1" ht="22.8" customHeight="1">
      <c r="A162" s="12"/>
      <c r="B162" s="212"/>
      <c r="C162" s="213"/>
      <c r="D162" s="214" t="s">
        <v>75</v>
      </c>
      <c r="E162" s="226" t="s">
        <v>3006</v>
      </c>
      <c r="F162" s="226" t="s">
        <v>3263</v>
      </c>
      <c r="G162" s="213"/>
      <c r="H162" s="213"/>
      <c r="I162" s="216"/>
      <c r="J162" s="227">
        <f>BK162</f>
        <v>0</v>
      </c>
      <c r="K162" s="213"/>
      <c r="L162" s="218"/>
      <c r="M162" s="219"/>
      <c r="N162" s="220"/>
      <c r="O162" s="220"/>
      <c r="P162" s="221">
        <f>SUM(P163:P178)</f>
        <v>0</v>
      </c>
      <c r="Q162" s="220"/>
      <c r="R162" s="221">
        <f>SUM(R163:R178)</f>
        <v>0</v>
      </c>
      <c r="S162" s="220"/>
      <c r="T162" s="222">
        <f>SUM(T163:T178)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3" t="s">
        <v>83</v>
      </c>
      <c r="AT162" s="224" t="s">
        <v>75</v>
      </c>
      <c r="AU162" s="224" t="s">
        <v>83</v>
      </c>
      <c r="AY162" s="223" t="s">
        <v>362</v>
      </c>
      <c r="BK162" s="225">
        <f>SUM(BK163:BK178)</f>
        <v>0</v>
      </c>
    </row>
    <row r="163" s="2" customFormat="1" ht="24.15" customHeight="1">
      <c r="A163" s="39"/>
      <c r="B163" s="40"/>
      <c r="C163" s="228" t="s">
        <v>522</v>
      </c>
      <c r="D163" s="228" t="s">
        <v>365</v>
      </c>
      <c r="E163" s="229" t="s">
        <v>3188</v>
      </c>
      <c r="F163" s="230" t="s">
        <v>3189</v>
      </c>
      <c r="G163" s="231" t="s">
        <v>603</v>
      </c>
      <c r="H163" s="232">
        <v>1</v>
      </c>
      <c r="I163" s="233"/>
      <c r="J163" s="234">
        <f>ROUND(I163*H163,2)</f>
        <v>0</v>
      </c>
      <c r="K163" s="230" t="s">
        <v>369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370</v>
      </c>
      <c r="AT163" s="239" t="s">
        <v>365</v>
      </c>
      <c r="AU163" s="239" t="s">
        <v>88</v>
      </c>
      <c r="AY163" s="18" t="s">
        <v>362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88</v>
      </c>
      <c r="BK163" s="240">
        <f>ROUND(I163*H163,2)</f>
        <v>0</v>
      </c>
      <c r="BL163" s="18" t="s">
        <v>370</v>
      </c>
      <c r="BM163" s="239" t="s">
        <v>1233</v>
      </c>
    </row>
    <row r="164" s="2" customFormat="1" ht="33" customHeight="1">
      <c r="A164" s="39"/>
      <c r="B164" s="40"/>
      <c r="C164" s="228" t="s">
        <v>526</v>
      </c>
      <c r="D164" s="228" t="s">
        <v>365</v>
      </c>
      <c r="E164" s="229" t="s">
        <v>3190</v>
      </c>
      <c r="F164" s="230" t="s">
        <v>3191</v>
      </c>
      <c r="G164" s="231" t="s">
        <v>603</v>
      </c>
      <c r="H164" s="232">
        <v>1</v>
      </c>
      <c r="I164" s="233"/>
      <c r="J164" s="234">
        <f>ROUND(I164*H164,2)</f>
        <v>0</v>
      </c>
      <c r="K164" s="230" t="s">
        <v>369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370</v>
      </c>
      <c r="AT164" s="239" t="s">
        <v>365</v>
      </c>
      <c r="AU164" s="239" t="s">
        <v>88</v>
      </c>
      <c r="AY164" s="18" t="s">
        <v>362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88</v>
      </c>
      <c r="BK164" s="240">
        <f>ROUND(I164*H164,2)</f>
        <v>0</v>
      </c>
      <c r="BL164" s="18" t="s">
        <v>370</v>
      </c>
      <c r="BM164" s="239" t="s">
        <v>1239</v>
      </c>
    </row>
    <row r="165" s="2" customFormat="1" ht="24.15" customHeight="1">
      <c r="A165" s="39"/>
      <c r="B165" s="40"/>
      <c r="C165" s="228" t="s">
        <v>530</v>
      </c>
      <c r="D165" s="228" t="s">
        <v>365</v>
      </c>
      <c r="E165" s="229" t="s">
        <v>3192</v>
      </c>
      <c r="F165" s="230" t="s">
        <v>3193</v>
      </c>
      <c r="G165" s="231" t="s">
        <v>603</v>
      </c>
      <c r="H165" s="232">
        <v>2</v>
      </c>
      <c r="I165" s="233"/>
      <c r="J165" s="234">
        <f>ROUND(I165*H165,2)</f>
        <v>0</v>
      </c>
      <c r="K165" s="230" t="s">
        <v>369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370</v>
      </c>
      <c r="AT165" s="239" t="s">
        <v>365</v>
      </c>
      <c r="AU165" s="239" t="s">
        <v>88</v>
      </c>
      <c r="AY165" s="18" t="s">
        <v>362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88</v>
      </c>
      <c r="BK165" s="240">
        <f>ROUND(I165*H165,2)</f>
        <v>0</v>
      </c>
      <c r="BL165" s="18" t="s">
        <v>370</v>
      </c>
      <c r="BM165" s="239" t="s">
        <v>1243</v>
      </c>
    </row>
    <row r="166" s="2" customFormat="1" ht="24.15" customHeight="1">
      <c r="A166" s="39"/>
      <c r="B166" s="40"/>
      <c r="C166" s="228" t="s">
        <v>536</v>
      </c>
      <c r="D166" s="228" t="s">
        <v>365</v>
      </c>
      <c r="E166" s="229" t="s">
        <v>3194</v>
      </c>
      <c r="F166" s="230" t="s">
        <v>3195</v>
      </c>
      <c r="G166" s="231" t="s">
        <v>603</v>
      </c>
      <c r="H166" s="232">
        <v>2</v>
      </c>
      <c r="I166" s="233"/>
      <c r="J166" s="234">
        <f>ROUND(I166*H166,2)</f>
        <v>0</v>
      </c>
      <c r="K166" s="230" t="s">
        <v>369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370</v>
      </c>
      <c r="AT166" s="239" t="s">
        <v>365</v>
      </c>
      <c r="AU166" s="239" t="s">
        <v>88</v>
      </c>
      <c r="AY166" s="18" t="s">
        <v>362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88</v>
      </c>
      <c r="BK166" s="240">
        <f>ROUND(I166*H166,2)</f>
        <v>0</v>
      </c>
      <c r="BL166" s="18" t="s">
        <v>370</v>
      </c>
      <c r="BM166" s="239" t="s">
        <v>1249</v>
      </c>
    </row>
    <row r="167" s="2" customFormat="1" ht="24.15" customHeight="1">
      <c r="A167" s="39"/>
      <c r="B167" s="40"/>
      <c r="C167" s="228" t="s">
        <v>540</v>
      </c>
      <c r="D167" s="228" t="s">
        <v>365</v>
      </c>
      <c r="E167" s="229" t="s">
        <v>3159</v>
      </c>
      <c r="F167" s="230" t="s">
        <v>3160</v>
      </c>
      <c r="G167" s="231" t="s">
        <v>603</v>
      </c>
      <c r="H167" s="232">
        <v>1</v>
      </c>
      <c r="I167" s="233"/>
      <c r="J167" s="234">
        <f>ROUND(I167*H167,2)</f>
        <v>0</v>
      </c>
      <c r="K167" s="230" t="s">
        <v>369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370</v>
      </c>
      <c r="AT167" s="239" t="s">
        <v>365</v>
      </c>
      <c r="AU167" s="239" t="s">
        <v>88</v>
      </c>
      <c r="AY167" s="18" t="s">
        <v>362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88</v>
      </c>
      <c r="BK167" s="240">
        <f>ROUND(I167*H167,2)</f>
        <v>0</v>
      </c>
      <c r="BL167" s="18" t="s">
        <v>370</v>
      </c>
      <c r="BM167" s="239" t="s">
        <v>1258</v>
      </c>
    </row>
    <row r="168" s="2" customFormat="1" ht="24.15" customHeight="1">
      <c r="A168" s="39"/>
      <c r="B168" s="40"/>
      <c r="C168" s="228" t="s">
        <v>544</v>
      </c>
      <c r="D168" s="228" t="s">
        <v>365</v>
      </c>
      <c r="E168" s="229" t="s">
        <v>3277</v>
      </c>
      <c r="F168" s="230" t="s">
        <v>3278</v>
      </c>
      <c r="G168" s="231" t="s">
        <v>603</v>
      </c>
      <c r="H168" s="232">
        <v>4</v>
      </c>
      <c r="I168" s="233"/>
      <c r="J168" s="234">
        <f>ROUND(I168*H168,2)</f>
        <v>0</v>
      </c>
      <c r="K168" s="230" t="s">
        <v>369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370</v>
      </c>
      <c r="AT168" s="239" t="s">
        <v>365</v>
      </c>
      <c r="AU168" s="239" t="s">
        <v>88</v>
      </c>
      <c r="AY168" s="18" t="s">
        <v>362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88</v>
      </c>
      <c r="BK168" s="240">
        <f>ROUND(I168*H168,2)</f>
        <v>0</v>
      </c>
      <c r="BL168" s="18" t="s">
        <v>370</v>
      </c>
      <c r="BM168" s="239" t="s">
        <v>1199</v>
      </c>
    </row>
    <row r="169" s="2" customFormat="1" ht="24.15" customHeight="1">
      <c r="A169" s="39"/>
      <c r="B169" s="40"/>
      <c r="C169" s="228" t="s">
        <v>548</v>
      </c>
      <c r="D169" s="228" t="s">
        <v>365</v>
      </c>
      <c r="E169" s="229" t="s">
        <v>3161</v>
      </c>
      <c r="F169" s="230" t="s">
        <v>3162</v>
      </c>
      <c r="G169" s="231" t="s">
        <v>603</v>
      </c>
      <c r="H169" s="232">
        <v>10</v>
      </c>
      <c r="I169" s="233"/>
      <c r="J169" s="234">
        <f>ROUND(I169*H169,2)</f>
        <v>0</v>
      </c>
      <c r="K169" s="230" t="s">
        <v>369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370</v>
      </c>
      <c r="AT169" s="239" t="s">
        <v>365</v>
      </c>
      <c r="AU169" s="239" t="s">
        <v>88</v>
      </c>
      <c r="AY169" s="18" t="s">
        <v>362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88</v>
      </c>
      <c r="BK169" s="240">
        <f>ROUND(I169*H169,2)</f>
        <v>0</v>
      </c>
      <c r="BL169" s="18" t="s">
        <v>370</v>
      </c>
      <c r="BM169" s="239" t="s">
        <v>1280</v>
      </c>
    </row>
    <row r="170" s="2" customFormat="1" ht="24.15" customHeight="1">
      <c r="A170" s="39"/>
      <c r="B170" s="40"/>
      <c r="C170" s="228" t="s">
        <v>554</v>
      </c>
      <c r="D170" s="228" t="s">
        <v>365</v>
      </c>
      <c r="E170" s="229" t="s">
        <v>3279</v>
      </c>
      <c r="F170" s="230" t="s">
        <v>3280</v>
      </c>
      <c r="G170" s="231" t="s">
        <v>603</v>
      </c>
      <c r="H170" s="232">
        <v>15</v>
      </c>
      <c r="I170" s="233"/>
      <c r="J170" s="234">
        <f>ROUND(I170*H170,2)</f>
        <v>0</v>
      </c>
      <c r="K170" s="230" t="s">
        <v>369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370</v>
      </c>
      <c r="AT170" s="239" t="s">
        <v>365</v>
      </c>
      <c r="AU170" s="239" t="s">
        <v>88</v>
      </c>
      <c r="AY170" s="18" t="s">
        <v>362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88</v>
      </c>
      <c r="BK170" s="240">
        <f>ROUND(I170*H170,2)</f>
        <v>0</v>
      </c>
      <c r="BL170" s="18" t="s">
        <v>370</v>
      </c>
      <c r="BM170" s="239" t="s">
        <v>1293</v>
      </c>
    </row>
    <row r="171" s="2" customFormat="1" ht="24.15" customHeight="1">
      <c r="A171" s="39"/>
      <c r="B171" s="40"/>
      <c r="C171" s="228" t="s">
        <v>564</v>
      </c>
      <c r="D171" s="228" t="s">
        <v>365</v>
      </c>
      <c r="E171" s="229" t="s">
        <v>3163</v>
      </c>
      <c r="F171" s="230" t="s">
        <v>618</v>
      </c>
      <c r="G171" s="231" t="s">
        <v>603</v>
      </c>
      <c r="H171" s="232">
        <v>1</v>
      </c>
      <c r="I171" s="233"/>
      <c r="J171" s="234">
        <f>ROUND(I171*H171,2)</f>
        <v>0</v>
      </c>
      <c r="K171" s="230" t="s">
        <v>369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370</v>
      </c>
      <c r="AT171" s="239" t="s">
        <v>365</v>
      </c>
      <c r="AU171" s="239" t="s">
        <v>88</v>
      </c>
      <c r="AY171" s="18" t="s">
        <v>362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88</v>
      </c>
      <c r="BK171" s="240">
        <f>ROUND(I171*H171,2)</f>
        <v>0</v>
      </c>
      <c r="BL171" s="18" t="s">
        <v>370</v>
      </c>
      <c r="BM171" s="239" t="s">
        <v>1307</v>
      </c>
    </row>
    <row r="172" s="2" customFormat="1" ht="24.15" customHeight="1">
      <c r="A172" s="39"/>
      <c r="B172" s="40"/>
      <c r="C172" s="228" t="s">
        <v>574</v>
      </c>
      <c r="D172" s="228" t="s">
        <v>365</v>
      </c>
      <c r="E172" s="229" t="s">
        <v>3049</v>
      </c>
      <c r="F172" s="230" t="s">
        <v>3050</v>
      </c>
      <c r="G172" s="231" t="s">
        <v>603</v>
      </c>
      <c r="H172" s="232">
        <v>3</v>
      </c>
      <c r="I172" s="233"/>
      <c r="J172" s="234">
        <f>ROUND(I172*H172,2)</f>
        <v>0</v>
      </c>
      <c r="K172" s="230" t="s">
        <v>369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370</v>
      </c>
      <c r="AT172" s="239" t="s">
        <v>365</v>
      </c>
      <c r="AU172" s="239" t="s">
        <v>88</v>
      </c>
      <c r="AY172" s="18" t="s">
        <v>362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88</v>
      </c>
      <c r="BK172" s="240">
        <f>ROUND(I172*H172,2)</f>
        <v>0</v>
      </c>
      <c r="BL172" s="18" t="s">
        <v>370</v>
      </c>
      <c r="BM172" s="239" t="s">
        <v>1319</v>
      </c>
    </row>
    <row r="173" s="2" customFormat="1" ht="24.15" customHeight="1">
      <c r="A173" s="39"/>
      <c r="B173" s="40"/>
      <c r="C173" s="228" t="s">
        <v>1128</v>
      </c>
      <c r="D173" s="228" t="s">
        <v>365</v>
      </c>
      <c r="E173" s="229" t="s">
        <v>3283</v>
      </c>
      <c r="F173" s="230" t="s">
        <v>3284</v>
      </c>
      <c r="G173" s="231" t="s">
        <v>603</v>
      </c>
      <c r="H173" s="232">
        <v>4</v>
      </c>
      <c r="I173" s="233"/>
      <c r="J173" s="234">
        <f>ROUND(I173*H173,2)</f>
        <v>0</v>
      </c>
      <c r="K173" s="230" t="s">
        <v>369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370</v>
      </c>
      <c r="AT173" s="239" t="s">
        <v>365</v>
      </c>
      <c r="AU173" s="239" t="s">
        <v>88</v>
      </c>
      <c r="AY173" s="18" t="s">
        <v>362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88</v>
      </c>
      <c r="BK173" s="240">
        <f>ROUND(I173*H173,2)</f>
        <v>0</v>
      </c>
      <c r="BL173" s="18" t="s">
        <v>370</v>
      </c>
      <c r="BM173" s="239" t="s">
        <v>1336</v>
      </c>
    </row>
    <row r="174" s="2" customFormat="1" ht="24.15" customHeight="1">
      <c r="A174" s="39"/>
      <c r="B174" s="40"/>
      <c r="C174" s="228" t="s">
        <v>1132</v>
      </c>
      <c r="D174" s="228" t="s">
        <v>365</v>
      </c>
      <c r="E174" s="229" t="s">
        <v>3285</v>
      </c>
      <c r="F174" s="230" t="s">
        <v>3286</v>
      </c>
      <c r="G174" s="231" t="s">
        <v>603</v>
      </c>
      <c r="H174" s="232">
        <v>4</v>
      </c>
      <c r="I174" s="233"/>
      <c r="J174" s="234">
        <f>ROUND(I174*H174,2)</f>
        <v>0</v>
      </c>
      <c r="K174" s="230" t="s">
        <v>369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370</v>
      </c>
      <c r="AT174" s="239" t="s">
        <v>365</v>
      </c>
      <c r="AU174" s="239" t="s">
        <v>88</v>
      </c>
      <c r="AY174" s="18" t="s">
        <v>362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88</v>
      </c>
      <c r="BK174" s="240">
        <f>ROUND(I174*H174,2)</f>
        <v>0</v>
      </c>
      <c r="BL174" s="18" t="s">
        <v>370</v>
      </c>
      <c r="BM174" s="239" t="s">
        <v>1351</v>
      </c>
    </row>
    <row r="175" s="2" customFormat="1" ht="24.15" customHeight="1">
      <c r="A175" s="39"/>
      <c r="B175" s="40"/>
      <c r="C175" s="228" t="s">
        <v>1136</v>
      </c>
      <c r="D175" s="228" t="s">
        <v>365</v>
      </c>
      <c r="E175" s="229" t="s">
        <v>3166</v>
      </c>
      <c r="F175" s="230" t="s">
        <v>3167</v>
      </c>
      <c r="G175" s="231" t="s">
        <v>603</v>
      </c>
      <c r="H175" s="232">
        <v>8</v>
      </c>
      <c r="I175" s="233"/>
      <c r="J175" s="234">
        <f>ROUND(I175*H175,2)</f>
        <v>0</v>
      </c>
      <c r="K175" s="230" t="s">
        <v>369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370</v>
      </c>
      <c r="AT175" s="239" t="s">
        <v>365</v>
      </c>
      <c r="AU175" s="239" t="s">
        <v>88</v>
      </c>
      <c r="AY175" s="18" t="s">
        <v>362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88</v>
      </c>
      <c r="BK175" s="240">
        <f>ROUND(I175*H175,2)</f>
        <v>0</v>
      </c>
      <c r="BL175" s="18" t="s">
        <v>370</v>
      </c>
      <c r="BM175" s="239" t="s">
        <v>1364</v>
      </c>
    </row>
    <row r="176" s="2" customFormat="1" ht="21.75" customHeight="1">
      <c r="A176" s="39"/>
      <c r="B176" s="40"/>
      <c r="C176" s="228" t="s">
        <v>1141</v>
      </c>
      <c r="D176" s="228" t="s">
        <v>365</v>
      </c>
      <c r="E176" s="229" t="s">
        <v>3051</v>
      </c>
      <c r="F176" s="230" t="s">
        <v>3052</v>
      </c>
      <c r="G176" s="231" t="s">
        <v>603</v>
      </c>
      <c r="H176" s="232">
        <v>80</v>
      </c>
      <c r="I176" s="233"/>
      <c r="J176" s="234">
        <f>ROUND(I176*H176,2)</f>
        <v>0</v>
      </c>
      <c r="K176" s="230" t="s">
        <v>369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370</v>
      </c>
      <c r="AT176" s="239" t="s">
        <v>365</v>
      </c>
      <c r="AU176" s="239" t="s">
        <v>88</v>
      </c>
      <c r="AY176" s="18" t="s">
        <v>362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88</v>
      </c>
      <c r="BK176" s="240">
        <f>ROUND(I176*H176,2)</f>
        <v>0</v>
      </c>
      <c r="BL176" s="18" t="s">
        <v>370</v>
      </c>
      <c r="BM176" s="239" t="s">
        <v>1378</v>
      </c>
    </row>
    <row r="177" s="2" customFormat="1" ht="24.15" customHeight="1">
      <c r="A177" s="39"/>
      <c r="B177" s="40"/>
      <c r="C177" s="228" t="s">
        <v>1145</v>
      </c>
      <c r="D177" s="228" t="s">
        <v>365</v>
      </c>
      <c r="E177" s="229" t="s">
        <v>3168</v>
      </c>
      <c r="F177" s="230" t="s">
        <v>3169</v>
      </c>
      <c r="G177" s="231" t="s">
        <v>603</v>
      </c>
      <c r="H177" s="232">
        <v>29</v>
      </c>
      <c r="I177" s="233"/>
      <c r="J177" s="234">
        <f>ROUND(I177*H177,2)</f>
        <v>0</v>
      </c>
      <c r="K177" s="230" t="s">
        <v>369</v>
      </c>
      <c r="L177" s="45"/>
      <c r="M177" s="235" t="s">
        <v>1</v>
      </c>
      <c r="N177" s="236" t="s">
        <v>42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370</v>
      </c>
      <c r="AT177" s="239" t="s">
        <v>365</v>
      </c>
      <c r="AU177" s="239" t="s">
        <v>88</v>
      </c>
      <c r="AY177" s="18" t="s">
        <v>362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88</v>
      </c>
      <c r="BK177" s="240">
        <f>ROUND(I177*H177,2)</f>
        <v>0</v>
      </c>
      <c r="BL177" s="18" t="s">
        <v>370</v>
      </c>
      <c r="BM177" s="239" t="s">
        <v>1397</v>
      </c>
    </row>
    <row r="178" s="2" customFormat="1" ht="24.15" customHeight="1">
      <c r="A178" s="39"/>
      <c r="B178" s="40"/>
      <c r="C178" s="228" t="s">
        <v>1149</v>
      </c>
      <c r="D178" s="228" t="s">
        <v>365</v>
      </c>
      <c r="E178" s="229" t="s">
        <v>202</v>
      </c>
      <c r="F178" s="230" t="s">
        <v>3170</v>
      </c>
      <c r="G178" s="231" t="s">
        <v>3144</v>
      </c>
      <c r="H178" s="232">
        <v>1</v>
      </c>
      <c r="I178" s="233"/>
      <c r="J178" s="234">
        <f>ROUND(I178*H178,2)</f>
        <v>0</v>
      </c>
      <c r="K178" s="230" t="s">
        <v>1</v>
      </c>
      <c r="L178" s="45"/>
      <c r="M178" s="288" t="s">
        <v>1</v>
      </c>
      <c r="N178" s="289" t="s">
        <v>42</v>
      </c>
      <c r="O178" s="290"/>
      <c r="P178" s="291">
        <f>O178*H178</f>
        <v>0</v>
      </c>
      <c r="Q178" s="291">
        <v>0</v>
      </c>
      <c r="R178" s="291">
        <f>Q178*H178</f>
        <v>0</v>
      </c>
      <c r="S178" s="291">
        <v>0</v>
      </c>
      <c r="T178" s="292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370</v>
      </c>
      <c r="AT178" s="239" t="s">
        <v>365</v>
      </c>
      <c r="AU178" s="239" t="s">
        <v>88</v>
      </c>
      <c r="AY178" s="18" t="s">
        <v>362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88</v>
      </c>
      <c r="BK178" s="240">
        <f>ROUND(I178*H178,2)</f>
        <v>0</v>
      </c>
      <c r="BL178" s="18" t="s">
        <v>370</v>
      </c>
      <c r="BM178" s="239" t="s">
        <v>1410</v>
      </c>
    </row>
    <row r="179" s="2" customFormat="1" ht="6.96" customHeight="1">
      <c r="A179" s="39"/>
      <c r="B179" s="67"/>
      <c r="C179" s="68"/>
      <c r="D179" s="68"/>
      <c r="E179" s="68"/>
      <c r="F179" s="68"/>
      <c r="G179" s="68"/>
      <c r="H179" s="68"/>
      <c r="I179" s="68"/>
      <c r="J179" s="68"/>
      <c r="K179" s="68"/>
      <c r="L179" s="45"/>
      <c r="M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</row>
  </sheetData>
  <sheetProtection sheet="1" autoFilter="0" formatColumns="0" formatRows="0" objects="1" scenarios="1" spinCount="100000" saltValue="Yb7Y4dBcn6SbC6OFoq4nAh346z4ipxq/FWT01lvy80O47jyM/RiHUNY6dAROaMNxxAerP5OU+vvFn96mrEpk/w==" hashValue="Ce+A5DlTra9P3KRmz1G98CPOLUxXvpG5OJgiHhwNatKW8hw5U47UaXBFNj+hvra078nYJbFu4Tm7Oliec1/YYQ==" algorithmName="SHA-512" password="CC35"/>
  <autoFilter ref="C127:K17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632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2574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3287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ROUND(J129,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ROUND((SUM(BE129:BE176)),  2)</f>
        <v>0</v>
      </c>
      <c r="G37" s="39"/>
      <c r="H37" s="39"/>
      <c r="I37" s="166">
        <v>0.20999999999999999</v>
      </c>
      <c r="J37" s="165">
        <f>ROUND(((SUM(BE129:BE176))*I37),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ROUND((SUM(BF129:BF176)),  2)</f>
        <v>0</v>
      </c>
      <c r="G38" s="39"/>
      <c r="H38" s="39"/>
      <c r="I38" s="166">
        <v>0.12</v>
      </c>
      <c r="J38" s="165">
        <f>ROUND(((SUM(BF129:BF176))*I38),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ROUND((SUM(BG129:BG176)),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ROUND((SUM(BH129:BH176)),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ROUND((SUM(BI129:BI176)),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632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2574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ROZ7 - Rozv.-RP-S.xx_A-montáže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J129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3288</v>
      </c>
      <c r="E101" s="193"/>
      <c r="F101" s="193"/>
      <c r="G101" s="193"/>
      <c r="H101" s="193"/>
      <c r="I101" s="193"/>
      <c r="J101" s="194">
        <f>J130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3289</v>
      </c>
      <c r="E102" s="198"/>
      <c r="F102" s="198"/>
      <c r="G102" s="198"/>
      <c r="H102" s="198"/>
      <c r="I102" s="198"/>
      <c r="J102" s="199">
        <f>J131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3290</v>
      </c>
      <c r="E103" s="198"/>
      <c r="F103" s="198"/>
      <c r="G103" s="198"/>
      <c r="H103" s="198"/>
      <c r="I103" s="198"/>
      <c r="J103" s="199">
        <f>J146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3291</v>
      </c>
      <c r="E104" s="198"/>
      <c r="F104" s="198"/>
      <c r="G104" s="198"/>
      <c r="H104" s="198"/>
      <c r="I104" s="198"/>
      <c r="J104" s="199">
        <f>J158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3292</v>
      </c>
      <c r="E105" s="198"/>
      <c r="F105" s="198"/>
      <c r="G105" s="198"/>
      <c r="H105" s="198"/>
      <c r="I105" s="198"/>
      <c r="J105" s="199">
        <f>J168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347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5" t="str">
        <f>E7</f>
        <v>Stavební úpravy Ústecká 2855, Česká Lípa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325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1" customFormat="1" ht="16.5" customHeight="1">
      <c r="B117" s="22"/>
      <c r="C117" s="23"/>
      <c r="D117" s="23"/>
      <c r="E117" s="185" t="s">
        <v>632</v>
      </c>
      <c r="F117" s="23"/>
      <c r="G117" s="23"/>
      <c r="H117" s="23"/>
      <c r="I117" s="23"/>
      <c r="J117" s="23"/>
      <c r="K117" s="23"/>
      <c r="L117" s="21"/>
    </row>
    <row r="118" s="1" customFormat="1" ht="12" customHeight="1">
      <c r="B118" s="22"/>
      <c r="C118" s="33" t="s">
        <v>327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296" t="s">
        <v>2574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634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E13</f>
        <v>ROZ7 - Rozv.-RP-S.xx_A-montáže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F16</f>
        <v xml:space="preserve">Ústecká 2855, Česká Lípa </v>
      </c>
      <c r="G123" s="41"/>
      <c r="H123" s="41"/>
      <c r="I123" s="33" t="s">
        <v>22</v>
      </c>
      <c r="J123" s="80" t="str">
        <f>IF(J16="","",J16)</f>
        <v>6. 8. 2025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E19</f>
        <v>Město Č. Lípa, n. T.G.M. 1/1, 47 001 Česká Lípa</v>
      </c>
      <c r="G125" s="41"/>
      <c r="H125" s="41"/>
      <c r="I125" s="33" t="s">
        <v>30</v>
      </c>
      <c r="J125" s="37" t="str">
        <f>E25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28</v>
      </c>
      <c r="D126" s="41"/>
      <c r="E126" s="41"/>
      <c r="F126" s="28" t="str">
        <f>IF(E22="","",E22)</f>
        <v>Vyplň údaj</v>
      </c>
      <c r="G126" s="41"/>
      <c r="H126" s="41"/>
      <c r="I126" s="33" t="s">
        <v>33</v>
      </c>
      <c r="J126" s="37" t="str">
        <f>E28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1"/>
      <c r="B128" s="202"/>
      <c r="C128" s="203" t="s">
        <v>348</v>
      </c>
      <c r="D128" s="204" t="s">
        <v>61</v>
      </c>
      <c r="E128" s="204" t="s">
        <v>57</v>
      </c>
      <c r="F128" s="204" t="s">
        <v>58</v>
      </c>
      <c r="G128" s="204" t="s">
        <v>349</v>
      </c>
      <c r="H128" s="204" t="s">
        <v>350</v>
      </c>
      <c r="I128" s="204" t="s">
        <v>351</v>
      </c>
      <c r="J128" s="204" t="s">
        <v>331</v>
      </c>
      <c r="K128" s="205" t="s">
        <v>352</v>
      </c>
      <c r="L128" s="206"/>
      <c r="M128" s="101" t="s">
        <v>1</v>
      </c>
      <c r="N128" s="102" t="s">
        <v>40</v>
      </c>
      <c r="O128" s="102" t="s">
        <v>353</v>
      </c>
      <c r="P128" s="102" t="s">
        <v>354</v>
      </c>
      <c r="Q128" s="102" t="s">
        <v>355</v>
      </c>
      <c r="R128" s="102" t="s">
        <v>356</v>
      </c>
      <c r="S128" s="102" t="s">
        <v>357</v>
      </c>
      <c r="T128" s="103" t="s">
        <v>358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="2" customFormat="1" ht="22.8" customHeight="1">
      <c r="A129" s="39"/>
      <c r="B129" s="40"/>
      <c r="C129" s="108" t="s">
        <v>359</v>
      </c>
      <c r="D129" s="41"/>
      <c r="E129" s="41"/>
      <c r="F129" s="41"/>
      <c r="G129" s="41"/>
      <c r="H129" s="41"/>
      <c r="I129" s="41"/>
      <c r="J129" s="207">
        <f>BK129</f>
        <v>0</v>
      </c>
      <c r="K129" s="41"/>
      <c r="L129" s="45"/>
      <c r="M129" s="104"/>
      <c r="N129" s="208"/>
      <c r="O129" s="105"/>
      <c r="P129" s="209">
        <f>P130</f>
        <v>0</v>
      </c>
      <c r="Q129" s="105"/>
      <c r="R129" s="209">
        <f>R130</f>
        <v>0</v>
      </c>
      <c r="S129" s="105"/>
      <c r="T129" s="210">
        <f>T130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75</v>
      </c>
      <c r="AU129" s="18" t="s">
        <v>333</v>
      </c>
      <c r="BK129" s="211">
        <f>BK130</f>
        <v>0</v>
      </c>
    </row>
    <row r="130" s="12" customFormat="1" ht="25.92" customHeight="1">
      <c r="A130" s="12"/>
      <c r="B130" s="212"/>
      <c r="C130" s="213"/>
      <c r="D130" s="214" t="s">
        <v>75</v>
      </c>
      <c r="E130" s="215" t="s">
        <v>2577</v>
      </c>
      <c r="F130" s="215" t="s">
        <v>3293</v>
      </c>
      <c r="G130" s="213"/>
      <c r="H130" s="213"/>
      <c r="I130" s="216"/>
      <c r="J130" s="217">
        <f>BK130</f>
        <v>0</v>
      </c>
      <c r="K130" s="213"/>
      <c r="L130" s="218"/>
      <c r="M130" s="219"/>
      <c r="N130" s="220"/>
      <c r="O130" s="220"/>
      <c r="P130" s="221">
        <f>P131+P146+P158+P168</f>
        <v>0</v>
      </c>
      <c r="Q130" s="220"/>
      <c r="R130" s="221">
        <f>R131+R146+R158+R168</f>
        <v>0</v>
      </c>
      <c r="S130" s="220"/>
      <c r="T130" s="222">
        <f>T131+T146+T158+T168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83</v>
      </c>
      <c r="AT130" s="224" t="s">
        <v>75</v>
      </c>
      <c r="AU130" s="224" t="s">
        <v>76</v>
      </c>
      <c r="AY130" s="223" t="s">
        <v>362</v>
      </c>
      <c r="BK130" s="225">
        <f>BK131+BK146+BK158+BK168</f>
        <v>0</v>
      </c>
    </row>
    <row r="131" s="12" customFormat="1" ht="22.8" customHeight="1">
      <c r="A131" s="12"/>
      <c r="B131" s="212"/>
      <c r="C131" s="213"/>
      <c r="D131" s="214" t="s">
        <v>75</v>
      </c>
      <c r="E131" s="226" t="s">
        <v>2857</v>
      </c>
      <c r="F131" s="226" t="s">
        <v>3294</v>
      </c>
      <c r="G131" s="213"/>
      <c r="H131" s="213"/>
      <c r="I131" s="216"/>
      <c r="J131" s="227">
        <f>BK131</f>
        <v>0</v>
      </c>
      <c r="K131" s="213"/>
      <c r="L131" s="218"/>
      <c r="M131" s="219"/>
      <c r="N131" s="220"/>
      <c r="O131" s="220"/>
      <c r="P131" s="221">
        <f>SUM(P132:P145)</f>
        <v>0</v>
      </c>
      <c r="Q131" s="220"/>
      <c r="R131" s="221">
        <f>SUM(R132:R145)</f>
        <v>0</v>
      </c>
      <c r="S131" s="220"/>
      <c r="T131" s="222">
        <f>SUM(T132:T145)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83</v>
      </c>
      <c r="AT131" s="224" t="s">
        <v>75</v>
      </c>
      <c r="AU131" s="224" t="s">
        <v>83</v>
      </c>
      <c r="AY131" s="223" t="s">
        <v>362</v>
      </c>
      <c r="BK131" s="225">
        <f>SUM(BK132:BK145)</f>
        <v>0</v>
      </c>
    </row>
    <row r="132" s="2" customFormat="1" ht="24.15" customHeight="1">
      <c r="A132" s="39"/>
      <c r="B132" s="40"/>
      <c r="C132" s="228" t="s">
        <v>83</v>
      </c>
      <c r="D132" s="228" t="s">
        <v>365</v>
      </c>
      <c r="E132" s="229" t="s">
        <v>3188</v>
      </c>
      <c r="F132" s="230" t="s">
        <v>3189</v>
      </c>
      <c r="G132" s="231" t="s">
        <v>603</v>
      </c>
      <c r="H132" s="232">
        <v>1</v>
      </c>
      <c r="I132" s="233"/>
      <c r="J132" s="234">
        <f>ROUND(I132*H132,2)</f>
        <v>0</v>
      </c>
      <c r="K132" s="230" t="s">
        <v>369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370</v>
      </c>
      <c r="AT132" s="239" t="s">
        <v>365</v>
      </c>
      <c r="AU132" s="239" t="s">
        <v>88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370</v>
      </c>
      <c r="BM132" s="239" t="s">
        <v>88</v>
      </c>
    </row>
    <row r="133" s="2" customFormat="1" ht="33" customHeight="1">
      <c r="A133" s="39"/>
      <c r="B133" s="40"/>
      <c r="C133" s="228" t="s">
        <v>88</v>
      </c>
      <c r="D133" s="228" t="s">
        <v>365</v>
      </c>
      <c r="E133" s="229" t="s">
        <v>3190</v>
      </c>
      <c r="F133" s="230" t="s">
        <v>3191</v>
      </c>
      <c r="G133" s="231" t="s">
        <v>603</v>
      </c>
      <c r="H133" s="232">
        <v>1</v>
      </c>
      <c r="I133" s="233"/>
      <c r="J133" s="234">
        <f>ROUND(I133*H133,2)</f>
        <v>0</v>
      </c>
      <c r="K133" s="230" t="s">
        <v>369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88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370</v>
      </c>
    </row>
    <row r="134" s="2" customFormat="1" ht="24.15" customHeight="1">
      <c r="A134" s="39"/>
      <c r="B134" s="40"/>
      <c r="C134" s="228" t="s">
        <v>104</v>
      </c>
      <c r="D134" s="228" t="s">
        <v>365</v>
      </c>
      <c r="E134" s="229" t="s">
        <v>3192</v>
      </c>
      <c r="F134" s="230" t="s">
        <v>3193</v>
      </c>
      <c r="G134" s="231" t="s">
        <v>603</v>
      </c>
      <c r="H134" s="232">
        <v>3</v>
      </c>
      <c r="I134" s="233"/>
      <c r="J134" s="234">
        <f>ROUND(I134*H134,2)</f>
        <v>0</v>
      </c>
      <c r="K134" s="230" t="s">
        <v>369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88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386</v>
      </c>
    </row>
    <row r="135" s="2" customFormat="1" ht="24.15" customHeight="1">
      <c r="A135" s="39"/>
      <c r="B135" s="40"/>
      <c r="C135" s="228" t="s">
        <v>370</v>
      </c>
      <c r="D135" s="228" t="s">
        <v>365</v>
      </c>
      <c r="E135" s="229" t="s">
        <v>3295</v>
      </c>
      <c r="F135" s="230" t="s">
        <v>3296</v>
      </c>
      <c r="G135" s="231" t="s">
        <v>603</v>
      </c>
      <c r="H135" s="232">
        <v>1</v>
      </c>
      <c r="I135" s="233"/>
      <c r="J135" s="234">
        <f>ROUND(I135*H135,2)</f>
        <v>0</v>
      </c>
      <c r="K135" s="230" t="s">
        <v>369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88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383</v>
      </c>
    </row>
    <row r="136" s="2" customFormat="1" ht="24.15" customHeight="1">
      <c r="A136" s="39"/>
      <c r="B136" s="40"/>
      <c r="C136" s="228" t="s">
        <v>363</v>
      </c>
      <c r="D136" s="228" t="s">
        <v>365</v>
      </c>
      <c r="E136" s="229" t="s">
        <v>3159</v>
      </c>
      <c r="F136" s="230" t="s">
        <v>3160</v>
      </c>
      <c r="G136" s="231" t="s">
        <v>603</v>
      </c>
      <c r="H136" s="232">
        <v>4</v>
      </c>
      <c r="I136" s="233"/>
      <c r="J136" s="234">
        <f>ROUND(I136*H136,2)</f>
        <v>0</v>
      </c>
      <c r="K136" s="230" t="s">
        <v>369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88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411</v>
      </c>
    </row>
    <row r="137" s="2" customFormat="1" ht="24.15" customHeight="1">
      <c r="A137" s="39"/>
      <c r="B137" s="40"/>
      <c r="C137" s="228" t="s">
        <v>386</v>
      </c>
      <c r="D137" s="228" t="s">
        <v>365</v>
      </c>
      <c r="E137" s="229" t="s">
        <v>3277</v>
      </c>
      <c r="F137" s="230" t="s">
        <v>3278</v>
      </c>
      <c r="G137" s="231" t="s">
        <v>603</v>
      </c>
      <c r="H137" s="232">
        <v>1</v>
      </c>
      <c r="I137" s="233"/>
      <c r="J137" s="234">
        <f>ROUND(I137*H137,2)</f>
        <v>0</v>
      </c>
      <c r="K137" s="230" t="s">
        <v>369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370</v>
      </c>
      <c r="AT137" s="239" t="s">
        <v>365</v>
      </c>
      <c r="AU137" s="239" t="s">
        <v>88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370</v>
      </c>
      <c r="BM137" s="239" t="s">
        <v>8</v>
      </c>
    </row>
    <row r="138" s="2" customFormat="1" ht="24.15" customHeight="1">
      <c r="A138" s="39"/>
      <c r="B138" s="40"/>
      <c r="C138" s="228" t="s">
        <v>397</v>
      </c>
      <c r="D138" s="228" t="s">
        <v>365</v>
      </c>
      <c r="E138" s="229" t="s">
        <v>3161</v>
      </c>
      <c r="F138" s="230" t="s">
        <v>3162</v>
      </c>
      <c r="G138" s="231" t="s">
        <v>603</v>
      </c>
      <c r="H138" s="232">
        <v>19</v>
      </c>
      <c r="I138" s="233"/>
      <c r="J138" s="234">
        <f>ROUND(I138*H138,2)</f>
        <v>0</v>
      </c>
      <c r="K138" s="230" t="s">
        <v>369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88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431</v>
      </c>
    </row>
    <row r="139" s="2" customFormat="1" ht="24.15" customHeight="1">
      <c r="A139" s="39"/>
      <c r="B139" s="40"/>
      <c r="C139" s="228" t="s">
        <v>383</v>
      </c>
      <c r="D139" s="228" t="s">
        <v>365</v>
      </c>
      <c r="E139" s="229" t="s">
        <v>3163</v>
      </c>
      <c r="F139" s="230" t="s">
        <v>618</v>
      </c>
      <c r="G139" s="231" t="s">
        <v>603</v>
      </c>
      <c r="H139" s="232">
        <v>10</v>
      </c>
      <c r="I139" s="233"/>
      <c r="J139" s="234">
        <f>ROUND(I139*H139,2)</f>
        <v>0</v>
      </c>
      <c r="K139" s="230" t="s">
        <v>369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370</v>
      </c>
      <c r="AT139" s="239" t="s">
        <v>365</v>
      </c>
      <c r="AU139" s="239" t="s">
        <v>88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440</v>
      </c>
    </row>
    <row r="140" s="2" customFormat="1" ht="24.15" customHeight="1">
      <c r="A140" s="39"/>
      <c r="B140" s="40"/>
      <c r="C140" s="228" t="s">
        <v>406</v>
      </c>
      <c r="D140" s="228" t="s">
        <v>365</v>
      </c>
      <c r="E140" s="229" t="s">
        <v>3049</v>
      </c>
      <c r="F140" s="230" t="s">
        <v>3050</v>
      </c>
      <c r="G140" s="231" t="s">
        <v>603</v>
      </c>
      <c r="H140" s="232">
        <v>23</v>
      </c>
      <c r="I140" s="233"/>
      <c r="J140" s="234">
        <f>ROUND(I140*H140,2)</f>
        <v>0</v>
      </c>
      <c r="K140" s="230" t="s">
        <v>369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370</v>
      </c>
      <c r="AT140" s="239" t="s">
        <v>365</v>
      </c>
      <c r="AU140" s="239" t="s">
        <v>88</v>
      </c>
      <c r="AY140" s="18" t="s">
        <v>362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370</v>
      </c>
      <c r="BM140" s="239" t="s">
        <v>450</v>
      </c>
    </row>
    <row r="141" s="2" customFormat="1" ht="24.15" customHeight="1">
      <c r="A141" s="39"/>
      <c r="B141" s="40"/>
      <c r="C141" s="228" t="s">
        <v>411</v>
      </c>
      <c r="D141" s="228" t="s">
        <v>365</v>
      </c>
      <c r="E141" s="229" t="s">
        <v>3283</v>
      </c>
      <c r="F141" s="230" t="s">
        <v>3284</v>
      </c>
      <c r="G141" s="231" t="s">
        <v>603</v>
      </c>
      <c r="H141" s="232">
        <v>4</v>
      </c>
      <c r="I141" s="233"/>
      <c r="J141" s="234">
        <f>ROUND(I141*H141,2)</f>
        <v>0</v>
      </c>
      <c r="K141" s="230" t="s">
        <v>369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370</v>
      </c>
      <c r="AT141" s="239" t="s">
        <v>365</v>
      </c>
      <c r="AU141" s="239" t="s">
        <v>88</v>
      </c>
      <c r="AY141" s="18" t="s">
        <v>362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370</v>
      </c>
      <c r="BM141" s="239" t="s">
        <v>461</v>
      </c>
    </row>
    <row r="142" s="2" customFormat="1" ht="24.15" customHeight="1">
      <c r="A142" s="39"/>
      <c r="B142" s="40"/>
      <c r="C142" s="228" t="s">
        <v>416</v>
      </c>
      <c r="D142" s="228" t="s">
        <v>365</v>
      </c>
      <c r="E142" s="229" t="s">
        <v>3166</v>
      </c>
      <c r="F142" s="230" t="s">
        <v>3167</v>
      </c>
      <c r="G142" s="231" t="s">
        <v>603</v>
      </c>
      <c r="H142" s="232">
        <v>4</v>
      </c>
      <c r="I142" s="233"/>
      <c r="J142" s="234">
        <f>ROUND(I142*H142,2)</f>
        <v>0</v>
      </c>
      <c r="K142" s="230" t="s">
        <v>369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370</v>
      </c>
      <c r="AT142" s="239" t="s">
        <v>365</v>
      </c>
      <c r="AU142" s="239" t="s">
        <v>88</v>
      </c>
      <c r="AY142" s="18" t="s">
        <v>362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370</v>
      </c>
      <c r="BM142" s="239" t="s">
        <v>473</v>
      </c>
    </row>
    <row r="143" s="2" customFormat="1" ht="21.75" customHeight="1">
      <c r="A143" s="39"/>
      <c r="B143" s="40"/>
      <c r="C143" s="228" t="s">
        <v>8</v>
      </c>
      <c r="D143" s="228" t="s">
        <v>365</v>
      </c>
      <c r="E143" s="229" t="s">
        <v>3051</v>
      </c>
      <c r="F143" s="230" t="s">
        <v>3052</v>
      </c>
      <c r="G143" s="231" t="s">
        <v>603</v>
      </c>
      <c r="H143" s="232">
        <v>108</v>
      </c>
      <c r="I143" s="233"/>
      <c r="J143" s="234">
        <f>ROUND(I143*H143,2)</f>
        <v>0</v>
      </c>
      <c r="K143" s="230" t="s">
        <v>369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370</v>
      </c>
      <c r="AT143" s="239" t="s">
        <v>365</v>
      </c>
      <c r="AU143" s="239" t="s">
        <v>88</v>
      </c>
      <c r="AY143" s="18" t="s">
        <v>362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370</v>
      </c>
      <c r="BM143" s="239" t="s">
        <v>484</v>
      </c>
    </row>
    <row r="144" s="2" customFormat="1" ht="24.15" customHeight="1">
      <c r="A144" s="39"/>
      <c r="B144" s="40"/>
      <c r="C144" s="228" t="s">
        <v>427</v>
      </c>
      <c r="D144" s="228" t="s">
        <v>365</v>
      </c>
      <c r="E144" s="229" t="s">
        <v>3168</v>
      </c>
      <c r="F144" s="230" t="s">
        <v>3169</v>
      </c>
      <c r="G144" s="231" t="s">
        <v>603</v>
      </c>
      <c r="H144" s="232">
        <v>36</v>
      </c>
      <c r="I144" s="233"/>
      <c r="J144" s="234">
        <f>ROUND(I144*H144,2)</f>
        <v>0</v>
      </c>
      <c r="K144" s="230" t="s">
        <v>369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370</v>
      </c>
      <c r="AT144" s="239" t="s">
        <v>365</v>
      </c>
      <c r="AU144" s="239" t="s">
        <v>88</v>
      </c>
      <c r="AY144" s="18" t="s">
        <v>362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370</v>
      </c>
      <c r="BM144" s="239" t="s">
        <v>492</v>
      </c>
    </row>
    <row r="145" s="2" customFormat="1" ht="24.15" customHeight="1">
      <c r="A145" s="39"/>
      <c r="B145" s="40"/>
      <c r="C145" s="228" t="s">
        <v>431</v>
      </c>
      <c r="D145" s="228" t="s">
        <v>365</v>
      </c>
      <c r="E145" s="229" t="s">
        <v>202</v>
      </c>
      <c r="F145" s="230" t="s">
        <v>3170</v>
      </c>
      <c r="G145" s="231" t="s">
        <v>3144</v>
      </c>
      <c r="H145" s="232">
        <v>1</v>
      </c>
      <c r="I145" s="233"/>
      <c r="J145" s="234">
        <f>ROUND(I145*H145,2)</f>
        <v>0</v>
      </c>
      <c r="K145" s="230" t="s">
        <v>1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370</v>
      </c>
      <c r="AT145" s="239" t="s">
        <v>365</v>
      </c>
      <c r="AU145" s="239" t="s">
        <v>88</v>
      </c>
      <c r="AY145" s="18" t="s">
        <v>362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88</v>
      </c>
      <c r="BK145" s="240">
        <f>ROUND(I145*H145,2)</f>
        <v>0</v>
      </c>
      <c r="BL145" s="18" t="s">
        <v>370</v>
      </c>
      <c r="BM145" s="239" t="s">
        <v>502</v>
      </c>
    </row>
    <row r="146" s="12" customFormat="1" ht="22.8" customHeight="1">
      <c r="A146" s="12"/>
      <c r="B146" s="212"/>
      <c r="C146" s="213"/>
      <c r="D146" s="214" t="s">
        <v>75</v>
      </c>
      <c r="E146" s="226" t="s">
        <v>2997</v>
      </c>
      <c r="F146" s="226" t="s">
        <v>3297</v>
      </c>
      <c r="G146" s="213"/>
      <c r="H146" s="213"/>
      <c r="I146" s="216"/>
      <c r="J146" s="227">
        <f>BK146</f>
        <v>0</v>
      </c>
      <c r="K146" s="213"/>
      <c r="L146" s="218"/>
      <c r="M146" s="219"/>
      <c r="N146" s="220"/>
      <c r="O146" s="220"/>
      <c r="P146" s="221">
        <f>SUM(P147:P157)</f>
        <v>0</v>
      </c>
      <c r="Q146" s="220"/>
      <c r="R146" s="221">
        <f>SUM(R147:R157)</f>
        <v>0</v>
      </c>
      <c r="S146" s="220"/>
      <c r="T146" s="222">
        <f>SUM(T147:T157)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3" t="s">
        <v>83</v>
      </c>
      <c r="AT146" s="224" t="s">
        <v>75</v>
      </c>
      <c r="AU146" s="224" t="s">
        <v>83</v>
      </c>
      <c r="AY146" s="223" t="s">
        <v>362</v>
      </c>
      <c r="BK146" s="225">
        <f>SUM(BK147:BK157)</f>
        <v>0</v>
      </c>
    </row>
    <row r="147" s="2" customFormat="1" ht="24.15" customHeight="1">
      <c r="A147" s="39"/>
      <c r="B147" s="40"/>
      <c r="C147" s="228" t="s">
        <v>435</v>
      </c>
      <c r="D147" s="228" t="s">
        <v>365</v>
      </c>
      <c r="E147" s="229" t="s">
        <v>3153</v>
      </c>
      <c r="F147" s="230" t="s">
        <v>3154</v>
      </c>
      <c r="G147" s="231" t="s">
        <v>603</v>
      </c>
      <c r="H147" s="232">
        <v>1</v>
      </c>
      <c r="I147" s="233"/>
      <c r="J147" s="234">
        <f>ROUND(I147*H147,2)</f>
        <v>0</v>
      </c>
      <c r="K147" s="230" t="s">
        <v>369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370</v>
      </c>
      <c r="AT147" s="239" t="s">
        <v>365</v>
      </c>
      <c r="AU147" s="239" t="s">
        <v>88</v>
      </c>
      <c r="AY147" s="18" t="s">
        <v>362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370</v>
      </c>
      <c r="BM147" s="239" t="s">
        <v>517</v>
      </c>
    </row>
    <row r="148" s="2" customFormat="1" ht="37.8" customHeight="1">
      <c r="A148" s="39"/>
      <c r="B148" s="40"/>
      <c r="C148" s="228" t="s">
        <v>440</v>
      </c>
      <c r="D148" s="228" t="s">
        <v>365</v>
      </c>
      <c r="E148" s="229" t="s">
        <v>3155</v>
      </c>
      <c r="F148" s="230" t="s">
        <v>3156</v>
      </c>
      <c r="G148" s="231" t="s">
        <v>603</v>
      </c>
      <c r="H148" s="232">
        <v>1</v>
      </c>
      <c r="I148" s="233"/>
      <c r="J148" s="234">
        <f>ROUND(I148*H148,2)</f>
        <v>0</v>
      </c>
      <c r="K148" s="230" t="s">
        <v>369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370</v>
      </c>
      <c r="AT148" s="239" t="s">
        <v>365</v>
      </c>
      <c r="AU148" s="239" t="s">
        <v>88</v>
      </c>
      <c r="AY148" s="18" t="s">
        <v>362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370</v>
      </c>
      <c r="BM148" s="239" t="s">
        <v>526</v>
      </c>
    </row>
    <row r="149" s="2" customFormat="1" ht="24.15" customHeight="1">
      <c r="A149" s="39"/>
      <c r="B149" s="40"/>
      <c r="C149" s="228" t="s">
        <v>445</v>
      </c>
      <c r="D149" s="228" t="s">
        <v>365</v>
      </c>
      <c r="E149" s="229" t="s">
        <v>3157</v>
      </c>
      <c r="F149" s="230" t="s">
        <v>3158</v>
      </c>
      <c r="G149" s="231" t="s">
        <v>603</v>
      </c>
      <c r="H149" s="232">
        <v>1</v>
      </c>
      <c r="I149" s="233"/>
      <c r="J149" s="234">
        <f>ROUND(I149*H149,2)</f>
        <v>0</v>
      </c>
      <c r="K149" s="230" t="s">
        <v>369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370</v>
      </c>
      <c r="AT149" s="239" t="s">
        <v>365</v>
      </c>
      <c r="AU149" s="239" t="s">
        <v>88</v>
      </c>
      <c r="AY149" s="18" t="s">
        <v>362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370</v>
      </c>
      <c r="BM149" s="239" t="s">
        <v>536</v>
      </c>
    </row>
    <row r="150" s="2" customFormat="1" ht="24.15" customHeight="1">
      <c r="A150" s="39"/>
      <c r="B150" s="40"/>
      <c r="C150" s="228" t="s">
        <v>450</v>
      </c>
      <c r="D150" s="228" t="s">
        <v>365</v>
      </c>
      <c r="E150" s="229" t="s">
        <v>3159</v>
      </c>
      <c r="F150" s="230" t="s">
        <v>3160</v>
      </c>
      <c r="G150" s="231" t="s">
        <v>603</v>
      </c>
      <c r="H150" s="232">
        <v>2</v>
      </c>
      <c r="I150" s="233"/>
      <c r="J150" s="234">
        <f>ROUND(I150*H150,2)</f>
        <v>0</v>
      </c>
      <c r="K150" s="230" t="s">
        <v>369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370</v>
      </c>
      <c r="AT150" s="239" t="s">
        <v>365</v>
      </c>
      <c r="AU150" s="239" t="s">
        <v>88</v>
      </c>
      <c r="AY150" s="18" t="s">
        <v>362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370</v>
      </c>
      <c r="BM150" s="239" t="s">
        <v>544</v>
      </c>
    </row>
    <row r="151" s="2" customFormat="1" ht="24.15" customHeight="1">
      <c r="A151" s="39"/>
      <c r="B151" s="40"/>
      <c r="C151" s="228" t="s">
        <v>456</v>
      </c>
      <c r="D151" s="228" t="s">
        <v>365</v>
      </c>
      <c r="E151" s="229" t="s">
        <v>3161</v>
      </c>
      <c r="F151" s="230" t="s">
        <v>3162</v>
      </c>
      <c r="G151" s="231" t="s">
        <v>603</v>
      </c>
      <c r="H151" s="232">
        <v>6</v>
      </c>
      <c r="I151" s="233"/>
      <c r="J151" s="234">
        <f>ROUND(I151*H151,2)</f>
        <v>0</v>
      </c>
      <c r="K151" s="230" t="s">
        <v>369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370</v>
      </c>
      <c r="AT151" s="239" t="s">
        <v>365</v>
      </c>
      <c r="AU151" s="239" t="s">
        <v>88</v>
      </c>
      <c r="AY151" s="18" t="s">
        <v>362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370</v>
      </c>
      <c r="BM151" s="239" t="s">
        <v>554</v>
      </c>
    </row>
    <row r="152" s="2" customFormat="1" ht="24.15" customHeight="1">
      <c r="A152" s="39"/>
      <c r="B152" s="40"/>
      <c r="C152" s="228" t="s">
        <v>461</v>
      </c>
      <c r="D152" s="228" t="s">
        <v>365</v>
      </c>
      <c r="E152" s="229" t="s">
        <v>3163</v>
      </c>
      <c r="F152" s="230" t="s">
        <v>618</v>
      </c>
      <c r="G152" s="231" t="s">
        <v>603</v>
      </c>
      <c r="H152" s="232">
        <v>2</v>
      </c>
      <c r="I152" s="233"/>
      <c r="J152" s="234">
        <f>ROUND(I152*H152,2)</f>
        <v>0</v>
      </c>
      <c r="K152" s="230" t="s">
        <v>369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370</v>
      </c>
      <c r="AT152" s="239" t="s">
        <v>365</v>
      </c>
      <c r="AU152" s="239" t="s">
        <v>88</v>
      </c>
      <c r="AY152" s="18" t="s">
        <v>362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370</v>
      </c>
      <c r="BM152" s="239" t="s">
        <v>574</v>
      </c>
    </row>
    <row r="153" s="2" customFormat="1" ht="24.15" customHeight="1">
      <c r="A153" s="39"/>
      <c r="B153" s="40"/>
      <c r="C153" s="228" t="s">
        <v>7</v>
      </c>
      <c r="D153" s="228" t="s">
        <v>365</v>
      </c>
      <c r="E153" s="229" t="s">
        <v>3049</v>
      </c>
      <c r="F153" s="230" t="s">
        <v>3050</v>
      </c>
      <c r="G153" s="231" t="s">
        <v>603</v>
      </c>
      <c r="H153" s="232">
        <v>8</v>
      </c>
      <c r="I153" s="233"/>
      <c r="J153" s="234">
        <f>ROUND(I153*H153,2)</f>
        <v>0</v>
      </c>
      <c r="K153" s="230" t="s">
        <v>369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370</v>
      </c>
      <c r="AT153" s="239" t="s">
        <v>365</v>
      </c>
      <c r="AU153" s="239" t="s">
        <v>88</v>
      </c>
      <c r="AY153" s="18" t="s">
        <v>362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370</v>
      </c>
      <c r="BM153" s="239" t="s">
        <v>1132</v>
      </c>
    </row>
    <row r="154" s="2" customFormat="1" ht="24.15" customHeight="1">
      <c r="A154" s="39"/>
      <c r="B154" s="40"/>
      <c r="C154" s="228" t="s">
        <v>473</v>
      </c>
      <c r="D154" s="228" t="s">
        <v>365</v>
      </c>
      <c r="E154" s="229" t="s">
        <v>3166</v>
      </c>
      <c r="F154" s="230" t="s">
        <v>3167</v>
      </c>
      <c r="G154" s="231" t="s">
        <v>603</v>
      </c>
      <c r="H154" s="232">
        <v>3</v>
      </c>
      <c r="I154" s="233"/>
      <c r="J154" s="234">
        <f>ROUND(I154*H154,2)</f>
        <v>0</v>
      </c>
      <c r="K154" s="230" t="s">
        <v>369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370</v>
      </c>
      <c r="AT154" s="239" t="s">
        <v>365</v>
      </c>
      <c r="AU154" s="239" t="s">
        <v>88</v>
      </c>
      <c r="AY154" s="18" t="s">
        <v>362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370</v>
      </c>
      <c r="BM154" s="239" t="s">
        <v>1141</v>
      </c>
    </row>
    <row r="155" s="2" customFormat="1" ht="21.75" customHeight="1">
      <c r="A155" s="39"/>
      <c r="B155" s="40"/>
      <c r="C155" s="228" t="s">
        <v>479</v>
      </c>
      <c r="D155" s="228" t="s">
        <v>365</v>
      </c>
      <c r="E155" s="229" t="s">
        <v>3051</v>
      </c>
      <c r="F155" s="230" t="s">
        <v>3052</v>
      </c>
      <c r="G155" s="231" t="s">
        <v>603</v>
      </c>
      <c r="H155" s="232">
        <v>38</v>
      </c>
      <c r="I155" s="233"/>
      <c r="J155" s="234">
        <f>ROUND(I155*H155,2)</f>
        <v>0</v>
      </c>
      <c r="K155" s="230" t="s">
        <v>369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370</v>
      </c>
      <c r="AT155" s="239" t="s">
        <v>365</v>
      </c>
      <c r="AU155" s="239" t="s">
        <v>88</v>
      </c>
      <c r="AY155" s="18" t="s">
        <v>362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370</v>
      </c>
      <c r="BM155" s="239" t="s">
        <v>1149</v>
      </c>
    </row>
    <row r="156" s="2" customFormat="1" ht="24.15" customHeight="1">
      <c r="A156" s="39"/>
      <c r="B156" s="40"/>
      <c r="C156" s="228" t="s">
        <v>484</v>
      </c>
      <c r="D156" s="228" t="s">
        <v>365</v>
      </c>
      <c r="E156" s="229" t="s">
        <v>3168</v>
      </c>
      <c r="F156" s="230" t="s">
        <v>3169</v>
      </c>
      <c r="G156" s="231" t="s">
        <v>603</v>
      </c>
      <c r="H156" s="232">
        <v>12</v>
      </c>
      <c r="I156" s="233"/>
      <c r="J156" s="234">
        <f>ROUND(I156*H156,2)</f>
        <v>0</v>
      </c>
      <c r="K156" s="230" t="s">
        <v>369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370</v>
      </c>
      <c r="AT156" s="239" t="s">
        <v>365</v>
      </c>
      <c r="AU156" s="239" t="s">
        <v>88</v>
      </c>
      <c r="AY156" s="18" t="s">
        <v>362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370</v>
      </c>
      <c r="BM156" s="239" t="s">
        <v>1159</v>
      </c>
    </row>
    <row r="157" s="2" customFormat="1" ht="24.15" customHeight="1">
      <c r="A157" s="39"/>
      <c r="B157" s="40"/>
      <c r="C157" s="228" t="s">
        <v>488</v>
      </c>
      <c r="D157" s="228" t="s">
        <v>365</v>
      </c>
      <c r="E157" s="229" t="s">
        <v>202</v>
      </c>
      <c r="F157" s="230" t="s">
        <v>3170</v>
      </c>
      <c r="G157" s="231" t="s">
        <v>3144</v>
      </c>
      <c r="H157" s="232">
        <v>1</v>
      </c>
      <c r="I157" s="233"/>
      <c r="J157" s="234">
        <f>ROUND(I157*H157,2)</f>
        <v>0</v>
      </c>
      <c r="K157" s="230" t="s">
        <v>1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370</v>
      </c>
      <c r="AT157" s="239" t="s">
        <v>365</v>
      </c>
      <c r="AU157" s="239" t="s">
        <v>88</v>
      </c>
      <c r="AY157" s="18" t="s">
        <v>362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88</v>
      </c>
      <c r="BK157" s="240">
        <f>ROUND(I157*H157,2)</f>
        <v>0</v>
      </c>
      <c r="BL157" s="18" t="s">
        <v>370</v>
      </c>
      <c r="BM157" s="239" t="s">
        <v>1171</v>
      </c>
    </row>
    <row r="158" s="12" customFormat="1" ht="22.8" customHeight="1">
      <c r="A158" s="12"/>
      <c r="B158" s="212"/>
      <c r="C158" s="213"/>
      <c r="D158" s="214" t="s">
        <v>75</v>
      </c>
      <c r="E158" s="226" t="s">
        <v>3006</v>
      </c>
      <c r="F158" s="226" t="s">
        <v>3298</v>
      </c>
      <c r="G158" s="213"/>
      <c r="H158" s="213"/>
      <c r="I158" s="216"/>
      <c r="J158" s="227">
        <f>BK158</f>
        <v>0</v>
      </c>
      <c r="K158" s="213"/>
      <c r="L158" s="218"/>
      <c r="M158" s="219"/>
      <c r="N158" s="220"/>
      <c r="O158" s="220"/>
      <c r="P158" s="221">
        <f>SUM(P159:P167)</f>
        <v>0</v>
      </c>
      <c r="Q158" s="220"/>
      <c r="R158" s="221">
        <f>SUM(R159:R167)</f>
        <v>0</v>
      </c>
      <c r="S158" s="220"/>
      <c r="T158" s="222">
        <f>SUM(T159:T167)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3" t="s">
        <v>83</v>
      </c>
      <c r="AT158" s="224" t="s">
        <v>75</v>
      </c>
      <c r="AU158" s="224" t="s">
        <v>83</v>
      </c>
      <c r="AY158" s="223" t="s">
        <v>362</v>
      </c>
      <c r="BK158" s="225">
        <f>SUM(BK159:BK167)</f>
        <v>0</v>
      </c>
    </row>
    <row r="159" s="2" customFormat="1" ht="24.15" customHeight="1">
      <c r="A159" s="39"/>
      <c r="B159" s="40"/>
      <c r="C159" s="228" t="s">
        <v>492</v>
      </c>
      <c r="D159" s="228" t="s">
        <v>365</v>
      </c>
      <c r="E159" s="229" t="s">
        <v>3153</v>
      </c>
      <c r="F159" s="230" t="s">
        <v>3154</v>
      </c>
      <c r="G159" s="231" t="s">
        <v>603</v>
      </c>
      <c r="H159" s="232">
        <v>1</v>
      </c>
      <c r="I159" s="233"/>
      <c r="J159" s="234">
        <f>ROUND(I159*H159,2)</f>
        <v>0</v>
      </c>
      <c r="K159" s="230" t="s">
        <v>369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370</v>
      </c>
      <c r="AT159" s="239" t="s">
        <v>365</v>
      </c>
      <c r="AU159" s="239" t="s">
        <v>88</v>
      </c>
      <c r="AY159" s="18" t="s">
        <v>362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370</v>
      </c>
      <c r="BM159" s="239" t="s">
        <v>1180</v>
      </c>
    </row>
    <row r="160" s="2" customFormat="1" ht="33" customHeight="1">
      <c r="A160" s="39"/>
      <c r="B160" s="40"/>
      <c r="C160" s="228" t="s">
        <v>497</v>
      </c>
      <c r="D160" s="228" t="s">
        <v>365</v>
      </c>
      <c r="E160" s="229" t="s">
        <v>3190</v>
      </c>
      <c r="F160" s="230" t="s">
        <v>3191</v>
      </c>
      <c r="G160" s="231" t="s">
        <v>603</v>
      </c>
      <c r="H160" s="232">
        <v>1</v>
      </c>
      <c r="I160" s="233"/>
      <c r="J160" s="234">
        <f>ROUND(I160*H160,2)</f>
        <v>0</v>
      </c>
      <c r="K160" s="230" t="s">
        <v>369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370</v>
      </c>
      <c r="AT160" s="239" t="s">
        <v>365</v>
      </c>
      <c r="AU160" s="239" t="s">
        <v>88</v>
      </c>
      <c r="AY160" s="18" t="s">
        <v>362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370</v>
      </c>
      <c r="BM160" s="239" t="s">
        <v>1190</v>
      </c>
    </row>
    <row r="161" s="2" customFormat="1" ht="24.15" customHeight="1">
      <c r="A161" s="39"/>
      <c r="B161" s="40"/>
      <c r="C161" s="228" t="s">
        <v>502</v>
      </c>
      <c r="D161" s="228" t="s">
        <v>365</v>
      </c>
      <c r="E161" s="229" t="s">
        <v>3192</v>
      </c>
      <c r="F161" s="230" t="s">
        <v>3193</v>
      </c>
      <c r="G161" s="231" t="s">
        <v>603</v>
      </c>
      <c r="H161" s="232">
        <v>2</v>
      </c>
      <c r="I161" s="233"/>
      <c r="J161" s="234">
        <f>ROUND(I161*H161,2)</f>
        <v>0</v>
      </c>
      <c r="K161" s="230" t="s">
        <v>369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370</v>
      </c>
      <c r="AT161" s="239" t="s">
        <v>365</v>
      </c>
      <c r="AU161" s="239" t="s">
        <v>88</v>
      </c>
      <c r="AY161" s="18" t="s">
        <v>362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88</v>
      </c>
      <c r="BK161" s="240">
        <f>ROUND(I161*H161,2)</f>
        <v>0</v>
      </c>
      <c r="BL161" s="18" t="s">
        <v>370</v>
      </c>
      <c r="BM161" s="239" t="s">
        <v>1201</v>
      </c>
    </row>
    <row r="162" s="2" customFormat="1" ht="24.15" customHeight="1">
      <c r="A162" s="39"/>
      <c r="B162" s="40"/>
      <c r="C162" s="228" t="s">
        <v>509</v>
      </c>
      <c r="D162" s="228" t="s">
        <v>365</v>
      </c>
      <c r="E162" s="229" t="s">
        <v>3295</v>
      </c>
      <c r="F162" s="230" t="s">
        <v>3296</v>
      </c>
      <c r="G162" s="231" t="s">
        <v>603</v>
      </c>
      <c r="H162" s="232">
        <v>2</v>
      </c>
      <c r="I162" s="233"/>
      <c r="J162" s="234">
        <f>ROUND(I162*H162,2)</f>
        <v>0</v>
      </c>
      <c r="K162" s="230" t="s">
        <v>369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370</v>
      </c>
      <c r="AT162" s="239" t="s">
        <v>365</v>
      </c>
      <c r="AU162" s="239" t="s">
        <v>88</v>
      </c>
      <c r="AY162" s="18" t="s">
        <v>362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88</v>
      </c>
      <c r="BK162" s="240">
        <f>ROUND(I162*H162,2)</f>
        <v>0</v>
      </c>
      <c r="BL162" s="18" t="s">
        <v>370</v>
      </c>
      <c r="BM162" s="239" t="s">
        <v>1214</v>
      </c>
    </row>
    <row r="163" s="2" customFormat="1" ht="24.15" customHeight="1">
      <c r="A163" s="39"/>
      <c r="B163" s="40"/>
      <c r="C163" s="228" t="s">
        <v>517</v>
      </c>
      <c r="D163" s="228" t="s">
        <v>365</v>
      </c>
      <c r="E163" s="229" t="s">
        <v>3161</v>
      </c>
      <c r="F163" s="230" t="s">
        <v>3162</v>
      </c>
      <c r="G163" s="231" t="s">
        <v>603</v>
      </c>
      <c r="H163" s="232">
        <v>4</v>
      </c>
      <c r="I163" s="233"/>
      <c r="J163" s="234">
        <f>ROUND(I163*H163,2)</f>
        <v>0</v>
      </c>
      <c r="K163" s="230" t="s">
        <v>369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370</v>
      </c>
      <c r="AT163" s="239" t="s">
        <v>365</v>
      </c>
      <c r="AU163" s="239" t="s">
        <v>88</v>
      </c>
      <c r="AY163" s="18" t="s">
        <v>362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88</v>
      </c>
      <c r="BK163" s="240">
        <f>ROUND(I163*H163,2)</f>
        <v>0</v>
      </c>
      <c r="BL163" s="18" t="s">
        <v>370</v>
      </c>
      <c r="BM163" s="239" t="s">
        <v>1222</v>
      </c>
    </row>
    <row r="164" s="2" customFormat="1" ht="24.15" customHeight="1">
      <c r="A164" s="39"/>
      <c r="B164" s="40"/>
      <c r="C164" s="228" t="s">
        <v>522</v>
      </c>
      <c r="D164" s="228" t="s">
        <v>365</v>
      </c>
      <c r="E164" s="229" t="s">
        <v>3166</v>
      </c>
      <c r="F164" s="230" t="s">
        <v>3167</v>
      </c>
      <c r="G164" s="231" t="s">
        <v>603</v>
      </c>
      <c r="H164" s="232">
        <v>10</v>
      </c>
      <c r="I164" s="233"/>
      <c r="J164" s="234">
        <f>ROUND(I164*H164,2)</f>
        <v>0</v>
      </c>
      <c r="K164" s="230" t="s">
        <v>369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370</v>
      </c>
      <c r="AT164" s="239" t="s">
        <v>365</v>
      </c>
      <c r="AU164" s="239" t="s">
        <v>88</v>
      </c>
      <c r="AY164" s="18" t="s">
        <v>362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88</v>
      </c>
      <c r="BK164" s="240">
        <f>ROUND(I164*H164,2)</f>
        <v>0</v>
      </c>
      <c r="BL164" s="18" t="s">
        <v>370</v>
      </c>
      <c r="BM164" s="239" t="s">
        <v>1233</v>
      </c>
    </row>
    <row r="165" s="2" customFormat="1" ht="21.75" customHeight="1">
      <c r="A165" s="39"/>
      <c r="B165" s="40"/>
      <c r="C165" s="228" t="s">
        <v>526</v>
      </c>
      <c r="D165" s="228" t="s">
        <v>365</v>
      </c>
      <c r="E165" s="229" t="s">
        <v>3051</v>
      </c>
      <c r="F165" s="230" t="s">
        <v>3052</v>
      </c>
      <c r="G165" s="231" t="s">
        <v>603</v>
      </c>
      <c r="H165" s="232">
        <v>12</v>
      </c>
      <c r="I165" s="233"/>
      <c r="J165" s="234">
        <f>ROUND(I165*H165,2)</f>
        <v>0</v>
      </c>
      <c r="K165" s="230" t="s">
        <v>369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370</v>
      </c>
      <c r="AT165" s="239" t="s">
        <v>365</v>
      </c>
      <c r="AU165" s="239" t="s">
        <v>88</v>
      </c>
      <c r="AY165" s="18" t="s">
        <v>362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88</v>
      </c>
      <c r="BK165" s="240">
        <f>ROUND(I165*H165,2)</f>
        <v>0</v>
      </c>
      <c r="BL165" s="18" t="s">
        <v>370</v>
      </c>
      <c r="BM165" s="239" t="s">
        <v>1239</v>
      </c>
    </row>
    <row r="166" s="2" customFormat="1" ht="24.15" customHeight="1">
      <c r="A166" s="39"/>
      <c r="B166" s="40"/>
      <c r="C166" s="228" t="s">
        <v>530</v>
      </c>
      <c r="D166" s="228" t="s">
        <v>365</v>
      </c>
      <c r="E166" s="229" t="s">
        <v>3168</v>
      </c>
      <c r="F166" s="230" t="s">
        <v>3169</v>
      </c>
      <c r="G166" s="231" t="s">
        <v>603</v>
      </c>
      <c r="H166" s="232">
        <v>5</v>
      </c>
      <c r="I166" s="233"/>
      <c r="J166" s="234">
        <f>ROUND(I166*H166,2)</f>
        <v>0</v>
      </c>
      <c r="K166" s="230" t="s">
        <v>369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370</v>
      </c>
      <c r="AT166" s="239" t="s">
        <v>365</v>
      </c>
      <c r="AU166" s="239" t="s">
        <v>88</v>
      </c>
      <c r="AY166" s="18" t="s">
        <v>362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88</v>
      </c>
      <c r="BK166" s="240">
        <f>ROUND(I166*H166,2)</f>
        <v>0</v>
      </c>
      <c r="BL166" s="18" t="s">
        <v>370</v>
      </c>
      <c r="BM166" s="239" t="s">
        <v>1243</v>
      </c>
    </row>
    <row r="167" s="2" customFormat="1" ht="24.15" customHeight="1">
      <c r="A167" s="39"/>
      <c r="B167" s="40"/>
      <c r="C167" s="228" t="s">
        <v>536</v>
      </c>
      <c r="D167" s="228" t="s">
        <v>365</v>
      </c>
      <c r="E167" s="229" t="s">
        <v>202</v>
      </c>
      <c r="F167" s="230" t="s">
        <v>3170</v>
      </c>
      <c r="G167" s="231" t="s">
        <v>3144</v>
      </c>
      <c r="H167" s="232">
        <v>1</v>
      </c>
      <c r="I167" s="233"/>
      <c r="J167" s="234">
        <f>ROUND(I167*H167,2)</f>
        <v>0</v>
      </c>
      <c r="K167" s="230" t="s">
        <v>1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370</v>
      </c>
      <c r="AT167" s="239" t="s">
        <v>365</v>
      </c>
      <c r="AU167" s="239" t="s">
        <v>88</v>
      </c>
      <c r="AY167" s="18" t="s">
        <v>362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88</v>
      </c>
      <c r="BK167" s="240">
        <f>ROUND(I167*H167,2)</f>
        <v>0</v>
      </c>
      <c r="BL167" s="18" t="s">
        <v>370</v>
      </c>
      <c r="BM167" s="239" t="s">
        <v>1249</v>
      </c>
    </row>
    <row r="168" s="12" customFormat="1" ht="22.8" customHeight="1">
      <c r="A168" s="12"/>
      <c r="B168" s="212"/>
      <c r="C168" s="213"/>
      <c r="D168" s="214" t="s">
        <v>75</v>
      </c>
      <c r="E168" s="226" t="s">
        <v>3083</v>
      </c>
      <c r="F168" s="226" t="s">
        <v>3299</v>
      </c>
      <c r="G168" s="213"/>
      <c r="H168" s="213"/>
      <c r="I168" s="216"/>
      <c r="J168" s="227">
        <f>BK168</f>
        <v>0</v>
      </c>
      <c r="K168" s="213"/>
      <c r="L168" s="218"/>
      <c r="M168" s="219"/>
      <c r="N168" s="220"/>
      <c r="O168" s="220"/>
      <c r="P168" s="221">
        <f>SUM(P169:P176)</f>
        <v>0</v>
      </c>
      <c r="Q168" s="220"/>
      <c r="R168" s="221">
        <f>SUM(R169:R176)</f>
        <v>0</v>
      </c>
      <c r="S168" s="220"/>
      <c r="T168" s="222">
        <f>SUM(T169:T176)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3" t="s">
        <v>83</v>
      </c>
      <c r="AT168" s="224" t="s">
        <v>75</v>
      </c>
      <c r="AU168" s="224" t="s">
        <v>83</v>
      </c>
      <c r="AY168" s="223" t="s">
        <v>362</v>
      </c>
      <c r="BK168" s="225">
        <f>SUM(BK169:BK176)</f>
        <v>0</v>
      </c>
    </row>
    <row r="169" s="2" customFormat="1" ht="24.15" customHeight="1">
      <c r="A169" s="39"/>
      <c r="B169" s="40"/>
      <c r="C169" s="228" t="s">
        <v>540</v>
      </c>
      <c r="D169" s="228" t="s">
        <v>365</v>
      </c>
      <c r="E169" s="229" t="s">
        <v>3153</v>
      </c>
      <c r="F169" s="230" t="s">
        <v>3154</v>
      </c>
      <c r="G169" s="231" t="s">
        <v>603</v>
      </c>
      <c r="H169" s="232">
        <v>8</v>
      </c>
      <c r="I169" s="233"/>
      <c r="J169" s="234">
        <f>ROUND(I169*H169,2)</f>
        <v>0</v>
      </c>
      <c r="K169" s="230" t="s">
        <v>369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370</v>
      </c>
      <c r="AT169" s="239" t="s">
        <v>365</v>
      </c>
      <c r="AU169" s="239" t="s">
        <v>88</v>
      </c>
      <c r="AY169" s="18" t="s">
        <v>362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88</v>
      </c>
      <c r="BK169" s="240">
        <f>ROUND(I169*H169,2)</f>
        <v>0</v>
      </c>
      <c r="BL169" s="18" t="s">
        <v>370</v>
      </c>
      <c r="BM169" s="239" t="s">
        <v>1258</v>
      </c>
    </row>
    <row r="170" s="2" customFormat="1" ht="37.8" customHeight="1">
      <c r="A170" s="39"/>
      <c r="B170" s="40"/>
      <c r="C170" s="228" t="s">
        <v>544</v>
      </c>
      <c r="D170" s="228" t="s">
        <v>365</v>
      </c>
      <c r="E170" s="229" t="s">
        <v>3155</v>
      </c>
      <c r="F170" s="230" t="s">
        <v>3156</v>
      </c>
      <c r="G170" s="231" t="s">
        <v>603</v>
      </c>
      <c r="H170" s="232">
        <v>8</v>
      </c>
      <c r="I170" s="233"/>
      <c r="J170" s="234">
        <f>ROUND(I170*H170,2)</f>
        <v>0</v>
      </c>
      <c r="K170" s="230" t="s">
        <v>369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370</v>
      </c>
      <c r="AT170" s="239" t="s">
        <v>365</v>
      </c>
      <c r="AU170" s="239" t="s">
        <v>88</v>
      </c>
      <c r="AY170" s="18" t="s">
        <v>362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88</v>
      </c>
      <c r="BK170" s="240">
        <f>ROUND(I170*H170,2)</f>
        <v>0</v>
      </c>
      <c r="BL170" s="18" t="s">
        <v>370</v>
      </c>
      <c r="BM170" s="239" t="s">
        <v>1199</v>
      </c>
    </row>
    <row r="171" s="2" customFormat="1" ht="24.15" customHeight="1">
      <c r="A171" s="39"/>
      <c r="B171" s="40"/>
      <c r="C171" s="228" t="s">
        <v>548</v>
      </c>
      <c r="D171" s="228" t="s">
        <v>365</v>
      </c>
      <c r="E171" s="229" t="s">
        <v>3159</v>
      </c>
      <c r="F171" s="230" t="s">
        <v>3160</v>
      </c>
      <c r="G171" s="231" t="s">
        <v>603</v>
      </c>
      <c r="H171" s="232">
        <v>8</v>
      </c>
      <c r="I171" s="233"/>
      <c r="J171" s="234">
        <f>ROUND(I171*H171,2)</f>
        <v>0</v>
      </c>
      <c r="K171" s="230" t="s">
        <v>369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370</v>
      </c>
      <c r="AT171" s="239" t="s">
        <v>365</v>
      </c>
      <c r="AU171" s="239" t="s">
        <v>88</v>
      </c>
      <c r="AY171" s="18" t="s">
        <v>362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88</v>
      </c>
      <c r="BK171" s="240">
        <f>ROUND(I171*H171,2)</f>
        <v>0</v>
      </c>
      <c r="BL171" s="18" t="s">
        <v>370</v>
      </c>
      <c r="BM171" s="239" t="s">
        <v>1280</v>
      </c>
    </row>
    <row r="172" s="2" customFormat="1" ht="24.15" customHeight="1">
      <c r="A172" s="39"/>
      <c r="B172" s="40"/>
      <c r="C172" s="228" t="s">
        <v>554</v>
      </c>
      <c r="D172" s="228" t="s">
        <v>365</v>
      </c>
      <c r="E172" s="229" t="s">
        <v>3161</v>
      </c>
      <c r="F172" s="230" t="s">
        <v>3162</v>
      </c>
      <c r="G172" s="231" t="s">
        <v>603</v>
      </c>
      <c r="H172" s="232">
        <v>40</v>
      </c>
      <c r="I172" s="233"/>
      <c r="J172" s="234">
        <f>ROUND(I172*H172,2)</f>
        <v>0</v>
      </c>
      <c r="K172" s="230" t="s">
        <v>369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370</v>
      </c>
      <c r="AT172" s="239" t="s">
        <v>365</v>
      </c>
      <c r="AU172" s="239" t="s">
        <v>88</v>
      </c>
      <c r="AY172" s="18" t="s">
        <v>362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88</v>
      </c>
      <c r="BK172" s="240">
        <f>ROUND(I172*H172,2)</f>
        <v>0</v>
      </c>
      <c r="BL172" s="18" t="s">
        <v>370</v>
      </c>
      <c r="BM172" s="239" t="s">
        <v>1293</v>
      </c>
    </row>
    <row r="173" s="2" customFormat="1" ht="24.15" customHeight="1">
      <c r="A173" s="39"/>
      <c r="B173" s="40"/>
      <c r="C173" s="228" t="s">
        <v>564</v>
      </c>
      <c r="D173" s="228" t="s">
        <v>365</v>
      </c>
      <c r="E173" s="229" t="s">
        <v>3166</v>
      </c>
      <c r="F173" s="230" t="s">
        <v>3167</v>
      </c>
      <c r="G173" s="231" t="s">
        <v>603</v>
      </c>
      <c r="H173" s="232">
        <v>24</v>
      </c>
      <c r="I173" s="233"/>
      <c r="J173" s="234">
        <f>ROUND(I173*H173,2)</f>
        <v>0</v>
      </c>
      <c r="K173" s="230" t="s">
        <v>369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370</v>
      </c>
      <c r="AT173" s="239" t="s">
        <v>365</v>
      </c>
      <c r="AU173" s="239" t="s">
        <v>88</v>
      </c>
      <c r="AY173" s="18" t="s">
        <v>362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88</v>
      </c>
      <c r="BK173" s="240">
        <f>ROUND(I173*H173,2)</f>
        <v>0</v>
      </c>
      <c r="BL173" s="18" t="s">
        <v>370</v>
      </c>
      <c r="BM173" s="239" t="s">
        <v>1307</v>
      </c>
    </row>
    <row r="174" s="2" customFormat="1" ht="21.75" customHeight="1">
      <c r="A174" s="39"/>
      <c r="B174" s="40"/>
      <c r="C174" s="228" t="s">
        <v>574</v>
      </c>
      <c r="D174" s="228" t="s">
        <v>365</v>
      </c>
      <c r="E174" s="229" t="s">
        <v>3051</v>
      </c>
      <c r="F174" s="230" t="s">
        <v>3052</v>
      </c>
      <c r="G174" s="231" t="s">
        <v>603</v>
      </c>
      <c r="H174" s="232">
        <v>96</v>
      </c>
      <c r="I174" s="233"/>
      <c r="J174" s="234">
        <f>ROUND(I174*H174,2)</f>
        <v>0</v>
      </c>
      <c r="K174" s="230" t="s">
        <v>369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370</v>
      </c>
      <c r="AT174" s="239" t="s">
        <v>365</v>
      </c>
      <c r="AU174" s="239" t="s">
        <v>88</v>
      </c>
      <c r="AY174" s="18" t="s">
        <v>362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88</v>
      </c>
      <c r="BK174" s="240">
        <f>ROUND(I174*H174,2)</f>
        <v>0</v>
      </c>
      <c r="BL174" s="18" t="s">
        <v>370</v>
      </c>
      <c r="BM174" s="239" t="s">
        <v>1319</v>
      </c>
    </row>
    <row r="175" s="2" customFormat="1" ht="24.15" customHeight="1">
      <c r="A175" s="39"/>
      <c r="B175" s="40"/>
      <c r="C175" s="228" t="s">
        <v>1128</v>
      </c>
      <c r="D175" s="228" t="s">
        <v>365</v>
      </c>
      <c r="E175" s="229" t="s">
        <v>3168</v>
      </c>
      <c r="F175" s="230" t="s">
        <v>3169</v>
      </c>
      <c r="G175" s="231" t="s">
        <v>603</v>
      </c>
      <c r="H175" s="232">
        <v>40</v>
      </c>
      <c r="I175" s="233"/>
      <c r="J175" s="234">
        <f>ROUND(I175*H175,2)</f>
        <v>0</v>
      </c>
      <c r="K175" s="230" t="s">
        <v>369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370</v>
      </c>
      <c r="AT175" s="239" t="s">
        <v>365</v>
      </c>
      <c r="AU175" s="239" t="s">
        <v>88</v>
      </c>
      <c r="AY175" s="18" t="s">
        <v>362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88</v>
      </c>
      <c r="BK175" s="240">
        <f>ROUND(I175*H175,2)</f>
        <v>0</v>
      </c>
      <c r="BL175" s="18" t="s">
        <v>370</v>
      </c>
      <c r="BM175" s="239" t="s">
        <v>1336</v>
      </c>
    </row>
    <row r="176" s="2" customFormat="1" ht="24.15" customHeight="1">
      <c r="A176" s="39"/>
      <c r="B176" s="40"/>
      <c r="C176" s="228" t="s">
        <v>1132</v>
      </c>
      <c r="D176" s="228" t="s">
        <v>365</v>
      </c>
      <c r="E176" s="229" t="s">
        <v>202</v>
      </c>
      <c r="F176" s="230" t="s">
        <v>3170</v>
      </c>
      <c r="G176" s="231" t="s">
        <v>3144</v>
      </c>
      <c r="H176" s="232">
        <v>8</v>
      </c>
      <c r="I176" s="233"/>
      <c r="J176" s="234">
        <f>ROUND(I176*H176,2)</f>
        <v>0</v>
      </c>
      <c r="K176" s="230" t="s">
        <v>1</v>
      </c>
      <c r="L176" s="45"/>
      <c r="M176" s="288" t="s">
        <v>1</v>
      </c>
      <c r="N176" s="289" t="s">
        <v>42</v>
      </c>
      <c r="O176" s="290"/>
      <c r="P176" s="291">
        <f>O176*H176</f>
        <v>0</v>
      </c>
      <c r="Q176" s="291">
        <v>0</v>
      </c>
      <c r="R176" s="291">
        <f>Q176*H176</f>
        <v>0</v>
      </c>
      <c r="S176" s="291">
        <v>0</v>
      </c>
      <c r="T176" s="292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370</v>
      </c>
      <c r="AT176" s="239" t="s">
        <v>365</v>
      </c>
      <c r="AU176" s="239" t="s">
        <v>88</v>
      </c>
      <c r="AY176" s="18" t="s">
        <v>362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88</v>
      </c>
      <c r="BK176" s="240">
        <f>ROUND(I176*H176,2)</f>
        <v>0</v>
      </c>
      <c r="BL176" s="18" t="s">
        <v>370</v>
      </c>
      <c r="BM176" s="239" t="s">
        <v>1351</v>
      </c>
    </row>
    <row r="177" s="2" customFormat="1" ht="6.96" customHeight="1">
      <c r="A177" s="39"/>
      <c r="B177" s="67"/>
      <c r="C177" s="68"/>
      <c r="D177" s="68"/>
      <c r="E177" s="68"/>
      <c r="F177" s="68"/>
      <c r="G177" s="68"/>
      <c r="H177" s="68"/>
      <c r="I177" s="68"/>
      <c r="J177" s="68"/>
      <c r="K177" s="68"/>
      <c r="L177" s="45"/>
      <c r="M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</row>
  </sheetData>
  <sheetProtection sheet="1" autoFilter="0" formatColumns="0" formatRows="0" objects="1" scenarios="1" spinCount="100000" saltValue="cpVCpQXWlba3aN+0w5Sqo0tWvvxs3DRQ5ekcZs0YZaVSmOeBSVaFvdpy0lqGg0tAIq4Ysr9mnbd5VOgzuAZU8A==" hashValue="7ISqLjk+ixofxZX5n2/+39akT/Yo0Zn/HFxZuNiLQlnhbF7O/hrBoS9SdJFY3YjWAydbrEwwjXi7/62UpOTdig==" algorithmName="SHA-512" password="CC35"/>
  <autoFilter ref="C128:K17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5:H115"/>
    <mergeCell ref="E119:H119"/>
    <mergeCell ref="E117:H117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632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2574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3300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ROUND(J129,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ROUND((SUM(BE129:BE182)),  2)</f>
        <v>0</v>
      </c>
      <c r="G37" s="39"/>
      <c r="H37" s="39"/>
      <c r="I37" s="166">
        <v>0.20999999999999999</v>
      </c>
      <c r="J37" s="165">
        <f>ROUND(((SUM(BE129:BE182))*I37),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ROUND((SUM(BF129:BF182)),  2)</f>
        <v>0</v>
      </c>
      <c r="G38" s="39"/>
      <c r="H38" s="39"/>
      <c r="I38" s="166">
        <v>0.12</v>
      </c>
      <c r="J38" s="165">
        <f>ROUND(((SUM(BF129:BF182))*I38),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ROUND((SUM(BG129:BG182)),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ROUND((SUM(BH129:BH182)),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ROUND((SUM(BI129:BI182)),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632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2574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ROZ8 - RP-S.xx_ A - materiál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J129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3301</v>
      </c>
      <c r="E101" s="193"/>
      <c r="F101" s="193"/>
      <c r="G101" s="193"/>
      <c r="H101" s="193"/>
      <c r="I101" s="193"/>
      <c r="J101" s="194">
        <f>J130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3289</v>
      </c>
      <c r="E102" s="198"/>
      <c r="F102" s="198"/>
      <c r="G102" s="198"/>
      <c r="H102" s="198"/>
      <c r="I102" s="198"/>
      <c r="J102" s="199">
        <f>J131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3302</v>
      </c>
      <c r="E103" s="198"/>
      <c r="F103" s="198"/>
      <c r="G103" s="198"/>
      <c r="H103" s="198"/>
      <c r="I103" s="198"/>
      <c r="J103" s="199">
        <f>J149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3303</v>
      </c>
      <c r="E104" s="198"/>
      <c r="F104" s="198"/>
      <c r="G104" s="198"/>
      <c r="H104" s="198"/>
      <c r="I104" s="198"/>
      <c r="J104" s="199">
        <f>J164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3304</v>
      </c>
      <c r="E105" s="198"/>
      <c r="F105" s="198"/>
      <c r="G105" s="198"/>
      <c r="H105" s="198"/>
      <c r="I105" s="198"/>
      <c r="J105" s="199">
        <f>J175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347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5" t="str">
        <f>E7</f>
        <v>Stavební úpravy Ústecká 2855, Česká Lípa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325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1" customFormat="1" ht="16.5" customHeight="1">
      <c r="B117" s="22"/>
      <c r="C117" s="23"/>
      <c r="D117" s="23"/>
      <c r="E117" s="185" t="s">
        <v>632</v>
      </c>
      <c r="F117" s="23"/>
      <c r="G117" s="23"/>
      <c r="H117" s="23"/>
      <c r="I117" s="23"/>
      <c r="J117" s="23"/>
      <c r="K117" s="23"/>
      <c r="L117" s="21"/>
    </row>
    <row r="118" s="1" customFormat="1" ht="12" customHeight="1">
      <c r="B118" s="22"/>
      <c r="C118" s="33" t="s">
        <v>327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296" t="s">
        <v>2574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634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E13</f>
        <v>ROZ8 - RP-S.xx_ A - materiál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F16</f>
        <v xml:space="preserve">Ústecká 2855, Česká Lípa </v>
      </c>
      <c r="G123" s="41"/>
      <c r="H123" s="41"/>
      <c r="I123" s="33" t="s">
        <v>22</v>
      </c>
      <c r="J123" s="80" t="str">
        <f>IF(J16="","",J16)</f>
        <v>6. 8. 2025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E19</f>
        <v>Město Č. Lípa, n. T.G.M. 1/1, 47 001 Česká Lípa</v>
      </c>
      <c r="G125" s="41"/>
      <c r="H125" s="41"/>
      <c r="I125" s="33" t="s">
        <v>30</v>
      </c>
      <c r="J125" s="37" t="str">
        <f>E25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28</v>
      </c>
      <c r="D126" s="41"/>
      <c r="E126" s="41"/>
      <c r="F126" s="28" t="str">
        <f>IF(E22="","",E22)</f>
        <v>Vyplň údaj</v>
      </c>
      <c r="G126" s="41"/>
      <c r="H126" s="41"/>
      <c r="I126" s="33" t="s">
        <v>33</v>
      </c>
      <c r="J126" s="37" t="str">
        <f>E28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1"/>
      <c r="B128" s="202"/>
      <c r="C128" s="203" t="s">
        <v>348</v>
      </c>
      <c r="D128" s="204" t="s">
        <v>61</v>
      </c>
      <c r="E128" s="204" t="s">
        <v>57</v>
      </c>
      <c r="F128" s="204" t="s">
        <v>58</v>
      </c>
      <c r="G128" s="204" t="s">
        <v>349</v>
      </c>
      <c r="H128" s="204" t="s">
        <v>350</v>
      </c>
      <c r="I128" s="204" t="s">
        <v>351</v>
      </c>
      <c r="J128" s="204" t="s">
        <v>331</v>
      </c>
      <c r="K128" s="205" t="s">
        <v>352</v>
      </c>
      <c r="L128" s="206"/>
      <c r="M128" s="101" t="s">
        <v>1</v>
      </c>
      <c r="N128" s="102" t="s">
        <v>40</v>
      </c>
      <c r="O128" s="102" t="s">
        <v>353</v>
      </c>
      <c r="P128" s="102" t="s">
        <v>354</v>
      </c>
      <c r="Q128" s="102" t="s">
        <v>355</v>
      </c>
      <c r="R128" s="102" t="s">
        <v>356</v>
      </c>
      <c r="S128" s="102" t="s">
        <v>357</v>
      </c>
      <c r="T128" s="103" t="s">
        <v>358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="2" customFormat="1" ht="22.8" customHeight="1">
      <c r="A129" s="39"/>
      <c r="B129" s="40"/>
      <c r="C129" s="108" t="s">
        <v>359</v>
      </c>
      <c r="D129" s="41"/>
      <c r="E129" s="41"/>
      <c r="F129" s="41"/>
      <c r="G129" s="41"/>
      <c r="H129" s="41"/>
      <c r="I129" s="41"/>
      <c r="J129" s="207">
        <f>BK129</f>
        <v>0</v>
      </c>
      <c r="K129" s="41"/>
      <c r="L129" s="45"/>
      <c r="M129" s="104"/>
      <c r="N129" s="208"/>
      <c r="O129" s="105"/>
      <c r="P129" s="209">
        <f>P130</f>
        <v>0</v>
      </c>
      <c r="Q129" s="105"/>
      <c r="R129" s="209">
        <f>R130</f>
        <v>0</v>
      </c>
      <c r="S129" s="105"/>
      <c r="T129" s="210">
        <f>T130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75</v>
      </c>
      <c r="AU129" s="18" t="s">
        <v>333</v>
      </c>
      <c r="BK129" s="211">
        <f>BK130</f>
        <v>0</v>
      </c>
    </row>
    <row r="130" s="12" customFormat="1" ht="25.92" customHeight="1">
      <c r="A130" s="12"/>
      <c r="B130" s="212"/>
      <c r="C130" s="213"/>
      <c r="D130" s="214" t="s">
        <v>75</v>
      </c>
      <c r="E130" s="215" t="s">
        <v>2577</v>
      </c>
      <c r="F130" s="215" t="s">
        <v>3305</v>
      </c>
      <c r="G130" s="213"/>
      <c r="H130" s="213"/>
      <c r="I130" s="216"/>
      <c r="J130" s="217">
        <f>BK130</f>
        <v>0</v>
      </c>
      <c r="K130" s="213"/>
      <c r="L130" s="218"/>
      <c r="M130" s="219"/>
      <c r="N130" s="220"/>
      <c r="O130" s="220"/>
      <c r="P130" s="221">
        <f>P131+P149+P164+P175</f>
        <v>0</v>
      </c>
      <c r="Q130" s="220"/>
      <c r="R130" s="221">
        <f>R131+R149+R164+R175</f>
        <v>0</v>
      </c>
      <c r="S130" s="220"/>
      <c r="T130" s="222">
        <f>T131+T149+T164+T175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83</v>
      </c>
      <c r="AT130" s="224" t="s">
        <v>75</v>
      </c>
      <c r="AU130" s="224" t="s">
        <v>76</v>
      </c>
      <c r="AY130" s="223" t="s">
        <v>362</v>
      </c>
      <c r="BK130" s="225">
        <f>BK131+BK149+BK164+BK175</f>
        <v>0</v>
      </c>
    </row>
    <row r="131" s="12" customFormat="1" ht="22.8" customHeight="1">
      <c r="A131" s="12"/>
      <c r="B131" s="212"/>
      <c r="C131" s="213"/>
      <c r="D131" s="214" t="s">
        <v>75</v>
      </c>
      <c r="E131" s="226" t="s">
        <v>2857</v>
      </c>
      <c r="F131" s="226" t="s">
        <v>3294</v>
      </c>
      <c r="G131" s="213"/>
      <c r="H131" s="213"/>
      <c r="I131" s="216"/>
      <c r="J131" s="227">
        <f>BK131</f>
        <v>0</v>
      </c>
      <c r="K131" s="213"/>
      <c r="L131" s="218"/>
      <c r="M131" s="219"/>
      <c r="N131" s="220"/>
      <c r="O131" s="220"/>
      <c r="P131" s="221">
        <f>SUM(P132:P148)</f>
        <v>0</v>
      </c>
      <c r="Q131" s="220"/>
      <c r="R131" s="221">
        <f>SUM(R132:R148)</f>
        <v>0</v>
      </c>
      <c r="S131" s="220"/>
      <c r="T131" s="222">
        <f>SUM(T132:T148)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83</v>
      </c>
      <c r="AT131" s="224" t="s">
        <v>75</v>
      </c>
      <c r="AU131" s="224" t="s">
        <v>83</v>
      </c>
      <c r="AY131" s="223" t="s">
        <v>362</v>
      </c>
      <c r="BK131" s="225">
        <f>SUM(BK132:BK148)</f>
        <v>0</v>
      </c>
    </row>
    <row r="132" s="2" customFormat="1" ht="55.5" customHeight="1">
      <c r="A132" s="39"/>
      <c r="B132" s="40"/>
      <c r="C132" s="228" t="s">
        <v>83</v>
      </c>
      <c r="D132" s="228" t="s">
        <v>365</v>
      </c>
      <c r="E132" s="229" t="s">
        <v>202</v>
      </c>
      <c r="F132" s="230" t="s">
        <v>3264</v>
      </c>
      <c r="G132" s="231" t="s">
        <v>603</v>
      </c>
      <c r="H132" s="232">
        <v>1</v>
      </c>
      <c r="I132" s="233"/>
      <c r="J132" s="234">
        <f>ROUND(I132*H132,2)</f>
        <v>0</v>
      </c>
      <c r="K132" s="230" t="s">
        <v>1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370</v>
      </c>
      <c r="AT132" s="239" t="s">
        <v>365</v>
      </c>
      <c r="AU132" s="239" t="s">
        <v>88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370</v>
      </c>
      <c r="BM132" s="239" t="s">
        <v>88</v>
      </c>
    </row>
    <row r="133" s="2" customFormat="1" ht="21.75" customHeight="1">
      <c r="A133" s="39"/>
      <c r="B133" s="40"/>
      <c r="C133" s="228" t="s">
        <v>88</v>
      </c>
      <c r="D133" s="228" t="s">
        <v>365</v>
      </c>
      <c r="E133" s="229" t="s">
        <v>2678</v>
      </c>
      <c r="F133" s="230" t="s">
        <v>3179</v>
      </c>
      <c r="G133" s="231" t="s">
        <v>603</v>
      </c>
      <c r="H133" s="232">
        <v>1</v>
      </c>
      <c r="I133" s="233"/>
      <c r="J133" s="234">
        <f>ROUND(I133*H133,2)</f>
        <v>0</v>
      </c>
      <c r="K133" s="230" t="s">
        <v>1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88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370</v>
      </c>
    </row>
    <row r="134" s="2" customFormat="1" ht="16.5" customHeight="1">
      <c r="A134" s="39"/>
      <c r="B134" s="40"/>
      <c r="C134" s="228" t="s">
        <v>104</v>
      </c>
      <c r="D134" s="228" t="s">
        <v>365</v>
      </c>
      <c r="E134" s="229" t="s">
        <v>2680</v>
      </c>
      <c r="F134" s="230" t="s">
        <v>3180</v>
      </c>
      <c r="G134" s="231" t="s">
        <v>603</v>
      </c>
      <c r="H134" s="232">
        <v>1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88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386</v>
      </c>
    </row>
    <row r="135" s="2" customFormat="1" ht="24.15" customHeight="1">
      <c r="A135" s="39"/>
      <c r="B135" s="40"/>
      <c r="C135" s="228" t="s">
        <v>370</v>
      </c>
      <c r="D135" s="228" t="s">
        <v>365</v>
      </c>
      <c r="E135" s="229" t="s">
        <v>2682</v>
      </c>
      <c r="F135" s="230" t="s">
        <v>3181</v>
      </c>
      <c r="G135" s="231" t="s">
        <v>603</v>
      </c>
      <c r="H135" s="232">
        <v>2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88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383</v>
      </c>
    </row>
    <row r="136" s="2" customFormat="1" ht="24.15" customHeight="1">
      <c r="A136" s="39"/>
      <c r="B136" s="40"/>
      <c r="C136" s="228" t="s">
        <v>363</v>
      </c>
      <c r="D136" s="228" t="s">
        <v>365</v>
      </c>
      <c r="E136" s="229" t="s">
        <v>2684</v>
      </c>
      <c r="F136" s="230" t="s">
        <v>3137</v>
      </c>
      <c r="G136" s="231" t="s">
        <v>603</v>
      </c>
      <c r="H136" s="232">
        <v>2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88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411</v>
      </c>
    </row>
    <row r="137" s="2" customFormat="1" ht="24.15" customHeight="1">
      <c r="A137" s="39"/>
      <c r="B137" s="40"/>
      <c r="C137" s="228" t="s">
        <v>386</v>
      </c>
      <c r="D137" s="228" t="s">
        <v>365</v>
      </c>
      <c r="E137" s="229" t="s">
        <v>2686</v>
      </c>
      <c r="F137" s="230" t="s">
        <v>3182</v>
      </c>
      <c r="G137" s="231" t="s">
        <v>603</v>
      </c>
      <c r="H137" s="232">
        <v>2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370</v>
      </c>
      <c r="AT137" s="239" t="s">
        <v>365</v>
      </c>
      <c r="AU137" s="239" t="s">
        <v>88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370</v>
      </c>
      <c r="BM137" s="239" t="s">
        <v>8</v>
      </c>
    </row>
    <row r="138" s="2" customFormat="1" ht="24.15" customHeight="1">
      <c r="A138" s="39"/>
      <c r="B138" s="40"/>
      <c r="C138" s="228" t="s">
        <v>397</v>
      </c>
      <c r="D138" s="228" t="s">
        <v>365</v>
      </c>
      <c r="E138" s="229" t="s">
        <v>3268</v>
      </c>
      <c r="F138" s="230" t="s">
        <v>3269</v>
      </c>
      <c r="G138" s="231" t="s">
        <v>603</v>
      </c>
      <c r="H138" s="232">
        <v>2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88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431</v>
      </c>
    </row>
    <row r="139" s="2" customFormat="1" ht="24.15" customHeight="1">
      <c r="A139" s="39"/>
      <c r="B139" s="40"/>
      <c r="C139" s="228" t="s">
        <v>383</v>
      </c>
      <c r="D139" s="228" t="s">
        <v>365</v>
      </c>
      <c r="E139" s="229" t="s">
        <v>3306</v>
      </c>
      <c r="F139" s="230" t="s">
        <v>3307</v>
      </c>
      <c r="G139" s="231" t="s">
        <v>603</v>
      </c>
      <c r="H139" s="232">
        <v>1</v>
      </c>
      <c r="I139" s="233"/>
      <c r="J139" s="234">
        <f>ROUND(I139*H139,2)</f>
        <v>0</v>
      </c>
      <c r="K139" s="230" t="s">
        <v>1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370</v>
      </c>
      <c r="AT139" s="239" t="s">
        <v>365</v>
      </c>
      <c r="AU139" s="239" t="s">
        <v>88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440</v>
      </c>
    </row>
    <row r="140" s="2" customFormat="1" ht="24.15" customHeight="1">
      <c r="A140" s="39"/>
      <c r="B140" s="40"/>
      <c r="C140" s="228" t="s">
        <v>406</v>
      </c>
      <c r="D140" s="228" t="s">
        <v>365</v>
      </c>
      <c r="E140" s="229" t="s">
        <v>3138</v>
      </c>
      <c r="F140" s="230" t="s">
        <v>3139</v>
      </c>
      <c r="G140" s="231" t="s">
        <v>603</v>
      </c>
      <c r="H140" s="232">
        <v>17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370</v>
      </c>
      <c r="AT140" s="239" t="s">
        <v>365</v>
      </c>
      <c r="AU140" s="239" t="s">
        <v>88</v>
      </c>
      <c r="AY140" s="18" t="s">
        <v>362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370</v>
      </c>
      <c r="BM140" s="239" t="s">
        <v>450</v>
      </c>
    </row>
    <row r="141" s="2" customFormat="1" ht="24.15" customHeight="1">
      <c r="A141" s="39"/>
      <c r="B141" s="40"/>
      <c r="C141" s="228" t="s">
        <v>411</v>
      </c>
      <c r="D141" s="228" t="s">
        <v>365</v>
      </c>
      <c r="E141" s="229" t="s">
        <v>2688</v>
      </c>
      <c r="F141" s="230" t="s">
        <v>3140</v>
      </c>
      <c r="G141" s="231" t="s">
        <v>603</v>
      </c>
      <c r="H141" s="232">
        <v>2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370</v>
      </c>
      <c r="AT141" s="239" t="s">
        <v>365</v>
      </c>
      <c r="AU141" s="239" t="s">
        <v>88</v>
      </c>
      <c r="AY141" s="18" t="s">
        <v>362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370</v>
      </c>
      <c r="BM141" s="239" t="s">
        <v>461</v>
      </c>
    </row>
    <row r="142" s="2" customFormat="1" ht="24.15" customHeight="1">
      <c r="A142" s="39"/>
      <c r="B142" s="40"/>
      <c r="C142" s="228" t="s">
        <v>416</v>
      </c>
      <c r="D142" s="228" t="s">
        <v>365</v>
      </c>
      <c r="E142" s="229" t="s">
        <v>2690</v>
      </c>
      <c r="F142" s="230" t="s">
        <v>3141</v>
      </c>
      <c r="G142" s="231" t="s">
        <v>603</v>
      </c>
      <c r="H142" s="232">
        <v>5</v>
      </c>
      <c r="I142" s="233"/>
      <c r="J142" s="234">
        <f>ROUND(I142*H142,2)</f>
        <v>0</v>
      </c>
      <c r="K142" s="230" t="s">
        <v>1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370</v>
      </c>
      <c r="AT142" s="239" t="s">
        <v>365</v>
      </c>
      <c r="AU142" s="239" t="s">
        <v>88</v>
      </c>
      <c r="AY142" s="18" t="s">
        <v>362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370</v>
      </c>
      <c r="BM142" s="239" t="s">
        <v>473</v>
      </c>
    </row>
    <row r="143" s="2" customFormat="1" ht="24.15" customHeight="1">
      <c r="A143" s="39"/>
      <c r="B143" s="40"/>
      <c r="C143" s="228" t="s">
        <v>8</v>
      </c>
      <c r="D143" s="228" t="s">
        <v>365</v>
      </c>
      <c r="E143" s="229" t="s">
        <v>2692</v>
      </c>
      <c r="F143" s="230" t="s">
        <v>606</v>
      </c>
      <c r="G143" s="231" t="s">
        <v>603</v>
      </c>
      <c r="H143" s="232">
        <v>5</v>
      </c>
      <c r="I143" s="233"/>
      <c r="J143" s="234">
        <f>ROUND(I143*H143,2)</f>
        <v>0</v>
      </c>
      <c r="K143" s="230" t="s">
        <v>1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370</v>
      </c>
      <c r="AT143" s="239" t="s">
        <v>365</v>
      </c>
      <c r="AU143" s="239" t="s">
        <v>88</v>
      </c>
      <c r="AY143" s="18" t="s">
        <v>362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370</v>
      </c>
      <c r="BM143" s="239" t="s">
        <v>484</v>
      </c>
    </row>
    <row r="144" s="2" customFormat="1" ht="16.5" customHeight="1">
      <c r="A144" s="39"/>
      <c r="B144" s="40"/>
      <c r="C144" s="228" t="s">
        <v>427</v>
      </c>
      <c r="D144" s="228" t="s">
        <v>365</v>
      </c>
      <c r="E144" s="229" t="s">
        <v>2694</v>
      </c>
      <c r="F144" s="230" t="s">
        <v>3016</v>
      </c>
      <c r="G144" s="231" t="s">
        <v>603</v>
      </c>
      <c r="H144" s="232">
        <v>23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370</v>
      </c>
      <c r="AT144" s="239" t="s">
        <v>365</v>
      </c>
      <c r="AU144" s="239" t="s">
        <v>88</v>
      </c>
      <c r="AY144" s="18" t="s">
        <v>362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370</v>
      </c>
      <c r="BM144" s="239" t="s">
        <v>492</v>
      </c>
    </row>
    <row r="145" s="2" customFormat="1" ht="16.5" customHeight="1">
      <c r="A145" s="39"/>
      <c r="B145" s="40"/>
      <c r="C145" s="228" t="s">
        <v>431</v>
      </c>
      <c r="D145" s="228" t="s">
        <v>365</v>
      </c>
      <c r="E145" s="229" t="s">
        <v>2696</v>
      </c>
      <c r="F145" s="230" t="s">
        <v>3017</v>
      </c>
      <c r="G145" s="231" t="s">
        <v>603</v>
      </c>
      <c r="H145" s="232">
        <v>2</v>
      </c>
      <c r="I145" s="233"/>
      <c r="J145" s="234">
        <f>ROUND(I145*H145,2)</f>
        <v>0</v>
      </c>
      <c r="K145" s="230" t="s">
        <v>1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370</v>
      </c>
      <c r="AT145" s="239" t="s">
        <v>365</v>
      </c>
      <c r="AU145" s="239" t="s">
        <v>88</v>
      </c>
      <c r="AY145" s="18" t="s">
        <v>362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88</v>
      </c>
      <c r="BK145" s="240">
        <f>ROUND(I145*H145,2)</f>
        <v>0</v>
      </c>
      <c r="BL145" s="18" t="s">
        <v>370</v>
      </c>
      <c r="BM145" s="239" t="s">
        <v>502</v>
      </c>
    </row>
    <row r="146" s="2" customFormat="1" ht="16.5" customHeight="1">
      <c r="A146" s="39"/>
      <c r="B146" s="40"/>
      <c r="C146" s="228" t="s">
        <v>435</v>
      </c>
      <c r="D146" s="228" t="s">
        <v>365</v>
      </c>
      <c r="E146" s="229" t="s">
        <v>2698</v>
      </c>
      <c r="F146" s="230" t="s">
        <v>3018</v>
      </c>
      <c r="G146" s="231" t="s">
        <v>603</v>
      </c>
      <c r="H146" s="232">
        <v>4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370</v>
      </c>
      <c r="AT146" s="239" t="s">
        <v>365</v>
      </c>
      <c r="AU146" s="239" t="s">
        <v>88</v>
      </c>
      <c r="AY146" s="18" t="s">
        <v>362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370</v>
      </c>
      <c r="BM146" s="239" t="s">
        <v>517</v>
      </c>
    </row>
    <row r="147" s="2" customFormat="1" ht="24.15" customHeight="1">
      <c r="A147" s="39"/>
      <c r="B147" s="40"/>
      <c r="C147" s="228" t="s">
        <v>440</v>
      </c>
      <c r="D147" s="228" t="s">
        <v>365</v>
      </c>
      <c r="E147" s="229" t="s">
        <v>2700</v>
      </c>
      <c r="F147" s="230" t="s">
        <v>3143</v>
      </c>
      <c r="G147" s="231" t="s">
        <v>3144</v>
      </c>
      <c r="H147" s="232">
        <v>1</v>
      </c>
      <c r="I147" s="233"/>
      <c r="J147" s="234">
        <f>ROUND(I147*H147,2)</f>
        <v>0</v>
      </c>
      <c r="K147" s="230" t="s">
        <v>1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370</v>
      </c>
      <c r="AT147" s="239" t="s">
        <v>365</v>
      </c>
      <c r="AU147" s="239" t="s">
        <v>88</v>
      </c>
      <c r="AY147" s="18" t="s">
        <v>362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370</v>
      </c>
      <c r="BM147" s="239" t="s">
        <v>526</v>
      </c>
    </row>
    <row r="148" s="2" customFormat="1" ht="16.5" customHeight="1">
      <c r="A148" s="39"/>
      <c r="B148" s="40"/>
      <c r="C148" s="228" t="s">
        <v>445</v>
      </c>
      <c r="D148" s="228" t="s">
        <v>365</v>
      </c>
      <c r="E148" s="229" t="s">
        <v>2702</v>
      </c>
      <c r="F148" s="230" t="s">
        <v>3145</v>
      </c>
      <c r="G148" s="231" t="s">
        <v>3144</v>
      </c>
      <c r="H148" s="232">
        <v>1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370</v>
      </c>
      <c r="AT148" s="239" t="s">
        <v>365</v>
      </c>
      <c r="AU148" s="239" t="s">
        <v>88</v>
      </c>
      <c r="AY148" s="18" t="s">
        <v>362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370</v>
      </c>
      <c r="BM148" s="239" t="s">
        <v>536</v>
      </c>
    </row>
    <row r="149" s="12" customFormat="1" ht="22.8" customHeight="1">
      <c r="A149" s="12"/>
      <c r="B149" s="212"/>
      <c r="C149" s="213"/>
      <c r="D149" s="214" t="s">
        <v>75</v>
      </c>
      <c r="E149" s="226" t="s">
        <v>2997</v>
      </c>
      <c r="F149" s="226" t="s">
        <v>3308</v>
      </c>
      <c r="G149" s="213"/>
      <c r="H149" s="213"/>
      <c r="I149" s="216"/>
      <c r="J149" s="227">
        <f>BK149</f>
        <v>0</v>
      </c>
      <c r="K149" s="213"/>
      <c r="L149" s="218"/>
      <c r="M149" s="219"/>
      <c r="N149" s="220"/>
      <c r="O149" s="220"/>
      <c r="P149" s="221">
        <f>SUM(P150:P163)</f>
        <v>0</v>
      </c>
      <c r="Q149" s="220"/>
      <c r="R149" s="221">
        <f>SUM(R150:R163)</f>
        <v>0</v>
      </c>
      <c r="S149" s="220"/>
      <c r="T149" s="222">
        <f>SUM(T150:T163)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3" t="s">
        <v>83</v>
      </c>
      <c r="AT149" s="224" t="s">
        <v>75</v>
      </c>
      <c r="AU149" s="224" t="s">
        <v>83</v>
      </c>
      <c r="AY149" s="223" t="s">
        <v>362</v>
      </c>
      <c r="BK149" s="225">
        <f>SUM(BK150:BK163)</f>
        <v>0</v>
      </c>
    </row>
    <row r="150" s="2" customFormat="1" ht="55.5" customHeight="1">
      <c r="A150" s="39"/>
      <c r="B150" s="40"/>
      <c r="C150" s="228" t="s">
        <v>450</v>
      </c>
      <c r="D150" s="228" t="s">
        <v>365</v>
      </c>
      <c r="E150" s="229" t="s">
        <v>2704</v>
      </c>
      <c r="F150" s="230" t="s">
        <v>3133</v>
      </c>
      <c r="G150" s="231" t="s">
        <v>603</v>
      </c>
      <c r="H150" s="232">
        <v>1</v>
      </c>
      <c r="I150" s="233"/>
      <c r="J150" s="234">
        <f>ROUND(I150*H150,2)</f>
        <v>0</v>
      </c>
      <c r="K150" s="230" t="s">
        <v>1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370</v>
      </c>
      <c r="AT150" s="239" t="s">
        <v>365</v>
      </c>
      <c r="AU150" s="239" t="s">
        <v>88</v>
      </c>
      <c r="AY150" s="18" t="s">
        <v>362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370</v>
      </c>
      <c r="BM150" s="239" t="s">
        <v>544</v>
      </c>
    </row>
    <row r="151" s="2" customFormat="1" ht="21.75" customHeight="1">
      <c r="A151" s="39"/>
      <c r="B151" s="40"/>
      <c r="C151" s="228" t="s">
        <v>456</v>
      </c>
      <c r="D151" s="228" t="s">
        <v>365</v>
      </c>
      <c r="E151" s="229" t="s">
        <v>2708</v>
      </c>
      <c r="F151" s="230" t="s">
        <v>3134</v>
      </c>
      <c r="G151" s="231" t="s">
        <v>603</v>
      </c>
      <c r="H151" s="232">
        <v>1</v>
      </c>
      <c r="I151" s="233"/>
      <c r="J151" s="234">
        <f>ROUND(I151*H151,2)</f>
        <v>0</v>
      </c>
      <c r="K151" s="230" t="s">
        <v>1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370</v>
      </c>
      <c r="AT151" s="239" t="s">
        <v>365</v>
      </c>
      <c r="AU151" s="239" t="s">
        <v>88</v>
      </c>
      <c r="AY151" s="18" t="s">
        <v>362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370</v>
      </c>
      <c r="BM151" s="239" t="s">
        <v>554</v>
      </c>
    </row>
    <row r="152" s="2" customFormat="1" ht="16.5" customHeight="1">
      <c r="A152" s="39"/>
      <c r="B152" s="40"/>
      <c r="C152" s="228" t="s">
        <v>461</v>
      </c>
      <c r="D152" s="228" t="s">
        <v>365</v>
      </c>
      <c r="E152" s="229" t="s">
        <v>2710</v>
      </c>
      <c r="F152" s="230" t="s">
        <v>3135</v>
      </c>
      <c r="G152" s="231" t="s">
        <v>603</v>
      </c>
      <c r="H152" s="232">
        <v>1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370</v>
      </c>
      <c r="AT152" s="239" t="s">
        <v>365</v>
      </c>
      <c r="AU152" s="239" t="s">
        <v>88</v>
      </c>
      <c r="AY152" s="18" t="s">
        <v>362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370</v>
      </c>
      <c r="BM152" s="239" t="s">
        <v>574</v>
      </c>
    </row>
    <row r="153" s="2" customFormat="1" ht="24.15" customHeight="1">
      <c r="A153" s="39"/>
      <c r="B153" s="40"/>
      <c r="C153" s="228" t="s">
        <v>7</v>
      </c>
      <c r="D153" s="228" t="s">
        <v>365</v>
      </c>
      <c r="E153" s="229" t="s">
        <v>2712</v>
      </c>
      <c r="F153" s="230" t="s">
        <v>3136</v>
      </c>
      <c r="G153" s="231" t="s">
        <v>603</v>
      </c>
      <c r="H153" s="232">
        <v>1</v>
      </c>
      <c r="I153" s="233"/>
      <c r="J153" s="234">
        <f>ROUND(I153*H153,2)</f>
        <v>0</v>
      </c>
      <c r="K153" s="230" t="s">
        <v>1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370</v>
      </c>
      <c r="AT153" s="239" t="s">
        <v>365</v>
      </c>
      <c r="AU153" s="239" t="s">
        <v>88</v>
      </c>
      <c r="AY153" s="18" t="s">
        <v>362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370</v>
      </c>
      <c r="BM153" s="239" t="s">
        <v>1132</v>
      </c>
    </row>
    <row r="154" s="2" customFormat="1" ht="24.15" customHeight="1">
      <c r="A154" s="39"/>
      <c r="B154" s="40"/>
      <c r="C154" s="228" t="s">
        <v>473</v>
      </c>
      <c r="D154" s="228" t="s">
        <v>365</v>
      </c>
      <c r="E154" s="229" t="s">
        <v>2684</v>
      </c>
      <c r="F154" s="230" t="s">
        <v>3137</v>
      </c>
      <c r="G154" s="231" t="s">
        <v>603</v>
      </c>
      <c r="H154" s="232">
        <v>1</v>
      </c>
      <c r="I154" s="233"/>
      <c r="J154" s="234">
        <f>ROUND(I154*H154,2)</f>
        <v>0</v>
      </c>
      <c r="K154" s="230" t="s">
        <v>1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370</v>
      </c>
      <c r="AT154" s="239" t="s">
        <v>365</v>
      </c>
      <c r="AU154" s="239" t="s">
        <v>88</v>
      </c>
      <c r="AY154" s="18" t="s">
        <v>362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370</v>
      </c>
      <c r="BM154" s="239" t="s">
        <v>1141</v>
      </c>
    </row>
    <row r="155" s="2" customFormat="1" ht="24.15" customHeight="1">
      <c r="A155" s="39"/>
      <c r="B155" s="40"/>
      <c r="C155" s="228" t="s">
        <v>479</v>
      </c>
      <c r="D155" s="228" t="s">
        <v>365</v>
      </c>
      <c r="E155" s="229" t="s">
        <v>3138</v>
      </c>
      <c r="F155" s="230" t="s">
        <v>3139</v>
      </c>
      <c r="G155" s="231" t="s">
        <v>603</v>
      </c>
      <c r="H155" s="232">
        <v>5</v>
      </c>
      <c r="I155" s="233"/>
      <c r="J155" s="234">
        <f>ROUND(I155*H155,2)</f>
        <v>0</v>
      </c>
      <c r="K155" s="230" t="s">
        <v>1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370</v>
      </c>
      <c r="AT155" s="239" t="s">
        <v>365</v>
      </c>
      <c r="AU155" s="239" t="s">
        <v>88</v>
      </c>
      <c r="AY155" s="18" t="s">
        <v>362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370</v>
      </c>
      <c r="BM155" s="239" t="s">
        <v>1149</v>
      </c>
    </row>
    <row r="156" s="2" customFormat="1" ht="24.15" customHeight="1">
      <c r="A156" s="39"/>
      <c r="B156" s="40"/>
      <c r="C156" s="228" t="s">
        <v>484</v>
      </c>
      <c r="D156" s="228" t="s">
        <v>365</v>
      </c>
      <c r="E156" s="229" t="s">
        <v>2688</v>
      </c>
      <c r="F156" s="230" t="s">
        <v>3140</v>
      </c>
      <c r="G156" s="231" t="s">
        <v>603</v>
      </c>
      <c r="H156" s="232">
        <v>1</v>
      </c>
      <c r="I156" s="233"/>
      <c r="J156" s="234">
        <f>ROUND(I156*H156,2)</f>
        <v>0</v>
      </c>
      <c r="K156" s="230" t="s">
        <v>1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370</v>
      </c>
      <c r="AT156" s="239" t="s">
        <v>365</v>
      </c>
      <c r="AU156" s="239" t="s">
        <v>88</v>
      </c>
      <c r="AY156" s="18" t="s">
        <v>362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370</v>
      </c>
      <c r="BM156" s="239" t="s">
        <v>1159</v>
      </c>
    </row>
    <row r="157" s="2" customFormat="1" ht="24.15" customHeight="1">
      <c r="A157" s="39"/>
      <c r="B157" s="40"/>
      <c r="C157" s="228" t="s">
        <v>488</v>
      </c>
      <c r="D157" s="228" t="s">
        <v>365</v>
      </c>
      <c r="E157" s="229" t="s">
        <v>2690</v>
      </c>
      <c r="F157" s="230" t="s">
        <v>3141</v>
      </c>
      <c r="G157" s="231" t="s">
        <v>603</v>
      </c>
      <c r="H157" s="232">
        <v>2</v>
      </c>
      <c r="I157" s="233"/>
      <c r="J157" s="234">
        <f>ROUND(I157*H157,2)</f>
        <v>0</v>
      </c>
      <c r="K157" s="230" t="s">
        <v>1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370</v>
      </c>
      <c r="AT157" s="239" t="s">
        <v>365</v>
      </c>
      <c r="AU157" s="239" t="s">
        <v>88</v>
      </c>
      <c r="AY157" s="18" t="s">
        <v>362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88</v>
      </c>
      <c r="BK157" s="240">
        <f>ROUND(I157*H157,2)</f>
        <v>0</v>
      </c>
      <c r="BL157" s="18" t="s">
        <v>370</v>
      </c>
      <c r="BM157" s="239" t="s">
        <v>1171</v>
      </c>
    </row>
    <row r="158" s="2" customFormat="1" ht="24.15" customHeight="1">
      <c r="A158" s="39"/>
      <c r="B158" s="40"/>
      <c r="C158" s="228" t="s">
        <v>492</v>
      </c>
      <c r="D158" s="228" t="s">
        <v>365</v>
      </c>
      <c r="E158" s="229" t="s">
        <v>2692</v>
      </c>
      <c r="F158" s="230" t="s">
        <v>606</v>
      </c>
      <c r="G158" s="231" t="s">
        <v>603</v>
      </c>
      <c r="H158" s="232">
        <v>1</v>
      </c>
      <c r="I158" s="233"/>
      <c r="J158" s="234">
        <f>ROUND(I158*H158,2)</f>
        <v>0</v>
      </c>
      <c r="K158" s="230" t="s">
        <v>1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370</v>
      </c>
      <c r="AT158" s="239" t="s">
        <v>365</v>
      </c>
      <c r="AU158" s="239" t="s">
        <v>88</v>
      </c>
      <c r="AY158" s="18" t="s">
        <v>362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88</v>
      </c>
      <c r="BK158" s="240">
        <f>ROUND(I158*H158,2)</f>
        <v>0</v>
      </c>
      <c r="BL158" s="18" t="s">
        <v>370</v>
      </c>
      <c r="BM158" s="239" t="s">
        <v>1180</v>
      </c>
    </row>
    <row r="159" s="2" customFormat="1" ht="16.5" customHeight="1">
      <c r="A159" s="39"/>
      <c r="B159" s="40"/>
      <c r="C159" s="228" t="s">
        <v>497</v>
      </c>
      <c r="D159" s="228" t="s">
        <v>365</v>
      </c>
      <c r="E159" s="229" t="s">
        <v>2694</v>
      </c>
      <c r="F159" s="230" t="s">
        <v>3016</v>
      </c>
      <c r="G159" s="231" t="s">
        <v>603</v>
      </c>
      <c r="H159" s="232">
        <v>8</v>
      </c>
      <c r="I159" s="233"/>
      <c r="J159" s="234">
        <f>ROUND(I159*H159,2)</f>
        <v>0</v>
      </c>
      <c r="K159" s="230" t="s">
        <v>1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370</v>
      </c>
      <c r="AT159" s="239" t="s">
        <v>365</v>
      </c>
      <c r="AU159" s="239" t="s">
        <v>88</v>
      </c>
      <c r="AY159" s="18" t="s">
        <v>362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370</v>
      </c>
      <c r="BM159" s="239" t="s">
        <v>1190</v>
      </c>
    </row>
    <row r="160" s="2" customFormat="1" ht="16.5" customHeight="1">
      <c r="A160" s="39"/>
      <c r="B160" s="40"/>
      <c r="C160" s="228" t="s">
        <v>502</v>
      </c>
      <c r="D160" s="228" t="s">
        <v>365</v>
      </c>
      <c r="E160" s="229" t="s">
        <v>2696</v>
      </c>
      <c r="F160" s="230" t="s">
        <v>3017</v>
      </c>
      <c r="G160" s="231" t="s">
        <v>603</v>
      </c>
      <c r="H160" s="232">
        <v>1</v>
      </c>
      <c r="I160" s="233"/>
      <c r="J160" s="234">
        <f>ROUND(I160*H160,2)</f>
        <v>0</v>
      </c>
      <c r="K160" s="230" t="s">
        <v>1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370</v>
      </c>
      <c r="AT160" s="239" t="s">
        <v>365</v>
      </c>
      <c r="AU160" s="239" t="s">
        <v>88</v>
      </c>
      <c r="AY160" s="18" t="s">
        <v>362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370</v>
      </c>
      <c r="BM160" s="239" t="s">
        <v>1201</v>
      </c>
    </row>
    <row r="161" s="2" customFormat="1" ht="16.5" customHeight="1">
      <c r="A161" s="39"/>
      <c r="B161" s="40"/>
      <c r="C161" s="228" t="s">
        <v>509</v>
      </c>
      <c r="D161" s="228" t="s">
        <v>365</v>
      </c>
      <c r="E161" s="229" t="s">
        <v>2698</v>
      </c>
      <c r="F161" s="230" t="s">
        <v>3018</v>
      </c>
      <c r="G161" s="231" t="s">
        <v>603</v>
      </c>
      <c r="H161" s="232">
        <v>2</v>
      </c>
      <c r="I161" s="233"/>
      <c r="J161" s="234">
        <f>ROUND(I161*H161,2)</f>
        <v>0</v>
      </c>
      <c r="K161" s="230" t="s">
        <v>1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370</v>
      </c>
      <c r="AT161" s="239" t="s">
        <v>365</v>
      </c>
      <c r="AU161" s="239" t="s">
        <v>88</v>
      </c>
      <c r="AY161" s="18" t="s">
        <v>362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88</v>
      </c>
      <c r="BK161" s="240">
        <f>ROUND(I161*H161,2)</f>
        <v>0</v>
      </c>
      <c r="BL161" s="18" t="s">
        <v>370</v>
      </c>
      <c r="BM161" s="239" t="s">
        <v>1214</v>
      </c>
    </row>
    <row r="162" s="2" customFormat="1" ht="24.15" customHeight="1">
      <c r="A162" s="39"/>
      <c r="B162" s="40"/>
      <c r="C162" s="228" t="s">
        <v>517</v>
      </c>
      <c r="D162" s="228" t="s">
        <v>365</v>
      </c>
      <c r="E162" s="229" t="s">
        <v>2700</v>
      </c>
      <c r="F162" s="230" t="s">
        <v>3143</v>
      </c>
      <c r="G162" s="231" t="s">
        <v>3144</v>
      </c>
      <c r="H162" s="232">
        <v>1</v>
      </c>
      <c r="I162" s="233"/>
      <c r="J162" s="234">
        <f>ROUND(I162*H162,2)</f>
        <v>0</v>
      </c>
      <c r="K162" s="230" t="s">
        <v>1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370</v>
      </c>
      <c r="AT162" s="239" t="s">
        <v>365</v>
      </c>
      <c r="AU162" s="239" t="s">
        <v>88</v>
      </c>
      <c r="AY162" s="18" t="s">
        <v>362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88</v>
      </c>
      <c r="BK162" s="240">
        <f>ROUND(I162*H162,2)</f>
        <v>0</v>
      </c>
      <c r="BL162" s="18" t="s">
        <v>370</v>
      </c>
      <c r="BM162" s="239" t="s">
        <v>1222</v>
      </c>
    </row>
    <row r="163" s="2" customFormat="1" ht="16.5" customHeight="1">
      <c r="A163" s="39"/>
      <c r="B163" s="40"/>
      <c r="C163" s="228" t="s">
        <v>522</v>
      </c>
      <c r="D163" s="228" t="s">
        <v>365</v>
      </c>
      <c r="E163" s="229" t="s">
        <v>2702</v>
      </c>
      <c r="F163" s="230" t="s">
        <v>3145</v>
      </c>
      <c r="G163" s="231" t="s">
        <v>3144</v>
      </c>
      <c r="H163" s="232">
        <v>1</v>
      </c>
      <c r="I163" s="233"/>
      <c r="J163" s="234">
        <f>ROUND(I163*H163,2)</f>
        <v>0</v>
      </c>
      <c r="K163" s="230" t="s">
        <v>1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370</v>
      </c>
      <c r="AT163" s="239" t="s">
        <v>365</v>
      </c>
      <c r="AU163" s="239" t="s">
        <v>88</v>
      </c>
      <c r="AY163" s="18" t="s">
        <v>362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88</v>
      </c>
      <c r="BK163" s="240">
        <f>ROUND(I163*H163,2)</f>
        <v>0</v>
      </c>
      <c r="BL163" s="18" t="s">
        <v>370</v>
      </c>
      <c r="BM163" s="239" t="s">
        <v>1233</v>
      </c>
    </row>
    <row r="164" s="12" customFormat="1" ht="22.8" customHeight="1">
      <c r="A164" s="12"/>
      <c r="B164" s="212"/>
      <c r="C164" s="213"/>
      <c r="D164" s="214" t="s">
        <v>75</v>
      </c>
      <c r="E164" s="226" t="s">
        <v>3006</v>
      </c>
      <c r="F164" s="226" t="s">
        <v>3309</v>
      </c>
      <c r="G164" s="213"/>
      <c r="H164" s="213"/>
      <c r="I164" s="216"/>
      <c r="J164" s="227">
        <f>BK164</f>
        <v>0</v>
      </c>
      <c r="K164" s="213"/>
      <c r="L164" s="218"/>
      <c r="M164" s="219"/>
      <c r="N164" s="220"/>
      <c r="O164" s="220"/>
      <c r="P164" s="221">
        <f>SUM(P165:P174)</f>
        <v>0</v>
      </c>
      <c r="Q164" s="220"/>
      <c r="R164" s="221">
        <f>SUM(R165:R174)</f>
        <v>0</v>
      </c>
      <c r="S164" s="220"/>
      <c r="T164" s="222">
        <f>SUM(T165:T174)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3" t="s">
        <v>83</v>
      </c>
      <c r="AT164" s="224" t="s">
        <v>75</v>
      </c>
      <c r="AU164" s="224" t="s">
        <v>83</v>
      </c>
      <c r="AY164" s="223" t="s">
        <v>362</v>
      </c>
      <c r="BK164" s="225">
        <f>SUM(BK165:BK174)</f>
        <v>0</v>
      </c>
    </row>
    <row r="165" s="2" customFormat="1" ht="55.5" customHeight="1">
      <c r="A165" s="39"/>
      <c r="B165" s="40"/>
      <c r="C165" s="228" t="s">
        <v>526</v>
      </c>
      <c r="D165" s="228" t="s">
        <v>365</v>
      </c>
      <c r="E165" s="229" t="s">
        <v>2714</v>
      </c>
      <c r="F165" s="230" t="s">
        <v>3310</v>
      </c>
      <c r="G165" s="231" t="s">
        <v>603</v>
      </c>
      <c r="H165" s="232">
        <v>1</v>
      </c>
      <c r="I165" s="233"/>
      <c r="J165" s="234">
        <f>ROUND(I165*H165,2)</f>
        <v>0</v>
      </c>
      <c r="K165" s="230" t="s">
        <v>1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370</v>
      </c>
      <c r="AT165" s="239" t="s">
        <v>365</v>
      </c>
      <c r="AU165" s="239" t="s">
        <v>88</v>
      </c>
      <c r="AY165" s="18" t="s">
        <v>362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88</v>
      </c>
      <c r="BK165" s="240">
        <f>ROUND(I165*H165,2)</f>
        <v>0</v>
      </c>
      <c r="BL165" s="18" t="s">
        <v>370</v>
      </c>
      <c r="BM165" s="239" t="s">
        <v>1239</v>
      </c>
    </row>
    <row r="166" s="2" customFormat="1" ht="21.75" customHeight="1">
      <c r="A166" s="39"/>
      <c r="B166" s="40"/>
      <c r="C166" s="228" t="s">
        <v>530</v>
      </c>
      <c r="D166" s="228" t="s">
        <v>365</v>
      </c>
      <c r="E166" s="229" t="s">
        <v>2722</v>
      </c>
      <c r="F166" s="230" t="s">
        <v>3261</v>
      </c>
      <c r="G166" s="231" t="s">
        <v>603</v>
      </c>
      <c r="H166" s="232">
        <v>1</v>
      </c>
      <c r="I166" s="233"/>
      <c r="J166" s="234">
        <f>ROUND(I166*H166,2)</f>
        <v>0</v>
      </c>
      <c r="K166" s="230" t="s">
        <v>1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370</v>
      </c>
      <c r="AT166" s="239" t="s">
        <v>365</v>
      </c>
      <c r="AU166" s="239" t="s">
        <v>88</v>
      </c>
      <c r="AY166" s="18" t="s">
        <v>362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88</v>
      </c>
      <c r="BK166" s="240">
        <f>ROUND(I166*H166,2)</f>
        <v>0</v>
      </c>
      <c r="BL166" s="18" t="s">
        <v>370</v>
      </c>
      <c r="BM166" s="239" t="s">
        <v>1243</v>
      </c>
    </row>
    <row r="167" s="2" customFormat="1" ht="16.5" customHeight="1">
      <c r="A167" s="39"/>
      <c r="B167" s="40"/>
      <c r="C167" s="228" t="s">
        <v>536</v>
      </c>
      <c r="D167" s="228" t="s">
        <v>365</v>
      </c>
      <c r="E167" s="229" t="s">
        <v>2680</v>
      </c>
      <c r="F167" s="230" t="s">
        <v>3180</v>
      </c>
      <c r="G167" s="231" t="s">
        <v>603</v>
      </c>
      <c r="H167" s="232">
        <v>1</v>
      </c>
      <c r="I167" s="233"/>
      <c r="J167" s="234">
        <f>ROUND(I167*H167,2)</f>
        <v>0</v>
      </c>
      <c r="K167" s="230" t="s">
        <v>1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370</v>
      </c>
      <c r="AT167" s="239" t="s">
        <v>365</v>
      </c>
      <c r="AU167" s="239" t="s">
        <v>88</v>
      </c>
      <c r="AY167" s="18" t="s">
        <v>362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88</v>
      </c>
      <c r="BK167" s="240">
        <f>ROUND(I167*H167,2)</f>
        <v>0</v>
      </c>
      <c r="BL167" s="18" t="s">
        <v>370</v>
      </c>
      <c r="BM167" s="239" t="s">
        <v>1249</v>
      </c>
    </row>
    <row r="168" s="2" customFormat="1" ht="24.15" customHeight="1">
      <c r="A168" s="39"/>
      <c r="B168" s="40"/>
      <c r="C168" s="228" t="s">
        <v>540</v>
      </c>
      <c r="D168" s="228" t="s">
        <v>365</v>
      </c>
      <c r="E168" s="229" t="s">
        <v>2682</v>
      </c>
      <c r="F168" s="230" t="s">
        <v>3181</v>
      </c>
      <c r="G168" s="231" t="s">
        <v>603</v>
      </c>
      <c r="H168" s="232">
        <v>1</v>
      </c>
      <c r="I168" s="233"/>
      <c r="J168" s="234">
        <f>ROUND(I168*H168,2)</f>
        <v>0</v>
      </c>
      <c r="K168" s="230" t="s">
        <v>1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370</v>
      </c>
      <c r="AT168" s="239" t="s">
        <v>365</v>
      </c>
      <c r="AU168" s="239" t="s">
        <v>88</v>
      </c>
      <c r="AY168" s="18" t="s">
        <v>362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88</v>
      </c>
      <c r="BK168" s="240">
        <f>ROUND(I168*H168,2)</f>
        <v>0</v>
      </c>
      <c r="BL168" s="18" t="s">
        <v>370</v>
      </c>
      <c r="BM168" s="239" t="s">
        <v>1258</v>
      </c>
    </row>
    <row r="169" s="2" customFormat="1" ht="24.15" customHeight="1">
      <c r="A169" s="39"/>
      <c r="B169" s="40"/>
      <c r="C169" s="228" t="s">
        <v>544</v>
      </c>
      <c r="D169" s="228" t="s">
        <v>365</v>
      </c>
      <c r="E169" s="229" t="s">
        <v>2761</v>
      </c>
      <c r="F169" s="230" t="s">
        <v>3311</v>
      </c>
      <c r="G169" s="231" t="s">
        <v>603</v>
      </c>
      <c r="H169" s="232">
        <v>1</v>
      </c>
      <c r="I169" s="233"/>
      <c r="J169" s="234">
        <f>ROUND(I169*H169,2)</f>
        <v>0</v>
      </c>
      <c r="K169" s="230" t="s">
        <v>1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370</v>
      </c>
      <c r="AT169" s="239" t="s">
        <v>365</v>
      </c>
      <c r="AU169" s="239" t="s">
        <v>88</v>
      </c>
      <c r="AY169" s="18" t="s">
        <v>362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88</v>
      </c>
      <c r="BK169" s="240">
        <f>ROUND(I169*H169,2)</f>
        <v>0</v>
      </c>
      <c r="BL169" s="18" t="s">
        <v>370</v>
      </c>
      <c r="BM169" s="239" t="s">
        <v>1199</v>
      </c>
    </row>
    <row r="170" s="2" customFormat="1" ht="24.15" customHeight="1">
      <c r="A170" s="39"/>
      <c r="B170" s="40"/>
      <c r="C170" s="228" t="s">
        <v>548</v>
      </c>
      <c r="D170" s="228" t="s">
        <v>365</v>
      </c>
      <c r="E170" s="229" t="s">
        <v>3220</v>
      </c>
      <c r="F170" s="230" t="s">
        <v>3221</v>
      </c>
      <c r="G170" s="231" t="s">
        <v>603</v>
      </c>
      <c r="H170" s="232">
        <v>1</v>
      </c>
      <c r="I170" s="233"/>
      <c r="J170" s="234">
        <f>ROUND(I170*H170,2)</f>
        <v>0</v>
      </c>
      <c r="K170" s="230" t="s">
        <v>1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370</v>
      </c>
      <c r="AT170" s="239" t="s">
        <v>365</v>
      </c>
      <c r="AU170" s="239" t="s">
        <v>88</v>
      </c>
      <c r="AY170" s="18" t="s">
        <v>362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88</v>
      </c>
      <c r="BK170" s="240">
        <f>ROUND(I170*H170,2)</f>
        <v>0</v>
      </c>
      <c r="BL170" s="18" t="s">
        <v>370</v>
      </c>
      <c r="BM170" s="239" t="s">
        <v>1280</v>
      </c>
    </row>
    <row r="171" s="2" customFormat="1" ht="24.15" customHeight="1">
      <c r="A171" s="39"/>
      <c r="B171" s="40"/>
      <c r="C171" s="228" t="s">
        <v>554</v>
      </c>
      <c r="D171" s="228" t="s">
        <v>365</v>
      </c>
      <c r="E171" s="229" t="s">
        <v>3138</v>
      </c>
      <c r="F171" s="230" t="s">
        <v>3139</v>
      </c>
      <c r="G171" s="231" t="s">
        <v>603</v>
      </c>
      <c r="H171" s="232">
        <v>3</v>
      </c>
      <c r="I171" s="233"/>
      <c r="J171" s="234">
        <f>ROUND(I171*H171,2)</f>
        <v>0</v>
      </c>
      <c r="K171" s="230" t="s">
        <v>1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370</v>
      </c>
      <c r="AT171" s="239" t="s">
        <v>365</v>
      </c>
      <c r="AU171" s="239" t="s">
        <v>88</v>
      </c>
      <c r="AY171" s="18" t="s">
        <v>362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88</v>
      </c>
      <c r="BK171" s="240">
        <f>ROUND(I171*H171,2)</f>
        <v>0</v>
      </c>
      <c r="BL171" s="18" t="s">
        <v>370</v>
      </c>
      <c r="BM171" s="239" t="s">
        <v>1293</v>
      </c>
    </row>
    <row r="172" s="2" customFormat="1" ht="24.15" customHeight="1">
      <c r="A172" s="39"/>
      <c r="B172" s="40"/>
      <c r="C172" s="228" t="s">
        <v>564</v>
      </c>
      <c r="D172" s="228" t="s">
        <v>365</v>
      </c>
      <c r="E172" s="229" t="s">
        <v>2688</v>
      </c>
      <c r="F172" s="230" t="s">
        <v>3140</v>
      </c>
      <c r="G172" s="231" t="s">
        <v>603</v>
      </c>
      <c r="H172" s="232">
        <v>1</v>
      </c>
      <c r="I172" s="233"/>
      <c r="J172" s="234">
        <f>ROUND(I172*H172,2)</f>
        <v>0</v>
      </c>
      <c r="K172" s="230" t="s">
        <v>1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370</v>
      </c>
      <c r="AT172" s="239" t="s">
        <v>365</v>
      </c>
      <c r="AU172" s="239" t="s">
        <v>88</v>
      </c>
      <c r="AY172" s="18" t="s">
        <v>362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88</v>
      </c>
      <c r="BK172" s="240">
        <f>ROUND(I172*H172,2)</f>
        <v>0</v>
      </c>
      <c r="BL172" s="18" t="s">
        <v>370</v>
      </c>
      <c r="BM172" s="239" t="s">
        <v>1307</v>
      </c>
    </row>
    <row r="173" s="2" customFormat="1" ht="24.15" customHeight="1">
      <c r="A173" s="39"/>
      <c r="B173" s="40"/>
      <c r="C173" s="228" t="s">
        <v>574</v>
      </c>
      <c r="D173" s="228" t="s">
        <v>365</v>
      </c>
      <c r="E173" s="229" t="s">
        <v>2700</v>
      </c>
      <c r="F173" s="230" t="s">
        <v>3143</v>
      </c>
      <c r="G173" s="231" t="s">
        <v>3144</v>
      </c>
      <c r="H173" s="232">
        <v>1</v>
      </c>
      <c r="I173" s="233"/>
      <c r="J173" s="234">
        <f>ROUND(I173*H173,2)</f>
        <v>0</v>
      </c>
      <c r="K173" s="230" t="s">
        <v>1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370</v>
      </c>
      <c r="AT173" s="239" t="s">
        <v>365</v>
      </c>
      <c r="AU173" s="239" t="s">
        <v>88</v>
      </c>
      <c r="AY173" s="18" t="s">
        <v>362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88</v>
      </c>
      <c r="BK173" s="240">
        <f>ROUND(I173*H173,2)</f>
        <v>0</v>
      </c>
      <c r="BL173" s="18" t="s">
        <v>370</v>
      </c>
      <c r="BM173" s="239" t="s">
        <v>1319</v>
      </c>
    </row>
    <row r="174" s="2" customFormat="1" ht="16.5" customHeight="1">
      <c r="A174" s="39"/>
      <c r="B174" s="40"/>
      <c r="C174" s="228" t="s">
        <v>1128</v>
      </c>
      <c r="D174" s="228" t="s">
        <v>365</v>
      </c>
      <c r="E174" s="229" t="s">
        <v>2702</v>
      </c>
      <c r="F174" s="230" t="s">
        <v>3145</v>
      </c>
      <c r="G174" s="231" t="s">
        <v>3144</v>
      </c>
      <c r="H174" s="232">
        <v>1</v>
      </c>
      <c r="I174" s="233"/>
      <c r="J174" s="234">
        <f>ROUND(I174*H174,2)</f>
        <v>0</v>
      </c>
      <c r="K174" s="230" t="s">
        <v>1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370</v>
      </c>
      <c r="AT174" s="239" t="s">
        <v>365</v>
      </c>
      <c r="AU174" s="239" t="s">
        <v>88</v>
      </c>
      <c r="AY174" s="18" t="s">
        <v>362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88</v>
      </c>
      <c r="BK174" s="240">
        <f>ROUND(I174*H174,2)</f>
        <v>0</v>
      </c>
      <c r="BL174" s="18" t="s">
        <v>370</v>
      </c>
      <c r="BM174" s="239" t="s">
        <v>1336</v>
      </c>
    </row>
    <row r="175" s="12" customFormat="1" ht="22.8" customHeight="1">
      <c r="A175" s="12"/>
      <c r="B175" s="212"/>
      <c r="C175" s="213"/>
      <c r="D175" s="214" t="s">
        <v>75</v>
      </c>
      <c r="E175" s="226" t="s">
        <v>3083</v>
      </c>
      <c r="F175" s="226" t="s">
        <v>3312</v>
      </c>
      <c r="G175" s="213"/>
      <c r="H175" s="213"/>
      <c r="I175" s="216"/>
      <c r="J175" s="227">
        <f>BK175</f>
        <v>0</v>
      </c>
      <c r="K175" s="213"/>
      <c r="L175" s="218"/>
      <c r="M175" s="219"/>
      <c r="N175" s="220"/>
      <c r="O175" s="220"/>
      <c r="P175" s="221">
        <f>SUM(P176:P182)</f>
        <v>0</v>
      </c>
      <c r="Q175" s="220"/>
      <c r="R175" s="221">
        <f>SUM(R176:R182)</f>
        <v>0</v>
      </c>
      <c r="S175" s="220"/>
      <c r="T175" s="222">
        <f>SUM(T176:T182)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3" t="s">
        <v>83</v>
      </c>
      <c r="AT175" s="224" t="s">
        <v>75</v>
      </c>
      <c r="AU175" s="224" t="s">
        <v>83</v>
      </c>
      <c r="AY175" s="223" t="s">
        <v>362</v>
      </c>
      <c r="BK175" s="225">
        <f>SUM(BK176:BK182)</f>
        <v>0</v>
      </c>
    </row>
    <row r="176" s="2" customFormat="1" ht="55.5" customHeight="1">
      <c r="A176" s="39"/>
      <c r="B176" s="40"/>
      <c r="C176" s="228" t="s">
        <v>1132</v>
      </c>
      <c r="D176" s="228" t="s">
        <v>365</v>
      </c>
      <c r="E176" s="229" t="s">
        <v>2764</v>
      </c>
      <c r="F176" s="230" t="s">
        <v>3313</v>
      </c>
      <c r="G176" s="231" t="s">
        <v>603</v>
      </c>
      <c r="H176" s="232">
        <v>8</v>
      </c>
      <c r="I176" s="233"/>
      <c r="J176" s="234">
        <f>ROUND(I176*H176,2)</f>
        <v>0</v>
      </c>
      <c r="K176" s="230" t="s">
        <v>1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370</v>
      </c>
      <c r="AT176" s="239" t="s">
        <v>365</v>
      </c>
      <c r="AU176" s="239" t="s">
        <v>88</v>
      </c>
      <c r="AY176" s="18" t="s">
        <v>362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88</v>
      </c>
      <c r="BK176" s="240">
        <f>ROUND(I176*H176,2)</f>
        <v>0</v>
      </c>
      <c r="BL176" s="18" t="s">
        <v>370</v>
      </c>
      <c r="BM176" s="239" t="s">
        <v>1351</v>
      </c>
    </row>
    <row r="177" s="2" customFormat="1" ht="16.5" customHeight="1">
      <c r="A177" s="39"/>
      <c r="B177" s="40"/>
      <c r="C177" s="228" t="s">
        <v>1136</v>
      </c>
      <c r="D177" s="228" t="s">
        <v>365</v>
      </c>
      <c r="E177" s="229" t="s">
        <v>2710</v>
      </c>
      <c r="F177" s="230" t="s">
        <v>3135</v>
      </c>
      <c r="G177" s="231" t="s">
        <v>603</v>
      </c>
      <c r="H177" s="232">
        <v>8</v>
      </c>
      <c r="I177" s="233"/>
      <c r="J177" s="234">
        <f>ROUND(I177*H177,2)</f>
        <v>0</v>
      </c>
      <c r="K177" s="230" t="s">
        <v>1</v>
      </c>
      <c r="L177" s="45"/>
      <c r="M177" s="235" t="s">
        <v>1</v>
      </c>
      <c r="N177" s="236" t="s">
        <v>42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370</v>
      </c>
      <c r="AT177" s="239" t="s">
        <v>365</v>
      </c>
      <c r="AU177" s="239" t="s">
        <v>88</v>
      </c>
      <c r="AY177" s="18" t="s">
        <v>362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88</v>
      </c>
      <c r="BK177" s="240">
        <f>ROUND(I177*H177,2)</f>
        <v>0</v>
      </c>
      <c r="BL177" s="18" t="s">
        <v>370</v>
      </c>
      <c r="BM177" s="239" t="s">
        <v>1364</v>
      </c>
    </row>
    <row r="178" s="2" customFormat="1" ht="24.15" customHeight="1">
      <c r="A178" s="39"/>
      <c r="B178" s="40"/>
      <c r="C178" s="228" t="s">
        <v>1141</v>
      </c>
      <c r="D178" s="228" t="s">
        <v>365</v>
      </c>
      <c r="E178" s="229" t="s">
        <v>2712</v>
      </c>
      <c r="F178" s="230" t="s">
        <v>3136</v>
      </c>
      <c r="G178" s="231" t="s">
        <v>603</v>
      </c>
      <c r="H178" s="232">
        <v>8</v>
      </c>
      <c r="I178" s="233"/>
      <c r="J178" s="234">
        <f>ROUND(I178*H178,2)</f>
        <v>0</v>
      </c>
      <c r="K178" s="230" t="s">
        <v>1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370</v>
      </c>
      <c r="AT178" s="239" t="s">
        <v>365</v>
      </c>
      <c r="AU178" s="239" t="s">
        <v>88</v>
      </c>
      <c r="AY178" s="18" t="s">
        <v>362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88</v>
      </c>
      <c r="BK178" s="240">
        <f>ROUND(I178*H178,2)</f>
        <v>0</v>
      </c>
      <c r="BL178" s="18" t="s">
        <v>370</v>
      </c>
      <c r="BM178" s="239" t="s">
        <v>1378</v>
      </c>
    </row>
    <row r="179" s="2" customFormat="1" ht="24.15" customHeight="1">
      <c r="A179" s="39"/>
      <c r="B179" s="40"/>
      <c r="C179" s="228" t="s">
        <v>1145</v>
      </c>
      <c r="D179" s="228" t="s">
        <v>365</v>
      </c>
      <c r="E179" s="229" t="s">
        <v>3138</v>
      </c>
      <c r="F179" s="230" t="s">
        <v>3139</v>
      </c>
      <c r="G179" s="231" t="s">
        <v>603</v>
      </c>
      <c r="H179" s="232">
        <v>32</v>
      </c>
      <c r="I179" s="233"/>
      <c r="J179" s="234">
        <f>ROUND(I179*H179,2)</f>
        <v>0</v>
      </c>
      <c r="K179" s="230" t="s">
        <v>1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370</v>
      </c>
      <c r="AT179" s="239" t="s">
        <v>365</v>
      </c>
      <c r="AU179" s="239" t="s">
        <v>88</v>
      </c>
      <c r="AY179" s="18" t="s">
        <v>362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88</v>
      </c>
      <c r="BK179" s="240">
        <f>ROUND(I179*H179,2)</f>
        <v>0</v>
      </c>
      <c r="BL179" s="18" t="s">
        <v>370</v>
      </c>
      <c r="BM179" s="239" t="s">
        <v>1397</v>
      </c>
    </row>
    <row r="180" s="2" customFormat="1" ht="24.15" customHeight="1">
      <c r="A180" s="39"/>
      <c r="B180" s="40"/>
      <c r="C180" s="228" t="s">
        <v>1149</v>
      </c>
      <c r="D180" s="228" t="s">
        <v>365</v>
      </c>
      <c r="E180" s="229" t="s">
        <v>2688</v>
      </c>
      <c r="F180" s="230" t="s">
        <v>3140</v>
      </c>
      <c r="G180" s="231" t="s">
        <v>603</v>
      </c>
      <c r="H180" s="232">
        <v>8</v>
      </c>
      <c r="I180" s="233"/>
      <c r="J180" s="234">
        <f>ROUND(I180*H180,2)</f>
        <v>0</v>
      </c>
      <c r="K180" s="230" t="s">
        <v>1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370</v>
      </c>
      <c r="AT180" s="239" t="s">
        <v>365</v>
      </c>
      <c r="AU180" s="239" t="s">
        <v>88</v>
      </c>
      <c r="AY180" s="18" t="s">
        <v>362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88</v>
      </c>
      <c r="BK180" s="240">
        <f>ROUND(I180*H180,2)</f>
        <v>0</v>
      </c>
      <c r="BL180" s="18" t="s">
        <v>370</v>
      </c>
      <c r="BM180" s="239" t="s">
        <v>1410</v>
      </c>
    </row>
    <row r="181" s="2" customFormat="1" ht="24.15" customHeight="1">
      <c r="A181" s="39"/>
      <c r="B181" s="40"/>
      <c r="C181" s="228" t="s">
        <v>1155</v>
      </c>
      <c r="D181" s="228" t="s">
        <v>365</v>
      </c>
      <c r="E181" s="229" t="s">
        <v>2700</v>
      </c>
      <c r="F181" s="230" t="s">
        <v>3143</v>
      </c>
      <c r="G181" s="231" t="s">
        <v>3144</v>
      </c>
      <c r="H181" s="232">
        <v>1</v>
      </c>
      <c r="I181" s="233"/>
      <c r="J181" s="234">
        <f>ROUND(I181*H181,2)</f>
        <v>0</v>
      </c>
      <c r="K181" s="230" t="s">
        <v>1</v>
      </c>
      <c r="L181" s="45"/>
      <c r="M181" s="235" t="s">
        <v>1</v>
      </c>
      <c r="N181" s="236" t="s">
        <v>42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370</v>
      </c>
      <c r="AT181" s="239" t="s">
        <v>365</v>
      </c>
      <c r="AU181" s="239" t="s">
        <v>88</v>
      </c>
      <c r="AY181" s="18" t="s">
        <v>362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88</v>
      </c>
      <c r="BK181" s="240">
        <f>ROUND(I181*H181,2)</f>
        <v>0</v>
      </c>
      <c r="BL181" s="18" t="s">
        <v>370</v>
      </c>
      <c r="BM181" s="239" t="s">
        <v>1428</v>
      </c>
    </row>
    <row r="182" s="2" customFormat="1" ht="16.5" customHeight="1">
      <c r="A182" s="39"/>
      <c r="B182" s="40"/>
      <c r="C182" s="228" t="s">
        <v>1159</v>
      </c>
      <c r="D182" s="228" t="s">
        <v>365</v>
      </c>
      <c r="E182" s="229" t="s">
        <v>2702</v>
      </c>
      <c r="F182" s="230" t="s">
        <v>3145</v>
      </c>
      <c r="G182" s="231" t="s">
        <v>3144</v>
      </c>
      <c r="H182" s="232">
        <v>1</v>
      </c>
      <c r="I182" s="233"/>
      <c r="J182" s="234">
        <f>ROUND(I182*H182,2)</f>
        <v>0</v>
      </c>
      <c r="K182" s="230" t="s">
        <v>1</v>
      </c>
      <c r="L182" s="45"/>
      <c r="M182" s="288" t="s">
        <v>1</v>
      </c>
      <c r="N182" s="289" t="s">
        <v>42</v>
      </c>
      <c r="O182" s="290"/>
      <c r="P182" s="291">
        <f>O182*H182</f>
        <v>0</v>
      </c>
      <c r="Q182" s="291">
        <v>0</v>
      </c>
      <c r="R182" s="291">
        <f>Q182*H182</f>
        <v>0</v>
      </c>
      <c r="S182" s="291">
        <v>0</v>
      </c>
      <c r="T182" s="292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370</v>
      </c>
      <c r="AT182" s="239" t="s">
        <v>365</v>
      </c>
      <c r="AU182" s="239" t="s">
        <v>88</v>
      </c>
      <c r="AY182" s="18" t="s">
        <v>362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88</v>
      </c>
      <c r="BK182" s="240">
        <f>ROUND(I182*H182,2)</f>
        <v>0</v>
      </c>
      <c r="BL182" s="18" t="s">
        <v>370</v>
      </c>
      <c r="BM182" s="239" t="s">
        <v>1444</v>
      </c>
    </row>
    <row r="183" s="2" customFormat="1" ht="6.96" customHeight="1">
      <c r="A183" s="39"/>
      <c r="B183" s="67"/>
      <c r="C183" s="68"/>
      <c r="D183" s="68"/>
      <c r="E183" s="68"/>
      <c r="F183" s="68"/>
      <c r="G183" s="68"/>
      <c r="H183" s="68"/>
      <c r="I183" s="68"/>
      <c r="J183" s="68"/>
      <c r="K183" s="68"/>
      <c r="L183" s="45"/>
      <c r="M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</row>
  </sheetData>
  <sheetProtection sheet="1" autoFilter="0" formatColumns="0" formatRows="0" objects="1" scenarios="1" spinCount="100000" saltValue="dKZikj8eUCnIWXIDXexy47IbHIaTamA/UPB5h+Imt/14rGuT6rayhhawd3q563LZkSglQ4KsK0PKcPfd9H1/7A==" hashValue="NRiNfTdCg8trozFNusX9kVRQU/GtuySWlgODryfzpXkLIO3t0IEepx5z3aUiKAwyKetiFJtB4GvtgzgHVY+Z5Q==" algorithmName="SHA-512" password="CC35"/>
  <autoFilter ref="C128:K18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5:H115"/>
    <mergeCell ref="E119:H119"/>
    <mergeCell ref="E117:H117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632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2574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3314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ROUND(J131,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ROUND((SUM(BE131:BE182)),  2)</f>
        <v>0</v>
      </c>
      <c r="G37" s="39"/>
      <c r="H37" s="39"/>
      <c r="I37" s="166">
        <v>0.20999999999999999</v>
      </c>
      <c r="J37" s="165">
        <f>ROUND(((SUM(BE131:BE182))*I37),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ROUND((SUM(BF131:BF182)),  2)</f>
        <v>0</v>
      </c>
      <c r="G38" s="39"/>
      <c r="H38" s="39"/>
      <c r="I38" s="166">
        <v>0.12</v>
      </c>
      <c r="J38" s="165">
        <f>ROUND(((SUM(BF131:BF182))*I38),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ROUND((SUM(BG131:BG182)),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ROUND((SUM(BH131:BH182)),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ROUND((SUM(BI131:BI182)),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632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2574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R - Výchozí revize elektroinstalace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J131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3315</v>
      </c>
      <c r="E101" s="193"/>
      <c r="F101" s="193"/>
      <c r="G101" s="193"/>
      <c r="H101" s="193"/>
      <c r="I101" s="193"/>
      <c r="J101" s="194">
        <f>J132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3316</v>
      </c>
      <c r="E102" s="193"/>
      <c r="F102" s="193"/>
      <c r="G102" s="193"/>
      <c r="H102" s="193"/>
      <c r="I102" s="193"/>
      <c r="J102" s="194">
        <f>J134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3317</v>
      </c>
      <c r="E103" s="193"/>
      <c r="F103" s="193"/>
      <c r="G103" s="193"/>
      <c r="H103" s="193"/>
      <c r="I103" s="193"/>
      <c r="J103" s="194">
        <f>J143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3318</v>
      </c>
      <c r="E104" s="193"/>
      <c r="F104" s="193"/>
      <c r="G104" s="193"/>
      <c r="H104" s="193"/>
      <c r="I104" s="193"/>
      <c r="J104" s="194">
        <f>J152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3319</v>
      </c>
      <c r="E105" s="193"/>
      <c r="F105" s="193"/>
      <c r="G105" s="193"/>
      <c r="H105" s="193"/>
      <c r="I105" s="193"/>
      <c r="J105" s="194">
        <f>J163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0"/>
      <c r="C106" s="191"/>
      <c r="D106" s="192" t="s">
        <v>3320</v>
      </c>
      <c r="E106" s="193"/>
      <c r="F106" s="193"/>
      <c r="G106" s="193"/>
      <c r="H106" s="193"/>
      <c r="I106" s="193"/>
      <c r="J106" s="194">
        <f>J170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0"/>
      <c r="C107" s="191"/>
      <c r="D107" s="192" t="s">
        <v>787</v>
      </c>
      <c r="E107" s="193"/>
      <c r="F107" s="193"/>
      <c r="G107" s="193"/>
      <c r="H107" s="193"/>
      <c r="I107" s="193"/>
      <c r="J107" s="194">
        <f>J177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347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85" t="str">
        <f>E7</f>
        <v>Stavební úpravy Ústecká 2855, Česká Lípa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325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1" customFormat="1" ht="16.5" customHeight="1">
      <c r="B119" s="22"/>
      <c r="C119" s="23"/>
      <c r="D119" s="23"/>
      <c r="E119" s="185" t="s">
        <v>632</v>
      </c>
      <c r="F119" s="23"/>
      <c r="G119" s="23"/>
      <c r="H119" s="23"/>
      <c r="I119" s="23"/>
      <c r="J119" s="23"/>
      <c r="K119" s="23"/>
      <c r="L119" s="21"/>
    </row>
    <row r="120" s="1" customFormat="1" ht="12" customHeight="1">
      <c r="B120" s="22"/>
      <c r="C120" s="33" t="s">
        <v>327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2" customFormat="1" ht="16.5" customHeight="1">
      <c r="A121" s="39"/>
      <c r="B121" s="40"/>
      <c r="C121" s="41"/>
      <c r="D121" s="41"/>
      <c r="E121" s="296" t="s">
        <v>2574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634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77" t="str">
        <f>E13</f>
        <v>R - Výchozí revize elektroinstalace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20</v>
      </c>
      <c r="D125" s="41"/>
      <c r="E125" s="41"/>
      <c r="F125" s="28" t="str">
        <f>F16</f>
        <v xml:space="preserve">Ústecká 2855, Česká Lípa </v>
      </c>
      <c r="G125" s="41"/>
      <c r="H125" s="41"/>
      <c r="I125" s="33" t="s">
        <v>22</v>
      </c>
      <c r="J125" s="80" t="str">
        <f>IF(J16="","",J16)</f>
        <v>6. 8. 2025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24</v>
      </c>
      <c r="D127" s="41"/>
      <c r="E127" s="41"/>
      <c r="F127" s="28" t="str">
        <f>E19</f>
        <v>Město Č. Lípa, n. T.G.M. 1/1, 47 001 Česká Lípa</v>
      </c>
      <c r="G127" s="41"/>
      <c r="H127" s="41"/>
      <c r="I127" s="33" t="s">
        <v>30</v>
      </c>
      <c r="J127" s="37" t="str">
        <f>E25</f>
        <v xml:space="preserve"> 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28</v>
      </c>
      <c r="D128" s="41"/>
      <c r="E128" s="41"/>
      <c r="F128" s="28" t="str">
        <f>IF(E22="","",E22)</f>
        <v>Vyplň údaj</v>
      </c>
      <c r="G128" s="41"/>
      <c r="H128" s="41"/>
      <c r="I128" s="33" t="s">
        <v>33</v>
      </c>
      <c r="J128" s="37" t="str">
        <f>E28</f>
        <v xml:space="preserve"> 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1" customFormat="1" ht="29.28" customHeight="1">
      <c r="A130" s="201"/>
      <c r="B130" s="202"/>
      <c r="C130" s="203" t="s">
        <v>348</v>
      </c>
      <c r="D130" s="204" t="s">
        <v>61</v>
      </c>
      <c r="E130" s="204" t="s">
        <v>57</v>
      </c>
      <c r="F130" s="204" t="s">
        <v>58</v>
      </c>
      <c r="G130" s="204" t="s">
        <v>349</v>
      </c>
      <c r="H130" s="204" t="s">
        <v>350</v>
      </c>
      <c r="I130" s="204" t="s">
        <v>351</v>
      </c>
      <c r="J130" s="204" t="s">
        <v>331</v>
      </c>
      <c r="K130" s="205" t="s">
        <v>352</v>
      </c>
      <c r="L130" s="206"/>
      <c r="M130" s="101" t="s">
        <v>1</v>
      </c>
      <c r="N130" s="102" t="s">
        <v>40</v>
      </c>
      <c r="O130" s="102" t="s">
        <v>353</v>
      </c>
      <c r="P130" s="102" t="s">
        <v>354</v>
      </c>
      <c r="Q130" s="102" t="s">
        <v>355</v>
      </c>
      <c r="R130" s="102" t="s">
        <v>356</v>
      </c>
      <c r="S130" s="102" t="s">
        <v>357</v>
      </c>
      <c r="T130" s="103" t="s">
        <v>358</v>
      </c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</row>
    <row r="131" s="2" customFormat="1" ht="22.8" customHeight="1">
      <c r="A131" s="39"/>
      <c r="B131" s="40"/>
      <c r="C131" s="108" t="s">
        <v>359</v>
      </c>
      <c r="D131" s="41"/>
      <c r="E131" s="41"/>
      <c r="F131" s="41"/>
      <c r="G131" s="41"/>
      <c r="H131" s="41"/>
      <c r="I131" s="41"/>
      <c r="J131" s="207">
        <f>BK131</f>
        <v>0</v>
      </c>
      <c r="K131" s="41"/>
      <c r="L131" s="45"/>
      <c r="M131" s="104"/>
      <c r="N131" s="208"/>
      <c r="O131" s="105"/>
      <c r="P131" s="209">
        <f>P132+P134+P143+P152+P163+P170+P177</f>
        <v>0</v>
      </c>
      <c r="Q131" s="105"/>
      <c r="R131" s="209">
        <f>R132+R134+R143+R152+R163+R170+R177</f>
        <v>0</v>
      </c>
      <c r="S131" s="105"/>
      <c r="T131" s="210">
        <f>T132+T134+T143+T152+T163+T170+T177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75</v>
      </c>
      <c r="AU131" s="18" t="s">
        <v>333</v>
      </c>
      <c r="BK131" s="211">
        <f>BK132+BK134+BK143+BK152+BK163+BK170+BK177</f>
        <v>0</v>
      </c>
    </row>
    <row r="132" s="12" customFormat="1" ht="25.92" customHeight="1">
      <c r="A132" s="12"/>
      <c r="B132" s="212"/>
      <c r="C132" s="213"/>
      <c r="D132" s="214" t="s">
        <v>75</v>
      </c>
      <c r="E132" s="215" t="s">
        <v>2577</v>
      </c>
      <c r="F132" s="215" t="s">
        <v>203</v>
      </c>
      <c r="G132" s="213"/>
      <c r="H132" s="213"/>
      <c r="I132" s="216"/>
      <c r="J132" s="217">
        <f>BK132</f>
        <v>0</v>
      </c>
      <c r="K132" s="213"/>
      <c r="L132" s="218"/>
      <c r="M132" s="219"/>
      <c r="N132" s="220"/>
      <c r="O132" s="220"/>
      <c r="P132" s="221">
        <f>P133</f>
        <v>0</v>
      </c>
      <c r="Q132" s="220"/>
      <c r="R132" s="221">
        <f>R133</f>
        <v>0</v>
      </c>
      <c r="S132" s="220"/>
      <c r="T132" s="222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83</v>
      </c>
      <c r="AT132" s="224" t="s">
        <v>75</v>
      </c>
      <c r="AU132" s="224" t="s">
        <v>76</v>
      </c>
      <c r="AY132" s="223" t="s">
        <v>362</v>
      </c>
      <c r="BK132" s="225">
        <f>BK133</f>
        <v>0</v>
      </c>
    </row>
    <row r="133" s="2" customFormat="1" ht="24.15" customHeight="1">
      <c r="A133" s="39"/>
      <c r="B133" s="40"/>
      <c r="C133" s="228" t="s">
        <v>83</v>
      </c>
      <c r="D133" s="228" t="s">
        <v>365</v>
      </c>
      <c r="E133" s="229" t="s">
        <v>3321</v>
      </c>
      <c r="F133" s="230" t="s">
        <v>3322</v>
      </c>
      <c r="G133" s="231" t="s">
        <v>603</v>
      </c>
      <c r="H133" s="232">
        <v>1</v>
      </c>
      <c r="I133" s="233"/>
      <c r="J133" s="234">
        <f>ROUND(I133*H133,2)</f>
        <v>0</v>
      </c>
      <c r="K133" s="230" t="s">
        <v>369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83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88</v>
      </c>
    </row>
    <row r="134" s="12" customFormat="1" ht="25.92" customHeight="1">
      <c r="A134" s="12"/>
      <c r="B134" s="212"/>
      <c r="C134" s="213"/>
      <c r="D134" s="214" t="s">
        <v>75</v>
      </c>
      <c r="E134" s="215" t="s">
        <v>2857</v>
      </c>
      <c r="F134" s="215" t="s">
        <v>3323</v>
      </c>
      <c r="G134" s="213"/>
      <c r="H134" s="213"/>
      <c r="I134" s="216"/>
      <c r="J134" s="217">
        <f>BK134</f>
        <v>0</v>
      </c>
      <c r="K134" s="213"/>
      <c r="L134" s="218"/>
      <c r="M134" s="219"/>
      <c r="N134" s="220"/>
      <c r="O134" s="220"/>
      <c r="P134" s="221">
        <f>SUM(P135:P142)</f>
        <v>0</v>
      </c>
      <c r="Q134" s="220"/>
      <c r="R134" s="221">
        <f>SUM(R135:R142)</f>
        <v>0</v>
      </c>
      <c r="S134" s="220"/>
      <c r="T134" s="222">
        <f>SUM(T135:T142)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83</v>
      </c>
      <c r="AT134" s="224" t="s">
        <v>75</v>
      </c>
      <c r="AU134" s="224" t="s">
        <v>76</v>
      </c>
      <c r="AY134" s="223" t="s">
        <v>362</v>
      </c>
      <c r="BK134" s="225">
        <f>SUM(BK135:BK142)</f>
        <v>0</v>
      </c>
    </row>
    <row r="135" s="2" customFormat="1" ht="24.15" customHeight="1">
      <c r="A135" s="39"/>
      <c r="B135" s="40"/>
      <c r="C135" s="228" t="s">
        <v>88</v>
      </c>
      <c r="D135" s="228" t="s">
        <v>365</v>
      </c>
      <c r="E135" s="229" t="s">
        <v>3324</v>
      </c>
      <c r="F135" s="230" t="s">
        <v>3325</v>
      </c>
      <c r="G135" s="231" t="s">
        <v>3326</v>
      </c>
      <c r="H135" s="232">
        <v>2</v>
      </c>
      <c r="I135" s="233"/>
      <c r="J135" s="234">
        <f>ROUND(I135*H135,2)</f>
        <v>0</v>
      </c>
      <c r="K135" s="230" t="s">
        <v>369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83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370</v>
      </c>
    </row>
    <row r="136" s="2" customFormat="1" ht="24.15" customHeight="1">
      <c r="A136" s="39"/>
      <c r="B136" s="40"/>
      <c r="C136" s="228" t="s">
        <v>104</v>
      </c>
      <c r="D136" s="228" t="s">
        <v>365</v>
      </c>
      <c r="E136" s="229" t="s">
        <v>3327</v>
      </c>
      <c r="F136" s="230" t="s">
        <v>3328</v>
      </c>
      <c r="G136" s="231" t="s">
        <v>3326</v>
      </c>
      <c r="H136" s="232">
        <v>3</v>
      </c>
      <c r="I136" s="233"/>
      <c r="J136" s="234">
        <f>ROUND(I136*H136,2)</f>
        <v>0</v>
      </c>
      <c r="K136" s="230" t="s">
        <v>369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83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386</v>
      </c>
    </row>
    <row r="137" s="2" customFormat="1" ht="24.15" customHeight="1">
      <c r="A137" s="39"/>
      <c r="B137" s="40"/>
      <c r="C137" s="228" t="s">
        <v>370</v>
      </c>
      <c r="D137" s="228" t="s">
        <v>365</v>
      </c>
      <c r="E137" s="229" t="s">
        <v>3329</v>
      </c>
      <c r="F137" s="230" t="s">
        <v>3330</v>
      </c>
      <c r="G137" s="231" t="s">
        <v>3331</v>
      </c>
      <c r="H137" s="232">
        <v>3</v>
      </c>
      <c r="I137" s="233"/>
      <c r="J137" s="234">
        <f>ROUND(I137*H137,2)</f>
        <v>0</v>
      </c>
      <c r="K137" s="230" t="s">
        <v>369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370</v>
      </c>
      <c r="AT137" s="239" t="s">
        <v>365</v>
      </c>
      <c r="AU137" s="239" t="s">
        <v>83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370</v>
      </c>
      <c r="BM137" s="239" t="s">
        <v>383</v>
      </c>
    </row>
    <row r="138" s="2" customFormat="1" ht="24.15" customHeight="1">
      <c r="A138" s="39"/>
      <c r="B138" s="40"/>
      <c r="C138" s="228" t="s">
        <v>363</v>
      </c>
      <c r="D138" s="228" t="s">
        <v>365</v>
      </c>
      <c r="E138" s="229" t="s">
        <v>3332</v>
      </c>
      <c r="F138" s="230" t="s">
        <v>3333</v>
      </c>
      <c r="G138" s="231" t="s">
        <v>3331</v>
      </c>
      <c r="H138" s="232">
        <v>10</v>
      </c>
      <c r="I138" s="233"/>
      <c r="J138" s="234">
        <f>ROUND(I138*H138,2)</f>
        <v>0</v>
      </c>
      <c r="K138" s="230" t="s">
        <v>369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83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411</v>
      </c>
    </row>
    <row r="139" s="2" customFormat="1" ht="24.15" customHeight="1">
      <c r="A139" s="39"/>
      <c r="B139" s="40"/>
      <c r="C139" s="228" t="s">
        <v>386</v>
      </c>
      <c r="D139" s="228" t="s">
        <v>365</v>
      </c>
      <c r="E139" s="229" t="s">
        <v>3334</v>
      </c>
      <c r="F139" s="230" t="s">
        <v>3335</v>
      </c>
      <c r="G139" s="231" t="s">
        <v>3331</v>
      </c>
      <c r="H139" s="232">
        <v>47</v>
      </c>
      <c r="I139" s="233"/>
      <c r="J139" s="234">
        <f>ROUND(I139*H139,2)</f>
        <v>0</v>
      </c>
      <c r="K139" s="230" t="s">
        <v>369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370</v>
      </c>
      <c r="AT139" s="239" t="s">
        <v>365</v>
      </c>
      <c r="AU139" s="239" t="s">
        <v>83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8</v>
      </c>
    </row>
    <row r="140" s="2" customFormat="1" ht="24.15" customHeight="1">
      <c r="A140" s="39"/>
      <c r="B140" s="40"/>
      <c r="C140" s="228" t="s">
        <v>397</v>
      </c>
      <c r="D140" s="228" t="s">
        <v>365</v>
      </c>
      <c r="E140" s="229" t="s">
        <v>3336</v>
      </c>
      <c r="F140" s="230" t="s">
        <v>3337</v>
      </c>
      <c r="G140" s="231" t="s">
        <v>3338</v>
      </c>
      <c r="H140" s="232">
        <v>5</v>
      </c>
      <c r="I140" s="233"/>
      <c r="J140" s="234">
        <f>ROUND(I140*H140,2)</f>
        <v>0</v>
      </c>
      <c r="K140" s="230" t="s">
        <v>369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370</v>
      </c>
      <c r="AT140" s="239" t="s">
        <v>365</v>
      </c>
      <c r="AU140" s="239" t="s">
        <v>83</v>
      </c>
      <c r="AY140" s="18" t="s">
        <v>362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370</v>
      </c>
      <c r="BM140" s="239" t="s">
        <v>431</v>
      </c>
    </row>
    <row r="141" s="2" customFormat="1" ht="24.15" customHeight="1">
      <c r="A141" s="39"/>
      <c r="B141" s="40"/>
      <c r="C141" s="228" t="s">
        <v>383</v>
      </c>
      <c r="D141" s="228" t="s">
        <v>365</v>
      </c>
      <c r="E141" s="229" t="s">
        <v>3339</v>
      </c>
      <c r="F141" s="230" t="s">
        <v>3340</v>
      </c>
      <c r="G141" s="231" t="s">
        <v>603</v>
      </c>
      <c r="H141" s="232">
        <v>5</v>
      </c>
      <c r="I141" s="233"/>
      <c r="J141" s="234">
        <f>ROUND(I141*H141,2)</f>
        <v>0</v>
      </c>
      <c r="K141" s="230" t="s">
        <v>369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370</v>
      </c>
      <c r="AT141" s="239" t="s">
        <v>365</v>
      </c>
      <c r="AU141" s="239" t="s">
        <v>83</v>
      </c>
      <c r="AY141" s="18" t="s">
        <v>362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370</v>
      </c>
      <c r="BM141" s="239" t="s">
        <v>440</v>
      </c>
    </row>
    <row r="142" s="2" customFormat="1" ht="16.5" customHeight="1">
      <c r="A142" s="39"/>
      <c r="B142" s="40"/>
      <c r="C142" s="228" t="s">
        <v>406</v>
      </c>
      <c r="D142" s="228" t="s">
        <v>365</v>
      </c>
      <c r="E142" s="229" t="s">
        <v>3341</v>
      </c>
      <c r="F142" s="230" t="s">
        <v>3342</v>
      </c>
      <c r="G142" s="231" t="s">
        <v>603</v>
      </c>
      <c r="H142" s="232">
        <v>5</v>
      </c>
      <c r="I142" s="233"/>
      <c r="J142" s="234">
        <f>ROUND(I142*H142,2)</f>
        <v>0</v>
      </c>
      <c r="K142" s="230" t="s">
        <v>369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370</v>
      </c>
      <c r="AT142" s="239" t="s">
        <v>365</v>
      </c>
      <c r="AU142" s="239" t="s">
        <v>83</v>
      </c>
      <c r="AY142" s="18" t="s">
        <v>362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370</v>
      </c>
      <c r="BM142" s="239" t="s">
        <v>450</v>
      </c>
    </row>
    <row r="143" s="12" customFormat="1" ht="25.92" customHeight="1">
      <c r="A143" s="12"/>
      <c r="B143" s="212"/>
      <c r="C143" s="213"/>
      <c r="D143" s="214" t="s">
        <v>75</v>
      </c>
      <c r="E143" s="215" t="s">
        <v>2997</v>
      </c>
      <c r="F143" s="215" t="s">
        <v>3343</v>
      </c>
      <c r="G143" s="213"/>
      <c r="H143" s="213"/>
      <c r="I143" s="216"/>
      <c r="J143" s="217">
        <f>BK143</f>
        <v>0</v>
      </c>
      <c r="K143" s="213"/>
      <c r="L143" s="218"/>
      <c r="M143" s="219"/>
      <c r="N143" s="220"/>
      <c r="O143" s="220"/>
      <c r="P143" s="221">
        <f>SUM(P144:P151)</f>
        <v>0</v>
      </c>
      <c r="Q143" s="220"/>
      <c r="R143" s="221">
        <f>SUM(R144:R151)</f>
        <v>0</v>
      </c>
      <c r="S143" s="220"/>
      <c r="T143" s="222">
        <f>SUM(T144:T151)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3" t="s">
        <v>83</v>
      </c>
      <c r="AT143" s="224" t="s">
        <v>75</v>
      </c>
      <c r="AU143" s="224" t="s">
        <v>76</v>
      </c>
      <c r="AY143" s="223" t="s">
        <v>362</v>
      </c>
      <c r="BK143" s="225">
        <f>SUM(BK144:BK151)</f>
        <v>0</v>
      </c>
    </row>
    <row r="144" s="2" customFormat="1" ht="24.15" customHeight="1">
      <c r="A144" s="39"/>
      <c r="B144" s="40"/>
      <c r="C144" s="228" t="s">
        <v>411</v>
      </c>
      <c r="D144" s="228" t="s">
        <v>365</v>
      </c>
      <c r="E144" s="229" t="s">
        <v>3324</v>
      </c>
      <c r="F144" s="230" t="s">
        <v>3325</v>
      </c>
      <c r="G144" s="231" t="s">
        <v>3326</v>
      </c>
      <c r="H144" s="232">
        <v>3</v>
      </c>
      <c r="I144" s="233"/>
      <c r="J144" s="234">
        <f>ROUND(I144*H144,2)</f>
        <v>0</v>
      </c>
      <c r="K144" s="230" t="s">
        <v>369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370</v>
      </c>
      <c r="AT144" s="239" t="s">
        <v>365</v>
      </c>
      <c r="AU144" s="239" t="s">
        <v>83</v>
      </c>
      <c r="AY144" s="18" t="s">
        <v>362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370</v>
      </c>
      <c r="BM144" s="239" t="s">
        <v>461</v>
      </c>
    </row>
    <row r="145" s="2" customFormat="1" ht="24.15" customHeight="1">
      <c r="A145" s="39"/>
      <c r="B145" s="40"/>
      <c r="C145" s="228" t="s">
        <v>416</v>
      </c>
      <c r="D145" s="228" t="s">
        <v>365</v>
      </c>
      <c r="E145" s="229" t="s">
        <v>3344</v>
      </c>
      <c r="F145" s="230" t="s">
        <v>3345</v>
      </c>
      <c r="G145" s="231" t="s">
        <v>3326</v>
      </c>
      <c r="H145" s="232">
        <v>2</v>
      </c>
      <c r="I145" s="233"/>
      <c r="J145" s="234">
        <f>ROUND(I145*H145,2)</f>
        <v>0</v>
      </c>
      <c r="K145" s="230" t="s">
        <v>369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370</v>
      </c>
      <c r="AT145" s="239" t="s">
        <v>365</v>
      </c>
      <c r="AU145" s="239" t="s">
        <v>83</v>
      </c>
      <c r="AY145" s="18" t="s">
        <v>362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88</v>
      </c>
      <c r="BK145" s="240">
        <f>ROUND(I145*H145,2)</f>
        <v>0</v>
      </c>
      <c r="BL145" s="18" t="s">
        <v>370</v>
      </c>
      <c r="BM145" s="239" t="s">
        <v>473</v>
      </c>
    </row>
    <row r="146" s="2" customFormat="1" ht="24.15" customHeight="1">
      <c r="A146" s="39"/>
      <c r="B146" s="40"/>
      <c r="C146" s="228" t="s">
        <v>8</v>
      </c>
      <c r="D146" s="228" t="s">
        <v>365</v>
      </c>
      <c r="E146" s="229" t="s">
        <v>3332</v>
      </c>
      <c r="F146" s="230" t="s">
        <v>3333</v>
      </c>
      <c r="G146" s="231" t="s">
        <v>3331</v>
      </c>
      <c r="H146" s="232">
        <v>30</v>
      </c>
      <c r="I146" s="233"/>
      <c r="J146" s="234">
        <f>ROUND(I146*H146,2)</f>
        <v>0</v>
      </c>
      <c r="K146" s="230" t="s">
        <v>369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370</v>
      </c>
      <c r="AT146" s="239" t="s">
        <v>365</v>
      </c>
      <c r="AU146" s="239" t="s">
        <v>83</v>
      </c>
      <c r="AY146" s="18" t="s">
        <v>362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370</v>
      </c>
      <c r="BM146" s="239" t="s">
        <v>484</v>
      </c>
    </row>
    <row r="147" s="2" customFormat="1" ht="24.15" customHeight="1">
      <c r="A147" s="39"/>
      <c r="B147" s="40"/>
      <c r="C147" s="228" t="s">
        <v>427</v>
      </c>
      <c r="D147" s="228" t="s">
        <v>365</v>
      </c>
      <c r="E147" s="229" t="s">
        <v>3334</v>
      </c>
      <c r="F147" s="230" t="s">
        <v>3335</v>
      </c>
      <c r="G147" s="231" t="s">
        <v>3331</v>
      </c>
      <c r="H147" s="232">
        <v>54</v>
      </c>
      <c r="I147" s="233"/>
      <c r="J147" s="234">
        <f>ROUND(I147*H147,2)</f>
        <v>0</v>
      </c>
      <c r="K147" s="230" t="s">
        <v>369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370</v>
      </c>
      <c r="AT147" s="239" t="s">
        <v>365</v>
      </c>
      <c r="AU147" s="239" t="s">
        <v>83</v>
      </c>
      <c r="AY147" s="18" t="s">
        <v>362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370</v>
      </c>
      <c r="BM147" s="239" t="s">
        <v>492</v>
      </c>
    </row>
    <row r="148" s="2" customFormat="1" ht="24.15" customHeight="1">
      <c r="A148" s="39"/>
      <c r="B148" s="40"/>
      <c r="C148" s="228" t="s">
        <v>431</v>
      </c>
      <c r="D148" s="228" t="s">
        <v>365</v>
      </c>
      <c r="E148" s="229" t="s">
        <v>3346</v>
      </c>
      <c r="F148" s="230" t="s">
        <v>3347</v>
      </c>
      <c r="G148" s="231" t="s">
        <v>3338</v>
      </c>
      <c r="H148" s="232">
        <v>13</v>
      </c>
      <c r="I148" s="233"/>
      <c r="J148" s="234">
        <f>ROUND(I148*H148,2)</f>
        <v>0</v>
      </c>
      <c r="K148" s="230" t="s">
        <v>369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370</v>
      </c>
      <c r="AT148" s="239" t="s">
        <v>365</v>
      </c>
      <c r="AU148" s="239" t="s">
        <v>83</v>
      </c>
      <c r="AY148" s="18" t="s">
        <v>362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370</v>
      </c>
      <c r="BM148" s="239" t="s">
        <v>502</v>
      </c>
    </row>
    <row r="149" s="2" customFormat="1" ht="24.15" customHeight="1">
      <c r="A149" s="39"/>
      <c r="B149" s="40"/>
      <c r="C149" s="228" t="s">
        <v>435</v>
      </c>
      <c r="D149" s="228" t="s">
        <v>365</v>
      </c>
      <c r="E149" s="229" t="s">
        <v>3336</v>
      </c>
      <c r="F149" s="230" t="s">
        <v>3337</v>
      </c>
      <c r="G149" s="231" t="s">
        <v>3338</v>
      </c>
      <c r="H149" s="232">
        <v>5</v>
      </c>
      <c r="I149" s="233"/>
      <c r="J149" s="234">
        <f>ROUND(I149*H149,2)</f>
        <v>0</v>
      </c>
      <c r="K149" s="230" t="s">
        <v>369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370</v>
      </c>
      <c r="AT149" s="239" t="s">
        <v>365</v>
      </c>
      <c r="AU149" s="239" t="s">
        <v>83</v>
      </c>
      <c r="AY149" s="18" t="s">
        <v>362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370</v>
      </c>
      <c r="BM149" s="239" t="s">
        <v>517</v>
      </c>
    </row>
    <row r="150" s="2" customFormat="1" ht="24.15" customHeight="1">
      <c r="A150" s="39"/>
      <c r="B150" s="40"/>
      <c r="C150" s="228" t="s">
        <v>440</v>
      </c>
      <c r="D150" s="228" t="s">
        <v>365</v>
      </c>
      <c r="E150" s="229" t="s">
        <v>3339</v>
      </c>
      <c r="F150" s="230" t="s">
        <v>3340</v>
      </c>
      <c r="G150" s="231" t="s">
        <v>603</v>
      </c>
      <c r="H150" s="232">
        <v>5</v>
      </c>
      <c r="I150" s="233"/>
      <c r="J150" s="234">
        <f>ROUND(I150*H150,2)</f>
        <v>0</v>
      </c>
      <c r="K150" s="230" t="s">
        <v>369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370</v>
      </c>
      <c r="AT150" s="239" t="s">
        <v>365</v>
      </c>
      <c r="AU150" s="239" t="s">
        <v>83</v>
      </c>
      <c r="AY150" s="18" t="s">
        <v>362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370</v>
      </c>
      <c r="BM150" s="239" t="s">
        <v>526</v>
      </c>
    </row>
    <row r="151" s="2" customFormat="1" ht="16.5" customHeight="1">
      <c r="A151" s="39"/>
      <c r="B151" s="40"/>
      <c r="C151" s="228" t="s">
        <v>445</v>
      </c>
      <c r="D151" s="228" t="s">
        <v>365</v>
      </c>
      <c r="E151" s="229" t="s">
        <v>3341</v>
      </c>
      <c r="F151" s="230" t="s">
        <v>3342</v>
      </c>
      <c r="G151" s="231" t="s">
        <v>603</v>
      </c>
      <c r="H151" s="232">
        <v>5</v>
      </c>
      <c r="I151" s="233"/>
      <c r="J151" s="234">
        <f>ROUND(I151*H151,2)</f>
        <v>0</v>
      </c>
      <c r="K151" s="230" t="s">
        <v>369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370</v>
      </c>
      <c r="AT151" s="239" t="s">
        <v>365</v>
      </c>
      <c r="AU151" s="239" t="s">
        <v>83</v>
      </c>
      <c r="AY151" s="18" t="s">
        <v>362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370</v>
      </c>
      <c r="BM151" s="239" t="s">
        <v>536</v>
      </c>
    </row>
    <row r="152" s="12" customFormat="1" ht="25.92" customHeight="1">
      <c r="A152" s="12"/>
      <c r="B152" s="212"/>
      <c r="C152" s="213"/>
      <c r="D152" s="214" t="s">
        <v>75</v>
      </c>
      <c r="E152" s="215" t="s">
        <v>3006</v>
      </c>
      <c r="F152" s="215" t="s">
        <v>3348</v>
      </c>
      <c r="G152" s="213"/>
      <c r="H152" s="213"/>
      <c r="I152" s="216"/>
      <c r="J152" s="217">
        <f>BK152</f>
        <v>0</v>
      </c>
      <c r="K152" s="213"/>
      <c r="L152" s="218"/>
      <c r="M152" s="219"/>
      <c r="N152" s="220"/>
      <c r="O152" s="220"/>
      <c r="P152" s="221">
        <f>SUM(P153:P162)</f>
        <v>0</v>
      </c>
      <c r="Q152" s="220"/>
      <c r="R152" s="221">
        <f>SUM(R153:R162)</f>
        <v>0</v>
      </c>
      <c r="S152" s="220"/>
      <c r="T152" s="222">
        <f>SUM(T153:T162)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3" t="s">
        <v>83</v>
      </c>
      <c r="AT152" s="224" t="s">
        <v>75</v>
      </c>
      <c r="AU152" s="224" t="s">
        <v>76</v>
      </c>
      <c r="AY152" s="223" t="s">
        <v>362</v>
      </c>
      <c r="BK152" s="225">
        <f>SUM(BK153:BK162)</f>
        <v>0</v>
      </c>
    </row>
    <row r="153" s="2" customFormat="1" ht="24.15" customHeight="1">
      <c r="A153" s="39"/>
      <c r="B153" s="40"/>
      <c r="C153" s="228" t="s">
        <v>450</v>
      </c>
      <c r="D153" s="228" t="s">
        <v>365</v>
      </c>
      <c r="E153" s="229" t="s">
        <v>3324</v>
      </c>
      <c r="F153" s="230" t="s">
        <v>3325</v>
      </c>
      <c r="G153" s="231" t="s">
        <v>3326</v>
      </c>
      <c r="H153" s="232">
        <v>9</v>
      </c>
      <c r="I153" s="233"/>
      <c r="J153" s="234">
        <f>ROUND(I153*H153,2)</f>
        <v>0</v>
      </c>
      <c r="K153" s="230" t="s">
        <v>369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370</v>
      </c>
      <c r="AT153" s="239" t="s">
        <v>365</v>
      </c>
      <c r="AU153" s="239" t="s">
        <v>83</v>
      </c>
      <c r="AY153" s="18" t="s">
        <v>362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370</v>
      </c>
      <c r="BM153" s="239" t="s">
        <v>544</v>
      </c>
    </row>
    <row r="154" s="2" customFormat="1" ht="24.15" customHeight="1">
      <c r="A154" s="39"/>
      <c r="B154" s="40"/>
      <c r="C154" s="228" t="s">
        <v>456</v>
      </c>
      <c r="D154" s="228" t="s">
        <v>365</v>
      </c>
      <c r="E154" s="229" t="s">
        <v>3327</v>
      </c>
      <c r="F154" s="230" t="s">
        <v>3328</v>
      </c>
      <c r="G154" s="231" t="s">
        <v>3326</v>
      </c>
      <c r="H154" s="232">
        <v>1</v>
      </c>
      <c r="I154" s="233"/>
      <c r="J154" s="234">
        <f>ROUND(I154*H154,2)</f>
        <v>0</v>
      </c>
      <c r="K154" s="230" t="s">
        <v>369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370</v>
      </c>
      <c r="AT154" s="239" t="s">
        <v>365</v>
      </c>
      <c r="AU154" s="239" t="s">
        <v>83</v>
      </c>
      <c r="AY154" s="18" t="s">
        <v>362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370</v>
      </c>
      <c r="BM154" s="239" t="s">
        <v>554</v>
      </c>
    </row>
    <row r="155" s="2" customFormat="1" ht="24.15" customHeight="1">
      <c r="A155" s="39"/>
      <c r="B155" s="40"/>
      <c r="C155" s="228" t="s">
        <v>461</v>
      </c>
      <c r="D155" s="228" t="s">
        <v>365</v>
      </c>
      <c r="E155" s="229" t="s">
        <v>3344</v>
      </c>
      <c r="F155" s="230" t="s">
        <v>3345</v>
      </c>
      <c r="G155" s="231" t="s">
        <v>3326</v>
      </c>
      <c r="H155" s="232">
        <v>1</v>
      </c>
      <c r="I155" s="233"/>
      <c r="J155" s="234">
        <f>ROUND(I155*H155,2)</f>
        <v>0</v>
      </c>
      <c r="K155" s="230" t="s">
        <v>369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370</v>
      </c>
      <c r="AT155" s="239" t="s">
        <v>365</v>
      </c>
      <c r="AU155" s="239" t="s">
        <v>83</v>
      </c>
      <c r="AY155" s="18" t="s">
        <v>362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370</v>
      </c>
      <c r="BM155" s="239" t="s">
        <v>574</v>
      </c>
    </row>
    <row r="156" s="2" customFormat="1" ht="24.15" customHeight="1">
      <c r="A156" s="39"/>
      <c r="B156" s="40"/>
      <c r="C156" s="228" t="s">
        <v>7</v>
      </c>
      <c r="D156" s="228" t="s">
        <v>365</v>
      </c>
      <c r="E156" s="229" t="s">
        <v>3332</v>
      </c>
      <c r="F156" s="230" t="s">
        <v>3333</v>
      </c>
      <c r="G156" s="231" t="s">
        <v>3331</v>
      </c>
      <c r="H156" s="232">
        <v>30</v>
      </c>
      <c r="I156" s="233"/>
      <c r="J156" s="234">
        <f>ROUND(I156*H156,2)</f>
        <v>0</v>
      </c>
      <c r="K156" s="230" t="s">
        <v>369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370</v>
      </c>
      <c r="AT156" s="239" t="s">
        <v>365</v>
      </c>
      <c r="AU156" s="239" t="s">
        <v>83</v>
      </c>
      <c r="AY156" s="18" t="s">
        <v>362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370</v>
      </c>
      <c r="BM156" s="239" t="s">
        <v>1132</v>
      </c>
    </row>
    <row r="157" s="2" customFormat="1" ht="24.15" customHeight="1">
      <c r="A157" s="39"/>
      <c r="B157" s="40"/>
      <c r="C157" s="228" t="s">
        <v>473</v>
      </c>
      <c r="D157" s="228" t="s">
        <v>365</v>
      </c>
      <c r="E157" s="229" t="s">
        <v>3329</v>
      </c>
      <c r="F157" s="230" t="s">
        <v>3330</v>
      </c>
      <c r="G157" s="231" t="s">
        <v>3331</v>
      </c>
      <c r="H157" s="232">
        <v>36</v>
      </c>
      <c r="I157" s="233"/>
      <c r="J157" s="234">
        <f>ROUND(I157*H157,2)</f>
        <v>0</v>
      </c>
      <c r="K157" s="230" t="s">
        <v>369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370</v>
      </c>
      <c r="AT157" s="239" t="s">
        <v>365</v>
      </c>
      <c r="AU157" s="239" t="s">
        <v>83</v>
      </c>
      <c r="AY157" s="18" t="s">
        <v>362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88</v>
      </c>
      <c r="BK157" s="240">
        <f>ROUND(I157*H157,2)</f>
        <v>0</v>
      </c>
      <c r="BL157" s="18" t="s">
        <v>370</v>
      </c>
      <c r="BM157" s="239" t="s">
        <v>1141</v>
      </c>
    </row>
    <row r="158" s="2" customFormat="1" ht="24.15" customHeight="1">
      <c r="A158" s="39"/>
      <c r="B158" s="40"/>
      <c r="C158" s="228" t="s">
        <v>479</v>
      </c>
      <c r="D158" s="228" t="s">
        <v>365</v>
      </c>
      <c r="E158" s="229" t="s">
        <v>3334</v>
      </c>
      <c r="F158" s="230" t="s">
        <v>3335</v>
      </c>
      <c r="G158" s="231" t="s">
        <v>3331</v>
      </c>
      <c r="H158" s="232">
        <v>43</v>
      </c>
      <c r="I158" s="233"/>
      <c r="J158" s="234">
        <f>ROUND(I158*H158,2)</f>
        <v>0</v>
      </c>
      <c r="K158" s="230" t="s">
        <v>369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370</v>
      </c>
      <c r="AT158" s="239" t="s">
        <v>365</v>
      </c>
      <c r="AU158" s="239" t="s">
        <v>83</v>
      </c>
      <c r="AY158" s="18" t="s">
        <v>362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88</v>
      </c>
      <c r="BK158" s="240">
        <f>ROUND(I158*H158,2)</f>
        <v>0</v>
      </c>
      <c r="BL158" s="18" t="s">
        <v>370</v>
      </c>
      <c r="BM158" s="239" t="s">
        <v>1149</v>
      </c>
    </row>
    <row r="159" s="2" customFormat="1" ht="24.15" customHeight="1">
      <c r="A159" s="39"/>
      <c r="B159" s="40"/>
      <c r="C159" s="228" t="s">
        <v>484</v>
      </c>
      <c r="D159" s="228" t="s">
        <v>365</v>
      </c>
      <c r="E159" s="229" t="s">
        <v>3346</v>
      </c>
      <c r="F159" s="230" t="s">
        <v>3347</v>
      </c>
      <c r="G159" s="231" t="s">
        <v>3338</v>
      </c>
      <c r="H159" s="232">
        <v>18</v>
      </c>
      <c r="I159" s="233"/>
      <c r="J159" s="234">
        <f>ROUND(I159*H159,2)</f>
        <v>0</v>
      </c>
      <c r="K159" s="230" t="s">
        <v>369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370</v>
      </c>
      <c r="AT159" s="239" t="s">
        <v>365</v>
      </c>
      <c r="AU159" s="239" t="s">
        <v>83</v>
      </c>
      <c r="AY159" s="18" t="s">
        <v>362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370</v>
      </c>
      <c r="BM159" s="239" t="s">
        <v>1159</v>
      </c>
    </row>
    <row r="160" s="2" customFormat="1" ht="24.15" customHeight="1">
      <c r="A160" s="39"/>
      <c r="B160" s="40"/>
      <c r="C160" s="228" t="s">
        <v>488</v>
      </c>
      <c r="D160" s="228" t="s">
        <v>365</v>
      </c>
      <c r="E160" s="229" t="s">
        <v>3336</v>
      </c>
      <c r="F160" s="230" t="s">
        <v>3337</v>
      </c>
      <c r="G160" s="231" t="s">
        <v>3338</v>
      </c>
      <c r="H160" s="232">
        <v>11</v>
      </c>
      <c r="I160" s="233"/>
      <c r="J160" s="234">
        <f>ROUND(I160*H160,2)</f>
        <v>0</v>
      </c>
      <c r="K160" s="230" t="s">
        <v>369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370</v>
      </c>
      <c r="AT160" s="239" t="s">
        <v>365</v>
      </c>
      <c r="AU160" s="239" t="s">
        <v>83</v>
      </c>
      <c r="AY160" s="18" t="s">
        <v>362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370</v>
      </c>
      <c r="BM160" s="239" t="s">
        <v>1171</v>
      </c>
    </row>
    <row r="161" s="2" customFormat="1" ht="24.15" customHeight="1">
      <c r="A161" s="39"/>
      <c r="B161" s="40"/>
      <c r="C161" s="228" t="s">
        <v>492</v>
      </c>
      <c r="D161" s="228" t="s">
        <v>365</v>
      </c>
      <c r="E161" s="229" t="s">
        <v>3339</v>
      </c>
      <c r="F161" s="230" t="s">
        <v>3340</v>
      </c>
      <c r="G161" s="231" t="s">
        <v>603</v>
      </c>
      <c r="H161" s="232">
        <v>11</v>
      </c>
      <c r="I161" s="233"/>
      <c r="J161" s="234">
        <f>ROUND(I161*H161,2)</f>
        <v>0</v>
      </c>
      <c r="K161" s="230" t="s">
        <v>369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370</v>
      </c>
      <c r="AT161" s="239" t="s">
        <v>365</v>
      </c>
      <c r="AU161" s="239" t="s">
        <v>83</v>
      </c>
      <c r="AY161" s="18" t="s">
        <v>362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88</v>
      </c>
      <c r="BK161" s="240">
        <f>ROUND(I161*H161,2)</f>
        <v>0</v>
      </c>
      <c r="BL161" s="18" t="s">
        <v>370</v>
      </c>
      <c r="BM161" s="239" t="s">
        <v>1180</v>
      </c>
    </row>
    <row r="162" s="2" customFormat="1" ht="16.5" customHeight="1">
      <c r="A162" s="39"/>
      <c r="B162" s="40"/>
      <c r="C162" s="228" t="s">
        <v>497</v>
      </c>
      <c r="D162" s="228" t="s">
        <v>365</v>
      </c>
      <c r="E162" s="229" t="s">
        <v>3341</v>
      </c>
      <c r="F162" s="230" t="s">
        <v>3342</v>
      </c>
      <c r="G162" s="231" t="s">
        <v>603</v>
      </c>
      <c r="H162" s="232">
        <v>11</v>
      </c>
      <c r="I162" s="233"/>
      <c r="J162" s="234">
        <f>ROUND(I162*H162,2)</f>
        <v>0</v>
      </c>
      <c r="K162" s="230" t="s">
        <v>369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370</v>
      </c>
      <c r="AT162" s="239" t="s">
        <v>365</v>
      </c>
      <c r="AU162" s="239" t="s">
        <v>83</v>
      </c>
      <c r="AY162" s="18" t="s">
        <v>362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88</v>
      </c>
      <c r="BK162" s="240">
        <f>ROUND(I162*H162,2)</f>
        <v>0</v>
      </c>
      <c r="BL162" s="18" t="s">
        <v>370</v>
      </c>
      <c r="BM162" s="239" t="s">
        <v>1190</v>
      </c>
    </row>
    <row r="163" s="12" customFormat="1" ht="25.92" customHeight="1">
      <c r="A163" s="12"/>
      <c r="B163" s="212"/>
      <c r="C163" s="213"/>
      <c r="D163" s="214" t="s">
        <v>75</v>
      </c>
      <c r="E163" s="215" t="s">
        <v>3083</v>
      </c>
      <c r="F163" s="215" t="s">
        <v>3349</v>
      </c>
      <c r="G163" s="213"/>
      <c r="H163" s="213"/>
      <c r="I163" s="216"/>
      <c r="J163" s="217">
        <f>BK163</f>
        <v>0</v>
      </c>
      <c r="K163" s="213"/>
      <c r="L163" s="218"/>
      <c r="M163" s="219"/>
      <c r="N163" s="220"/>
      <c r="O163" s="220"/>
      <c r="P163" s="221">
        <f>SUM(P164:P169)</f>
        <v>0</v>
      </c>
      <c r="Q163" s="220"/>
      <c r="R163" s="221">
        <f>SUM(R164:R169)</f>
        <v>0</v>
      </c>
      <c r="S163" s="220"/>
      <c r="T163" s="222">
        <f>SUM(T164:T169)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3" t="s">
        <v>83</v>
      </c>
      <c r="AT163" s="224" t="s">
        <v>75</v>
      </c>
      <c r="AU163" s="224" t="s">
        <v>76</v>
      </c>
      <c r="AY163" s="223" t="s">
        <v>362</v>
      </c>
      <c r="BK163" s="225">
        <f>SUM(BK164:BK169)</f>
        <v>0</v>
      </c>
    </row>
    <row r="164" s="2" customFormat="1" ht="24.15" customHeight="1">
      <c r="A164" s="39"/>
      <c r="B164" s="40"/>
      <c r="C164" s="228" t="s">
        <v>502</v>
      </c>
      <c r="D164" s="228" t="s">
        <v>365</v>
      </c>
      <c r="E164" s="229" t="s">
        <v>3324</v>
      </c>
      <c r="F164" s="230" t="s">
        <v>3325</v>
      </c>
      <c r="G164" s="231" t="s">
        <v>3326</v>
      </c>
      <c r="H164" s="232">
        <v>57</v>
      </c>
      <c r="I164" s="233"/>
      <c r="J164" s="234">
        <f>ROUND(I164*H164,2)</f>
        <v>0</v>
      </c>
      <c r="K164" s="230" t="s">
        <v>369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370</v>
      </c>
      <c r="AT164" s="239" t="s">
        <v>365</v>
      </c>
      <c r="AU164" s="239" t="s">
        <v>83</v>
      </c>
      <c r="AY164" s="18" t="s">
        <v>362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88</v>
      </c>
      <c r="BK164" s="240">
        <f>ROUND(I164*H164,2)</f>
        <v>0</v>
      </c>
      <c r="BL164" s="18" t="s">
        <v>370</v>
      </c>
      <c r="BM164" s="239" t="s">
        <v>1201</v>
      </c>
    </row>
    <row r="165" s="2" customFormat="1" ht="24.15" customHeight="1">
      <c r="A165" s="39"/>
      <c r="B165" s="40"/>
      <c r="C165" s="228" t="s">
        <v>509</v>
      </c>
      <c r="D165" s="228" t="s">
        <v>365</v>
      </c>
      <c r="E165" s="229" t="s">
        <v>3332</v>
      </c>
      <c r="F165" s="230" t="s">
        <v>3333</v>
      </c>
      <c r="G165" s="231" t="s">
        <v>3331</v>
      </c>
      <c r="H165" s="232">
        <v>523</v>
      </c>
      <c r="I165" s="233"/>
      <c r="J165" s="234">
        <f>ROUND(I165*H165,2)</f>
        <v>0</v>
      </c>
      <c r="K165" s="230" t="s">
        <v>369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370</v>
      </c>
      <c r="AT165" s="239" t="s">
        <v>365</v>
      </c>
      <c r="AU165" s="239" t="s">
        <v>83</v>
      </c>
      <c r="AY165" s="18" t="s">
        <v>362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88</v>
      </c>
      <c r="BK165" s="240">
        <f>ROUND(I165*H165,2)</f>
        <v>0</v>
      </c>
      <c r="BL165" s="18" t="s">
        <v>370</v>
      </c>
      <c r="BM165" s="239" t="s">
        <v>1214</v>
      </c>
    </row>
    <row r="166" s="2" customFormat="1" ht="24.15" customHeight="1">
      <c r="A166" s="39"/>
      <c r="B166" s="40"/>
      <c r="C166" s="228" t="s">
        <v>517</v>
      </c>
      <c r="D166" s="228" t="s">
        <v>365</v>
      </c>
      <c r="E166" s="229" t="s">
        <v>3346</v>
      </c>
      <c r="F166" s="230" t="s">
        <v>3347</v>
      </c>
      <c r="G166" s="231" t="s">
        <v>3338</v>
      </c>
      <c r="H166" s="232">
        <v>114</v>
      </c>
      <c r="I166" s="233"/>
      <c r="J166" s="234">
        <f>ROUND(I166*H166,2)</f>
        <v>0</v>
      </c>
      <c r="K166" s="230" t="s">
        <v>369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370</v>
      </c>
      <c r="AT166" s="239" t="s">
        <v>365</v>
      </c>
      <c r="AU166" s="239" t="s">
        <v>83</v>
      </c>
      <c r="AY166" s="18" t="s">
        <v>362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88</v>
      </c>
      <c r="BK166" s="240">
        <f>ROUND(I166*H166,2)</f>
        <v>0</v>
      </c>
      <c r="BL166" s="18" t="s">
        <v>370</v>
      </c>
      <c r="BM166" s="239" t="s">
        <v>1222</v>
      </c>
    </row>
    <row r="167" s="2" customFormat="1" ht="24.15" customHeight="1">
      <c r="A167" s="39"/>
      <c r="B167" s="40"/>
      <c r="C167" s="228" t="s">
        <v>522</v>
      </c>
      <c r="D167" s="228" t="s">
        <v>365</v>
      </c>
      <c r="E167" s="229" t="s">
        <v>3336</v>
      </c>
      <c r="F167" s="230" t="s">
        <v>3337</v>
      </c>
      <c r="G167" s="231" t="s">
        <v>3338</v>
      </c>
      <c r="H167" s="232">
        <v>57</v>
      </c>
      <c r="I167" s="233"/>
      <c r="J167" s="234">
        <f>ROUND(I167*H167,2)</f>
        <v>0</v>
      </c>
      <c r="K167" s="230" t="s">
        <v>369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370</v>
      </c>
      <c r="AT167" s="239" t="s">
        <v>365</v>
      </c>
      <c r="AU167" s="239" t="s">
        <v>83</v>
      </c>
      <c r="AY167" s="18" t="s">
        <v>362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88</v>
      </c>
      <c r="BK167" s="240">
        <f>ROUND(I167*H167,2)</f>
        <v>0</v>
      </c>
      <c r="BL167" s="18" t="s">
        <v>370</v>
      </c>
      <c r="BM167" s="239" t="s">
        <v>1233</v>
      </c>
    </row>
    <row r="168" s="2" customFormat="1" ht="24.15" customHeight="1">
      <c r="A168" s="39"/>
      <c r="B168" s="40"/>
      <c r="C168" s="228" t="s">
        <v>526</v>
      </c>
      <c r="D168" s="228" t="s">
        <v>365</v>
      </c>
      <c r="E168" s="229" t="s">
        <v>3339</v>
      </c>
      <c r="F168" s="230" t="s">
        <v>3340</v>
      </c>
      <c r="G168" s="231" t="s">
        <v>603</v>
      </c>
      <c r="H168" s="232">
        <v>57</v>
      </c>
      <c r="I168" s="233"/>
      <c r="J168" s="234">
        <f>ROUND(I168*H168,2)</f>
        <v>0</v>
      </c>
      <c r="K168" s="230" t="s">
        <v>369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370</v>
      </c>
      <c r="AT168" s="239" t="s">
        <v>365</v>
      </c>
      <c r="AU168" s="239" t="s">
        <v>83</v>
      </c>
      <c r="AY168" s="18" t="s">
        <v>362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88</v>
      </c>
      <c r="BK168" s="240">
        <f>ROUND(I168*H168,2)</f>
        <v>0</v>
      </c>
      <c r="BL168" s="18" t="s">
        <v>370</v>
      </c>
      <c r="BM168" s="239" t="s">
        <v>1239</v>
      </c>
    </row>
    <row r="169" s="2" customFormat="1" ht="16.5" customHeight="1">
      <c r="A169" s="39"/>
      <c r="B169" s="40"/>
      <c r="C169" s="228" t="s">
        <v>530</v>
      </c>
      <c r="D169" s="228" t="s">
        <v>365</v>
      </c>
      <c r="E169" s="229" t="s">
        <v>3341</v>
      </c>
      <c r="F169" s="230" t="s">
        <v>3342</v>
      </c>
      <c r="G169" s="231" t="s">
        <v>603</v>
      </c>
      <c r="H169" s="232">
        <v>57</v>
      </c>
      <c r="I169" s="233"/>
      <c r="J169" s="234">
        <f>ROUND(I169*H169,2)</f>
        <v>0</v>
      </c>
      <c r="K169" s="230" t="s">
        <v>369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370</v>
      </c>
      <c r="AT169" s="239" t="s">
        <v>365</v>
      </c>
      <c r="AU169" s="239" t="s">
        <v>83</v>
      </c>
      <c r="AY169" s="18" t="s">
        <v>362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88</v>
      </c>
      <c r="BK169" s="240">
        <f>ROUND(I169*H169,2)</f>
        <v>0</v>
      </c>
      <c r="BL169" s="18" t="s">
        <v>370</v>
      </c>
      <c r="BM169" s="239" t="s">
        <v>1243</v>
      </c>
    </row>
    <row r="170" s="12" customFormat="1" ht="25.92" customHeight="1">
      <c r="A170" s="12"/>
      <c r="B170" s="212"/>
      <c r="C170" s="213"/>
      <c r="D170" s="214" t="s">
        <v>75</v>
      </c>
      <c r="E170" s="215" t="s">
        <v>3086</v>
      </c>
      <c r="F170" s="215" t="s">
        <v>3350</v>
      </c>
      <c r="G170" s="213"/>
      <c r="H170" s="213"/>
      <c r="I170" s="216"/>
      <c r="J170" s="217">
        <f>BK170</f>
        <v>0</v>
      </c>
      <c r="K170" s="213"/>
      <c r="L170" s="218"/>
      <c r="M170" s="219"/>
      <c r="N170" s="220"/>
      <c r="O170" s="220"/>
      <c r="P170" s="221">
        <f>SUM(P171:P176)</f>
        <v>0</v>
      </c>
      <c r="Q170" s="220"/>
      <c r="R170" s="221">
        <f>SUM(R171:R176)</f>
        <v>0</v>
      </c>
      <c r="S170" s="220"/>
      <c r="T170" s="222">
        <f>SUM(T171:T176)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3" t="s">
        <v>83</v>
      </c>
      <c r="AT170" s="224" t="s">
        <v>75</v>
      </c>
      <c r="AU170" s="224" t="s">
        <v>76</v>
      </c>
      <c r="AY170" s="223" t="s">
        <v>362</v>
      </c>
      <c r="BK170" s="225">
        <f>SUM(BK171:BK176)</f>
        <v>0</v>
      </c>
    </row>
    <row r="171" s="2" customFormat="1" ht="24.15" customHeight="1">
      <c r="A171" s="39"/>
      <c r="B171" s="40"/>
      <c r="C171" s="228" t="s">
        <v>536</v>
      </c>
      <c r="D171" s="228" t="s">
        <v>365</v>
      </c>
      <c r="E171" s="229" t="s">
        <v>3327</v>
      </c>
      <c r="F171" s="230" t="s">
        <v>3328</v>
      </c>
      <c r="G171" s="231" t="s">
        <v>3326</v>
      </c>
      <c r="H171" s="232">
        <v>1</v>
      </c>
      <c r="I171" s="233"/>
      <c r="J171" s="234">
        <f>ROUND(I171*H171,2)</f>
        <v>0</v>
      </c>
      <c r="K171" s="230" t="s">
        <v>369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370</v>
      </c>
      <c r="AT171" s="239" t="s">
        <v>365</v>
      </c>
      <c r="AU171" s="239" t="s">
        <v>83</v>
      </c>
      <c r="AY171" s="18" t="s">
        <v>362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88</v>
      </c>
      <c r="BK171" s="240">
        <f>ROUND(I171*H171,2)</f>
        <v>0</v>
      </c>
      <c r="BL171" s="18" t="s">
        <v>370</v>
      </c>
      <c r="BM171" s="239" t="s">
        <v>1249</v>
      </c>
    </row>
    <row r="172" s="2" customFormat="1" ht="24.15" customHeight="1">
      <c r="A172" s="39"/>
      <c r="B172" s="40"/>
      <c r="C172" s="228" t="s">
        <v>540</v>
      </c>
      <c r="D172" s="228" t="s">
        <v>365</v>
      </c>
      <c r="E172" s="229" t="s">
        <v>3334</v>
      </c>
      <c r="F172" s="230" t="s">
        <v>3335</v>
      </c>
      <c r="G172" s="231" t="s">
        <v>3331</v>
      </c>
      <c r="H172" s="232">
        <v>13</v>
      </c>
      <c r="I172" s="233"/>
      <c r="J172" s="234">
        <f>ROUND(I172*H172,2)</f>
        <v>0</v>
      </c>
      <c r="K172" s="230" t="s">
        <v>369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370</v>
      </c>
      <c r="AT172" s="239" t="s">
        <v>365</v>
      </c>
      <c r="AU172" s="239" t="s">
        <v>83</v>
      </c>
      <c r="AY172" s="18" t="s">
        <v>362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88</v>
      </c>
      <c r="BK172" s="240">
        <f>ROUND(I172*H172,2)</f>
        <v>0</v>
      </c>
      <c r="BL172" s="18" t="s">
        <v>370</v>
      </c>
      <c r="BM172" s="239" t="s">
        <v>1258</v>
      </c>
    </row>
    <row r="173" s="2" customFormat="1" ht="24.15" customHeight="1">
      <c r="A173" s="39"/>
      <c r="B173" s="40"/>
      <c r="C173" s="228" t="s">
        <v>544</v>
      </c>
      <c r="D173" s="228" t="s">
        <v>365</v>
      </c>
      <c r="E173" s="229" t="s">
        <v>3346</v>
      </c>
      <c r="F173" s="230" t="s">
        <v>3347</v>
      </c>
      <c r="G173" s="231" t="s">
        <v>3338</v>
      </c>
      <c r="H173" s="232">
        <v>4</v>
      </c>
      <c r="I173" s="233"/>
      <c r="J173" s="234">
        <f>ROUND(I173*H173,2)</f>
        <v>0</v>
      </c>
      <c r="K173" s="230" t="s">
        <v>369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370</v>
      </c>
      <c r="AT173" s="239" t="s">
        <v>365</v>
      </c>
      <c r="AU173" s="239" t="s">
        <v>83</v>
      </c>
      <c r="AY173" s="18" t="s">
        <v>362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88</v>
      </c>
      <c r="BK173" s="240">
        <f>ROUND(I173*H173,2)</f>
        <v>0</v>
      </c>
      <c r="BL173" s="18" t="s">
        <v>370</v>
      </c>
      <c r="BM173" s="239" t="s">
        <v>1199</v>
      </c>
    </row>
    <row r="174" s="2" customFormat="1" ht="24.15" customHeight="1">
      <c r="A174" s="39"/>
      <c r="B174" s="40"/>
      <c r="C174" s="228" t="s">
        <v>548</v>
      </c>
      <c r="D174" s="228" t="s">
        <v>365</v>
      </c>
      <c r="E174" s="229" t="s">
        <v>3336</v>
      </c>
      <c r="F174" s="230" t="s">
        <v>3337</v>
      </c>
      <c r="G174" s="231" t="s">
        <v>3338</v>
      </c>
      <c r="H174" s="232">
        <v>1</v>
      </c>
      <c r="I174" s="233"/>
      <c r="J174" s="234">
        <f>ROUND(I174*H174,2)</f>
        <v>0</v>
      </c>
      <c r="K174" s="230" t="s">
        <v>369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370</v>
      </c>
      <c r="AT174" s="239" t="s">
        <v>365</v>
      </c>
      <c r="AU174" s="239" t="s">
        <v>83</v>
      </c>
      <c r="AY174" s="18" t="s">
        <v>362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88</v>
      </c>
      <c r="BK174" s="240">
        <f>ROUND(I174*H174,2)</f>
        <v>0</v>
      </c>
      <c r="BL174" s="18" t="s">
        <v>370</v>
      </c>
      <c r="BM174" s="239" t="s">
        <v>1280</v>
      </c>
    </row>
    <row r="175" s="2" customFormat="1" ht="24.15" customHeight="1">
      <c r="A175" s="39"/>
      <c r="B175" s="40"/>
      <c r="C175" s="228" t="s">
        <v>554</v>
      </c>
      <c r="D175" s="228" t="s">
        <v>365</v>
      </c>
      <c r="E175" s="229" t="s">
        <v>3339</v>
      </c>
      <c r="F175" s="230" t="s">
        <v>3340</v>
      </c>
      <c r="G175" s="231" t="s">
        <v>603</v>
      </c>
      <c r="H175" s="232">
        <v>1</v>
      </c>
      <c r="I175" s="233"/>
      <c r="J175" s="234">
        <f>ROUND(I175*H175,2)</f>
        <v>0</v>
      </c>
      <c r="K175" s="230" t="s">
        <v>369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370</v>
      </c>
      <c r="AT175" s="239" t="s">
        <v>365</v>
      </c>
      <c r="AU175" s="239" t="s">
        <v>83</v>
      </c>
      <c r="AY175" s="18" t="s">
        <v>362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88</v>
      </c>
      <c r="BK175" s="240">
        <f>ROUND(I175*H175,2)</f>
        <v>0</v>
      </c>
      <c r="BL175" s="18" t="s">
        <v>370</v>
      </c>
      <c r="BM175" s="239" t="s">
        <v>1293</v>
      </c>
    </row>
    <row r="176" s="2" customFormat="1" ht="16.5" customHeight="1">
      <c r="A176" s="39"/>
      <c r="B176" s="40"/>
      <c r="C176" s="228" t="s">
        <v>564</v>
      </c>
      <c r="D176" s="228" t="s">
        <v>365</v>
      </c>
      <c r="E176" s="229" t="s">
        <v>3341</v>
      </c>
      <c r="F176" s="230" t="s">
        <v>3342</v>
      </c>
      <c r="G176" s="231" t="s">
        <v>603</v>
      </c>
      <c r="H176" s="232">
        <v>1</v>
      </c>
      <c r="I176" s="233"/>
      <c r="J176" s="234">
        <f>ROUND(I176*H176,2)</f>
        <v>0</v>
      </c>
      <c r="K176" s="230" t="s">
        <v>369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370</v>
      </c>
      <c r="AT176" s="239" t="s">
        <v>365</v>
      </c>
      <c r="AU176" s="239" t="s">
        <v>83</v>
      </c>
      <c r="AY176" s="18" t="s">
        <v>362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88</v>
      </c>
      <c r="BK176" s="240">
        <f>ROUND(I176*H176,2)</f>
        <v>0</v>
      </c>
      <c r="BL176" s="18" t="s">
        <v>370</v>
      </c>
      <c r="BM176" s="239" t="s">
        <v>1307</v>
      </c>
    </row>
    <row r="177" s="12" customFormat="1" ht="25.92" customHeight="1">
      <c r="A177" s="12"/>
      <c r="B177" s="212"/>
      <c r="C177" s="213"/>
      <c r="D177" s="214" t="s">
        <v>75</v>
      </c>
      <c r="E177" s="215" t="s">
        <v>1765</v>
      </c>
      <c r="F177" s="215" t="s">
        <v>1766</v>
      </c>
      <c r="G177" s="213"/>
      <c r="H177" s="213"/>
      <c r="I177" s="216"/>
      <c r="J177" s="217">
        <f>BK177</f>
        <v>0</v>
      </c>
      <c r="K177" s="213"/>
      <c r="L177" s="218"/>
      <c r="M177" s="219"/>
      <c r="N177" s="220"/>
      <c r="O177" s="220"/>
      <c r="P177" s="221">
        <f>SUM(P178:P182)</f>
        <v>0</v>
      </c>
      <c r="Q177" s="220"/>
      <c r="R177" s="221">
        <f>SUM(R178:R182)</f>
        <v>0</v>
      </c>
      <c r="S177" s="220"/>
      <c r="T177" s="222">
        <f>SUM(T178:T182)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3" t="s">
        <v>370</v>
      </c>
      <c r="AT177" s="224" t="s">
        <v>75</v>
      </c>
      <c r="AU177" s="224" t="s">
        <v>76</v>
      </c>
      <c r="AY177" s="223" t="s">
        <v>362</v>
      </c>
      <c r="BK177" s="225">
        <f>SUM(BK178:BK182)</f>
        <v>0</v>
      </c>
    </row>
    <row r="178" s="2" customFormat="1" ht="24.15" customHeight="1">
      <c r="A178" s="39"/>
      <c r="B178" s="40"/>
      <c r="C178" s="228" t="s">
        <v>574</v>
      </c>
      <c r="D178" s="228" t="s">
        <v>365</v>
      </c>
      <c r="E178" s="229" t="s">
        <v>3351</v>
      </c>
      <c r="F178" s="230" t="s">
        <v>3352</v>
      </c>
      <c r="G178" s="231" t="s">
        <v>603</v>
      </c>
      <c r="H178" s="232">
        <v>1</v>
      </c>
      <c r="I178" s="233"/>
      <c r="J178" s="234">
        <f>ROUND(I178*H178,2)</f>
        <v>0</v>
      </c>
      <c r="K178" s="230" t="s">
        <v>1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558</v>
      </c>
      <c r="AT178" s="239" t="s">
        <v>365</v>
      </c>
      <c r="AU178" s="239" t="s">
        <v>83</v>
      </c>
      <c r="AY178" s="18" t="s">
        <v>362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88</v>
      </c>
      <c r="BK178" s="240">
        <f>ROUND(I178*H178,2)</f>
        <v>0</v>
      </c>
      <c r="BL178" s="18" t="s">
        <v>558</v>
      </c>
      <c r="BM178" s="239" t="s">
        <v>3353</v>
      </c>
    </row>
    <row r="179" s="2" customFormat="1" ht="24.15" customHeight="1">
      <c r="A179" s="39"/>
      <c r="B179" s="40"/>
      <c r="C179" s="228" t="s">
        <v>1128</v>
      </c>
      <c r="D179" s="228" t="s">
        <v>365</v>
      </c>
      <c r="E179" s="229" t="s">
        <v>3354</v>
      </c>
      <c r="F179" s="230" t="s">
        <v>3355</v>
      </c>
      <c r="G179" s="231" t="s">
        <v>603</v>
      </c>
      <c r="H179" s="232">
        <v>1</v>
      </c>
      <c r="I179" s="233"/>
      <c r="J179" s="234">
        <f>ROUND(I179*H179,2)</f>
        <v>0</v>
      </c>
      <c r="K179" s="230" t="s">
        <v>1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558</v>
      </c>
      <c r="AT179" s="239" t="s">
        <v>365</v>
      </c>
      <c r="AU179" s="239" t="s">
        <v>83</v>
      </c>
      <c r="AY179" s="18" t="s">
        <v>362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88</v>
      </c>
      <c r="BK179" s="240">
        <f>ROUND(I179*H179,2)</f>
        <v>0</v>
      </c>
      <c r="BL179" s="18" t="s">
        <v>558</v>
      </c>
      <c r="BM179" s="239" t="s">
        <v>3356</v>
      </c>
    </row>
    <row r="180" s="2" customFormat="1" ht="16.5" customHeight="1">
      <c r="A180" s="39"/>
      <c r="B180" s="40"/>
      <c r="C180" s="228" t="s">
        <v>1132</v>
      </c>
      <c r="D180" s="228" t="s">
        <v>365</v>
      </c>
      <c r="E180" s="229" t="s">
        <v>3357</v>
      </c>
      <c r="F180" s="230" t="s">
        <v>3358</v>
      </c>
      <c r="G180" s="231" t="s">
        <v>603</v>
      </c>
      <c r="H180" s="232">
        <v>1</v>
      </c>
      <c r="I180" s="233"/>
      <c r="J180" s="234">
        <f>ROUND(I180*H180,2)</f>
        <v>0</v>
      </c>
      <c r="K180" s="230" t="s">
        <v>1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558</v>
      </c>
      <c r="AT180" s="239" t="s">
        <v>365</v>
      </c>
      <c r="AU180" s="239" t="s">
        <v>83</v>
      </c>
      <c r="AY180" s="18" t="s">
        <v>362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88</v>
      </c>
      <c r="BK180" s="240">
        <f>ROUND(I180*H180,2)</f>
        <v>0</v>
      </c>
      <c r="BL180" s="18" t="s">
        <v>558</v>
      </c>
      <c r="BM180" s="239" t="s">
        <v>3359</v>
      </c>
    </row>
    <row r="181" s="2" customFormat="1" ht="16.5" customHeight="1">
      <c r="A181" s="39"/>
      <c r="B181" s="40"/>
      <c r="C181" s="228" t="s">
        <v>1136</v>
      </c>
      <c r="D181" s="228" t="s">
        <v>365</v>
      </c>
      <c r="E181" s="229" t="s">
        <v>3360</v>
      </c>
      <c r="F181" s="230" t="s">
        <v>3361</v>
      </c>
      <c r="G181" s="231" t="s">
        <v>603</v>
      </c>
      <c r="H181" s="232">
        <v>1</v>
      </c>
      <c r="I181" s="233"/>
      <c r="J181" s="234">
        <f>ROUND(I181*H181,2)</f>
        <v>0</v>
      </c>
      <c r="K181" s="230" t="s">
        <v>1</v>
      </c>
      <c r="L181" s="45"/>
      <c r="M181" s="235" t="s">
        <v>1</v>
      </c>
      <c r="N181" s="236" t="s">
        <v>42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558</v>
      </c>
      <c r="AT181" s="239" t="s">
        <v>365</v>
      </c>
      <c r="AU181" s="239" t="s">
        <v>83</v>
      </c>
      <c r="AY181" s="18" t="s">
        <v>362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88</v>
      </c>
      <c r="BK181" s="240">
        <f>ROUND(I181*H181,2)</f>
        <v>0</v>
      </c>
      <c r="BL181" s="18" t="s">
        <v>558</v>
      </c>
      <c r="BM181" s="239" t="s">
        <v>3362</v>
      </c>
    </row>
    <row r="182" s="2" customFormat="1" ht="16.5" customHeight="1">
      <c r="A182" s="39"/>
      <c r="B182" s="40"/>
      <c r="C182" s="228" t="s">
        <v>1141</v>
      </c>
      <c r="D182" s="228" t="s">
        <v>365</v>
      </c>
      <c r="E182" s="229" t="s">
        <v>3363</v>
      </c>
      <c r="F182" s="230" t="s">
        <v>3364</v>
      </c>
      <c r="G182" s="231" t="s">
        <v>603</v>
      </c>
      <c r="H182" s="232">
        <v>1</v>
      </c>
      <c r="I182" s="233"/>
      <c r="J182" s="234">
        <f>ROUND(I182*H182,2)</f>
        <v>0</v>
      </c>
      <c r="K182" s="230" t="s">
        <v>1</v>
      </c>
      <c r="L182" s="45"/>
      <c r="M182" s="288" t="s">
        <v>1</v>
      </c>
      <c r="N182" s="289" t="s">
        <v>42</v>
      </c>
      <c r="O182" s="290"/>
      <c r="P182" s="291">
        <f>O182*H182</f>
        <v>0</v>
      </c>
      <c r="Q182" s="291">
        <v>0</v>
      </c>
      <c r="R182" s="291">
        <f>Q182*H182</f>
        <v>0</v>
      </c>
      <c r="S182" s="291">
        <v>0</v>
      </c>
      <c r="T182" s="292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558</v>
      </c>
      <c r="AT182" s="239" t="s">
        <v>365</v>
      </c>
      <c r="AU182" s="239" t="s">
        <v>83</v>
      </c>
      <c r="AY182" s="18" t="s">
        <v>362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88</v>
      </c>
      <c r="BK182" s="240">
        <f>ROUND(I182*H182,2)</f>
        <v>0</v>
      </c>
      <c r="BL182" s="18" t="s">
        <v>558</v>
      </c>
      <c r="BM182" s="239" t="s">
        <v>3365</v>
      </c>
    </row>
    <row r="183" s="2" customFormat="1" ht="6.96" customHeight="1">
      <c r="A183" s="39"/>
      <c r="B183" s="67"/>
      <c r="C183" s="68"/>
      <c r="D183" s="68"/>
      <c r="E183" s="68"/>
      <c r="F183" s="68"/>
      <c r="G183" s="68"/>
      <c r="H183" s="68"/>
      <c r="I183" s="68"/>
      <c r="J183" s="68"/>
      <c r="K183" s="68"/>
      <c r="L183" s="45"/>
      <c r="M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</row>
  </sheetData>
  <sheetProtection sheet="1" autoFilter="0" formatColumns="0" formatRows="0" objects="1" scenarios="1" spinCount="100000" saltValue="N63K3eFkaEaiehLm+o+f90O4myAY1T7YfhxzChpH+/eY+aDnfvhqEGsB83khjCX0YEmQZWtb4iDp6EQ+dPUXaw==" hashValue="XsmrMOoDm3uuZ4ymGIyASMDkqYAax+R1L8iRk2rx9EdF86elObdJMuRpsZjkE6yya5OQTgL4b+UdQ+pVfqIH8w==" algorithmName="SHA-512" password="CC35"/>
  <autoFilter ref="C130:K18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7:H117"/>
    <mergeCell ref="E121:H121"/>
    <mergeCell ref="E119:H119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 s="1" customFormat="1" ht="12" customHeight="1">
      <c r="B8" s="21"/>
      <c r="D8" s="152" t="s">
        <v>325</v>
      </c>
      <c r="L8" s="21"/>
    </row>
    <row r="9" s="2" customFormat="1" ht="16.5" customHeight="1">
      <c r="A9" s="39"/>
      <c r="B9" s="45"/>
      <c r="C9" s="39"/>
      <c r="D9" s="39"/>
      <c r="E9" s="153" t="s">
        <v>632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327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3366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6. 8. 2025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ROUND((SUM(BE122:BE152)),  2)</f>
        <v>0</v>
      </c>
      <c r="G35" s="39"/>
      <c r="H35" s="39"/>
      <c r="I35" s="166">
        <v>0.20999999999999999</v>
      </c>
      <c r="J35" s="165">
        <f>ROUND(((SUM(BE122:BE152))*I35),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ROUND((SUM(BF122:BF152)),  2)</f>
        <v>0</v>
      </c>
      <c r="G36" s="39"/>
      <c r="H36" s="39"/>
      <c r="I36" s="166">
        <v>0.12</v>
      </c>
      <c r="J36" s="165">
        <f>ROUND(((SUM(BF122:BF152))*I36),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ROUND((SUM(BG122:BG152)),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ROUND((SUM(BH122:BH152)),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ROUND((SUM(BI122:BI152)),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632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327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EPS1 - EPS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Ústecká 2855, Česká Lípa </v>
      </c>
      <c r="G91" s="41"/>
      <c r="H91" s="41"/>
      <c r="I91" s="33" t="s">
        <v>22</v>
      </c>
      <c r="J91" s="80" t="str">
        <f>IF(J14="","",J14)</f>
        <v>6. 8. 2025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Č. Lípa, n. T.G.M. 1/1, 47 001 Česká Lípa</v>
      </c>
      <c r="G93" s="41"/>
      <c r="H93" s="41"/>
      <c r="I93" s="33" t="s">
        <v>30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330</v>
      </c>
      <c r="D96" s="187"/>
      <c r="E96" s="187"/>
      <c r="F96" s="187"/>
      <c r="G96" s="187"/>
      <c r="H96" s="187"/>
      <c r="I96" s="187"/>
      <c r="J96" s="188" t="s">
        <v>331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332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333</v>
      </c>
    </row>
    <row r="99" s="9" customFormat="1" ht="24.96" customHeight="1">
      <c r="A99" s="9"/>
      <c r="B99" s="190"/>
      <c r="C99" s="191"/>
      <c r="D99" s="192" t="s">
        <v>3367</v>
      </c>
      <c r="E99" s="193"/>
      <c r="F99" s="193"/>
      <c r="G99" s="193"/>
      <c r="H99" s="193"/>
      <c r="I99" s="193"/>
      <c r="J99" s="194">
        <f>J123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3368</v>
      </c>
      <c r="E100" s="193"/>
      <c r="F100" s="193"/>
      <c r="G100" s="193"/>
      <c r="H100" s="193"/>
      <c r="I100" s="193"/>
      <c r="J100" s="194">
        <f>J144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347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5" t="str">
        <f>E7</f>
        <v>Stavební úpravy Ústecká 2855, Česká Lípa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325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5" t="s">
        <v>632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327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EPS1 - EPS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 xml:space="preserve">Ústecká 2855, Česká Lípa </v>
      </c>
      <c r="G116" s="41"/>
      <c r="H116" s="41"/>
      <c r="I116" s="33" t="s">
        <v>22</v>
      </c>
      <c r="J116" s="80" t="str">
        <f>IF(J14="","",J14)</f>
        <v>6. 8. 2025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E17</f>
        <v>Město Č. Lípa, n. T.G.M. 1/1, 47 001 Česká Lípa</v>
      </c>
      <c r="G118" s="41"/>
      <c r="H118" s="41"/>
      <c r="I118" s="33" t="s">
        <v>30</v>
      </c>
      <c r="J118" s="37" t="str">
        <f>E23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IF(E20="","",E20)</f>
        <v>Vyplň údaj</v>
      </c>
      <c r="G119" s="41"/>
      <c r="H119" s="41"/>
      <c r="I119" s="33" t="s">
        <v>33</v>
      </c>
      <c r="J119" s="37" t="str">
        <f>E26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1"/>
      <c r="B121" s="202"/>
      <c r="C121" s="203" t="s">
        <v>348</v>
      </c>
      <c r="D121" s="204" t="s">
        <v>61</v>
      </c>
      <c r="E121" s="204" t="s">
        <v>57</v>
      </c>
      <c r="F121" s="204" t="s">
        <v>58</v>
      </c>
      <c r="G121" s="204" t="s">
        <v>349</v>
      </c>
      <c r="H121" s="204" t="s">
        <v>350</v>
      </c>
      <c r="I121" s="204" t="s">
        <v>351</v>
      </c>
      <c r="J121" s="204" t="s">
        <v>331</v>
      </c>
      <c r="K121" s="205" t="s">
        <v>352</v>
      </c>
      <c r="L121" s="206"/>
      <c r="M121" s="101" t="s">
        <v>1</v>
      </c>
      <c r="N121" s="102" t="s">
        <v>40</v>
      </c>
      <c r="O121" s="102" t="s">
        <v>353</v>
      </c>
      <c r="P121" s="102" t="s">
        <v>354</v>
      </c>
      <c r="Q121" s="102" t="s">
        <v>355</v>
      </c>
      <c r="R121" s="102" t="s">
        <v>356</v>
      </c>
      <c r="S121" s="102" t="s">
        <v>357</v>
      </c>
      <c r="T121" s="103" t="s">
        <v>358</v>
      </c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</row>
    <row r="122" s="2" customFormat="1" ht="22.8" customHeight="1">
      <c r="A122" s="39"/>
      <c r="B122" s="40"/>
      <c r="C122" s="108" t="s">
        <v>359</v>
      </c>
      <c r="D122" s="41"/>
      <c r="E122" s="41"/>
      <c r="F122" s="41"/>
      <c r="G122" s="41"/>
      <c r="H122" s="41"/>
      <c r="I122" s="41"/>
      <c r="J122" s="207">
        <f>BK122</f>
        <v>0</v>
      </c>
      <c r="K122" s="41"/>
      <c r="L122" s="45"/>
      <c r="M122" s="104"/>
      <c r="N122" s="208"/>
      <c r="O122" s="105"/>
      <c r="P122" s="209">
        <f>P123+P144</f>
        <v>0</v>
      </c>
      <c r="Q122" s="105"/>
      <c r="R122" s="209">
        <f>R123+R144</f>
        <v>0</v>
      </c>
      <c r="S122" s="105"/>
      <c r="T122" s="210">
        <f>T123+T144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75</v>
      </c>
      <c r="AU122" s="18" t="s">
        <v>333</v>
      </c>
      <c r="BK122" s="211">
        <f>BK123+BK144</f>
        <v>0</v>
      </c>
    </row>
    <row r="123" s="12" customFormat="1" ht="25.92" customHeight="1">
      <c r="A123" s="12"/>
      <c r="B123" s="212"/>
      <c r="C123" s="213"/>
      <c r="D123" s="214" t="s">
        <v>75</v>
      </c>
      <c r="E123" s="215" t="s">
        <v>2577</v>
      </c>
      <c r="F123" s="215" t="s">
        <v>3369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SUM(P124:P143)</f>
        <v>0</v>
      </c>
      <c r="Q123" s="220"/>
      <c r="R123" s="221">
        <f>SUM(R124:R143)</f>
        <v>0</v>
      </c>
      <c r="S123" s="220"/>
      <c r="T123" s="222">
        <f>SUM(T124:T143)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83</v>
      </c>
      <c r="AT123" s="224" t="s">
        <v>75</v>
      </c>
      <c r="AU123" s="224" t="s">
        <v>76</v>
      </c>
      <c r="AY123" s="223" t="s">
        <v>362</v>
      </c>
      <c r="BK123" s="225">
        <f>SUM(BK124:BK143)</f>
        <v>0</v>
      </c>
    </row>
    <row r="124" s="2" customFormat="1" ht="21.75" customHeight="1">
      <c r="A124" s="39"/>
      <c r="B124" s="40"/>
      <c r="C124" s="228" t="s">
        <v>83</v>
      </c>
      <c r="D124" s="228" t="s">
        <v>365</v>
      </c>
      <c r="E124" s="229" t="s">
        <v>3370</v>
      </c>
      <c r="F124" s="230" t="s">
        <v>3371</v>
      </c>
      <c r="G124" s="231" t="s">
        <v>603</v>
      </c>
      <c r="H124" s="232">
        <v>1</v>
      </c>
      <c r="I124" s="233"/>
      <c r="J124" s="234">
        <f>ROUND(I124*H124,2)</f>
        <v>0</v>
      </c>
      <c r="K124" s="230" t="s">
        <v>471</v>
      </c>
      <c r="L124" s="45"/>
      <c r="M124" s="235" t="s">
        <v>1</v>
      </c>
      <c r="N124" s="236" t="s">
        <v>42</v>
      </c>
      <c r="O124" s="92"/>
      <c r="P124" s="237">
        <f>O124*H124</f>
        <v>0</v>
      </c>
      <c r="Q124" s="237">
        <v>0</v>
      </c>
      <c r="R124" s="237">
        <f>Q124*H124</f>
        <v>0</v>
      </c>
      <c r="S124" s="237">
        <v>0</v>
      </c>
      <c r="T124" s="238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9" t="s">
        <v>370</v>
      </c>
      <c r="AT124" s="239" t="s">
        <v>365</v>
      </c>
      <c r="AU124" s="239" t="s">
        <v>83</v>
      </c>
      <c r="AY124" s="18" t="s">
        <v>362</v>
      </c>
      <c r="BE124" s="240">
        <f>IF(N124="základní",J124,0)</f>
        <v>0</v>
      </c>
      <c r="BF124" s="240">
        <f>IF(N124="snížená",J124,0)</f>
        <v>0</v>
      </c>
      <c r="BG124" s="240">
        <f>IF(N124="zákl. přenesená",J124,0)</f>
        <v>0</v>
      </c>
      <c r="BH124" s="240">
        <f>IF(N124="sníž. přenesená",J124,0)</f>
        <v>0</v>
      </c>
      <c r="BI124" s="240">
        <f>IF(N124="nulová",J124,0)</f>
        <v>0</v>
      </c>
      <c r="BJ124" s="18" t="s">
        <v>88</v>
      </c>
      <c r="BK124" s="240">
        <f>ROUND(I124*H124,2)</f>
        <v>0</v>
      </c>
      <c r="BL124" s="18" t="s">
        <v>370</v>
      </c>
      <c r="BM124" s="239" t="s">
        <v>88</v>
      </c>
    </row>
    <row r="125" s="2" customFormat="1" ht="16.5" customHeight="1">
      <c r="A125" s="39"/>
      <c r="B125" s="40"/>
      <c r="C125" s="228" t="s">
        <v>88</v>
      </c>
      <c r="D125" s="228" t="s">
        <v>365</v>
      </c>
      <c r="E125" s="229" t="s">
        <v>3372</v>
      </c>
      <c r="F125" s="230" t="s">
        <v>3373</v>
      </c>
      <c r="G125" s="231" t="s">
        <v>603</v>
      </c>
      <c r="H125" s="232">
        <v>1</v>
      </c>
      <c r="I125" s="233"/>
      <c r="J125" s="234">
        <f>ROUND(I125*H125,2)</f>
        <v>0</v>
      </c>
      <c r="K125" s="230" t="s">
        <v>471</v>
      </c>
      <c r="L125" s="45"/>
      <c r="M125" s="235" t="s">
        <v>1</v>
      </c>
      <c r="N125" s="236" t="s">
        <v>42</v>
      </c>
      <c r="O125" s="92"/>
      <c r="P125" s="237">
        <f>O125*H125</f>
        <v>0</v>
      </c>
      <c r="Q125" s="237">
        <v>0</v>
      </c>
      <c r="R125" s="237">
        <f>Q125*H125</f>
        <v>0</v>
      </c>
      <c r="S125" s="237">
        <v>0</v>
      </c>
      <c r="T125" s="238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9" t="s">
        <v>370</v>
      </c>
      <c r="AT125" s="239" t="s">
        <v>365</v>
      </c>
      <c r="AU125" s="239" t="s">
        <v>83</v>
      </c>
      <c r="AY125" s="18" t="s">
        <v>362</v>
      </c>
      <c r="BE125" s="240">
        <f>IF(N125="základní",J125,0)</f>
        <v>0</v>
      </c>
      <c r="BF125" s="240">
        <f>IF(N125="snížená",J125,0)</f>
        <v>0</v>
      </c>
      <c r="BG125" s="240">
        <f>IF(N125="zákl. přenesená",J125,0)</f>
        <v>0</v>
      </c>
      <c r="BH125" s="240">
        <f>IF(N125="sníž. přenesená",J125,0)</f>
        <v>0</v>
      </c>
      <c r="BI125" s="240">
        <f>IF(N125="nulová",J125,0)</f>
        <v>0</v>
      </c>
      <c r="BJ125" s="18" t="s">
        <v>88</v>
      </c>
      <c r="BK125" s="240">
        <f>ROUND(I125*H125,2)</f>
        <v>0</v>
      </c>
      <c r="BL125" s="18" t="s">
        <v>370</v>
      </c>
      <c r="BM125" s="239" t="s">
        <v>370</v>
      </c>
    </row>
    <row r="126" s="2" customFormat="1" ht="16.5" customHeight="1">
      <c r="A126" s="39"/>
      <c r="B126" s="40"/>
      <c r="C126" s="228" t="s">
        <v>104</v>
      </c>
      <c r="D126" s="228" t="s">
        <v>365</v>
      </c>
      <c r="E126" s="229" t="s">
        <v>3374</v>
      </c>
      <c r="F126" s="230" t="s">
        <v>3375</v>
      </c>
      <c r="G126" s="231" t="s">
        <v>603</v>
      </c>
      <c r="H126" s="232">
        <v>4</v>
      </c>
      <c r="I126" s="233"/>
      <c r="J126" s="234">
        <f>ROUND(I126*H126,2)</f>
        <v>0</v>
      </c>
      <c r="K126" s="230" t="s">
        <v>471</v>
      </c>
      <c r="L126" s="45"/>
      <c r="M126" s="235" t="s">
        <v>1</v>
      </c>
      <c r="N126" s="236" t="s">
        <v>42</v>
      </c>
      <c r="O126" s="92"/>
      <c r="P126" s="237">
        <f>O126*H126</f>
        <v>0</v>
      </c>
      <c r="Q126" s="237">
        <v>0</v>
      </c>
      <c r="R126" s="237">
        <f>Q126*H126</f>
        <v>0</v>
      </c>
      <c r="S126" s="237">
        <v>0</v>
      </c>
      <c r="T126" s="238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9" t="s">
        <v>370</v>
      </c>
      <c r="AT126" s="239" t="s">
        <v>365</v>
      </c>
      <c r="AU126" s="239" t="s">
        <v>83</v>
      </c>
      <c r="AY126" s="18" t="s">
        <v>362</v>
      </c>
      <c r="BE126" s="240">
        <f>IF(N126="základní",J126,0)</f>
        <v>0</v>
      </c>
      <c r="BF126" s="240">
        <f>IF(N126="snížená",J126,0)</f>
        <v>0</v>
      </c>
      <c r="BG126" s="240">
        <f>IF(N126="zákl. přenesená",J126,0)</f>
        <v>0</v>
      </c>
      <c r="BH126" s="240">
        <f>IF(N126="sníž. přenesená",J126,0)</f>
        <v>0</v>
      </c>
      <c r="BI126" s="240">
        <f>IF(N126="nulová",J126,0)</f>
        <v>0</v>
      </c>
      <c r="BJ126" s="18" t="s">
        <v>88</v>
      </c>
      <c r="BK126" s="240">
        <f>ROUND(I126*H126,2)</f>
        <v>0</v>
      </c>
      <c r="BL126" s="18" t="s">
        <v>370</v>
      </c>
      <c r="BM126" s="239" t="s">
        <v>386</v>
      </c>
    </row>
    <row r="127" s="2" customFormat="1" ht="16.5" customHeight="1">
      <c r="A127" s="39"/>
      <c r="B127" s="40"/>
      <c r="C127" s="228" t="s">
        <v>370</v>
      </c>
      <c r="D127" s="228" t="s">
        <v>365</v>
      </c>
      <c r="E127" s="229" t="s">
        <v>3376</v>
      </c>
      <c r="F127" s="230" t="s">
        <v>3377</v>
      </c>
      <c r="G127" s="231" t="s">
        <v>603</v>
      </c>
      <c r="H127" s="232">
        <v>1</v>
      </c>
      <c r="I127" s="233"/>
      <c r="J127" s="234">
        <f>ROUND(I127*H127,2)</f>
        <v>0</v>
      </c>
      <c r="K127" s="230" t="s">
        <v>471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370</v>
      </c>
      <c r="AT127" s="239" t="s">
        <v>365</v>
      </c>
      <c r="AU127" s="239" t="s">
        <v>83</v>
      </c>
      <c r="AY127" s="18" t="s">
        <v>362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88</v>
      </c>
      <c r="BK127" s="240">
        <f>ROUND(I127*H127,2)</f>
        <v>0</v>
      </c>
      <c r="BL127" s="18" t="s">
        <v>370</v>
      </c>
      <c r="BM127" s="239" t="s">
        <v>383</v>
      </c>
    </row>
    <row r="128" s="2" customFormat="1" ht="21.75" customHeight="1">
      <c r="A128" s="39"/>
      <c r="B128" s="40"/>
      <c r="C128" s="228" t="s">
        <v>363</v>
      </c>
      <c r="D128" s="228" t="s">
        <v>365</v>
      </c>
      <c r="E128" s="229" t="s">
        <v>3378</v>
      </c>
      <c r="F128" s="230" t="s">
        <v>3379</v>
      </c>
      <c r="G128" s="231" t="s">
        <v>603</v>
      </c>
      <c r="H128" s="232">
        <v>2</v>
      </c>
      <c r="I128" s="233"/>
      <c r="J128" s="234">
        <f>ROUND(I128*H128,2)</f>
        <v>0</v>
      </c>
      <c r="K128" s="230" t="s">
        <v>471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370</v>
      </c>
      <c r="AT128" s="239" t="s">
        <v>365</v>
      </c>
      <c r="AU128" s="239" t="s">
        <v>83</v>
      </c>
      <c r="AY128" s="18" t="s">
        <v>362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370</v>
      </c>
      <c r="BM128" s="239" t="s">
        <v>411</v>
      </c>
    </row>
    <row r="129" s="2" customFormat="1" ht="16.5" customHeight="1">
      <c r="A129" s="39"/>
      <c r="B129" s="40"/>
      <c r="C129" s="228" t="s">
        <v>386</v>
      </c>
      <c r="D129" s="228" t="s">
        <v>365</v>
      </c>
      <c r="E129" s="229" t="s">
        <v>3380</v>
      </c>
      <c r="F129" s="230" t="s">
        <v>3381</v>
      </c>
      <c r="G129" s="231" t="s">
        <v>603</v>
      </c>
      <c r="H129" s="232">
        <v>1</v>
      </c>
      <c r="I129" s="233"/>
      <c r="J129" s="234">
        <f>ROUND(I129*H129,2)</f>
        <v>0</v>
      </c>
      <c r="K129" s="230" t="s">
        <v>471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370</v>
      </c>
      <c r="AT129" s="239" t="s">
        <v>365</v>
      </c>
      <c r="AU129" s="239" t="s">
        <v>83</v>
      </c>
      <c r="AY129" s="18" t="s">
        <v>362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370</v>
      </c>
      <c r="BM129" s="239" t="s">
        <v>8</v>
      </c>
    </row>
    <row r="130" s="2" customFormat="1" ht="16.5" customHeight="1">
      <c r="A130" s="39"/>
      <c r="B130" s="40"/>
      <c r="C130" s="228" t="s">
        <v>397</v>
      </c>
      <c r="D130" s="228" t="s">
        <v>365</v>
      </c>
      <c r="E130" s="229" t="s">
        <v>3382</v>
      </c>
      <c r="F130" s="230" t="s">
        <v>3383</v>
      </c>
      <c r="G130" s="231" t="s">
        <v>603</v>
      </c>
      <c r="H130" s="232">
        <v>2</v>
      </c>
      <c r="I130" s="233"/>
      <c r="J130" s="234">
        <f>ROUND(I130*H130,2)</f>
        <v>0</v>
      </c>
      <c r="K130" s="230" t="s">
        <v>471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370</v>
      </c>
      <c r="AT130" s="239" t="s">
        <v>365</v>
      </c>
      <c r="AU130" s="239" t="s">
        <v>83</v>
      </c>
      <c r="AY130" s="18" t="s">
        <v>362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370</v>
      </c>
      <c r="BM130" s="239" t="s">
        <v>431</v>
      </c>
    </row>
    <row r="131" s="2" customFormat="1" ht="33" customHeight="1">
      <c r="A131" s="39"/>
      <c r="B131" s="40"/>
      <c r="C131" s="228" t="s">
        <v>383</v>
      </c>
      <c r="D131" s="228" t="s">
        <v>365</v>
      </c>
      <c r="E131" s="229" t="s">
        <v>3384</v>
      </c>
      <c r="F131" s="230" t="s">
        <v>3385</v>
      </c>
      <c r="G131" s="231" t="s">
        <v>603</v>
      </c>
      <c r="H131" s="232">
        <v>1</v>
      </c>
      <c r="I131" s="233"/>
      <c r="J131" s="234">
        <f>ROUND(I131*H131,2)</f>
        <v>0</v>
      </c>
      <c r="K131" s="230" t="s">
        <v>471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370</v>
      </c>
      <c r="AT131" s="239" t="s">
        <v>365</v>
      </c>
      <c r="AU131" s="239" t="s">
        <v>83</v>
      </c>
      <c r="AY131" s="18" t="s">
        <v>362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370</v>
      </c>
      <c r="BM131" s="239" t="s">
        <v>440</v>
      </c>
    </row>
    <row r="132" s="2" customFormat="1" ht="16.5" customHeight="1">
      <c r="A132" s="39"/>
      <c r="B132" s="40"/>
      <c r="C132" s="228" t="s">
        <v>406</v>
      </c>
      <c r="D132" s="228" t="s">
        <v>365</v>
      </c>
      <c r="E132" s="229" t="s">
        <v>3386</v>
      </c>
      <c r="F132" s="230" t="s">
        <v>3387</v>
      </c>
      <c r="G132" s="231" t="s">
        <v>603</v>
      </c>
      <c r="H132" s="232">
        <v>242</v>
      </c>
      <c r="I132" s="233"/>
      <c r="J132" s="234">
        <f>ROUND(I132*H132,2)</f>
        <v>0</v>
      </c>
      <c r="K132" s="230" t="s">
        <v>471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370</v>
      </c>
      <c r="AT132" s="239" t="s">
        <v>365</v>
      </c>
      <c r="AU132" s="239" t="s">
        <v>83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370</v>
      </c>
      <c r="BM132" s="239" t="s">
        <v>450</v>
      </c>
    </row>
    <row r="133" s="2" customFormat="1" ht="16.5" customHeight="1">
      <c r="A133" s="39"/>
      <c r="B133" s="40"/>
      <c r="C133" s="228" t="s">
        <v>411</v>
      </c>
      <c r="D133" s="228" t="s">
        <v>365</v>
      </c>
      <c r="E133" s="229" t="s">
        <v>3388</v>
      </c>
      <c r="F133" s="230" t="s">
        <v>3389</v>
      </c>
      <c r="G133" s="231" t="s">
        <v>603</v>
      </c>
      <c r="H133" s="232">
        <v>242</v>
      </c>
      <c r="I133" s="233"/>
      <c r="J133" s="234">
        <f>ROUND(I133*H133,2)</f>
        <v>0</v>
      </c>
      <c r="K133" s="230" t="s">
        <v>471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83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461</v>
      </c>
    </row>
    <row r="134" s="2" customFormat="1" ht="16.5" customHeight="1">
      <c r="A134" s="39"/>
      <c r="B134" s="40"/>
      <c r="C134" s="228" t="s">
        <v>416</v>
      </c>
      <c r="D134" s="228" t="s">
        <v>365</v>
      </c>
      <c r="E134" s="229" t="s">
        <v>3390</v>
      </c>
      <c r="F134" s="230" t="s">
        <v>3391</v>
      </c>
      <c r="G134" s="231" t="s">
        <v>603</v>
      </c>
      <c r="H134" s="232">
        <v>2</v>
      </c>
      <c r="I134" s="233"/>
      <c r="J134" s="234">
        <f>ROUND(I134*H134,2)</f>
        <v>0</v>
      </c>
      <c r="K134" s="230" t="s">
        <v>471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83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473</v>
      </c>
    </row>
    <row r="135" s="2" customFormat="1" ht="24.15" customHeight="1">
      <c r="A135" s="39"/>
      <c r="B135" s="40"/>
      <c r="C135" s="228" t="s">
        <v>8</v>
      </c>
      <c r="D135" s="228" t="s">
        <v>365</v>
      </c>
      <c r="E135" s="229" t="s">
        <v>3392</v>
      </c>
      <c r="F135" s="230" t="s">
        <v>3393</v>
      </c>
      <c r="G135" s="231" t="s">
        <v>603</v>
      </c>
      <c r="H135" s="232">
        <v>14</v>
      </c>
      <c r="I135" s="233"/>
      <c r="J135" s="234">
        <f>ROUND(I135*H135,2)</f>
        <v>0</v>
      </c>
      <c r="K135" s="230" t="s">
        <v>471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83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484</v>
      </c>
    </row>
    <row r="136" s="2" customFormat="1" ht="24.15" customHeight="1">
      <c r="A136" s="39"/>
      <c r="B136" s="40"/>
      <c r="C136" s="228" t="s">
        <v>427</v>
      </c>
      <c r="D136" s="228" t="s">
        <v>365</v>
      </c>
      <c r="E136" s="229" t="s">
        <v>3394</v>
      </c>
      <c r="F136" s="230" t="s">
        <v>3395</v>
      </c>
      <c r="G136" s="231" t="s">
        <v>603</v>
      </c>
      <c r="H136" s="232">
        <v>21</v>
      </c>
      <c r="I136" s="233"/>
      <c r="J136" s="234">
        <f>ROUND(I136*H136,2)</f>
        <v>0</v>
      </c>
      <c r="K136" s="230" t="s">
        <v>471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83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492</v>
      </c>
    </row>
    <row r="137" s="2" customFormat="1" ht="16.5" customHeight="1">
      <c r="A137" s="39"/>
      <c r="B137" s="40"/>
      <c r="C137" s="228" t="s">
        <v>431</v>
      </c>
      <c r="D137" s="228" t="s">
        <v>365</v>
      </c>
      <c r="E137" s="229" t="s">
        <v>3396</v>
      </c>
      <c r="F137" s="230" t="s">
        <v>3397</v>
      </c>
      <c r="G137" s="231" t="s">
        <v>603</v>
      </c>
      <c r="H137" s="232">
        <v>21</v>
      </c>
      <c r="I137" s="233"/>
      <c r="J137" s="234">
        <f>ROUND(I137*H137,2)</f>
        <v>0</v>
      </c>
      <c r="K137" s="230" t="s">
        <v>471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370</v>
      </c>
      <c r="AT137" s="239" t="s">
        <v>365</v>
      </c>
      <c r="AU137" s="239" t="s">
        <v>83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370</v>
      </c>
      <c r="BM137" s="239" t="s">
        <v>502</v>
      </c>
    </row>
    <row r="138" s="2" customFormat="1" ht="24.15" customHeight="1">
      <c r="A138" s="39"/>
      <c r="B138" s="40"/>
      <c r="C138" s="228" t="s">
        <v>435</v>
      </c>
      <c r="D138" s="228" t="s">
        <v>365</v>
      </c>
      <c r="E138" s="229" t="s">
        <v>3398</v>
      </c>
      <c r="F138" s="230" t="s">
        <v>3399</v>
      </c>
      <c r="G138" s="231" t="s">
        <v>403</v>
      </c>
      <c r="H138" s="232">
        <v>1770</v>
      </c>
      <c r="I138" s="233"/>
      <c r="J138" s="234">
        <f>ROUND(I138*H138,2)</f>
        <v>0</v>
      </c>
      <c r="K138" s="230" t="s">
        <v>471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83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517</v>
      </c>
    </row>
    <row r="139" s="2" customFormat="1" ht="24.15" customHeight="1">
      <c r="A139" s="39"/>
      <c r="B139" s="40"/>
      <c r="C139" s="228" t="s">
        <v>440</v>
      </c>
      <c r="D139" s="228" t="s">
        <v>365</v>
      </c>
      <c r="E139" s="229" t="s">
        <v>3400</v>
      </c>
      <c r="F139" s="230" t="s">
        <v>3401</v>
      </c>
      <c r="G139" s="231" t="s">
        <v>403</v>
      </c>
      <c r="H139" s="232">
        <v>400</v>
      </c>
      <c r="I139" s="233"/>
      <c r="J139" s="234">
        <f>ROUND(I139*H139,2)</f>
        <v>0</v>
      </c>
      <c r="K139" s="230" t="s">
        <v>471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370</v>
      </c>
      <c r="AT139" s="239" t="s">
        <v>365</v>
      </c>
      <c r="AU139" s="239" t="s">
        <v>83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526</v>
      </c>
    </row>
    <row r="140" s="2" customFormat="1" ht="24.15" customHeight="1">
      <c r="A140" s="39"/>
      <c r="B140" s="40"/>
      <c r="C140" s="228" t="s">
        <v>445</v>
      </c>
      <c r="D140" s="228" t="s">
        <v>365</v>
      </c>
      <c r="E140" s="229" t="s">
        <v>3402</v>
      </c>
      <c r="F140" s="230" t="s">
        <v>3403</v>
      </c>
      <c r="G140" s="231" t="s">
        <v>403</v>
      </c>
      <c r="H140" s="232">
        <v>150</v>
      </c>
      <c r="I140" s="233"/>
      <c r="J140" s="234">
        <f>ROUND(I140*H140,2)</f>
        <v>0</v>
      </c>
      <c r="K140" s="230" t="s">
        <v>471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370</v>
      </c>
      <c r="AT140" s="239" t="s">
        <v>365</v>
      </c>
      <c r="AU140" s="239" t="s">
        <v>83</v>
      </c>
      <c r="AY140" s="18" t="s">
        <v>362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370</v>
      </c>
      <c r="BM140" s="239" t="s">
        <v>536</v>
      </c>
    </row>
    <row r="141" s="2" customFormat="1" ht="24.15" customHeight="1">
      <c r="A141" s="39"/>
      <c r="B141" s="40"/>
      <c r="C141" s="228" t="s">
        <v>450</v>
      </c>
      <c r="D141" s="228" t="s">
        <v>365</v>
      </c>
      <c r="E141" s="229" t="s">
        <v>3404</v>
      </c>
      <c r="F141" s="230" t="s">
        <v>3405</v>
      </c>
      <c r="G141" s="231" t="s">
        <v>403</v>
      </c>
      <c r="H141" s="232">
        <v>10</v>
      </c>
      <c r="I141" s="233"/>
      <c r="J141" s="234">
        <f>ROUND(I141*H141,2)</f>
        <v>0</v>
      </c>
      <c r="K141" s="230" t="s">
        <v>471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370</v>
      </c>
      <c r="AT141" s="239" t="s">
        <v>365</v>
      </c>
      <c r="AU141" s="239" t="s">
        <v>83</v>
      </c>
      <c r="AY141" s="18" t="s">
        <v>362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370</v>
      </c>
      <c r="BM141" s="239" t="s">
        <v>544</v>
      </c>
    </row>
    <row r="142" s="2" customFormat="1" ht="16.5" customHeight="1">
      <c r="A142" s="39"/>
      <c r="B142" s="40"/>
      <c r="C142" s="228" t="s">
        <v>456</v>
      </c>
      <c r="D142" s="228" t="s">
        <v>365</v>
      </c>
      <c r="E142" s="229" t="s">
        <v>3406</v>
      </c>
      <c r="F142" s="230" t="s">
        <v>3407</v>
      </c>
      <c r="G142" s="231" t="s">
        <v>403</v>
      </c>
      <c r="H142" s="232">
        <v>50</v>
      </c>
      <c r="I142" s="233"/>
      <c r="J142" s="234">
        <f>ROUND(I142*H142,2)</f>
        <v>0</v>
      </c>
      <c r="K142" s="230" t="s">
        <v>471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370</v>
      </c>
      <c r="AT142" s="239" t="s">
        <v>365</v>
      </c>
      <c r="AU142" s="239" t="s">
        <v>83</v>
      </c>
      <c r="AY142" s="18" t="s">
        <v>362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370</v>
      </c>
      <c r="BM142" s="239" t="s">
        <v>554</v>
      </c>
    </row>
    <row r="143" s="2" customFormat="1" ht="16.5" customHeight="1">
      <c r="A143" s="39"/>
      <c r="B143" s="40"/>
      <c r="C143" s="228" t="s">
        <v>461</v>
      </c>
      <c r="D143" s="228" t="s">
        <v>365</v>
      </c>
      <c r="E143" s="229" t="s">
        <v>3408</v>
      </c>
      <c r="F143" s="230" t="s">
        <v>3409</v>
      </c>
      <c r="G143" s="231" t="s">
        <v>591</v>
      </c>
      <c r="H143" s="232">
        <v>1</v>
      </c>
      <c r="I143" s="233"/>
      <c r="J143" s="234">
        <f>ROUND(I143*H143,2)</f>
        <v>0</v>
      </c>
      <c r="K143" s="230" t="s">
        <v>471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370</v>
      </c>
      <c r="AT143" s="239" t="s">
        <v>365</v>
      </c>
      <c r="AU143" s="239" t="s">
        <v>83</v>
      </c>
      <c r="AY143" s="18" t="s">
        <v>362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370</v>
      </c>
      <c r="BM143" s="239" t="s">
        <v>574</v>
      </c>
    </row>
    <row r="144" s="12" customFormat="1" ht="25.92" customHeight="1">
      <c r="A144" s="12"/>
      <c r="B144" s="212"/>
      <c r="C144" s="213"/>
      <c r="D144" s="214" t="s">
        <v>75</v>
      </c>
      <c r="E144" s="215" t="s">
        <v>2857</v>
      </c>
      <c r="F144" s="215" t="s">
        <v>3410</v>
      </c>
      <c r="G144" s="213"/>
      <c r="H144" s="213"/>
      <c r="I144" s="216"/>
      <c r="J144" s="217">
        <f>BK144</f>
        <v>0</v>
      </c>
      <c r="K144" s="213"/>
      <c r="L144" s="218"/>
      <c r="M144" s="219"/>
      <c r="N144" s="220"/>
      <c r="O144" s="220"/>
      <c r="P144" s="221">
        <f>SUM(P145:P152)</f>
        <v>0</v>
      </c>
      <c r="Q144" s="220"/>
      <c r="R144" s="221">
        <f>SUM(R145:R152)</f>
        <v>0</v>
      </c>
      <c r="S144" s="220"/>
      <c r="T144" s="222">
        <f>SUM(T145:T152)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3" t="s">
        <v>83</v>
      </c>
      <c r="AT144" s="224" t="s">
        <v>75</v>
      </c>
      <c r="AU144" s="224" t="s">
        <v>76</v>
      </c>
      <c r="AY144" s="223" t="s">
        <v>362</v>
      </c>
      <c r="BK144" s="225">
        <f>SUM(BK145:BK152)</f>
        <v>0</v>
      </c>
    </row>
    <row r="145" s="2" customFormat="1" ht="16.5" customHeight="1">
      <c r="A145" s="39"/>
      <c r="B145" s="40"/>
      <c r="C145" s="228" t="s">
        <v>7</v>
      </c>
      <c r="D145" s="228" t="s">
        <v>365</v>
      </c>
      <c r="E145" s="229" t="s">
        <v>3411</v>
      </c>
      <c r="F145" s="230" t="s">
        <v>3412</v>
      </c>
      <c r="G145" s="231" t="s">
        <v>591</v>
      </c>
      <c r="H145" s="232">
        <v>1</v>
      </c>
      <c r="I145" s="233"/>
      <c r="J145" s="234">
        <f>ROUND(I145*H145,2)</f>
        <v>0</v>
      </c>
      <c r="K145" s="230" t="s">
        <v>471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370</v>
      </c>
      <c r="AT145" s="239" t="s">
        <v>365</v>
      </c>
      <c r="AU145" s="239" t="s">
        <v>83</v>
      </c>
      <c r="AY145" s="18" t="s">
        <v>362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88</v>
      </c>
      <c r="BK145" s="240">
        <f>ROUND(I145*H145,2)</f>
        <v>0</v>
      </c>
      <c r="BL145" s="18" t="s">
        <v>370</v>
      </c>
      <c r="BM145" s="239" t="s">
        <v>1132</v>
      </c>
    </row>
    <row r="146" s="2" customFormat="1" ht="21.75" customHeight="1">
      <c r="A146" s="39"/>
      <c r="B146" s="40"/>
      <c r="C146" s="228" t="s">
        <v>473</v>
      </c>
      <c r="D146" s="228" t="s">
        <v>365</v>
      </c>
      <c r="E146" s="229" t="s">
        <v>3413</v>
      </c>
      <c r="F146" s="230" t="s">
        <v>3414</v>
      </c>
      <c r="G146" s="231" t="s">
        <v>591</v>
      </c>
      <c r="H146" s="232">
        <v>1</v>
      </c>
      <c r="I146" s="233"/>
      <c r="J146" s="234">
        <f>ROUND(I146*H146,2)</f>
        <v>0</v>
      </c>
      <c r="K146" s="230" t="s">
        <v>471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370</v>
      </c>
      <c r="AT146" s="239" t="s">
        <v>365</v>
      </c>
      <c r="AU146" s="239" t="s">
        <v>83</v>
      </c>
      <c r="AY146" s="18" t="s">
        <v>362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370</v>
      </c>
      <c r="BM146" s="239" t="s">
        <v>1141</v>
      </c>
    </row>
    <row r="147" s="2" customFormat="1" ht="24.15" customHeight="1">
      <c r="A147" s="39"/>
      <c r="B147" s="40"/>
      <c r="C147" s="228" t="s">
        <v>479</v>
      </c>
      <c r="D147" s="228" t="s">
        <v>365</v>
      </c>
      <c r="E147" s="229" t="s">
        <v>3415</v>
      </c>
      <c r="F147" s="230" t="s">
        <v>3416</v>
      </c>
      <c r="G147" s="231" t="s">
        <v>603</v>
      </c>
      <c r="H147" s="232">
        <v>1</v>
      </c>
      <c r="I147" s="233"/>
      <c r="J147" s="234">
        <f>ROUND(I147*H147,2)</f>
        <v>0</v>
      </c>
      <c r="K147" s="230" t="s">
        <v>471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370</v>
      </c>
      <c r="AT147" s="239" t="s">
        <v>365</v>
      </c>
      <c r="AU147" s="239" t="s">
        <v>83</v>
      </c>
      <c r="AY147" s="18" t="s">
        <v>362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370</v>
      </c>
      <c r="BM147" s="239" t="s">
        <v>1149</v>
      </c>
    </row>
    <row r="148" s="2" customFormat="1" ht="16.5" customHeight="1">
      <c r="A148" s="39"/>
      <c r="B148" s="40"/>
      <c r="C148" s="228" t="s">
        <v>484</v>
      </c>
      <c r="D148" s="228" t="s">
        <v>365</v>
      </c>
      <c r="E148" s="229" t="s">
        <v>3417</v>
      </c>
      <c r="F148" s="230" t="s">
        <v>3418</v>
      </c>
      <c r="G148" s="231" t="s">
        <v>591</v>
      </c>
      <c r="H148" s="232">
        <v>1</v>
      </c>
      <c r="I148" s="233"/>
      <c r="J148" s="234">
        <f>ROUND(I148*H148,2)</f>
        <v>0</v>
      </c>
      <c r="K148" s="230" t="s">
        <v>471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370</v>
      </c>
      <c r="AT148" s="239" t="s">
        <v>365</v>
      </c>
      <c r="AU148" s="239" t="s">
        <v>83</v>
      </c>
      <c r="AY148" s="18" t="s">
        <v>362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370</v>
      </c>
      <c r="BM148" s="239" t="s">
        <v>1159</v>
      </c>
    </row>
    <row r="149" s="2" customFormat="1" ht="16.5" customHeight="1">
      <c r="A149" s="39"/>
      <c r="B149" s="40"/>
      <c r="C149" s="228" t="s">
        <v>488</v>
      </c>
      <c r="D149" s="228" t="s">
        <v>365</v>
      </c>
      <c r="E149" s="229" t="s">
        <v>3419</v>
      </c>
      <c r="F149" s="230" t="s">
        <v>3420</v>
      </c>
      <c r="G149" s="231" t="s">
        <v>591</v>
      </c>
      <c r="H149" s="232">
        <v>1</v>
      </c>
      <c r="I149" s="233"/>
      <c r="J149" s="234">
        <f>ROUND(I149*H149,2)</f>
        <v>0</v>
      </c>
      <c r="K149" s="230" t="s">
        <v>471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370</v>
      </c>
      <c r="AT149" s="239" t="s">
        <v>365</v>
      </c>
      <c r="AU149" s="239" t="s">
        <v>83</v>
      </c>
      <c r="AY149" s="18" t="s">
        <v>362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370</v>
      </c>
      <c r="BM149" s="239" t="s">
        <v>1171</v>
      </c>
    </row>
    <row r="150" s="2" customFormat="1" ht="16.5" customHeight="1">
      <c r="A150" s="39"/>
      <c r="B150" s="40"/>
      <c r="C150" s="228" t="s">
        <v>492</v>
      </c>
      <c r="D150" s="228" t="s">
        <v>365</v>
      </c>
      <c r="E150" s="229" t="s">
        <v>3421</v>
      </c>
      <c r="F150" s="230" t="s">
        <v>3422</v>
      </c>
      <c r="G150" s="231" t="s">
        <v>591</v>
      </c>
      <c r="H150" s="232">
        <v>1</v>
      </c>
      <c r="I150" s="233"/>
      <c r="J150" s="234">
        <f>ROUND(I150*H150,2)</f>
        <v>0</v>
      </c>
      <c r="K150" s="230" t="s">
        <v>471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370</v>
      </c>
      <c r="AT150" s="239" t="s">
        <v>365</v>
      </c>
      <c r="AU150" s="239" t="s">
        <v>83</v>
      </c>
      <c r="AY150" s="18" t="s">
        <v>362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370</v>
      </c>
      <c r="BM150" s="239" t="s">
        <v>1180</v>
      </c>
    </row>
    <row r="151" s="2" customFormat="1" ht="16.5" customHeight="1">
      <c r="A151" s="39"/>
      <c r="B151" s="40"/>
      <c r="C151" s="228" t="s">
        <v>497</v>
      </c>
      <c r="D151" s="228" t="s">
        <v>365</v>
      </c>
      <c r="E151" s="229" t="s">
        <v>3423</v>
      </c>
      <c r="F151" s="230" t="s">
        <v>3424</v>
      </c>
      <c r="G151" s="231" t="s">
        <v>591</v>
      </c>
      <c r="H151" s="232">
        <v>1</v>
      </c>
      <c r="I151" s="233"/>
      <c r="J151" s="234">
        <f>ROUND(I151*H151,2)</f>
        <v>0</v>
      </c>
      <c r="K151" s="230" t="s">
        <v>471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370</v>
      </c>
      <c r="AT151" s="239" t="s">
        <v>365</v>
      </c>
      <c r="AU151" s="239" t="s">
        <v>83</v>
      </c>
      <c r="AY151" s="18" t="s">
        <v>362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370</v>
      </c>
      <c r="BM151" s="239" t="s">
        <v>1190</v>
      </c>
    </row>
    <row r="152" s="2" customFormat="1" ht="16.5" customHeight="1">
      <c r="A152" s="39"/>
      <c r="B152" s="40"/>
      <c r="C152" s="228" t="s">
        <v>502</v>
      </c>
      <c r="D152" s="228" t="s">
        <v>365</v>
      </c>
      <c r="E152" s="229" t="s">
        <v>2859</v>
      </c>
      <c r="F152" s="230" t="s">
        <v>3425</v>
      </c>
      <c r="G152" s="231" t="s">
        <v>591</v>
      </c>
      <c r="H152" s="232">
        <v>1</v>
      </c>
      <c r="I152" s="233"/>
      <c r="J152" s="234">
        <f>ROUND(I152*H152,2)</f>
        <v>0</v>
      </c>
      <c r="K152" s="230" t="s">
        <v>1</v>
      </c>
      <c r="L152" s="45"/>
      <c r="M152" s="288" t="s">
        <v>1</v>
      </c>
      <c r="N152" s="289" t="s">
        <v>42</v>
      </c>
      <c r="O152" s="290"/>
      <c r="P152" s="291">
        <f>O152*H152</f>
        <v>0</v>
      </c>
      <c r="Q152" s="291">
        <v>0</v>
      </c>
      <c r="R152" s="291">
        <f>Q152*H152</f>
        <v>0</v>
      </c>
      <c r="S152" s="291">
        <v>0</v>
      </c>
      <c r="T152" s="292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370</v>
      </c>
      <c r="AT152" s="239" t="s">
        <v>365</v>
      </c>
      <c r="AU152" s="239" t="s">
        <v>83</v>
      </c>
      <c r="AY152" s="18" t="s">
        <v>362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370</v>
      </c>
      <c r="BM152" s="239" t="s">
        <v>3426</v>
      </c>
    </row>
    <row r="153" s="2" customFormat="1" ht="6.96" customHeight="1">
      <c r="A153" s="39"/>
      <c r="B153" s="67"/>
      <c r="C153" s="68"/>
      <c r="D153" s="68"/>
      <c r="E153" s="68"/>
      <c r="F153" s="68"/>
      <c r="G153" s="68"/>
      <c r="H153" s="68"/>
      <c r="I153" s="68"/>
      <c r="J153" s="68"/>
      <c r="K153" s="68"/>
      <c r="L153" s="45"/>
      <c r="M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</row>
  </sheetData>
  <sheetProtection sheet="1" autoFilter="0" formatColumns="0" formatRows="0" objects="1" scenarios="1" spinCount="100000" saltValue="tszWCswGWRc4I7YDQ6jG46WCLb9CCX/6qfSvAVE60L/va2zxw2p/Vb1dK/oOyVOoIyRq8XczTfRBX7zcMU+nIw==" hashValue="acn+DuDjnEGml+ED1gAuJ7pcE59Yi93W3C9bdZ55iGBuv/u+K6Sg8KMH4tN/2vNq5THRPE3wf5wPcBqgUAhKfw==" algorithmName="SHA-512" password="CC35"/>
  <autoFilter ref="C121:K15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210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 s="1" customFormat="1" ht="12" customHeight="1">
      <c r="B8" s="21"/>
      <c r="D8" s="152" t="s">
        <v>325</v>
      </c>
      <c r="L8" s="21"/>
    </row>
    <row r="9" s="2" customFormat="1" ht="16.5" customHeight="1">
      <c r="A9" s="39"/>
      <c r="B9" s="45"/>
      <c r="C9" s="39"/>
      <c r="D9" s="39"/>
      <c r="E9" s="153" t="s">
        <v>632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327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3427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31</v>
      </c>
      <c r="G14" s="39"/>
      <c r="H14" s="39"/>
      <c r="I14" s="152" t="s">
        <v>22</v>
      </c>
      <c r="J14" s="155" t="str">
        <f>'Rekapitulace stavby'!AN8</f>
        <v>6. 8. 2025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>Město Č. Lípa, n. T.G.M. 1/1, 47 001 Česká Lípa</v>
      </c>
      <c r="F17" s="39"/>
      <c r="G17" s="39"/>
      <c r="H17" s="39"/>
      <c r="I17" s="152" t="s">
        <v>27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ROUND((SUM(BE125:BE159)),  2)</f>
        <v>0</v>
      </c>
      <c r="G35" s="39"/>
      <c r="H35" s="39"/>
      <c r="I35" s="166">
        <v>0.20999999999999999</v>
      </c>
      <c r="J35" s="165">
        <f>ROUND(((SUM(BE125:BE159))*I35),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ROUND((SUM(BF125:BF159)),  2)</f>
        <v>0</v>
      </c>
      <c r="G36" s="39"/>
      <c r="H36" s="39"/>
      <c r="I36" s="166">
        <v>0.12</v>
      </c>
      <c r="J36" s="165">
        <f>ROUND(((SUM(BF125:BF159))*I36),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ROUND((SUM(BG125:BG159)),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ROUND((SUM(BH125:BH159)),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ROUND((SUM(BI125:BI159)),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632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327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UT.A - Vytápění objekt 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6. 8. 2025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Č. Lípa, n. T.G.M. 1/1, 47 001 Česká Lípa</v>
      </c>
      <c r="G93" s="41"/>
      <c r="H93" s="41"/>
      <c r="I93" s="33" t="s">
        <v>30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330</v>
      </c>
      <c r="D96" s="187"/>
      <c r="E96" s="187"/>
      <c r="F96" s="187"/>
      <c r="G96" s="187"/>
      <c r="H96" s="187"/>
      <c r="I96" s="187"/>
      <c r="J96" s="188" t="s">
        <v>331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332</v>
      </c>
      <c r="D98" s="41"/>
      <c r="E98" s="41"/>
      <c r="F98" s="41"/>
      <c r="G98" s="41"/>
      <c r="H98" s="41"/>
      <c r="I98" s="41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333</v>
      </c>
    </row>
    <row r="99" s="9" customFormat="1" ht="24.96" customHeight="1">
      <c r="A99" s="9"/>
      <c r="B99" s="190"/>
      <c r="C99" s="191"/>
      <c r="D99" s="192" t="s">
        <v>340</v>
      </c>
      <c r="E99" s="193"/>
      <c r="F99" s="193"/>
      <c r="G99" s="193"/>
      <c r="H99" s="193"/>
      <c r="I99" s="193"/>
      <c r="J99" s="194">
        <f>J126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1900</v>
      </c>
      <c r="E100" s="198"/>
      <c r="F100" s="198"/>
      <c r="G100" s="198"/>
      <c r="H100" s="198"/>
      <c r="I100" s="198"/>
      <c r="J100" s="199">
        <f>J127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3428</v>
      </c>
      <c r="E101" s="198"/>
      <c r="F101" s="198"/>
      <c r="G101" s="198"/>
      <c r="H101" s="198"/>
      <c r="I101" s="198"/>
      <c r="J101" s="199">
        <f>J140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3429</v>
      </c>
      <c r="E102" s="198"/>
      <c r="F102" s="198"/>
      <c r="G102" s="198"/>
      <c r="H102" s="198"/>
      <c r="I102" s="198"/>
      <c r="J102" s="199">
        <f>J148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0"/>
      <c r="C103" s="191"/>
      <c r="D103" s="192" t="s">
        <v>343</v>
      </c>
      <c r="E103" s="193"/>
      <c r="F103" s="193"/>
      <c r="G103" s="193"/>
      <c r="H103" s="193"/>
      <c r="I103" s="193"/>
      <c r="J103" s="194">
        <f>J156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347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Stavební úpravy Ústecká 2855, Česká Lípa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325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5" t="s">
        <v>632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327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E11</f>
        <v>UT.A - Vytápění objekt A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F14</f>
        <v xml:space="preserve"> </v>
      </c>
      <c r="G119" s="41"/>
      <c r="H119" s="41"/>
      <c r="I119" s="33" t="s">
        <v>22</v>
      </c>
      <c r="J119" s="80" t="str">
        <f>IF(J14="","",J14)</f>
        <v>6. 8. 2025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E17</f>
        <v>Město Č. Lípa, n. T.G.M. 1/1, 47 001 Česká Lípa</v>
      </c>
      <c r="G121" s="41"/>
      <c r="H121" s="41"/>
      <c r="I121" s="33" t="s">
        <v>30</v>
      </c>
      <c r="J121" s="37" t="str">
        <f>E23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IF(E20="","",E20)</f>
        <v>Vyplň údaj</v>
      </c>
      <c r="G122" s="41"/>
      <c r="H122" s="41"/>
      <c r="I122" s="33" t="s">
        <v>33</v>
      </c>
      <c r="J122" s="37" t="str">
        <f>E26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348</v>
      </c>
      <c r="D124" s="204" t="s">
        <v>61</v>
      </c>
      <c r="E124" s="204" t="s">
        <v>57</v>
      </c>
      <c r="F124" s="204" t="s">
        <v>58</v>
      </c>
      <c r="G124" s="204" t="s">
        <v>349</v>
      </c>
      <c r="H124" s="204" t="s">
        <v>350</v>
      </c>
      <c r="I124" s="204" t="s">
        <v>351</v>
      </c>
      <c r="J124" s="204" t="s">
        <v>331</v>
      </c>
      <c r="K124" s="205" t="s">
        <v>352</v>
      </c>
      <c r="L124" s="206"/>
      <c r="M124" s="101" t="s">
        <v>1</v>
      </c>
      <c r="N124" s="102" t="s">
        <v>40</v>
      </c>
      <c r="O124" s="102" t="s">
        <v>353</v>
      </c>
      <c r="P124" s="102" t="s">
        <v>354</v>
      </c>
      <c r="Q124" s="102" t="s">
        <v>355</v>
      </c>
      <c r="R124" s="102" t="s">
        <v>356</v>
      </c>
      <c r="S124" s="102" t="s">
        <v>357</v>
      </c>
      <c r="T124" s="103" t="s">
        <v>358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359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P126+P156</f>
        <v>0</v>
      </c>
      <c r="Q125" s="105"/>
      <c r="R125" s="209">
        <f>R126+R156</f>
        <v>0.38450000000000001</v>
      </c>
      <c r="S125" s="105"/>
      <c r="T125" s="210">
        <f>T126+T156</f>
        <v>0.18099999999999999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333</v>
      </c>
      <c r="BK125" s="211">
        <f>BK126+BK156</f>
        <v>0</v>
      </c>
    </row>
    <row r="126" s="12" customFormat="1" ht="25.92" customHeight="1">
      <c r="A126" s="12"/>
      <c r="B126" s="212"/>
      <c r="C126" s="213"/>
      <c r="D126" s="214" t="s">
        <v>75</v>
      </c>
      <c r="E126" s="215" t="s">
        <v>513</v>
      </c>
      <c r="F126" s="215" t="s">
        <v>514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P127+P140+P148</f>
        <v>0</v>
      </c>
      <c r="Q126" s="220"/>
      <c r="R126" s="221">
        <f>R127+R140+R148</f>
        <v>0.38450000000000001</v>
      </c>
      <c r="S126" s="220"/>
      <c r="T126" s="222">
        <f>T127+T140+T148</f>
        <v>0.18099999999999999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88</v>
      </c>
      <c r="AT126" s="224" t="s">
        <v>75</v>
      </c>
      <c r="AU126" s="224" t="s">
        <v>76</v>
      </c>
      <c r="AY126" s="223" t="s">
        <v>362</v>
      </c>
      <c r="BK126" s="225">
        <f>BK127+BK140+BK148</f>
        <v>0</v>
      </c>
    </row>
    <row r="127" s="12" customFormat="1" ht="22.8" customHeight="1">
      <c r="A127" s="12"/>
      <c r="B127" s="212"/>
      <c r="C127" s="213"/>
      <c r="D127" s="214" t="s">
        <v>75</v>
      </c>
      <c r="E127" s="226" t="s">
        <v>1979</v>
      </c>
      <c r="F127" s="226" t="s">
        <v>1980</v>
      </c>
      <c r="G127" s="213"/>
      <c r="H127" s="213"/>
      <c r="I127" s="216"/>
      <c r="J127" s="227">
        <f>BK127</f>
        <v>0</v>
      </c>
      <c r="K127" s="213"/>
      <c r="L127" s="218"/>
      <c r="M127" s="219"/>
      <c r="N127" s="220"/>
      <c r="O127" s="220"/>
      <c r="P127" s="221">
        <f>SUM(P128:P139)</f>
        <v>0</v>
      </c>
      <c r="Q127" s="220"/>
      <c r="R127" s="221">
        <f>SUM(R128:R139)</f>
        <v>0.36099999999999999</v>
      </c>
      <c r="S127" s="220"/>
      <c r="T127" s="222">
        <f>SUM(T128:T139)</f>
        <v>0.126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88</v>
      </c>
      <c r="AT127" s="224" t="s">
        <v>75</v>
      </c>
      <c r="AU127" s="224" t="s">
        <v>83</v>
      </c>
      <c r="AY127" s="223" t="s">
        <v>362</v>
      </c>
      <c r="BK127" s="225">
        <f>SUM(BK128:BK139)</f>
        <v>0</v>
      </c>
    </row>
    <row r="128" s="2" customFormat="1" ht="24.15" customHeight="1">
      <c r="A128" s="39"/>
      <c r="B128" s="40"/>
      <c r="C128" s="228" t="s">
        <v>83</v>
      </c>
      <c r="D128" s="228" t="s">
        <v>365</v>
      </c>
      <c r="E128" s="229" t="s">
        <v>3430</v>
      </c>
      <c r="F128" s="230" t="s">
        <v>3431</v>
      </c>
      <c r="G128" s="231" t="s">
        <v>403</v>
      </c>
      <c r="H128" s="232">
        <v>300</v>
      </c>
      <c r="I128" s="233"/>
      <c r="J128" s="234">
        <f>ROUND(I128*H128,2)</f>
        <v>0</v>
      </c>
      <c r="K128" s="230" t="s">
        <v>369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0.00042000000000000002</v>
      </c>
      <c r="T128" s="238">
        <f>S128*H128</f>
        <v>0.126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440</v>
      </c>
      <c r="AT128" s="239" t="s">
        <v>365</v>
      </c>
      <c r="AU128" s="239" t="s">
        <v>88</v>
      </c>
      <c r="AY128" s="18" t="s">
        <v>362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440</v>
      </c>
      <c r="BM128" s="239" t="s">
        <v>88</v>
      </c>
    </row>
    <row r="129" s="13" customFormat="1">
      <c r="A129" s="13"/>
      <c r="B129" s="241"/>
      <c r="C129" s="242"/>
      <c r="D129" s="243" t="s">
        <v>372</v>
      </c>
      <c r="E129" s="244" t="s">
        <v>1</v>
      </c>
      <c r="F129" s="245" t="s">
        <v>3432</v>
      </c>
      <c r="G129" s="242"/>
      <c r="H129" s="246">
        <v>300</v>
      </c>
      <c r="I129" s="247"/>
      <c r="J129" s="242"/>
      <c r="K129" s="242"/>
      <c r="L129" s="248"/>
      <c r="M129" s="249"/>
      <c r="N129" s="250"/>
      <c r="O129" s="250"/>
      <c r="P129" s="250"/>
      <c r="Q129" s="250"/>
      <c r="R129" s="250"/>
      <c r="S129" s="250"/>
      <c r="T129" s="25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2" t="s">
        <v>372</v>
      </c>
      <c r="AU129" s="252" t="s">
        <v>88</v>
      </c>
      <c r="AV129" s="13" t="s">
        <v>88</v>
      </c>
      <c r="AW129" s="13" t="s">
        <v>32</v>
      </c>
      <c r="AX129" s="13" t="s">
        <v>76</v>
      </c>
      <c r="AY129" s="252" t="s">
        <v>362</v>
      </c>
    </row>
    <row r="130" s="14" customFormat="1">
      <c r="A130" s="14"/>
      <c r="B130" s="263"/>
      <c r="C130" s="264"/>
      <c r="D130" s="243" t="s">
        <v>372</v>
      </c>
      <c r="E130" s="265" t="s">
        <v>1</v>
      </c>
      <c r="F130" s="266" t="s">
        <v>396</v>
      </c>
      <c r="G130" s="264"/>
      <c r="H130" s="267">
        <v>300</v>
      </c>
      <c r="I130" s="268"/>
      <c r="J130" s="264"/>
      <c r="K130" s="264"/>
      <c r="L130" s="269"/>
      <c r="M130" s="270"/>
      <c r="N130" s="271"/>
      <c r="O130" s="271"/>
      <c r="P130" s="271"/>
      <c r="Q130" s="271"/>
      <c r="R130" s="271"/>
      <c r="S130" s="271"/>
      <c r="T130" s="27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73" t="s">
        <v>372</v>
      </c>
      <c r="AU130" s="273" t="s">
        <v>88</v>
      </c>
      <c r="AV130" s="14" t="s">
        <v>370</v>
      </c>
      <c r="AW130" s="14" t="s">
        <v>32</v>
      </c>
      <c r="AX130" s="14" t="s">
        <v>83</v>
      </c>
      <c r="AY130" s="273" t="s">
        <v>362</v>
      </c>
    </row>
    <row r="131" s="2" customFormat="1" ht="33" customHeight="1">
      <c r="A131" s="39"/>
      <c r="B131" s="40"/>
      <c r="C131" s="228" t="s">
        <v>88</v>
      </c>
      <c r="D131" s="228" t="s">
        <v>365</v>
      </c>
      <c r="E131" s="229" t="s">
        <v>3433</v>
      </c>
      <c r="F131" s="230" t="s">
        <v>3434</v>
      </c>
      <c r="G131" s="231" t="s">
        <v>403</v>
      </c>
      <c r="H131" s="232">
        <v>300</v>
      </c>
      <c r="I131" s="233"/>
      <c r="J131" s="234">
        <f>ROUND(I131*H131,2)</f>
        <v>0</v>
      </c>
      <c r="K131" s="230" t="s">
        <v>369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9.0000000000000006E-05</v>
      </c>
      <c r="R131" s="237">
        <f>Q131*H131</f>
        <v>0.027000000000000003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440</v>
      </c>
      <c r="AT131" s="239" t="s">
        <v>365</v>
      </c>
      <c r="AU131" s="239" t="s">
        <v>88</v>
      </c>
      <c r="AY131" s="18" t="s">
        <v>362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440</v>
      </c>
      <c r="BM131" s="239" t="s">
        <v>370</v>
      </c>
    </row>
    <row r="132" s="13" customFormat="1">
      <c r="A132" s="13"/>
      <c r="B132" s="241"/>
      <c r="C132" s="242"/>
      <c r="D132" s="243" t="s">
        <v>372</v>
      </c>
      <c r="E132" s="244" t="s">
        <v>1</v>
      </c>
      <c r="F132" s="245" t="s">
        <v>3432</v>
      </c>
      <c r="G132" s="242"/>
      <c r="H132" s="246">
        <v>300</v>
      </c>
      <c r="I132" s="247"/>
      <c r="J132" s="242"/>
      <c r="K132" s="242"/>
      <c r="L132" s="248"/>
      <c r="M132" s="249"/>
      <c r="N132" s="250"/>
      <c r="O132" s="250"/>
      <c r="P132" s="250"/>
      <c r="Q132" s="250"/>
      <c r="R132" s="250"/>
      <c r="S132" s="250"/>
      <c r="T132" s="25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2" t="s">
        <v>372</v>
      </c>
      <c r="AU132" s="252" t="s">
        <v>88</v>
      </c>
      <c r="AV132" s="13" t="s">
        <v>88</v>
      </c>
      <c r="AW132" s="13" t="s">
        <v>32</v>
      </c>
      <c r="AX132" s="13" t="s">
        <v>76</v>
      </c>
      <c r="AY132" s="252" t="s">
        <v>362</v>
      </c>
    </row>
    <row r="133" s="14" customFormat="1">
      <c r="A133" s="14"/>
      <c r="B133" s="263"/>
      <c r="C133" s="264"/>
      <c r="D133" s="243" t="s">
        <v>372</v>
      </c>
      <c r="E133" s="265" t="s">
        <v>1</v>
      </c>
      <c r="F133" s="266" t="s">
        <v>396</v>
      </c>
      <c r="G133" s="264"/>
      <c r="H133" s="267">
        <v>300</v>
      </c>
      <c r="I133" s="268"/>
      <c r="J133" s="264"/>
      <c r="K133" s="264"/>
      <c r="L133" s="269"/>
      <c r="M133" s="270"/>
      <c r="N133" s="271"/>
      <c r="O133" s="271"/>
      <c r="P133" s="271"/>
      <c r="Q133" s="271"/>
      <c r="R133" s="271"/>
      <c r="S133" s="271"/>
      <c r="T133" s="27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73" t="s">
        <v>372</v>
      </c>
      <c r="AU133" s="273" t="s">
        <v>88</v>
      </c>
      <c r="AV133" s="14" t="s">
        <v>370</v>
      </c>
      <c r="AW133" s="14" t="s">
        <v>32</v>
      </c>
      <c r="AX133" s="14" t="s">
        <v>83</v>
      </c>
      <c r="AY133" s="273" t="s">
        <v>362</v>
      </c>
    </row>
    <row r="134" s="2" customFormat="1" ht="24.15" customHeight="1">
      <c r="A134" s="39"/>
      <c r="B134" s="40"/>
      <c r="C134" s="253" t="s">
        <v>104</v>
      </c>
      <c r="D134" s="253" t="s">
        <v>380</v>
      </c>
      <c r="E134" s="254" t="s">
        <v>3435</v>
      </c>
      <c r="F134" s="255" t="s">
        <v>3436</v>
      </c>
      <c r="G134" s="256" t="s">
        <v>403</v>
      </c>
      <c r="H134" s="257">
        <v>200</v>
      </c>
      <c r="I134" s="258"/>
      <c r="J134" s="259">
        <f>ROUND(I134*H134,2)</f>
        <v>0</v>
      </c>
      <c r="K134" s="255" t="s">
        <v>369</v>
      </c>
      <c r="L134" s="260"/>
      <c r="M134" s="261" t="s">
        <v>1</v>
      </c>
      <c r="N134" s="262" t="s">
        <v>42</v>
      </c>
      <c r="O134" s="92"/>
      <c r="P134" s="237">
        <f>O134*H134</f>
        <v>0</v>
      </c>
      <c r="Q134" s="237">
        <v>0.00108</v>
      </c>
      <c r="R134" s="237">
        <f>Q134*H134</f>
        <v>0.216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526</v>
      </c>
      <c r="AT134" s="239" t="s">
        <v>380</v>
      </c>
      <c r="AU134" s="239" t="s">
        <v>88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440</v>
      </c>
      <c r="BM134" s="239" t="s">
        <v>386</v>
      </c>
    </row>
    <row r="135" s="13" customFormat="1">
      <c r="A135" s="13"/>
      <c r="B135" s="241"/>
      <c r="C135" s="242"/>
      <c r="D135" s="243" t="s">
        <v>372</v>
      </c>
      <c r="E135" s="244" t="s">
        <v>1</v>
      </c>
      <c r="F135" s="245" t="s">
        <v>3437</v>
      </c>
      <c r="G135" s="242"/>
      <c r="H135" s="246">
        <v>200</v>
      </c>
      <c r="I135" s="247"/>
      <c r="J135" s="242"/>
      <c r="K135" s="242"/>
      <c r="L135" s="248"/>
      <c r="M135" s="249"/>
      <c r="N135" s="250"/>
      <c r="O135" s="250"/>
      <c r="P135" s="250"/>
      <c r="Q135" s="250"/>
      <c r="R135" s="250"/>
      <c r="S135" s="250"/>
      <c r="T135" s="25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2" t="s">
        <v>372</v>
      </c>
      <c r="AU135" s="252" t="s">
        <v>88</v>
      </c>
      <c r="AV135" s="13" t="s">
        <v>88</v>
      </c>
      <c r="AW135" s="13" t="s">
        <v>32</v>
      </c>
      <c r="AX135" s="13" t="s">
        <v>76</v>
      </c>
      <c r="AY135" s="252" t="s">
        <v>362</v>
      </c>
    </row>
    <row r="136" s="14" customFormat="1">
      <c r="A136" s="14"/>
      <c r="B136" s="263"/>
      <c r="C136" s="264"/>
      <c r="D136" s="243" t="s">
        <v>372</v>
      </c>
      <c r="E136" s="265" t="s">
        <v>1</v>
      </c>
      <c r="F136" s="266" t="s">
        <v>396</v>
      </c>
      <c r="G136" s="264"/>
      <c r="H136" s="267">
        <v>200</v>
      </c>
      <c r="I136" s="268"/>
      <c r="J136" s="264"/>
      <c r="K136" s="264"/>
      <c r="L136" s="269"/>
      <c r="M136" s="270"/>
      <c r="N136" s="271"/>
      <c r="O136" s="271"/>
      <c r="P136" s="271"/>
      <c r="Q136" s="271"/>
      <c r="R136" s="271"/>
      <c r="S136" s="271"/>
      <c r="T136" s="27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73" t="s">
        <v>372</v>
      </c>
      <c r="AU136" s="273" t="s">
        <v>88</v>
      </c>
      <c r="AV136" s="14" t="s">
        <v>370</v>
      </c>
      <c r="AW136" s="14" t="s">
        <v>32</v>
      </c>
      <c r="AX136" s="14" t="s">
        <v>83</v>
      </c>
      <c r="AY136" s="273" t="s">
        <v>362</v>
      </c>
    </row>
    <row r="137" s="2" customFormat="1" ht="24.15" customHeight="1">
      <c r="A137" s="39"/>
      <c r="B137" s="40"/>
      <c r="C137" s="253" t="s">
        <v>370</v>
      </c>
      <c r="D137" s="253" t="s">
        <v>380</v>
      </c>
      <c r="E137" s="254" t="s">
        <v>3438</v>
      </c>
      <c r="F137" s="255" t="s">
        <v>3439</v>
      </c>
      <c r="G137" s="256" t="s">
        <v>403</v>
      </c>
      <c r="H137" s="257">
        <v>100</v>
      </c>
      <c r="I137" s="258"/>
      <c r="J137" s="259">
        <f>ROUND(I137*H137,2)</f>
        <v>0</v>
      </c>
      <c r="K137" s="255" t="s">
        <v>369</v>
      </c>
      <c r="L137" s="260"/>
      <c r="M137" s="261" t="s">
        <v>1</v>
      </c>
      <c r="N137" s="262" t="s">
        <v>42</v>
      </c>
      <c r="O137" s="92"/>
      <c r="P137" s="237">
        <f>O137*H137</f>
        <v>0</v>
      </c>
      <c r="Q137" s="237">
        <v>0.0011800000000000001</v>
      </c>
      <c r="R137" s="237">
        <f>Q137*H137</f>
        <v>0.11800000000000001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526</v>
      </c>
      <c r="AT137" s="239" t="s">
        <v>380</v>
      </c>
      <c r="AU137" s="239" t="s">
        <v>88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440</v>
      </c>
      <c r="BM137" s="239" t="s">
        <v>383</v>
      </c>
    </row>
    <row r="138" s="13" customFormat="1">
      <c r="A138" s="13"/>
      <c r="B138" s="241"/>
      <c r="C138" s="242"/>
      <c r="D138" s="243" t="s">
        <v>372</v>
      </c>
      <c r="E138" s="244" t="s">
        <v>1</v>
      </c>
      <c r="F138" s="245" t="s">
        <v>3440</v>
      </c>
      <c r="G138" s="242"/>
      <c r="H138" s="246">
        <v>100</v>
      </c>
      <c r="I138" s="247"/>
      <c r="J138" s="242"/>
      <c r="K138" s="242"/>
      <c r="L138" s="248"/>
      <c r="M138" s="249"/>
      <c r="N138" s="250"/>
      <c r="O138" s="250"/>
      <c r="P138" s="250"/>
      <c r="Q138" s="250"/>
      <c r="R138" s="250"/>
      <c r="S138" s="250"/>
      <c r="T138" s="25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2" t="s">
        <v>372</v>
      </c>
      <c r="AU138" s="252" t="s">
        <v>88</v>
      </c>
      <c r="AV138" s="13" t="s">
        <v>88</v>
      </c>
      <c r="AW138" s="13" t="s">
        <v>32</v>
      </c>
      <c r="AX138" s="13" t="s">
        <v>76</v>
      </c>
      <c r="AY138" s="252" t="s">
        <v>362</v>
      </c>
    </row>
    <row r="139" s="14" customFormat="1">
      <c r="A139" s="14"/>
      <c r="B139" s="263"/>
      <c r="C139" s="264"/>
      <c r="D139" s="243" t="s">
        <v>372</v>
      </c>
      <c r="E139" s="265" t="s">
        <v>1</v>
      </c>
      <c r="F139" s="266" t="s">
        <v>396</v>
      </c>
      <c r="G139" s="264"/>
      <c r="H139" s="267">
        <v>100</v>
      </c>
      <c r="I139" s="268"/>
      <c r="J139" s="264"/>
      <c r="K139" s="264"/>
      <c r="L139" s="269"/>
      <c r="M139" s="270"/>
      <c r="N139" s="271"/>
      <c r="O139" s="271"/>
      <c r="P139" s="271"/>
      <c r="Q139" s="271"/>
      <c r="R139" s="271"/>
      <c r="S139" s="271"/>
      <c r="T139" s="27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73" t="s">
        <v>372</v>
      </c>
      <c r="AU139" s="273" t="s">
        <v>88</v>
      </c>
      <c r="AV139" s="14" t="s">
        <v>370</v>
      </c>
      <c r="AW139" s="14" t="s">
        <v>32</v>
      </c>
      <c r="AX139" s="14" t="s">
        <v>83</v>
      </c>
      <c r="AY139" s="273" t="s">
        <v>362</v>
      </c>
    </row>
    <row r="140" s="12" customFormat="1" ht="22.8" customHeight="1">
      <c r="A140" s="12"/>
      <c r="B140" s="212"/>
      <c r="C140" s="213"/>
      <c r="D140" s="214" t="s">
        <v>75</v>
      </c>
      <c r="E140" s="226" t="s">
        <v>3441</v>
      </c>
      <c r="F140" s="226" t="s">
        <v>3442</v>
      </c>
      <c r="G140" s="213"/>
      <c r="H140" s="213"/>
      <c r="I140" s="216"/>
      <c r="J140" s="227">
        <f>BK140</f>
        <v>0</v>
      </c>
      <c r="K140" s="213"/>
      <c r="L140" s="218"/>
      <c r="M140" s="219"/>
      <c r="N140" s="220"/>
      <c r="O140" s="220"/>
      <c r="P140" s="221">
        <f>SUM(P141:P147)</f>
        <v>0</v>
      </c>
      <c r="Q140" s="220"/>
      <c r="R140" s="221">
        <f>SUM(R141:R147)</f>
        <v>0.0235</v>
      </c>
      <c r="S140" s="220"/>
      <c r="T140" s="222">
        <f>SUM(T141:T147)</f>
        <v>0.055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3" t="s">
        <v>88</v>
      </c>
      <c r="AT140" s="224" t="s">
        <v>75</v>
      </c>
      <c r="AU140" s="224" t="s">
        <v>83</v>
      </c>
      <c r="AY140" s="223" t="s">
        <v>362</v>
      </c>
      <c r="BK140" s="225">
        <f>SUM(BK141:BK147)</f>
        <v>0</v>
      </c>
    </row>
    <row r="141" s="2" customFormat="1" ht="24.15" customHeight="1">
      <c r="A141" s="39"/>
      <c r="B141" s="40"/>
      <c r="C141" s="228" t="s">
        <v>363</v>
      </c>
      <c r="D141" s="228" t="s">
        <v>365</v>
      </c>
      <c r="E141" s="229" t="s">
        <v>3443</v>
      </c>
      <c r="F141" s="230" t="s">
        <v>3444</v>
      </c>
      <c r="G141" s="231" t="s">
        <v>470</v>
      </c>
      <c r="H141" s="232">
        <v>50</v>
      </c>
      <c r="I141" s="233"/>
      <c r="J141" s="234">
        <f>ROUND(I141*H141,2)</f>
        <v>0</v>
      </c>
      <c r="K141" s="230" t="s">
        <v>369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0.00012999999999999999</v>
      </c>
      <c r="R141" s="237">
        <f>Q141*H141</f>
        <v>0.0064999999999999997</v>
      </c>
      <c r="S141" s="237">
        <v>0.0011000000000000001</v>
      </c>
      <c r="T141" s="238">
        <f>S141*H141</f>
        <v>0.055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440</v>
      </c>
      <c r="AT141" s="239" t="s">
        <v>365</v>
      </c>
      <c r="AU141" s="239" t="s">
        <v>88</v>
      </c>
      <c r="AY141" s="18" t="s">
        <v>362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440</v>
      </c>
      <c r="BM141" s="239" t="s">
        <v>411</v>
      </c>
    </row>
    <row r="142" s="13" customFormat="1">
      <c r="A142" s="13"/>
      <c r="B142" s="241"/>
      <c r="C142" s="242"/>
      <c r="D142" s="243" t="s">
        <v>372</v>
      </c>
      <c r="E142" s="244" t="s">
        <v>1</v>
      </c>
      <c r="F142" s="245" t="s">
        <v>3445</v>
      </c>
      <c r="G142" s="242"/>
      <c r="H142" s="246">
        <v>50</v>
      </c>
      <c r="I142" s="247"/>
      <c r="J142" s="242"/>
      <c r="K142" s="242"/>
      <c r="L142" s="248"/>
      <c r="M142" s="249"/>
      <c r="N142" s="250"/>
      <c r="O142" s="250"/>
      <c r="P142" s="250"/>
      <c r="Q142" s="250"/>
      <c r="R142" s="250"/>
      <c r="S142" s="250"/>
      <c r="T142" s="25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2" t="s">
        <v>372</v>
      </c>
      <c r="AU142" s="252" t="s">
        <v>88</v>
      </c>
      <c r="AV142" s="13" t="s">
        <v>88</v>
      </c>
      <c r="AW142" s="13" t="s">
        <v>32</v>
      </c>
      <c r="AX142" s="13" t="s">
        <v>76</v>
      </c>
      <c r="AY142" s="252" t="s">
        <v>362</v>
      </c>
    </row>
    <row r="143" s="14" customFormat="1">
      <c r="A143" s="14"/>
      <c r="B143" s="263"/>
      <c r="C143" s="264"/>
      <c r="D143" s="243" t="s">
        <v>372</v>
      </c>
      <c r="E143" s="265" t="s">
        <v>1</v>
      </c>
      <c r="F143" s="266" t="s">
        <v>396</v>
      </c>
      <c r="G143" s="264"/>
      <c r="H143" s="267">
        <v>50</v>
      </c>
      <c r="I143" s="268"/>
      <c r="J143" s="264"/>
      <c r="K143" s="264"/>
      <c r="L143" s="269"/>
      <c r="M143" s="270"/>
      <c r="N143" s="271"/>
      <c r="O143" s="271"/>
      <c r="P143" s="271"/>
      <c r="Q143" s="271"/>
      <c r="R143" s="271"/>
      <c r="S143" s="271"/>
      <c r="T143" s="27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73" t="s">
        <v>372</v>
      </c>
      <c r="AU143" s="273" t="s">
        <v>88</v>
      </c>
      <c r="AV143" s="14" t="s">
        <v>370</v>
      </c>
      <c r="AW143" s="14" t="s">
        <v>32</v>
      </c>
      <c r="AX143" s="14" t="s">
        <v>83</v>
      </c>
      <c r="AY143" s="273" t="s">
        <v>362</v>
      </c>
    </row>
    <row r="144" s="2" customFormat="1" ht="21.75" customHeight="1">
      <c r="A144" s="39"/>
      <c r="B144" s="40"/>
      <c r="C144" s="228" t="s">
        <v>386</v>
      </c>
      <c r="D144" s="228" t="s">
        <v>365</v>
      </c>
      <c r="E144" s="229" t="s">
        <v>3446</v>
      </c>
      <c r="F144" s="230" t="s">
        <v>3447</v>
      </c>
      <c r="G144" s="231" t="s">
        <v>470</v>
      </c>
      <c r="H144" s="232">
        <v>50</v>
      </c>
      <c r="I144" s="233"/>
      <c r="J144" s="234">
        <f>ROUND(I144*H144,2)</f>
        <v>0</v>
      </c>
      <c r="K144" s="230" t="s">
        <v>369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0.00034000000000000002</v>
      </c>
      <c r="R144" s="237">
        <f>Q144*H144</f>
        <v>0.017000000000000001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440</v>
      </c>
      <c r="AT144" s="239" t="s">
        <v>365</v>
      </c>
      <c r="AU144" s="239" t="s">
        <v>88</v>
      </c>
      <c r="AY144" s="18" t="s">
        <v>362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440</v>
      </c>
      <c r="BM144" s="239" t="s">
        <v>8</v>
      </c>
    </row>
    <row r="145" s="13" customFormat="1">
      <c r="A145" s="13"/>
      <c r="B145" s="241"/>
      <c r="C145" s="242"/>
      <c r="D145" s="243" t="s">
        <v>372</v>
      </c>
      <c r="E145" s="244" t="s">
        <v>1</v>
      </c>
      <c r="F145" s="245" t="s">
        <v>3445</v>
      </c>
      <c r="G145" s="242"/>
      <c r="H145" s="246">
        <v>50</v>
      </c>
      <c r="I145" s="247"/>
      <c r="J145" s="242"/>
      <c r="K145" s="242"/>
      <c r="L145" s="248"/>
      <c r="M145" s="249"/>
      <c r="N145" s="250"/>
      <c r="O145" s="250"/>
      <c r="P145" s="250"/>
      <c r="Q145" s="250"/>
      <c r="R145" s="250"/>
      <c r="S145" s="250"/>
      <c r="T145" s="25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2" t="s">
        <v>372</v>
      </c>
      <c r="AU145" s="252" t="s">
        <v>88</v>
      </c>
      <c r="AV145" s="13" t="s">
        <v>88</v>
      </c>
      <c r="AW145" s="13" t="s">
        <v>32</v>
      </c>
      <c r="AX145" s="13" t="s">
        <v>76</v>
      </c>
      <c r="AY145" s="252" t="s">
        <v>362</v>
      </c>
    </row>
    <row r="146" s="14" customFormat="1">
      <c r="A146" s="14"/>
      <c r="B146" s="263"/>
      <c r="C146" s="264"/>
      <c r="D146" s="243" t="s">
        <v>372</v>
      </c>
      <c r="E146" s="265" t="s">
        <v>1</v>
      </c>
      <c r="F146" s="266" t="s">
        <v>396</v>
      </c>
      <c r="G146" s="264"/>
      <c r="H146" s="267">
        <v>50</v>
      </c>
      <c r="I146" s="268"/>
      <c r="J146" s="264"/>
      <c r="K146" s="264"/>
      <c r="L146" s="269"/>
      <c r="M146" s="270"/>
      <c r="N146" s="271"/>
      <c r="O146" s="271"/>
      <c r="P146" s="271"/>
      <c r="Q146" s="271"/>
      <c r="R146" s="271"/>
      <c r="S146" s="271"/>
      <c r="T146" s="27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73" t="s">
        <v>372</v>
      </c>
      <c r="AU146" s="273" t="s">
        <v>88</v>
      </c>
      <c r="AV146" s="14" t="s">
        <v>370</v>
      </c>
      <c r="AW146" s="14" t="s">
        <v>32</v>
      </c>
      <c r="AX146" s="14" t="s">
        <v>83</v>
      </c>
      <c r="AY146" s="273" t="s">
        <v>362</v>
      </c>
    </row>
    <row r="147" s="2" customFormat="1" ht="24.15" customHeight="1">
      <c r="A147" s="39"/>
      <c r="B147" s="40"/>
      <c r="C147" s="228" t="s">
        <v>397</v>
      </c>
      <c r="D147" s="228" t="s">
        <v>365</v>
      </c>
      <c r="E147" s="229" t="s">
        <v>3448</v>
      </c>
      <c r="F147" s="230" t="s">
        <v>3449</v>
      </c>
      <c r="G147" s="231" t="s">
        <v>482</v>
      </c>
      <c r="H147" s="232">
        <v>0.024</v>
      </c>
      <c r="I147" s="233"/>
      <c r="J147" s="234">
        <f>ROUND(I147*H147,2)</f>
        <v>0</v>
      </c>
      <c r="K147" s="230" t="s">
        <v>369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440</v>
      </c>
      <c r="AT147" s="239" t="s">
        <v>365</v>
      </c>
      <c r="AU147" s="239" t="s">
        <v>88</v>
      </c>
      <c r="AY147" s="18" t="s">
        <v>362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440</v>
      </c>
      <c r="BM147" s="239" t="s">
        <v>431</v>
      </c>
    </row>
    <row r="148" s="12" customFormat="1" ht="22.8" customHeight="1">
      <c r="A148" s="12"/>
      <c r="B148" s="212"/>
      <c r="C148" s="213"/>
      <c r="D148" s="214" t="s">
        <v>75</v>
      </c>
      <c r="E148" s="226" t="s">
        <v>3450</v>
      </c>
      <c r="F148" s="226" t="s">
        <v>3451</v>
      </c>
      <c r="G148" s="213"/>
      <c r="H148" s="213"/>
      <c r="I148" s="216"/>
      <c r="J148" s="227">
        <f>BK148</f>
        <v>0</v>
      </c>
      <c r="K148" s="213"/>
      <c r="L148" s="218"/>
      <c r="M148" s="219"/>
      <c r="N148" s="220"/>
      <c r="O148" s="220"/>
      <c r="P148" s="221">
        <f>SUM(P149:P155)</f>
        <v>0</v>
      </c>
      <c r="Q148" s="220"/>
      <c r="R148" s="221">
        <f>SUM(R149:R155)</f>
        <v>0</v>
      </c>
      <c r="S148" s="220"/>
      <c r="T148" s="222">
        <f>SUM(T149:T155)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3" t="s">
        <v>88</v>
      </c>
      <c r="AT148" s="224" t="s">
        <v>75</v>
      </c>
      <c r="AU148" s="224" t="s">
        <v>83</v>
      </c>
      <c r="AY148" s="223" t="s">
        <v>362</v>
      </c>
      <c r="BK148" s="225">
        <f>SUM(BK149:BK155)</f>
        <v>0</v>
      </c>
    </row>
    <row r="149" s="2" customFormat="1" ht="37.8" customHeight="1">
      <c r="A149" s="39"/>
      <c r="B149" s="40"/>
      <c r="C149" s="228" t="s">
        <v>383</v>
      </c>
      <c r="D149" s="228" t="s">
        <v>365</v>
      </c>
      <c r="E149" s="229" t="s">
        <v>3452</v>
      </c>
      <c r="F149" s="230" t="s">
        <v>3453</v>
      </c>
      <c r="G149" s="231" t="s">
        <v>470</v>
      </c>
      <c r="H149" s="232">
        <v>47</v>
      </c>
      <c r="I149" s="233"/>
      <c r="J149" s="234">
        <f>ROUND(I149*H149,2)</f>
        <v>0</v>
      </c>
      <c r="K149" s="230" t="s">
        <v>471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440</v>
      </c>
      <c r="AT149" s="239" t="s">
        <v>365</v>
      </c>
      <c r="AU149" s="239" t="s">
        <v>88</v>
      </c>
      <c r="AY149" s="18" t="s">
        <v>362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440</v>
      </c>
      <c r="BM149" s="239" t="s">
        <v>440</v>
      </c>
    </row>
    <row r="150" s="13" customFormat="1">
      <c r="A150" s="13"/>
      <c r="B150" s="241"/>
      <c r="C150" s="242"/>
      <c r="D150" s="243" t="s">
        <v>372</v>
      </c>
      <c r="E150" s="244" t="s">
        <v>1</v>
      </c>
      <c r="F150" s="245" t="s">
        <v>3454</v>
      </c>
      <c r="G150" s="242"/>
      <c r="H150" s="246">
        <v>47</v>
      </c>
      <c r="I150" s="247"/>
      <c r="J150" s="242"/>
      <c r="K150" s="242"/>
      <c r="L150" s="248"/>
      <c r="M150" s="249"/>
      <c r="N150" s="250"/>
      <c r="O150" s="250"/>
      <c r="P150" s="250"/>
      <c r="Q150" s="250"/>
      <c r="R150" s="250"/>
      <c r="S150" s="250"/>
      <c r="T150" s="25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2" t="s">
        <v>372</v>
      </c>
      <c r="AU150" s="252" t="s">
        <v>88</v>
      </c>
      <c r="AV150" s="13" t="s">
        <v>88</v>
      </c>
      <c r="AW150" s="13" t="s">
        <v>32</v>
      </c>
      <c r="AX150" s="13" t="s">
        <v>76</v>
      </c>
      <c r="AY150" s="252" t="s">
        <v>362</v>
      </c>
    </row>
    <row r="151" s="14" customFormat="1">
      <c r="A151" s="14"/>
      <c r="B151" s="263"/>
      <c r="C151" s="264"/>
      <c r="D151" s="243" t="s">
        <v>372</v>
      </c>
      <c r="E151" s="265" t="s">
        <v>1</v>
      </c>
      <c r="F151" s="266" t="s">
        <v>396</v>
      </c>
      <c r="G151" s="264"/>
      <c r="H151" s="267">
        <v>47</v>
      </c>
      <c r="I151" s="268"/>
      <c r="J151" s="264"/>
      <c r="K151" s="264"/>
      <c r="L151" s="269"/>
      <c r="M151" s="270"/>
      <c r="N151" s="271"/>
      <c r="O151" s="271"/>
      <c r="P151" s="271"/>
      <c r="Q151" s="271"/>
      <c r="R151" s="271"/>
      <c r="S151" s="271"/>
      <c r="T151" s="27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73" t="s">
        <v>372</v>
      </c>
      <c r="AU151" s="273" t="s">
        <v>88</v>
      </c>
      <c r="AV151" s="14" t="s">
        <v>370</v>
      </c>
      <c r="AW151" s="14" t="s">
        <v>32</v>
      </c>
      <c r="AX151" s="14" t="s">
        <v>83</v>
      </c>
      <c r="AY151" s="273" t="s">
        <v>362</v>
      </c>
    </row>
    <row r="152" s="2" customFormat="1" ht="37.8" customHeight="1">
      <c r="A152" s="39"/>
      <c r="B152" s="40"/>
      <c r="C152" s="228" t="s">
        <v>406</v>
      </c>
      <c r="D152" s="228" t="s">
        <v>365</v>
      </c>
      <c r="E152" s="229" t="s">
        <v>3455</v>
      </c>
      <c r="F152" s="230" t="s">
        <v>3456</v>
      </c>
      <c r="G152" s="231" t="s">
        <v>470</v>
      </c>
      <c r="H152" s="232">
        <v>13</v>
      </c>
      <c r="I152" s="233"/>
      <c r="J152" s="234">
        <f>ROUND(I152*H152,2)</f>
        <v>0</v>
      </c>
      <c r="K152" s="230" t="s">
        <v>471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440</v>
      </c>
      <c r="AT152" s="239" t="s">
        <v>365</v>
      </c>
      <c r="AU152" s="239" t="s">
        <v>88</v>
      </c>
      <c r="AY152" s="18" t="s">
        <v>362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440</v>
      </c>
      <c r="BM152" s="239" t="s">
        <v>450</v>
      </c>
    </row>
    <row r="153" s="13" customFormat="1">
      <c r="A153" s="13"/>
      <c r="B153" s="241"/>
      <c r="C153" s="242"/>
      <c r="D153" s="243" t="s">
        <v>372</v>
      </c>
      <c r="E153" s="244" t="s">
        <v>1</v>
      </c>
      <c r="F153" s="245" t="s">
        <v>3457</v>
      </c>
      <c r="G153" s="242"/>
      <c r="H153" s="246">
        <v>13</v>
      </c>
      <c r="I153" s="247"/>
      <c r="J153" s="242"/>
      <c r="K153" s="242"/>
      <c r="L153" s="248"/>
      <c r="M153" s="249"/>
      <c r="N153" s="250"/>
      <c r="O153" s="250"/>
      <c r="P153" s="250"/>
      <c r="Q153" s="250"/>
      <c r="R153" s="250"/>
      <c r="S153" s="250"/>
      <c r="T153" s="25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2" t="s">
        <v>372</v>
      </c>
      <c r="AU153" s="252" t="s">
        <v>88</v>
      </c>
      <c r="AV153" s="13" t="s">
        <v>88</v>
      </c>
      <c r="AW153" s="13" t="s">
        <v>32</v>
      </c>
      <c r="AX153" s="13" t="s">
        <v>76</v>
      </c>
      <c r="AY153" s="252" t="s">
        <v>362</v>
      </c>
    </row>
    <row r="154" s="14" customFormat="1">
      <c r="A154" s="14"/>
      <c r="B154" s="263"/>
      <c r="C154" s="264"/>
      <c r="D154" s="243" t="s">
        <v>372</v>
      </c>
      <c r="E154" s="265" t="s">
        <v>1</v>
      </c>
      <c r="F154" s="266" t="s">
        <v>396</v>
      </c>
      <c r="G154" s="264"/>
      <c r="H154" s="267">
        <v>13</v>
      </c>
      <c r="I154" s="268"/>
      <c r="J154" s="264"/>
      <c r="K154" s="264"/>
      <c r="L154" s="269"/>
      <c r="M154" s="270"/>
      <c r="N154" s="271"/>
      <c r="O154" s="271"/>
      <c r="P154" s="271"/>
      <c r="Q154" s="271"/>
      <c r="R154" s="271"/>
      <c r="S154" s="271"/>
      <c r="T154" s="27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73" t="s">
        <v>372</v>
      </c>
      <c r="AU154" s="273" t="s">
        <v>88</v>
      </c>
      <c r="AV154" s="14" t="s">
        <v>370</v>
      </c>
      <c r="AW154" s="14" t="s">
        <v>32</v>
      </c>
      <c r="AX154" s="14" t="s">
        <v>83</v>
      </c>
      <c r="AY154" s="273" t="s">
        <v>362</v>
      </c>
    </row>
    <row r="155" s="2" customFormat="1" ht="24.15" customHeight="1">
      <c r="A155" s="39"/>
      <c r="B155" s="40"/>
      <c r="C155" s="228" t="s">
        <v>411</v>
      </c>
      <c r="D155" s="228" t="s">
        <v>365</v>
      </c>
      <c r="E155" s="229" t="s">
        <v>3458</v>
      </c>
      <c r="F155" s="230" t="s">
        <v>3459</v>
      </c>
      <c r="G155" s="231" t="s">
        <v>482</v>
      </c>
      <c r="H155" s="232">
        <v>1.224</v>
      </c>
      <c r="I155" s="233"/>
      <c r="J155" s="234">
        <f>ROUND(I155*H155,2)</f>
        <v>0</v>
      </c>
      <c r="K155" s="230" t="s">
        <v>369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440</v>
      </c>
      <c r="AT155" s="239" t="s">
        <v>365</v>
      </c>
      <c r="AU155" s="239" t="s">
        <v>88</v>
      </c>
      <c r="AY155" s="18" t="s">
        <v>362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440</v>
      </c>
      <c r="BM155" s="239" t="s">
        <v>461</v>
      </c>
    </row>
    <row r="156" s="12" customFormat="1" ht="25.92" customHeight="1">
      <c r="A156" s="12"/>
      <c r="B156" s="212"/>
      <c r="C156" s="213"/>
      <c r="D156" s="214" t="s">
        <v>75</v>
      </c>
      <c r="E156" s="215" t="s">
        <v>552</v>
      </c>
      <c r="F156" s="215" t="s">
        <v>553</v>
      </c>
      <c r="G156" s="213"/>
      <c r="H156" s="213"/>
      <c r="I156" s="216"/>
      <c r="J156" s="217">
        <f>BK156</f>
        <v>0</v>
      </c>
      <c r="K156" s="213"/>
      <c r="L156" s="218"/>
      <c r="M156" s="219"/>
      <c r="N156" s="220"/>
      <c r="O156" s="220"/>
      <c r="P156" s="221">
        <f>SUM(P157:P159)</f>
        <v>0</v>
      </c>
      <c r="Q156" s="220"/>
      <c r="R156" s="221">
        <f>SUM(R157:R159)</f>
        <v>0</v>
      </c>
      <c r="S156" s="220"/>
      <c r="T156" s="222">
        <f>SUM(T157:T159)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3" t="s">
        <v>370</v>
      </c>
      <c r="AT156" s="224" t="s">
        <v>75</v>
      </c>
      <c r="AU156" s="224" t="s">
        <v>76</v>
      </c>
      <c r="AY156" s="223" t="s">
        <v>362</v>
      </c>
      <c r="BK156" s="225">
        <f>SUM(BK157:BK159)</f>
        <v>0</v>
      </c>
    </row>
    <row r="157" s="2" customFormat="1" ht="16.5" customHeight="1">
      <c r="A157" s="39"/>
      <c r="B157" s="40"/>
      <c r="C157" s="228" t="s">
        <v>416</v>
      </c>
      <c r="D157" s="228" t="s">
        <v>365</v>
      </c>
      <c r="E157" s="229" t="s">
        <v>3460</v>
      </c>
      <c r="F157" s="230" t="s">
        <v>3461</v>
      </c>
      <c r="G157" s="231" t="s">
        <v>557</v>
      </c>
      <c r="H157" s="232">
        <v>50</v>
      </c>
      <c r="I157" s="233"/>
      <c r="J157" s="234">
        <f>ROUND(I157*H157,2)</f>
        <v>0</v>
      </c>
      <c r="K157" s="230" t="s">
        <v>369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627</v>
      </c>
      <c r="AT157" s="239" t="s">
        <v>365</v>
      </c>
      <c r="AU157" s="239" t="s">
        <v>83</v>
      </c>
      <c r="AY157" s="18" t="s">
        <v>362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88</v>
      </c>
      <c r="BK157" s="240">
        <f>ROUND(I157*H157,2)</f>
        <v>0</v>
      </c>
      <c r="BL157" s="18" t="s">
        <v>627</v>
      </c>
      <c r="BM157" s="239" t="s">
        <v>473</v>
      </c>
    </row>
    <row r="158" s="13" customFormat="1">
      <c r="A158" s="13"/>
      <c r="B158" s="241"/>
      <c r="C158" s="242"/>
      <c r="D158" s="243" t="s">
        <v>372</v>
      </c>
      <c r="E158" s="244" t="s">
        <v>1</v>
      </c>
      <c r="F158" s="245" t="s">
        <v>3462</v>
      </c>
      <c r="G158" s="242"/>
      <c r="H158" s="246">
        <v>50</v>
      </c>
      <c r="I158" s="247"/>
      <c r="J158" s="242"/>
      <c r="K158" s="242"/>
      <c r="L158" s="248"/>
      <c r="M158" s="249"/>
      <c r="N158" s="250"/>
      <c r="O158" s="250"/>
      <c r="P158" s="250"/>
      <c r="Q158" s="250"/>
      <c r="R158" s="250"/>
      <c r="S158" s="250"/>
      <c r="T158" s="25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2" t="s">
        <v>372</v>
      </c>
      <c r="AU158" s="252" t="s">
        <v>83</v>
      </c>
      <c r="AV158" s="13" t="s">
        <v>88</v>
      </c>
      <c r="AW158" s="13" t="s">
        <v>32</v>
      </c>
      <c r="AX158" s="13" t="s">
        <v>76</v>
      </c>
      <c r="AY158" s="252" t="s">
        <v>362</v>
      </c>
    </row>
    <row r="159" s="14" customFormat="1">
      <c r="A159" s="14"/>
      <c r="B159" s="263"/>
      <c r="C159" s="264"/>
      <c r="D159" s="243" t="s">
        <v>372</v>
      </c>
      <c r="E159" s="265" t="s">
        <v>1</v>
      </c>
      <c r="F159" s="266" t="s">
        <v>396</v>
      </c>
      <c r="G159" s="264"/>
      <c r="H159" s="267">
        <v>50</v>
      </c>
      <c r="I159" s="268"/>
      <c r="J159" s="264"/>
      <c r="K159" s="264"/>
      <c r="L159" s="269"/>
      <c r="M159" s="293"/>
      <c r="N159" s="294"/>
      <c r="O159" s="294"/>
      <c r="P159" s="294"/>
      <c r="Q159" s="294"/>
      <c r="R159" s="294"/>
      <c r="S159" s="294"/>
      <c r="T159" s="29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3" t="s">
        <v>372</v>
      </c>
      <c r="AU159" s="273" t="s">
        <v>83</v>
      </c>
      <c r="AV159" s="14" t="s">
        <v>370</v>
      </c>
      <c r="AW159" s="14" t="s">
        <v>32</v>
      </c>
      <c r="AX159" s="14" t="s">
        <v>83</v>
      </c>
      <c r="AY159" s="273" t="s">
        <v>362</v>
      </c>
    </row>
    <row r="160" s="2" customFormat="1" ht="6.96" customHeight="1">
      <c r="A160" s="39"/>
      <c r="B160" s="67"/>
      <c r="C160" s="68"/>
      <c r="D160" s="68"/>
      <c r="E160" s="68"/>
      <c r="F160" s="68"/>
      <c r="G160" s="68"/>
      <c r="H160" s="68"/>
      <c r="I160" s="68"/>
      <c r="J160" s="68"/>
      <c r="K160" s="68"/>
      <c r="L160" s="45"/>
      <c r="M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</row>
  </sheetData>
  <sheetProtection sheet="1" autoFilter="0" formatColumns="0" formatRows="0" objects="1" scenarios="1" spinCount="100000" saltValue="iED/2/M+RWwblYS+jF/mBpAihKeUJ4mpjyRAwdDIgTbYeLAWhyLnZTMK8iLrLAf0m7SQEmiE0S7r6SVS3FyU3Q==" hashValue="qPNjUiwgOf2FhXE+JGT8lj7pmUCzI/9x0nyOSHjpa3Ln6+WUScAEulx8qZJy717qzBcbRMfJafBp6SeQGZrhjQ==" algorithmName="SHA-512" password="CC35"/>
  <autoFilter ref="C124:K15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213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 s="1" customFormat="1" ht="12" customHeight="1">
      <c r="B8" s="21"/>
      <c r="D8" s="152" t="s">
        <v>325</v>
      </c>
      <c r="L8" s="21"/>
    </row>
    <row r="9" s="2" customFormat="1" ht="16.5" customHeight="1">
      <c r="A9" s="39"/>
      <c r="B9" s="45"/>
      <c r="C9" s="39"/>
      <c r="D9" s="39"/>
      <c r="E9" s="153" t="s">
        <v>632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327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3463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31</v>
      </c>
      <c r="G14" s="39"/>
      <c r="H14" s="39"/>
      <c r="I14" s="152" t="s">
        <v>22</v>
      </c>
      <c r="J14" s="155" t="str">
        <f>'Rekapitulace stavby'!AN8</f>
        <v>6. 8. 2025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>Město Č. Lípa, n. T.G.M. 1/1, 47 001 Česká Lípa</v>
      </c>
      <c r="F17" s="39"/>
      <c r="G17" s="39"/>
      <c r="H17" s="39"/>
      <c r="I17" s="152" t="s">
        <v>27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ROUND((SUM(BE126:BE173)),  2)</f>
        <v>0</v>
      </c>
      <c r="G35" s="39"/>
      <c r="H35" s="39"/>
      <c r="I35" s="166">
        <v>0.20999999999999999</v>
      </c>
      <c r="J35" s="165">
        <f>ROUND(((SUM(BE126:BE173))*I35),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ROUND((SUM(BF126:BF173)),  2)</f>
        <v>0</v>
      </c>
      <c r="G36" s="39"/>
      <c r="H36" s="39"/>
      <c r="I36" s="166">
        <v>0.12</v>
      </c>
      <c r="J36" s="165">
        <f>ROUND(((SUM(BF126:BF173))*I36),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ROUND((SUM(BG126:BG173)),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ROUND((SUM(BH126:BH173)),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ROUND((SUM(BI126:BI173)),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632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327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UT.B - Vytápění objekt B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6. 8. 2025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Č. Lípa, n. T.G.M. 1/1, 47 001 Česká Lípa</v>
      </c>
      <c r="G93" s="41"/>
      <c r="H93" s="41"/>
      <c r="I93" s="33" t="s">
        <v>30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330</v>
      </c>
      <c r="D96" s="187"/>
      <c r="E96" s="187"/>
      <c r="F96" s="187"/>
      <c r="G96" s="187"/>
      <c r="H96" s="187"/>
      <c r="I96" s="187"/>
      <c r="J96" s="188" t="s">
        <v>331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332</v>
      </c>
      <c r="D98" s="41"/>
      <c r="E98" s="41"/>
      <c r="F98" s="41"/>
      <c r="G98" s="41"/>
      <c r="H98" s="41"/>
      <c r="I98" s="41"/>
      <c r="J98" s="111">
        <f>J126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333</v>
      </c>
    </row>
    <row r="99" s="9" customFormat="1" ht="24.96" customHeight="1">
      <c r="A99" s="9"/>
      <c r="B99" s="190"/>
      <c r="C99" s="191"/>
      <c r="D99" s="192" t="s">
        <v>340</v>
      </c>
      <c r="E99" s="193"/>
      <c r="F99" s="193"/>
      <c r="G99" s="193"/>
      <c r="H99" s="193"/>
      <c r="I99" s="193"/>
      <c r="J99" s="194">
        <f>J127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1900</v>
      </c>
      <c r="E100" s="198"/>
      <c r="F100" s="198"/>
      <c r="G100" s="198"/>
      <c r="H100" s="198"/>
      <c r="I100" s="198"/>
      <c r="J100" s="199">
        <f>J128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3464</v>
      </c>
      <c r="E101" s="198"/>
      <c r="F101" s="198"/>
      <c r="G101" s="198"/>
      <c r="H101" s="198"/>
      <c r="I101" s="198"/>
      <c r="J101" s="199">
        <f>J141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3428</v>
      </c>
      <c r="E102" s="198"/>
      <c r="F102" s="198"/>
      <c r="G102" s="198"/>
      <c r="H102" s="198"/>
      <c r="I102" s="198"/>
      <c r="J102" s="199">
        <f>J151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3429</v>
      </c>
      <c r="E103" s="198"/>
      <c r="F103" s="198"/>
      <c r="G103" s="198"/>
      <c r="H103" s="198"/>
      <c r="I103" s="198"/>
      <c r="J103" s="199">
        <f>J159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0"/>
      <c r="C104" s="191"/>
      <c r="D104" s="192" t="s">
        <v>343</v>
      </c>
      <c r="E104" s="193"/>
      <c r="F104" s="193"/>
      <c r="G104" s="193"/>
      <c r="H104" s="193"/>
      <c r="I104" s="193"/>
      <c r="J104" s="194">
        <f>J170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347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Stavební úpravy Ústecká 2855, Česká Lípa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325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5" t="s">
        <v>632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327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E11</f>
        <v>UT.B - Vytápění objekt B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F14</f>
        <v xml:space="preserve"> </v>
      </c>
      <c r="G120" s="41"/>
      <c r="H120" s="41"/>
      <c r="I120" s="33" t="s">
        <v>22</v>
      </c>
      <c r="J120" s="80" t="str">
        <f>IF(J14="","",J14)</f>
        <v>6. 8. 2025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E17</f>
        <v>Město Č. Lípa, n. T.G.M. 1/1, 47 001 Česká Lípa</v>
      </c>
      <c r="G122" s="41"/>
      <c r="H122" s="41"/>
      <c r="I122" s="33" t="s">
        <v>30</v>
      </c>
      <c r="J122" s="37" t="str">
        <f>E23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IF(E20="","",E20)</f>
        <v>Vyplň údaj</v>
      </c>
      <c r="G123" s="41"/>
      <c r="H123" s="41"/>
      <c r="I123" s="33" t="s">
        <v>33</v>
      </c>
      <c r="J123" s="37" t="str">
        <f>E26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348</v>
      </c>
      <c r="D125" s="204" t="s">
        <v>61</v>
      </c>
      <c r="E125" s="204" t="s">
        <v>57</v>
      </c>
      <c r="F125" s="204" t="s">
        <v>58</v>
      </c>
      <c r="G125" s="204" t="s">
        <v>349</v>
      </c>
      <c r="H125" s="204" t="s">
        <v>350</v>
      </c>
      <c r="I125" s="204" t="s">
        <v>351</v>
      </c>
      <c r="J125" s="204" t="s">
        <v>331</v>
      </c>
      <c r="K125" s="205" t="s">
        <v>352</v>
      </c>
      <c r="L125" s="206"/>
      <c r="M125" s="101" t="s">
        <v>1</v>
      </c>
      <c r="N125" s="102" t="s">
        <v>40</v>
      </c>
      <c r="O125" s="102" t="s">
        <v>353</v>
      </c>
      <c r="P125" s="102" t="s">
        <v>354</v>
      </c>
      <c r="Q125" s="102" t="s">
        <v>355</v>
      </c>
      <c r="R125" s="102" t="s">
        <v>356</v>
      </c>
      <c r="S125" s="102" t="s">
        <v>357</v>
      </c>
      <c r="T125" s="103" t="s">
        <v>358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359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P127+P170</f>
        <v>0</v>
      </c>
      <c r="Q126" s="105"/>
      <c r="R126" s="209">
        <f>R127+R170</f>
        <v>0.29693999999999998</v>
      </c>
      <c r="S126" s="105"/>
      <c r="T126" s="210">
        <f>T127+T170</f>
        <v>0.053000000000000005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333</v>
      </c>
      <c r="BK126" s="211">
        <f>BK127+BK170</f>
        <v>0</v>
      </c>
    </row>
    <row r="127" s="12" customFormat="1" ht="25.92" customHeight="1">
      <c r="A127" s="12"/>
      <c r="B127" s="212"/>
      <c r="C127" s="213"/>
      <c r="D127" s="214" t="s">
        <v>75</v>
      </c>
      <c r="E127" s="215" t="s">
        <v>513</v>
      </c>
      <c r="F127" s="215" t="s">
        <v>514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P128+P141+P151+P159</f>
        <v>0</v>
      </c>
      <c r="Q127" s="220"/>
      <c r="R127" s="221">
        <f>R128+R141+R151+R159</f>
        <v>0.29693999999999998</v>
      </c>
      <c r="S127" s="220"/>
      <c r="T127" s="222">
        <f>T128+T141+T151+T159</f>
        <v>0.053000000000000005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88</v>
      </c>
      <c r="AT127" s="224" t="s">
        <v>75</v>
      </c>
      <c r="AU127" s="224" t="s">
        <v>76</v>
      </c>
      <c r="AY127" s="223" t="s">
        <v>362</v>
      </c>
      <c r="BK127" s="225">
        <f>BK128+BK141+BK151+BK159</f>
        <v>0</v>
      </c>
    </row>
    <row r="128" s="12" customFormat="1" ht="22.8" customHeight="1">
      <c r="A128" s="12"/>
      <c r="B128" s="212"/>
      <c r="C128" s="213"/>
      <c r="D128" s="214" t="s">
        <v>75</v>
      </c>
      <c r="E128" s="226" t="s">
        <v>1979</v>
      </c>
      <c r="F128" s="226" t="s">
        <v>1980</v>
      </c>
      <c r="G128" s="213"/>
      <c r="H128" s="213"/>
      <c r="I128" s="216"/>
      <c r="J128" s="227">
        <f>BK128</f>
        <v>0</v>
      </c>
      <c r="K128" s="213"/>
      <c r="L128" s="218"/>
      <c r="M128" s="219"/>
      <c r="N128" s="220"/>
      <c r="O128" s="220"/>
      <c r="P128" s="221">
        <f>SUM(P129:P140)</f>
        <v>0</v>
      </c>
      <c r="Q128" s="220"/>
      <c r="R128" s="221">
        <f>SUM(R129:R140)</f>
        <v>0.122</v>
      </c>
      <c r="S128" s="220"/>
      <c r="T128" s="222">
        <f>SUM(T129:T140)</f>
        <v>0.042000000000000003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88</v>
      </c>
      <c r="AT128" s="224" t="s">
        <v>75</v>
      </c>
      <c r="AU128" s="224" t="s">
        <v>83</v>
      </c>
      <c r="AY128" s="223" t="s">
        <v>362</v>
      </c>
      <c r="BK128" s="225">
        <f>SUM(BK129:BK140)</f>
        <v>0</v>
      </c>
    </row>
    <row r="129" s="2" customFormat="1" ht="24.15" customHeight="1">
      <c r="A129" s="39"/>
      <c r="B129" s="40"/>
      <c r="C129" s="228" t="s">
        <v>83</v>
      </c>
      <c r="D129" s="228" t="s">
        <v>365</v>
      </c>
      <c r="E129" s="229" t="s">
        <v>3430</v>
      </c>
      <c r="F129" s="230" t="s">
        <v>3431</v>
      </c>
      <c r="G129" s="231" t="s">
        <v>403</v>
      </c>
      <c r="H129" s="232">
        <v>100</v>
      </c>
      <c r="I129" s="233"/>
      <c r="J129" s="234">
        <f>ROUND(I129*H129,2)</f>
        <v>0</v>
      </c>
      <c r="K129" s="230" t="s">
        <v>369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0.00042000000000000002</v>
      </c>
      <c r="T129" s="238">
        <f>S129*H129</f>
        <v>0.042000000000000003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440</v>
      </c>
      <c r="AT129" s="239" t="s">
        <v>365</v>
      </c>
      <c r="AU129" s="239" t="s">
        <v>88</v>
      </c>
      <c r="AY129" s="18" t="s">
        <v>362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440</v>
      </c>
      <c r="BM129" s="239" t="s">
        <v>88</v>
      </c>
    </row>
    <row r="130" s="13" customFormat="1">
      <c r="A130" s="13"/>
      <c r="B130" s="241"/>
      <c r="C130" s="242"/>
      <c r="D130" s="243" t="s">
        <v>372</v>
      </c>
      <c r="E130" s="244" t="s">
        <v>1</v>
      </c>
      <c r="F130" s="245" t="s">
        <v>3465</v>
      </c>
      <c r="G130" s="242"/>
      <c r="H130" s="246">
        <v>100</v>
      </c>
      <c r="I130" s="247"/>
      <c r="J130" s="242"/>
      <c r="K130" s="242"/>
      <c r="L130" s="248"/>
      <c r="M130" s="249"/>
      <c r="N130" s="250"/>
      <c r="O130" s="250"/>
      <c r="P130" s="250"/>
      <c r="Q130" s="250"/>
      <c r="R130" s="250"/>
      <c r="S130" s="250"/>
      <c r="T130" s="25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2" t="s">
        <v>372</v>
      </c>
      <c r="AU130" s="252" t="s">
        <v>88</v>
      </c>
      <c r="AV130" s="13" t="s">
        <v>88</v>
      </c>
      <c r="AW130" s="13" t="s">
        <v>32</v>
      </c>
      <c r="AX130" s="13" t="s">
        <v>76</v>
      </c>
      <c r="AY130" s="252" t="s">
        <v>362</v>
      </c>
    </row>
    <row r="131" s="14" customFormat="1">
      <c r="A131" s="14"/>
      <c r="B131" s="263"/>
      <c r="C131" s="264"/>
      <c r="D131" s="243" t="s">
        <v>372</v>
      </c>
      <c r="E131" s="265" t="s">
        <v>1</v>
      </c>
      <c r="F131" s="266" t="s">
        <v>396</v>
      </c>
      <c r="G131" s="264"/>
      <c r="H131" s="267">
        <v>100</v>
      </c>
      <c r="I131" s="268"/>
      <c r="J131" s="264"/>
      <c r="K131" s="264"/>
      <c r="L131" s="269"/>
      <c r="M131" s="270"/>
      <c r="N131" s="271"/>
      <c r="O131" s="271"/>
      <c r="P131" s="271"/>
      <c r="Q131" s="271"/>
      <c r="R131" s="271"/>
      <c r="S131" s="271"/>
      <c r="T131" s="27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73" t="s">
        <v>372</v>
      </c>
      <c r="AU131" s="273" t="s">
        <v>88</v>
      </c>
      <c r="AV131" s="14" t="s">
        <v>370</v>
      </c>
      <c r="AW131" s="14" t="s">
        <v>32</v>
      </c>
      <c r="AX131" s="14" t="s">
        <v>83</v>
      </c>
      <c r="AY131" s="273" t="s">
        <v>362</v>
      </c>
    </row>
    <row r="132" s="2" customFormat="1" ht="33" customHeight="1">
      <c r="A132" s="39"/>
      <c r="B132" s="40"/>
      <c r="C132" s="228" t="s">
        <v>88</v>
      </c>
      <c r="D132" s="228" t="s">
        <v>365</v>
      </c>
      <c r="E132" s="229" t="s">
        <v>3433</v>
      </c>
      <c r="F132" s="230" t="s">
        <v>3434</v>
      </c>
      <c r="G132" s="231" t="s">
        <v>403</v>
      </c>
      <c r="H132" s="232">
        <v>100</v>
      </c>
      <c r="I132" s="233"/>
      <c r="J132" s="234">
        <f>ROUND(I132*H132,2)</f>
        <v>0</v>
      </c>
      <c r="K132" s="230" t="s">
        <v>369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9.0000000000000006E-05</v>
      </c>
      <c r="R132" s="237">
        <f>Q132*H132</f>
        <v>0.0090000000000000011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440</v>
      </c>
      <c r="AT132" s="239" t="s">
        <v>365</v>
      </c>
      <c r="AU132" s="239" t="s">
        <v>88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440</v>
      </c>
      <c r="BM132" s="239" t="s">
        <v>370</v>
      </c>
    </row>
    <row r="133" s="13" customFormat="1">
      <c r="A133" s="13"/>
      <c r="B133" s="241"/>
      <c r="C133" s="242"/>
      <c r="D133" s="243" t="s">
        <v>372</v>
      </c>
      <c r="E133" s="244" t="s">
        <v>1</v>
      </c>
      <c r="F133" s="245" t="s">
        <v>3465</v>
      </c>
      <c r="G133" s="242"/>
      <c r="H133" s="246">
        <v>100</v>
      </c>
      <c r="I133" s="247"/>
      <c r="J133" s="242"/>
      <c r="K133" s="242"/>
      <c r="L133" s="248"/>
      <c r="M133" s="249"/>
      <c r="N133" s="250"/>
      <c r="O133" s="250"/>
      <c r="P133" s="250"/>
      <c r="Q133" s="250"/>
      <c r="R133" s="250"/>
      <c r="S133" s="250"/>
      <c r="T133" s="25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2" t="s">
        <v>372</v>
      </c>
      <c r="AU133" s="252" t="s">
        <v>88</v>
      </c>
      <c r="AV133" s="13" t="s">
        <v>88</v>
      </c>
      <c r="AW133" s="13" t="s">
        <v>32</v>
      </c>
      <c r="AX133" s="13" t="s">
        <v>76</v>
      </c>
      <c r="AY133" s="252" t="s">
        <v>362</v>
      </c>
    </row>
    <row r="134" s="14" customFormat="1">
      <c r="A134" s="14"/>
      <c r="B134" s="263"/>
      <c r="C134" s="264"/>
      <c r="D134" s="243" t="s">
        <v>372</v>
      </c>
      <c r="E134" s="265" t="s">
        <v>1</v>
      </c>
      <c r="F134" s="266" t="s">
        <v>396</v>
      </c>
      <c r="G134" s="264"/>
      <c r="H134" s="267">
        <v>100</v>
      </c>
      <c r="I134" s="268"/>
      <c r="J134" s="264"/>
      <c r="K134" s="264"/>
      <c r="L134" s="269"/>
      <c r="M134" s="270"/>
      <c r="N134" s="271"/>
      <c r="O134" s="271"/>
      <c r="P134" s="271"/>
      <c r="Q134" s="271"/>
      <c r="R134" s="271"/>
      <c r="S134" s="271"/>
      <c r="T134" s="272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73" t="s">
        <v>372</v>
      </c>
      <c r="AU134" s="273" t="s">
        <v>88</v>
      </c>
      <c r="AV134" s="14" t="s">
        <v>370</v>
      </c>
      <c r="AW134" s="14" t="s">
        <v>32</v>
      </c>
      <c r="AX134" s="14" t="s">
        <v>83</v>
      </c>
      <c r="AY134" s="273" t="s">
        <v>362</v>
      </c>
    </row>
    <row r="135" s="2" customFormat="1" ht="24.15" customHeight="1">
      <c r="A135" s="39"/>
      <c r="B135" s="40"/>
      <c r="C135" s="253" t="s">
        <v>104</v>
      </c>
      <c r="D135" s="253" t="s">
        <v>380</v>
      </c>
      <c r="E135" s="254" t="s">
        <v>3435</v>
      </c>
      <c r="F135" s="255" t="s">
        <v>3436</v>
      </c>
      <c r="G135" s="256" t="s">
        <v>403</v>
      </c>
      <c r="H135" s="257">
        <v>50</v>
      </c>
      <c r="I135" s="258"/>
      <c r="J135" s="259">
        <f>ROUND(I135*H135,2)</f>
        <v>0</v>
      </c>
      <c r="K135" s="255" t="s">
        <v>369</v>
      </c>
      <c r="L135" s="260"/>
      <c r="M135" s="261" t="s">
        <v>1</v>
      </c>
      <c r="N135" s="262" t="s">
        <v>42</v>
      </c>
      <c r="O135" s="92"/>
      <c r="P135" s="237">
        <f>O135*H135</f>
        <v>0</v>
      </c>
      <c r="Q135" s="237">
        <v>0.00108</v>
      </c>
      <c r="R135" s="237">
        <f>Q135*H135</f>
        <v>0.053999999999999999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526</v>
      </c>
      <c r="AT135" s="239" t="s">
        <v>380</v>
      </c>
      <c r="AU135" s="239" t="s">
        <v>88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440</v>
      </c>
      <c r="BM135" s="239" t="s">
        <v>386</v>
      </c>
    </row>
    <row r="136" s="13" customFormat="1">
      <c r="A136" s="13"/>
      <c r="B136" s="241"/>
      <c r="C136" s="242"/>
      <c r="D136" s="243" t="s">
        <v>372</v>
      </c>
      <c r="E136" s="244" t="s">
        <v>1</v>
      </c>
      <c r="F136" s="245" t="s">
        <v>3466</v>
      </c>
      <c r="G136" s="242"/>
      <c r="H136" s="246">
        <v>50</v>
      </c>
      <c r="I136" s="247"/>
      <c r="J136" s="242"/>
      <c r="K136" s="242"/>
      <c r="L136" s="248"/>
      <c r="M136" s="249"/>
      <c r="N136" s="250"/>
      <c r="O136" s="250"/>
      <c r="P136" s="250"/>
      <c r="Q136" s="250"/>
      <c r="R136" s="250"/>
      <c r="S136" s="250"/>
      <c r="T136" s="25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2" t="s">
        <v>372</v>
      </c>
      <c r="AU136" s="252" t="s">
        <v>88</v>
      </c>
      <c r="AV136" s="13" t="s">
        <v>88</v>
      </c>
      <c r="AW136" s="13" t="s">
        <v>32</v>
      </c>
      <c r="AX136" s="13" t="s">
        <v>76</v>
      </c>
      <c r="AY136" s="252" t="s">
        <v>362</v>
      </c>
    </row>
    <row r="137" s="14" customFormat="1">
      <c r="A137" s="14"/>
      <c r="B137" s="263"/>
      <c r="C137" s="264"/>
      <c r="D137" s="243" t="s">
        <v>372</v>
      </c>
      <c r="E137" s="265" t="s">
        <v>1</v>
      </c>
      <c r="F137" s="266" t="s">
        <v>396</v>
      </c>
      <c r="G137" s="264"/>
      <c r="H137" s="267">
        <v>50</v>
      </c>
      <c r="I137" s="268"/>
      <c r="J137" s="264"/>
      <c r="K137" s="264"/>
      <c r="L137" s="269"/>
      <c r="M137" s="270"/>
      <c r="N137" s="271"/>
      <c r="O137" s="271"/>
      <c r="P137" s="271"/>
      <c r="Q137" s="271"/>
      <c r="R137" s="271"/>
      <c r="S137" s="271"/>
      <c r="T137" s="27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73" t="s">
        <v>372</v>
      </c>
      <c r="AU137" s="273" t="s">
        <v>88</v>
      </c>
      <c r="AV137" s="14" t="s">
        <v>370</v>
      </c>
      <c r="AW137" s="14" t="s">
        <v>32</v>
      </c>
      <c r="AX137" s="14" t="s">
        <v>83</v>
      </c>
      <c r="AY137" s="273" t="s">
        <v>362</v>
      </c>
    </row>
    <row r="138" s="2" customFormat="1" ht="24.15" customHeight="1">
      <c r="A138" s="39"/>
      <c r="B138" s="40"/>
      <c r="C138" s="253" t="s">
        <v>370</v>
      </c>
      <c r="D138" s="253" t="s">
        <v>380</v>
      </c>
      <c r="E138" s="254" t="s">
        <v>3438</v>
      </c>
      <c r="F138" s="255" t="s">
        <v>3439</v>
      </c>
      <c r="G138" s="256" t="s">
        <v>403</v>
      </c>
      <c r="H138" s="257">
        <v>50</v>
      </c>
      <c r="I138" s="258"/>
      <c r="J138" s="259">
        <f>ROUND(I138*H138,2)</f>
        <v>0</v>
      </c>
      <c r="K138" s="255" t="s">
        <v>369</v>
      </c>
      <c r="L138" s="260"/>
      <c r="M138" s="261" t="s">
        <v>1</v>
      </c>
      <c r="N138" s="262" t="s">
        <v>42</v>
      </c>
      <c r="O138" s="92"/>
      <c r="P138" s="237">
        <f>O138*H138</f>
        <v>0</v>
      </c>
      <c r="Q138" s="237">
        <v>0.0011800000000000001</v>
      </c>
      <c r="R138" s="237">
        <f>Q138*H138</f>
        <v>0.059000000000000004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526</v>
      </c>
      <c r="AT138" s="239" t="s">
        <v>380</v>
      </c>
      <c r="AU138" s="239" t="s">
        <v>88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440</v>
      </c>
      <c r="BM138" s="239" t="s">
        <v>383</v>
      </c>
    </row>
    <row r="139" s="13" customFormat="1">
      <c r="A139" s="13"/>
      <c r="B139" s="241"/>
      <c r="C139" s="242"/>
      <c r="D139" s="243" t="s">
        <v>372</v>
      </c>
      <c r="E139" s="244" t="s">
        <v>1</v>
      </c>
      <c r="F139" s="245" t="s">
        <v>3466</v>
      </c>
      <c r="G139" s="242"/>
      <c r="H139" s="246">
        <v>50</v>
      </c>
      <c r="I139" s="247"/>
      <c r="J139" s="242"/>
      <c r="K139" s="242"/>
      <c r="L139" s="248"/>
      <c r="M139" s="249"/>
      <c r="N139" s="250"/>
      <c r="O139" s="250"/>
      <c r="P139" s="250"/>
      <c r="Q139" s="250"/>
      <c r="R139" s="250"/>
      <c r="S139" s="250"/>
      <c r="T139" s="25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2" t="s">
        <v>372</v>
      </c>
      <c r="AU139" s="252" t="s">
        <v>88</v>
      </c>
      <c r="AV139" s="13" t="s">
        <v>88</v>
      </c>
      <c r="AW139" s="13" t="s">
        <v>32</v>
      </c>
      <c r="AX139" s="13" t="s">
        <v>76</v>
      </c>
      <c r="AY139" s="252" t="s">
        <v>362</v>
      </c>
    </row>
    <row r="140" s="14" customFormat="1">
      <c r="A140" s="14"/>
      <c r="B140" s="263"/>
      <c r="C140" s="264"/>
      <c r="D140" s="243" t="s">
        <v>372</v>
      </c>
      <c r="E140" s="265" t="s">
        <v>1</v>
      </c>
      <c r="F140" s="266" t="s">
        <v>396</v>
      </c>
      <c r="G140" s="264"/>
      <c r="H140" s="267">
        <v>50</v>
      </c>
      <c r="I140" s="268"/>
      <c r="J140" s="264"/>
      <c r="K140" s="264"/>
      <c r="L140" s="269"/>
      <c r="M140" s="270"/>
      <c r="N140" s="271"/>
      <c r="O140" s="271"/>
      <c r="P140" s="271"/>
      <c r="Q140" s="271"/>
      <c r="R140" s="271"/>
      <c r="S140" s="271"/>
      <c r="T140" s="27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73" t="s">
        <v>372</v>
      </c>
      <c r="AU140" s="273" t="s">
        <v>88</v>
      </c>
      <c r="AV140" s="14" t="s">
        <v>370</v>
      </c>
      <c r="AW140" s="14" t="s">
        <v>32</v>
      </c>
      <c r="AX140" s="14" t="s">
        <v>83</v>
      </c>
      <c r="AY140" s="273" t="s">
        <v>362</v>
      </c>
    </row>
    <row r="141" s="12" customFormat="1" ht="22.8" customHeight="1">
      <c r="A141" s="12"/>
      <c r="B141" s="212"/>
      <c r="C141" s="213"/>
      <c r="D141" s="214" t="s">
        <v>75</v>
      </c>
      <c r="E141" s="226" t="s">
        <v>3467</v>
      </c>
      <c r="F141" s="226" t="s">
        <v>3468</v>
      </c>
      <c r="G141" s="213"/>
      <c r="H141" s="213"/>
      <c r="I141" s="216"/>
      <c r="J141" s="227">
        <f>BK141</f>
        <v>0</v>
      </c>
      <c r="K141" s="213"/>
      <c r="L141" s="218"/>
      <c r="M141" s="219"/>
      <c r="N141" s="220"/>
      <c r="O141" s="220"/>
      <c r="P141" s="221">
        <f>SUM(P142:P150)</f>
        <v>0</v>
      </c>
      <c r="Q141" s="220"/>
      <c r="R141" s="221">
        <f>SUM(R142:R150)</f>
        <v>0.025600000000000001</v>
      </c>
      <c r="S141" s="220"/>
      <c r="T141" s="222">
        <f>SUM(T142:T150)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3" t="s">
        <v>88</v>
      </c>
      <c r="AT141" s="224" t="s">
        <v>75</v>
      </c>
      <c r="AU141" s="224" t="s">
        <v>83</v>
      </c>
      <c r="AY141" s="223" t="s">
        <v>362</v>
      </c>
      <c r="BK141" s="225">
        <f>SUM(BK142:BK150)</f>
        <v>0</v>
      </c>
    </row>
    <row r="142" s="2" customFormat="1" ht="21.75" customHeight="1">
      <c r="A142" s="39"/>
      <c r="B142" s="40"/>
      <c r="C142" s="228" t="s">
        <v>363</v>
      </c>
      <c r="D142" s="228" t="s">
        <v>365</v>
      </c>
      <c r="E142" s="229" t="s">
        <v>3469</v>
      </c>
      <c r="F142" s="230" t="s">
        <v>3470</v>
      </c>
      <c r="G142" s="231" t="s">
        <v>470</v>
      </c>
      <c r="H142" s="232">
        <v>4</v>
      </c>
      <c r="I142" s="233"/>
      <c r="J142" s="234">
        <f>ROUND(I142*H142,2)</f>
        <v>0</v>
      </c>
      <c r="K142" s="230" t="s">
        <v>369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0.00069999999999999999</v>
      </c>
      <c r="R142" s="237">
        <f>Q142*H142</f>
        <v>0.0028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440</v>
      </c>
      <c r="AT142" s="239" t="s">
        <v>365</v>
      </c>
      <c r="AU142" s="239" t="s">
        <v>88</v>
      </c>
      <c r="AY142" s="18" t="s">
        <v>362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440</v>
      </c>
      <c r="BM142" s="239" t="s">
        <v>411</v>
      </c>
    </row>
    <row r="143" s="13" customFormat="1">
      <c r="A143" s="13"/>
      <c r="B143" s="241"/>
      <c r="C143" s="242"/>
      <c r="D143" s="243" t="s">
        <v>372</v>
      </c>
      <c r="E143" s="244" t="s">
        <v>1</v>
      </c>
      <c r="F143" s="245" t="s">
        <v>3471</v>
      </c>
      <c r="G143" s="242"/>
      <c r="H143" s="246">
        <v>4</v>
      </c>
      <c r="I143" s="247"/>
      <c r="J143" s="242"/>
      <c r="K143" s="242"/>
      <c r="L143" s="248"/>
      <c r="M143" s="249"/>
      <c r="N143" s="250"/>
      <c r="O143" s="250"/>
      <c r="P143" s="250"/>
      <c r="Q143" s="250"/>
      <c r="R143" s="250"/>
      <c r="S143" s="250"/>
      <c r="T143" s="25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2" t="s">
        <v>372</v>
      </c>
      <c r="AU143" s="252" t="s">
        <v>88</v>
      </c>
      <c r="AV143" s="13" t="s">
        <v>88</v>
      </c>
      <c r="AW143" s="13" t="s">
        <v>32</v>
      </c>
      <c r="AX143" s="13" t="s">
        <v>76</v>
      </c>
      <c r="AY143" s="252" t="s">
        <v>362</v>
      </c>
    </row>
    <row r="144" s="14" customFormat="1">
      <c r="A144" s="14"/>
      <c r="B144" s="263"/>
      <c r="C144" s="264"/>
      <c r="D144" s="243" t="s">
        <v>372</v>
      </c>
      <c r="E144" s="265" t="s">
        <v>1</v>
      </c>
      <c r="F144" s="266" t="s">
        <v>396</v>
      </c>
      <c r="G144" s="264"/>
      <c r="H144" s="267">
        <v>4</v>
      </c>
      <c r="I144" s="268"/>
      <c r="J144" s="264"/>
      <c r="K144" s="264"/>
      <c r="L144" s="269"/>
      <c r="M144" s="270"/>
      <c r="N144" s="271"/>
      <c r="O144" s="271"/>
      <c r="P144" s="271"/>
      <c r="Q144" s="271"/>
      <c r="R144" s="271"/>
      <c r="S144" s="271"/>
      <c r="T144" s="27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73" t="s">
        <v>372</v>
      </c>
      <c r="AU144" s="273" t="s">
        <v>88</v>
      </c>
      <c r="AV144" s="14" t="s">
        <v>370</v>
      </c>
      <c r="AW144" s="14" t="s">
        <v>32</v>
      </c>
      <c r="AX144" s="14" t="s">
        <v>83</v>
      </c>
      <c r="AY144" s="273" t="s">
        <v>362</v>
      </c>
    </row>
    <row r="145" s="2" customFormat="1" ht="24.15" customHeight="1">
      <c r="A145" s="39"/>
      <c r="B145" s="40"/>
      <c r="C145" s="228" t="s">
        <v>386</v>
      </c>
      <c r="D145" s="228" t="s">
        <v>365</v>
      </c>
      <c r="E145" s="229" t="s">
        <v>3472</v>
      </c>
      <c r="F145" s="230" t="s">
        <v>3473</v>
      </c>
      <c r="G145" s="231" t="s">
        <v>403</v>
      </c>
      <c r="H145" s="232">
        <v>40</v>
      </c>
      <c r="I145" s="233"/>
      <c r="J145" s="234">
        <f>ROUND(I145*H145,2)</f>
        <v>0</v>
      </c>
      <c r="K145" s="230" t="s">
        <v>369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0.00046000000000000001</v>
      </c>
      <c r="R145" s="237">
        <f>Q145*H145</f>
        <v>0.0184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440</v>
      </c>
      <c r="AT145" s="239" t="s">
        <v>365</v>
      </c>
      <c r="AU145" s="239" t="s">
        <v>88</v>
      </c>
      <c r="AY145" s="18" t="s">
        <v>362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88</v>
      </c>
      <c r="BK145" s="240">
        <f>ROUND(I145*H145,2)</f>
        <v>0</v>
      </c>
      <c r="BL145" s="18" t="s">
        <v>440</v>
      </c>
      <c r="BM145" s="239" t="s">
        <v>8</v>
      </c>
    </row>
    <row r="146" s="13" customFormat="1">
      <c r="A146" s="13"/>
      <c r="B146" s="241"/>
      <c r="C146" s="242"/>
      <c r="D146" s="243" t="s">
        <v>372</v>
      </c>
      <c r="E146" s="244" t="s">
        <v>1</v>
      </c>
      <c r="F146" s="245" t="s">
        <v>3474</v>
      </c>
      <c r="G146" s="242"/>
      <c r="H146" s="246">
        <v>40</v>
      </c>
      <c r="I146" s="247"/>
      <c r="J146" s="242"/>
      <c r="K146" s="242"/>
      <c r="L146" s="248"/>
      <c r="M146" s="249"/>
      <c r="N146" s="250"/>
      <c r="O146" s="250"/>
      <c r="P146" s="250"/>
      <c r="Q146" s="250"/>
      <c r="R146" s="250"/>
      <c r="S146" s="250"/>
      <c r="T146" s="25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2" t="s">
        <v>372</v>
      </c>
      <c r="AU146" s="252" t="s">
        <v>88</v>
      </c>
      <c r="AV146" s="13" t="s">
        <v>88</v>
      </c>
      <c r="AW146" s="13" t="s">
        <v>32</v>
      </c>
      <c r="AX146" s="13" t="s">
        <v>76</v>
      </c>
      <c r="AY146" s="252" t="s">
        <v>362</v>
      </c>
    </row>
    <row r="147" s="14" customFormat="1">
      <c r="A147" s="14"/>
      <c r="B147" s="263"/>
      <c r="C147" s="264"/>
      <c r="D147" s="243" t="s">
        <v>372</v>
      </c>
      <c r="E147" s="265" t="s">
        <v>1</v>
      </c>
      <c r="F147" s="266" t="s">
        <v>396</v>
      </c>
      <c r="G147" s="264"/>
      <c r="H147" s="267">
        <v>40</v>
      </c>
      <c r="I147" s="268"/>
      <c r="J147" s="264"/>
      <c r="K147" s="264"/>
      <c r="L147" s="269"/>
      <c r="M147" s="270"/>
      <c r="N147" s="271"/>
      <c r="O147" s="271"/>
      <c r="P147" s="271"/>
      <c r="Q147" s="271"/>
      <c r="R147" s="271"/>
      <c r="S147" s="271"/>
      <c r="T147" s="27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73" t="s">
        <v>372</v>
      </c>
      <c r="AU147" s="273" t="s">
        <v>88</v>
      </c>
      <c r="AV147" s="14" t="s">
        <v>370</v>
      </c>
      <c r="AW147" s="14" t="s">
        <v>32</v>
      </c>
      <c r="AX147" s="14" t="s">
        <v>83</v>
      </c>
      <c r="AY147" s="273" t="s">
        <v>362</v>
      </c>
    </row>
    <row r="148" s="2" customFormat="1" ht="33" customHeight="1">
      <c r="A148" s="39"/>
      <c r="B148" s="40"/>
      <c r="C148" s="228" t="s">
        <v>397</v>
      </c>
      <c r="D148" s="228" t="s">
        <v>365</v>
      </c>
      <c r="E148" s="229" t="s">
        <v>3475</v>
      </c>
      <c r="F148" s="230" t="s">
        <v>3476</v>
      </c>
      <c r="G148" s="231" t="s">
        <v>403</v>
      </c>
      <c r="H148" s="232">
        <v>40</v>
      </c>
      <c r="I148" s="233"/>
      <c r="J148" s="234">
        <f>ROUND(I148*H148,2)</f>
        <v>0</v>
      </c>
      <c r="K148" s="230" t="s">
        <v>369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0.00011</v>
      </c>
      <c r="R148" s="237">
        <f>Q148*H148</f>
        <v>0.0044000000000000003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440</v>
      </c>
      <c r="AT148" s="239" t="s">
        <v>365</v>
      </c>
      <c r="AU148" s="239" t="s">
        <v>88</v>
      </c>
      <c r="AY148" s="18" t="s">
        <v>362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440</v>
      </c>
      <c r="BM148" s="239" t="s">
        <v>431</v>
      </c>
    </row>
    <row r="149" s="13" customFormat="1">
      <c r="A149" s="13"/>
      <c r="B149" s="241"/>
      <c r="C149" s="242"/>
      <c r="D149" s="243" t="s">
        <v>372</v>
      </c>
      <c r="E149" s="244" t="s">
        <v>1</v>
      </c>
      <c r="F149" s="245" t="s">
        <v>3474</v>
      </c>
      <c r="G149" s="242"/>
      <c r="H149" s="246">
        <v>40</v>
      </c>
      <c r="I149" s="247"/>
      <c r="J149" s="242"/>
      <c r="K149" s="242"/>
      <c r="L149" s="248"/>
      <c r="M149" s="249"/>
      <c r="N149" s="250"/>
      <c r="O149" s="250"/>
      <c r="P149" s="250"/>
      <c r="Q149" s="250"/>
      <c r="R149" s="250"/>
      <c r="S149" s="250"/>
      <c r="T149" s="25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2" t="s">
        <v>372</v>
      </c>
      <c r="AU149" s="252" t="s">
        <v>88</v>
      </c>
      <c r="AV149" s="13" t="s">
        <v>88</v>
      </c>
      <c r="AW149" s="13" t="s">
        <v>32</v>
      </c>
      <c r="AX149" s="13" t="s">
        <v>76</v>
      </c>
      <c r="AY149" s="252" t="s">
        <v>362</v>
      </c>
    </row>
    <row r="150" s="14" customFormat="1">
      <c r="A150" s="14"/>
      <c r="B150" s="263"/>
      <c r="C150" s="264"/>
      <c r="D150" s="243" t="s">
        <v>372</v>
      </c>
      <c r="E150" s="265" t="s">
        <v>1</v>
      </c>
      <c r="F150" s="266" t="s">
        <v>396</v>
      </c>
      <c r="G150" s="264"/>
      <c r="H150" s="267">
        <v>40</v>
      </c>
      <c r="I150" s="268"/>
      <c r="J150" s="264"/>
      <c r="K150" s="264"/>
      <c r="L150" s="269"/>
      <c r="M150" s="270"/>
      <c r="N150" s="271"/>
      <c r="O150" s="271"/>
      <c r="P150" s="271"/>
      <c r="Q150" s="271"/>
      <c r="R150" s="271"/>
      <c r="S150" s="271"/>
      <c r="T150" s="27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73" t="s">
        <v>372</v>
      </c>
      <c r="AU150" s="273" t="s">
        <v>88</v>
      </c>
      <c r="AV150" s="14" t="s">
        <v>370</v>
      </c>
      <c r="AW150" s="14" t="s">
        <v>32</v>
      </c>
      <c r="AX150" s="14" t="s">
        <v>83</v>
      </c>
      <c r="AY150" s="273" t="s">
        <v>362</v>
      </c>
    </row>
    <row r="151" s="12" customFormat="1" ht="22.8" customHeight="1">
      <c r="A151" s="12"/>
      <c r="B151" s="212"/>
      <c r="C151" s="213"/>
      <c r="D151" s="214" t="s">
        <v>75</v>
      </c>
      <c r="E151" s="226" t="s">
        <v>3441</v>
      </c>
      <c r="F151" s="226" t="s">
        <v>3442</v>
      </c>
      <c r="G151" s="213"/>
      <c r="H151" s="213"/>
      <c r="I151" s="216"/>
      <c r="J151" s="227">
        <f>BK151</f>
        <v>0</v>
      </c>
      <c r="K151" s="213"/>
      <c r="L151" s="218"/>
      <c r="M151" s="219"/>
      <c r="N151" s="220"/>
      <c r="O151" s="220"/>
      <c r="P151" s="221">
        <f>SUM(P152:P158)</f>
        <v>0</v>
      </c>
      <c r="Q151" s="220"/>
      <c r="R151" s="221">
        <f>SUM(R152:R158)</f>
        <v>0.0047000000000000002</v>
      </c>
      <c r="S151" s="220"/>
      <c r="T151" s="222">
        <f>SUM(T152:T158)</f>
        <v>0.011000000000000001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3" t="s">
        <v>88</v>
      </c>
      <c r="AT151" s="224" t="s">
        <v>75</v>
      </c>
      <c r="AU151" s="224" t="s">
        <v>83</v>
      </c>
      <c r="AY151" s="223" t="s">
        <v>362</v>
      </c>
      <c r="BK151" s="225">
        <f>SUM(BK152:BK158)</f>
        <v>0</v>
      </c>
    </row>
    <row r="152" s="2" customFormat="1" ht="24.15" customHeight="1">
      <c r="A152" s="39"/>
      <c r="B152" s="40"/>
      <c r="C152" s="228" t="s">
        <v>383</v>
      </c>
      <c r="D152" s="228" t="s">
        <v>365</v>
      </c>
      <c r="E152" s="229" t="s">
        <v>3443</v>
      </c>
      <c r="F152" s="230" t="s">
        <v>3444</v>
      </c>
      <c r="G152" s="231" t="s">
        <v>470</v>
      </c>
      <c r="H152" s="232">
        <v>10</v>
      </c>
      <c r="I152" s="233"/>
      <c r="J152" s="234">
        <f>ROUND(I152*H152,2)</f>
        <v>0</v>
      </c>
      <c r="K152" s="230" t="s">
        <v>369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0.00012999999999999999</v>
      </c>
      <c r="R152" s="237">
        <f>Q152*H152</f>
        <v>0.0012999999999999999</v>
      </c>
      <c r="S152" s="237">
        <v>0.0011000000000000001</v>
      </c>
      <c r="T152" s="238">
        <f>S152*H152</f>
        <v>0.011000000000000001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440</v>
      </c>
      <c r="AT152" s="239" t="s">
        <v>365</v>
      </c>
      <c r="AU152" s="239" t="s">
        <v>88</v>
      </c>
      <c r="AY152" s="18" t="s">
        <v>362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440</v>
      </c>
      <c r="BM152" s="239" t="s">
        <v>440</v>
      </c>
    </row>
    <row r="153" s="13" customFormat="1">
      <c r="A153" s="13"/>
      <c r="B153" s="241"/>
      <c r="C153" s="242"/>
      <c r="D153" s="243" t="s">
        <v>372</v>
      </c>
      <c r="E153" s="244" t="s">
        <v>1</v>
      </c>
      <c r="F153" s="245" t="s">
        <v>3477</v>
      </c>
      <c r="G153" s="242"/>
      <c r="H153" s="246">
        <v>10</v>
      </c>
      <c r="I153" s="247"/>
      <c r="J153" s="242"/>
      <c r="K153" s="242"/>
      <c r="L153" s="248"/>
      <c r="M153" s="249"/>
      <c r="N153" s="250"/>
      <c r="O153" s="250"/>
      <c r="P153" s="250"/>
      <c r="Q153" s="250"/>
      <c r="R153" s="250"/>
      <c r="S153" s="250"/>
      <c r="T153" s="25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2" t="s">
        <v>372</v>
      </c>
      <c r="AU153" s="252" t="s">
        <v>88</v>
      </c>
      <c r="AV153" s="13" t="s">
        <v>88</v>
      </c>
      <c r="AW153" s="13" t="s">
        <v>32</v>
      </c>
      <c r="AX153" s="13" t="s">
        <v>76</v>
      </c>
      <c r="AY153" s="252" t="s">
        <v>362</v>
      </c>
    </row>
    <row r="154" s="14" customFormat="1">
      <c r="A154" s="14"/>
      <c r="B154" s="263"/>
      <c r="C154" s="264"/>
      <c r="D154" s="243" t="s">
        <v>372</v>
      </c>
      <c r="E154" s="265" t="s">
        <v>1</v>
      </c>
      <c r="F154" s="266" t="s">
        <v>396</v>
      </c>
      <c r="G154" s="264"/>
      <c r="H154" s="267">
        <v>10</v>
      </c>
      <c r="I154" s="268"/>
      <c r="J154" s="264"/>
      <c r="K154" s="264"/>
      <c r="L154" s="269"/>
      <c r="M154" s="270"/>
      <c r="N154" s="271"/>
      <c r="O154" s="271"/>
      <c r="P154" s="271"/>
      <c r="Q154" s="271"/>
      <c r="R154" s="271"/>
      <c r="S154" s="271"/>
      <c r="T154" s="27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73" t="s">
        <v>372</v>
      </c>
      <c r="AU154" s="273" t="s">
        <v>88</v>
      </c>
      <c r="AV154" s="14" t="s">
        <v>370</v>
      </c>
      <c r="AW154" s="14" t="s">
        <v>32</v>
      </c>
      <c r="AX154" s="14" t="s">
        <v>83</v>
      </c>
      <c r="AY154" s="273" t="s">
        <v>362</v>
      </c>
    </row>
    <row r="155" s="2" customFormat="1" ht="21.75" customHeight="1">
      <c r="A155" s="39"/>
      <c r="B155" s="40"/>
      <c r="C155" s="228" t="s">
        <v>406</v>
      </c>
      <c r="D155" s="228" t="s">
        <v>365</v>
      </c>
      <c r="E155" s="229" t="s">
        <v>3446</v>
      </c>
      <c r="F155" s="230" t="s">
        <v>3447</v>
      </c>
      <c r="G155" s="231" t="s">
        <v>470</v>
      </c>
      <c r="H155" s="232">
        <v>10</v>
      </c>
      <c r="I155" s="233"/>
      <c r="J155" s="234">
        <f>ROUND(I155*H155,2)</f>
        <v>0</v>
      </c>
      <c r="K155" s="230" t="s">
        <v>369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0.00034000000000000002</v>
      </c>
      <c r="R155" s="237">
        <f>Q155*H155</f>
        <v>0.0034000000000000002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440</v>
      </c>
      <c r="AT155" s="239" t="s">
        <v>365</v>
      </c>
      <c r="AU155" s="239" t="s">
        <v>88</v>
      </c>
      <c r="AY155" s="18" t="s">
        <v>362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440</v>
      </c>
      <c r="BM155" s="239" t="s">
        <v>450</v>
      </c>
    </row>
    <row r="156" s="13" customFormat="1">
      <c r="A156" s="13"/>
      <c r="B156" s="241"/>
      <c r="C156" s="242"/>
      <c r="D156" s="243" t="s">
        <v>372</v>
      </c>
      <c r="E156" s="244" t="s">
        <v>1</v>
      </c>
      <c r="F156" s="245" t="s">
        <v>3477</v>
      </c>
      <c r="G156" s="242"/>
      <c r="H156" s="246">
        <v>10</v>
      </c>
      <c r="I156" s="247"/>
      <c r="J156" s="242"/>
      <c r="K156" s="242"/>
      <c r="L156" s="248"/>
      <c r="M156" s="249"/>
      <c r="N156" s="250"/>
      <c r="O156" s="250"/>
      <c r="P156" s="250"/>
      <c r="Q156" s="250"/>
      <c r="R156" s="250"/>
      <c r="S156" s="250"/>
      <c r="T156" s="25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2" t="s">
        <v>372</v>
      </c>
      <c r="AU156" s="252" t="s">
        <v>88</v>
      </c>
      <c r="AV156" s="13" t="s">
        <v>88</v>
      </c>
      <c r="AW156" s="13" t="s">
        <v>32</v>
      </c>
      <c r="AX156" s="13" t="s">
        <v>76</v>
      </c>
      <c r="AY156" s="252" t="s">
        <v>362</v>
      </c>
    </row>
    <row r="157" s="14" customFormat="1">
      <c r="A157" s="14"/>
      <c r="B157" s="263"/>
      <c r="C157" s="264"/>
      <c r="D157" s="243" t="s">
        <v>372</v>
      </c>
      <c r="E157" s="265" t="s">
        <v>1</v>
      </c>
      <c r="F157" s="266" t="s">
        <v>396</v>
      </c>
      <c r="G157" s="264"/>
      <c r="H157" s="267">
        <v>10</v>
      </c>
      <c r="I157" s="268"/>
      <c r="J157" s="264"/>
      <c r="K157" s="264"/>
      <c r="L157" s="269"/>
      <c r="M157" s="270"/>
      <c r="N157" s="271"/>
      <c r="O157" s="271"/>
      <c r="P157" s="271"/>
      <c r="Q157" s="271"/>
      <c r="R157" s="271"/>
      <c r="S157" s="271"/>
      <c r="T157" s="27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73" t="s">
        <v>372</v>
      </c>
      <c r="AU157" s="273" t="s">
        <v>88</v>
      </c>
      <c r="AV157" s="14" t="s">
        <v>370</v>
      </c>
      <c r="AW157" s="14" t="s">
        <v>32</v>
      </c>
      <c r="AX157" s="14" t="s">
        <v>83</v>
      </c>
      <c r="AY157" s="273" t="s">
        <v>362</v>
      </c>
    </row>
    <row r="158" s="2" customFormat="1" ht="24.15" customHeight="1">
      <c r="A158" s="39"/>
      <c r="B158" s="40"/>
      <c r="C158" s="228" t="s">
        <v>411</v>
      </c>
      <c r="D158" s="228" t="s">
        <v>365</v>
      </c>
      <c r="E158" s="229" t="s">
        <v>3448</v>
      </c>
      <c r="F158" s="230" t="s">
        <v>3449</v>
      </c>
      <c r="G158" s="231" t="s">
        <v>482</v>
      </c>
      <c r="H158" s="232">
        <v>0.0050000000000000001</v>
      </c>
      <c r="I158" s="233"/>
      <c r="J158" s="234">
        <f>ROUND(I158*H158,2)</f>
        <v>0</v>
      </c>
      <c r="K158" s="230" t="s">
        <v>369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440</v>
      </c>
      <c r="AT158" s="239" t="s">
        <v>365</v>
      </c>
      <c r="AU158" s="239" t="s">
        <v>88</v>
      </c>
      <c r="AY158" s="18" t="s">
        <v>362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88</v>
      </c>
      <c r="BK158" s="240">
        <f>ROUND(I158*H158,2)</f>
        <v>0</v>
      </c>
      <c r="BL158" s="18" t="s">
        <v>440</v>
      </c>
      <c r="BM158" s="239" t="s">
        <v>461</v>
      </c>
    </row>
    <row r="159" s="12" customFormat="1" ht="22.8" customHeight="1">
      <c r="A159" s="12"/>
      <c r="B159" s="212"/>
      <c r="C159" s="213"/>
      <c r="D159" s="214" t="s">
        <v>75</v>
      </c>
      <c r="E159" s="226" t="s">
        <v>3450</v>
      </c>
      <c r="F159" s="226" t="s">
        <v>3451</v>
      </c>
      <c r="G159" s="213"/>
      <c r="H159" s="213"/>
      <c r="I159" s="216"/>
      <c r="J159" s="227">
        <f>BK159</f>
        <v>0</v>
      </c>
      <c r="K159" s="213"/>
      <c r="L159" s="218"/>
      <c r="M159" s="219"/>
      <c r="N159" s="220"/>
      <c r="O159" s="220"/>
      <c r="P159" s="221">
        <f>SUM(P160:P169)</f>
        <v>0</v>
      </c>
      <c r="Q159" s="220"/>
      <c r="R159" s="221">
        <f>SUM(R160:R169)</f>
        <v>0.14463999999999999</v>
      </c>
      <c r="S159" s="220"/>
      <c r="T159" s="222">
        <f>SUM(T160:T169)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3" t="s">
        <v>88</v>
      </c>
      <c r="AT159" s="224" t="s">
        <v>75</v>
      </c>
      <c r="AU159" s="224" t="s">
        <v>83</v>
      </c>
      <c r="AY159" s="223" t="s">
        <v>362</v>
      </c>
      <c r="BK159" s="225">
        <f>SUM(BK160:BK169)</f>
        <v>0</v>
      </c>
    </row>
    <row r="160" s="2" customFormat="1" ht="33" customHeight="1">
      <c r="A160" s="39"/>
      <c r="B160" s="40"/>
      <c r="C160" s="228" t="s">
        <v>416</v>
      </c>
      <c r="D160" s="228" t="s">
        <v>365</v>
      </c>
      <c r="E160" s="229" t="s">
        <v>3478</v>
      </c>
      <c r="F160" s="230" t="s">
        <v>3479</v>
      </c>
      <c r="G160" s="231" t="s">
        <v>470</v>
      </c>
      <c r="H160" s="232">
        <v>1</v>
      </c>
      <c r="I160" s="233"/>
      <c r="J160" s="234">
        <f>ROUND(I160*H160,2)</f>
        <v>0</v>
      </c>
      <c r="K160" s="230" t="s">
        <v>369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0.022040000000000001</v>
      </c>
      <c r="R160" s="237">
        <f>Q160*H160</f>
        <v>0.022040000000000001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440</v>
      </c>
      <c r="AT160" s="239" t="s">
        <v>365</v>
      </c>
      <c r="AU160" s="239" t="s">
        <v>88</v>
      </c>
      <c r="AY160" s="18" t="s">
        <v>362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440</v>
      </c>
      <c r="BM160" s="239" t="s">
        <v>473</v>
      </c>
    </row>
    <row r="161" s="13" customFormat="1">
      <c r="A161" s="13"/>
      <c r="B161" s="241"/>
      <c r="C161" s="242"/>
      <c r="D161" s="243" t="s">
        <v>372</v>
      </c>
      <c r="E161" s="244" t="s">
        <v>1</v>
      </c>
      <c r="F161" s="245" t="s">
        <v>3480</v>
      </c>
      <c r="G161" s="242"/>
      <c r="H161" s="246">
        <v>1</v>
      </c>
      <c r="I161" s="247"/>
      <c r="J161" s="242"/>
      <c r="K161" s="242"/>
      <c r="L161" s="248"/>
      <c r="M161" s="249"/>
      <c r="N161" s="250"/>
      <c r="O161" s="250"/>
      <c r="P161" s="250"/>
      <c r="Q161" s="250"/>
      <c r="R161" s="250"/>
      <c r="S161" s="250"/>
      <c r="T161" s="25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2" t="s">
        <v>372</v>
      </c>
      <c r="AU161" s="252" t="s">
        <v>88</v>
      </c>
      <c r="AV161" s="13" t="s">
        <v>88</v>
      </c>
      <c r="AW161" s="13" t="s">
        <v>32</v>
      </c>
      <c r="AX161" s="13" t="s">
        <v>76</v>
      </c>
      <c r="AY161" s="252" t="s">
        <v>362</v>
      </c>
    </row>
    <row r="162" s="14" customFormat="1">
      <c r="A162" s="14"/>
      <c r="B162" s="263"/>
      <c r="C162" s="264"/>
      <c r="D162" s="243" t="s">
        <v>372</v>
      </c>
      <c r="E162" s="265" t="s">
        <v>1</v>
      </c>
      <c r="F162" s="266" t="s">
        <v>396</v>
      </c>
      <c r="G162" s="264"/>
      <c r="H162" s="267">
        <v>1</v>
      </c>
      <c r="I162" s="268"/>
      <c r="J162" s="264"/>
      <c r="K162" s="264"/>
      <c r="L162" s="269"/>
      <c r="M162" s="270"/>
      <c r="N162" s="271"/>
      <c r="O162" s="271"/>
      <c r="P162" s="271"/>
      <c r="Q162" s="271"/>
      <c r="R162" s="271"/>
      <c r="S162" s="271"/>
      <c r="T162" s="27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3" t="s">
        <v>372</v>
      </c>
      <c r="AU162" s="273" t="s">
        <v>88</v>
      </c>
      <c r="AV162" s="14" t="s">
        <v>370</v>
      </c>
      <c r="AW162" s="14" t="s">
        <v>32</v>
      </c>
      <c r="AX162" s="14" t="s">
        <v>83</v>
      </c>
      <c r="AY162" s="273" t="s">
        <v>362</v>
      </c>
    </row>
    <row r="163" s="2" customFormat="1" ht="37.8" customHeight="1">
      <c r="A163" s="39"/>
      <c r="B163" s="40"/>
      <c r="C163" s="228" t="s">
        <v>8</v>
      </c>
      <c r="D163" s="228" t="s">
        <v>365</v>
      </c>
      <c r="E163" s="229" t="s">
        <v>3481</v>
      </c>
      <c r="F163" s="230" t="s">
        <v>3482</v>
      </c>
      <c r="G163" s="231" t="s">
        <v>470</v>
      </c>
      <c r="H163" s="232">
        <v>3</v>
      </c>
      <c r="I163" s="233"/>
      <c r="J163" s="234">
        <f>ROUND(I163*H163,2)</f>
        <v>0</v>
      </c>
      <c r="K163" s="230" t="s">
        <v>369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0.027</v>
      </c>
      <c r="R163" s="237">
        <f>Q163*H163</f>
        <v>0.081000000000000003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440</v>
      </c>
      <c r="AT163" s="239" t="s">
        <v>365</v>
      </c>
      <c r="AU163" s="239" t="s">
        <v>88</v>
      </c>
      <c r="AY163" s="18" t="s">
        <v>362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88</v>
      </c>
      <c r="BK163" s="240">
        <f>ROUND(I163*H163,2)</f>
        <v>0</v>
      </c>
      <c r="BL163" s="18" t="s">
        <v>440</v>
      </c>
      <c r="BM163" s="239" t="s">
        <v>484</v>
      </c>
    </row>
    <row r="164" s="13" customFormat="1">
      <c r="A164" s="13"/>
      <c r="B164" s="241"/>
      <c r="C164" s="242"/>
      <c r="D164" s="243" t="s">
        <v>372</v>
      </c>
      <c r="E164" s="244" t="s">
        <v>1</v>
      </c>
      <c r="F164" s="245" t="s">
        <v>3483</v>
      </c>
      <c r="G164" s="242"/>
      <c r="H164" s="246">
        <v>3</v>
      </c>
      <c r="I164" s="247"/>
      <c r="J164" s="242"/>
      <c r="K164" s="242"/>
      <c r="L164" s="248"/>
      <c r="M164" s="249"/>
      <c r="N164" s="250"/>
      <c r="O164" s="250"/>
      <c r="P164" s="250"/>
      <c r="Q164" s="250"/>
      <c r="R164" s="250"/>
      <c r="S164" s="250"/>
      <c r="T164" s="25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2" t="s">
        <v>372</v>
      </c>
      <c r="AU164" s="252" t="s">
        <v>88</v>
      </c>
      <c r="AV164" s="13" t="s">
        <v>88</v>
      </c>
      <c r="AW164" s="13" t="s">
        <v>32</v>
      </c>
      <c r="AX164" s="13" t="s">
        <v>76</v>
      </c>
      <c r="AY164" s="252" t="s">
        <v>362</v>
      </c>
    </row>
    <row r="165" s="14" customFormat="1">
      <c r="A165" s="14"/>
      <c r="B165" s="263"/>
      <c r="C165" s="264"/>
      <c r="D165" s="243" t="s">
        <v>372</v>
      </c>
      <c r="E165" s="265" t="s">
        <v>1</v>
      </c>
      <c r="F165" s="266" t="s">
        <v>396</v>
      </c>
      <c r="G165" s="264"/>
      <c r="H165" s="267">
        <v>3</v>
      </c>
      <c r="I165" s="268"/>
      <c r="J165" s="264"/>
      <c r="K165" s="264"/>
      <c r="L165" s="269"/>
      <c r="M165" s="270"/>
      <c r="N165" s="271"/>
      <c r="O165" s="271"/>
      <c r="P165" s="271"/>
      <c r="Q165" s="271"/>
      <c r="R165" s="271"/>
      <c r="S165" s="271"/>
      <c r="T165" s="27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73" t="s">
        <v>372</v>
      </c>
      <c r="AU165" s="273" t="s">
        <v>88</v>
      </c>
      <c r="AV165" s="14" t="s">
        <v>370</v>
      </c>
      <c r="AW165" s="14" t="s">
        <v>32</v>
      </c>
      <c r="AX165" s="14" t="s">
        <v>83</v>
      </c>
      <c r="AY165" s="273" t="s">
        <v>362</v>
      </c>
    </row>
    <row r="166" s="2" customFormat="1" ht="24.15" customHeight="1">
      <c r="A166" s="39"/>
      <c r="B166" s="40"/>
      <c r="C166" s="228" t="s">
        <v>427</v>
      </c>
      <c r="D166" s="228" t="s">
        <v>365</v>
      </c>
      <c r="E166" s="229" t="s">
        <v>3484</v>
      </c>
      <c r="F166" s="230" t="s">
        <v>3485</v>
      </c>
      <c r="G166" s="231" t="s">
        <v>470</v>
      </c>
      <c r="H166" s="232">
        <v>2</v>
      </c>
      <c r="I166" s="233"/>
      <c r="J166" s="234">
        <f>ROUND(I166*H166,2)</f>
        <v>0</v>
      </c>
      <c r="K166" s="230" t="s">
        <v>369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0.020799999999999999</v>
      </c>
      <c r="R166" s="237">
        <f>Q166*H166</f>
        <v>0.041599999999999998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440</v>
      </c>
      <c r="AT166" s="239" t="s">
        <v>365</v>
      </c>
      <c r="AU166" s="239" t="s">
        <v>88</v>
      </c>
      <c r="AY166" s="18" t="s">
        <v>362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88</v>
      </c>
      <c r="BK166" s="240">
        <f>ROUND(I166*H166,2)</f>
        <v>0</v>
      </c>
      <c r="BL166" s="18" t="s">
        <v>440</v>
      </c>
      <c r="BM166" s="239" t="s">
        <v>492</v>
      </c>
    </row>
    <row r="167" s="13" customFormat="1">
      <c r="A167" s="13"/>
      <c r="B167" s="241"/>
      <c r="C167" s="242"/>
      <c r="D167" s="243" t="s">
        <v>372</v>
      </c>
      <c r="E167" s="244" t="s">
        <v>1</v>
      </c>
      <c r="F167" s="245" t="s">
        <v>3486</v>
      </c>
      <c r="G167" s="242"/>
      <c r="H167" s="246">
        <v>2</v>
      </c>
      <c r="I167" s="247"/>
      <c r="J167" s="242"/>
      <c r="K167" s="242"/>
      <c r="L167" s="248"/>
      <c r="M167" s="249"/>
      <c r="N167" s="250"/>
      <c r="O167" s="250"/>
      <c r="P167" s="250"/>
      <c r="Q167" s="250"/>
      <c r="R167" s="250"/>
      <c r="S167" s="250"/>
      <c r="T167" s="25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2" t="s">
        <v>372</v>
      </c>
      <c r="AU167" s="252" t="s">
        <v>88</v>
      </c>
      <c r="AV167" s="13" t="s">
        <v>88</v>
      </c>
      <c r="AW167" s="13" t="s">
        <v>32</v>
      </c>
      <c r="AX167" s="13" t="s">
        <v>76</v>
      </c>
      <c r="AY167" s="252" t="s">
        <v>362</v>
      </c>
    </row>
    <row r="168" s="14" customFormat="1">
      <c r="A168" s="14"/>
      <c r="B168" s="263"/>
      <c r="C168" s="264"/>
      <c r="D168" s="243" t="s">
        <v>372</v>
      </c>
      <c r="E168" s="265" t="s">
        <v>1</v>
      </c>
      <c r="F168" s="266" t="s">
        <v>396</v>
      </c>
      <c r="G168" s="264"/>
      <c r="H168" s="267">
        <v>2</v>
      </c>
      <c r="I168" s="268"/>
      <c r="J168" s="264"/>
      <c r="K168" s="264"/>
      <c r="L168" s="269"/>
      <c r="M168" s="270"/>
      <c r="N168" s="271"/>
      <c r="O168" s="271"/>
      <c r="P168" s="271"/>
      <c r="Q168" s="271"/>
      <c r="R168" s="271"/>
      <c r="S168" s="271"/>
      <c r="T168" s="27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3" t="s">
        <v>372</v>
      </c>
      <c r="AU168" s="273" t="s">
        <v>88</v>
      </c>
      <c r="AV168" s="14" t="s">
        <v>370</v>
      </c>
      <c r="AW168" s="14" t="s">
        <v>32</v>
      </c>
      <c r="AX168" s="14" t="s">
        <v>83</v>
      </c>
      <c r="AY168" s="273" t="s">
        <v>362</v>
      </c>
    </row>
    <row r="169" s="2" customFormat="1" ht="24.15" customHeight="1">
      <c r="A169" s="39"/>
      <c r="B169" s="40"/>
      <c r="C169" s="228" t="s">
        <v>431</v>
      </c>
      <c r="D169" s="228" t="s">
        <v>365</v>
      </c>
      <c r="E169" s="229" t="s">
        <v>3458</v>
      </c>
      <c r="F169" s="230" t="s">
        <v>3459</v>
      </c>
      <c r="G169" s="231" t="s">
        <v>482</v>
      </c>
      <c r="H169" s="232">
        <v>0.14399999999999999</v>
      </c>
      <c r="I169" s="233"/>
      <c r="J169" s="234">
        <f>ROUND(I169*H169,2)</f>
        <v>0</v>
      </c>
      <c r="K169" s="230" t="s">
        <v>369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440</v>
      </c>
      <c r="AT169" s="239" t="s">
        <v>365</v>
      </c>
      <c r="AU169" s="239" t="s">
        <v>88</v>
      </c>
      <c r="AY169" s="18" t="s">
        <v>362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88</v>
      </c>
      <c r="BK169" s="240">
        <f>ROUND(I169*H169,2)</f>
        <v>0</v>
      </c>
      <c r="BL169" s="18" t="s">
        <v>440</v>
      </c>
      <c r="BM169" s="239" t="s">
        <v>502</v>
      </c>
    </row>
    <row r="170" s="12" customFormat="1" ht="25.92" customHeight="1">
      <c r="A170" s="12"/>
      <c r="B170" s="212"/>
      <c r="C170" s="213"/>
      <c r="D170" s="214" t="s">
        <v>75</v>
      </c>
      <c r="E170" s="215" t="s">
        <v>552</v>
      </c>
      <c r="F170" s="215" t="s">
        <v>553</v>
      </c>
      <c r="G170" s="213"/>
      <c r="H170" s="213"/>
      <c r="I170" s="216"/>
      <c r="J170" s="217">
        <f>BK170</f>
        <v>0</v>
      </c>
      <c r="K170" s="213"/>
      <c r="L170" s="218"/>
      <c r="M170" s="219"/>
      <c r="N170" s="220"/>
      <c r="O170" s="220"/>
      <c r="P170" s="221">
        <f>SUM(P171:P173)</f>
        <v>0</v>
      </c>
      <c r="Q170" s="220"/>
      <c r="R170" s="221">
        <f>SUM(R171:R173)</f>
        <v>0</v>
      </c>
      <c r="S170" s="220"/>
      <c r="T170" s="222">
        <f>SUM(T171:T173)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3" t="s">
        <v>370</v>
      </c>
      <c r="AT170" s="224" t="s">
        <v>75</v>
      </c>
      <c r="AU170" s="224" t="s">
        <v>76</v>
      </c>
      <c r="AY170" s="223" t="s">
        <v>362</v>
      </c>
      <c r="BK170" s="225">
        <f>SUM(BK171:BK173)</f>
        <v>0</v>
      </c>
    </row>
    <row r="171" s="2" customFormat="1" ht="16.5" customHeight="1">
      <c r="A171" s="39"/>
      <c r="B171" s="40"/>
      <c r="C171" s="228" t="s">
        <v>435</v>
      </c>
      <c r="D171" s="228" t="s">
        <v>365</v>
      </c>
      <c r="E171" s="229" t="s">
        <v>3460</v>
      </c>
      <c r="F171" s="230" t="s">
        <v>3461</v>
      </c>
      <c r="G171" s="231" t="s">
        <v>557</v>
      </c>
      <c r="H171" s="232">
        <v>50</v>
      </c>
      <c r="I171" s="233"/>
      <c r="J171" s="234">
        <f>ROUND(I171*H171,2)</f>
        <v>0</v>
      </c>
      <c r="K171" s="230" t="s">
        <v>369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627</v>
      </c>
      <c r="AT171" s="239" t="s">
        <v>365</v>
      </c>
      <c r="AU171" s="239" t="s">
        <v>83</v>
      </c>
      <c r="AY171" s="18" t="s">
        <v>362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88</v>
      </c>
      <c r="BK171" s="240">
        <f>ROUND(I171*H171,2)</f>
        <v>0</v>
      </c>
      <c r="BL171" s="18" t="s">
        <v>627</v>
      </c>
      <c r="BM171" s="239" t="s">
        <v>517</v>
      </c>
    </row>
    <row r="172" s="13" customFormat="1">
      <c r="A172" s="13"/>
      <c r="B172" s="241"/>
      <c r="C172" s="242"/>
      <c r="D172" s="243" t="s">
        <v>372</v>
      </c>
      <c r="E172" s="244" t="s">
        <v>1</v>
      </c>
      <c r="F172" s="245" t="s">
        <v>3462</v>
      </c>
      <c r="G172" s="242"/>
      <c r="H172" s="246">
        <v>50</v>
      </c>
      <c r="I172" s="247"/>
      <c r="J172" s="242"/>
      <c r="K172" s="242"/>
      <c r="L172" s="248"/>
      <c r="M172" s="249"/>
      <c r="N172" s="250"/>
      <c r="O172" s="250"/>
      <c r="P172" s="250"/>
      <c r="Q172" s="250"/>
      <c r="R172" s="250"/>
      <c r="S172" s="250"/>
      <c r="T172" s="25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2" t="s">
        <v>372</v>
      </c>
      <c r="AU172" s="252" t="s">
        <v>83</v>
      </c>
      <c r="AV172" s="13" t="s">
        <v>88</v>
      </c>
      <c r="AW172" s="13" t="s">
        <v>32</v>
      </c>
      <c r="AX172" s="13" t="s">
        <v>76</v>
      </c>
      <c r="AY172" s="252" t="s">
        <v>362</v>
      </c>
    </row>
    <row r="173" s="14" customFormat="1">
      <c r="A173" s="14"/>
      <c r="B173" s="263"/>
      <c r="C173" s="264"/>
      <c r="D173" s="243" t="s">
        <v>372</v>
      </c>
      <c r="E173" s="265" t="s">
        <v>1</v>
      </c>
      <c r="F173" s="266" t="s">
        <v>396</v>
      </c>
      <c r="G173" s="264"/>
      <c r="H173" s="267">
        <v>50</v>
      </c>
      <c r="I173" s="268"/>
      <c r="J173" s="264"/>
      <c r="K173" s="264"/>
      <c r="L173" s="269"/>
      <c r="M173" s="293"/>
      <c r="N173" s="294"/>
      <c r="O173" s="294"/>
      <c r="P173" s="294"/>
      <c r="Q173" s="294"/>
      <c r="R173" s="294"/>
      <c r="S173" s="294"/>
      <c r="T173" s="29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73" t="s">
        <v>372</v>
      </c>
      <c r="AU173" s="273" t="s">
        <v>83</v>
      </c>
      <c r="AV173" s="14" t="s">
        <v>370</v>
      </c>
      <c r="AW173" s="14" t="s">
        <v>32</v>
      </c>
      <c r="AX173" s="14" t="s">
        <v>83</v>
      </c>
      <c r="AY173" s="273" t="s">
        <v>362</v>
      </c>
    </row>
    <row r="174" s="2" customFormat="1" ht="6.96" customHeight="1">
      <c r="A174" s="39"/>
      <c r="B174" s="67"/>
      <c r="C174" s="68"/>
      <c r="D174" s="68"/>
      <c r="E174" s="68"/>
      <c r="F174" s="68"/>
      <c r="G174" s="68"/>
      <c r="H174" s="68"/>
      <c r="I174" s="68"/>
      <c r="J174" s="68"/>
      <c r="K174" s="68"/>
      <c r="L174" s="45"/>
      <c r="M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</row>
  </sheetData>
  <sheetProtection sheet="1" autoFilter="0" formatColumns="0" formatRows="0" objects="1" scenarios="1" spinCount="100000" saltValue="oDbzyzdYPm6fBxcfx8Rh4Fj9rG4RAUadMknR2wZYOCi2Gv4UxzFaXbhsIfo8CCRN1TztXs7Z7lg/DjNkXIa9IQ==" hashValue="oYJMyTQmNLUHTXgp1iEhY+GAtExWzu1I2RUqpa22dLKH/2a736wK1uVN5L2wnsTaSX7yE2e0BJ/6/wXEOoc51g==" algorithmName="SHA-512" password="CC35"/>
  <autoFilter ref="C125:K17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216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 s="1" customFormat="1" ht="12" customHeight="1">
      <c r="B8" s="21"/>
      <c r="D8" s="152" t="s">
        <v>325</v>
      </c>
      <c r="L8" s="21"/>
    </row>
    <row r="9" s="2" customFormat="1" ht="16.5" customHeight="1">
      <c r="A9" s="39"/>
      <c r="B9" s="45"/>
      <c r="C9" s="39"/>
      <c r="D9" s="39"/>
      <c r="E9" s="153" t="s">
        <v>632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327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3487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6. 8. 2025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ROUND((SUM(BE126:BE196)),  2)</f>
        <v>0</v>
      </c>
      <c r="G35" s="39"/>
      <c r="H35" s="39"/>
      <c r="I35" s="166">
        <v>0.20999999999999999</v>
      </c>
      <c r="J35" s="165">
        <f>ROUND(((SUM(BE126:BE196))*I35),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ROUND((SUM(BF126:BF196)),  2)</f>
        <v>0</v>
      </c>
      <c r="G36" s="39"/>
      <c r="H36" s="39"/>
      <c r="I36" s="166">
        <v>0.12</v>
      </c>
      <c r="J36" s="165">
        <f>ROUND(((SUM(BF126:BF196))*I36),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ROUND((SUM(BG126:BG196)),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ROUND((SUM(BH126:BH196)),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ROUND((SUM(BI126:BI196)),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632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327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VZT.A - Vzduchotechnika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Ústecká 2855, Česká Lípa </v>
      </c>
      <c r="G91" s="41"/>
      <c r="H91" s="41"/>
      <c r="I91" s="33" t="s">
        <v>22</v>
      </c>
      <c r="J91" s="80" t="str">
        <f>IF(J14="","",J14)</f>
        <v>6. 8. 2025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Č. Lípa, n. T.G.M. 1/1, 47 001 Česká Lípa</v>
      </c>
      <c r="G93" s="41"/>
      <c r="H93" s="41"/>
      <c r="I93" s="33" t="s">
        <v>30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330</v>
      </c>
      <c r="D96" s="187"/>
      <c r="E96" s="187"/>
      <c r="F96" s="187"/>
      <c r="G96" s="187"/>
      <c r="H96" s="187"/>
      <c r="I96" s="187"/>
      <c r="J96" s="188" t="s">
        <v>331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332</v>
      </c>
      <c r="D98" s="41"/>
      <c r="E98" s="41"/>
      <c r="F98" s="41"/>
      <c r="G98" s="41"/>
      <c r="H98" s="41"/>
      <c r="I98" s="41"/>
      <c r="J98" s="111">
        <f>J126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333</v>
      </c>
    </row>
    <row r="99" s="9" customFormat="1" ht="24.96" customHeight="1">
      <c r="A99" s="9"/>
      <c r="B99" s="190"/>
      <c r="C99" s="191"/>
      <c r="D99" s="192" t="s">
        <v>3488</v>
      </c>
      <c r="E99" s="193"/>
      <c r="F99" s="193"/>
      <c r="G99" s="193"/>
      <c r="H99" s="193"/>
      <c r="I99" s="193"/>
      <c r="J99" s="194">
        <f>J127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3489</v>
      </c>
      <c r="E100" s="193"/>
      <c r="F100" s="193"/>
      <c r="G100" s="193"/>
      <c r="H100" s="193"/>
      <c r="I100" s="193"/>
      <c r="J100" s="194">
        <f>J146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3490</v>
      </c>
      <c r="E101" s="193"/>
      <c r="F101" s="193"/>
      <c r="G101" s="193"/>
      <c r="H101" s="193"/>
      <c r="I101" s="193"/>
      <c r="J101" s="194">
        <f>J152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3491</v>
      </c>
      <c r="E102" s="193"/>
      <c r="F102" s="193"/>
      <c r="G102" s="193"/>
      <c r="H102" s="193"/>
      <c r="I102" s="193"/>
      <c r="J102" s="194">
        <f>J157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3492</v>
      </c>
      <c r="E103" s="193"/>
      <c r="F103" s="193"/>
      <c r="G103" s="193"/>
      <c r="H103" s="193"/>
      <c r="I103" s="193"/>
      <c r="J103" s="194">
        <f>J163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3493</v>
      </c>
      <c r="E104" s="193"/>
      <c r="F104" s="193"/>
      <c r="G104" s="193"/>
      <c r="H104" s="193"/>
      <c r="I104" s="193"/>
      <c r="J104" s="194">
        <f>J179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347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Stavební úpravy Ústecká 2855, Česká Lípa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325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5" t="s">
        <v>632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327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E11</f>
        <v>VZT.A - Vzduchotechnika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F14</f>
        <v xml:space="preserve">Ústecká 2855, Česká Lípa </v>
      </c>
      <c r="G120" s="41"/>
      <c r="H120" s="41"/>
      <c r="I120" s="33" t="s">
        <v>22</v>
      </c>
      <c r="J120" s="80" t="str">
        <f>IF(J14="","",J14)</f>
        <v>6. 8. 2025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E17</f>
        <v>Město Č. Lípa, n. T.G.M. 1/1, 47 001 Česká Lípa</v>
      </c>
      <c r="G122" s="41"/>
      <c r="H122" s="41"/>
      <c r="I122" s="33" t="s">
        <v>30</v>
      </c>
      <c r="J122" s="37" t="str">
        <f>E23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IF(E20="","",E20)</f>
        <v>Vyplň údaj</v>
      </c>
      <c r="G123" s="41"/>
      <c r="H123" s="41"/>
      <c r="I123" s="33" t="s">
        <v>33</v>
      </c>
      <c r="J123" s="37" t="str">
        <f>E26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348</v>
      </c>
      <c r="D125" s="204" t="s">
        <v>61</v>
      </c>
      <c r="E125" s="204" t="s">
        <v>57</v>
      </c>
      <c r="F125" s="204" t="s">
        <v>58</v>
      </c>
      <c r="G125" s="204" t="s">
        <v>349</v>
      </c>
      <c r="H125" s="204" t="s">
        <v>350</v>
      </c>
      <c r="I125" s="204" t="s">
        <v>351</v>
      </c>
      <c r="J125" s="204" t="s">
        <v>331</v>
      </c>
      <c r="K125" s="205" t="s">
        <v>352</v>
      </c>
      <c r="L125" s="206"/>
      <c r="M125" s="101" t="s">
        <v>1</v>
      </c>
      <c r="N125" s="102" t="s">
        <v>40</v>
      </c>
      <c r="O125" s="102" t="s">
        <v>353</v>
      </c>
      <c r="P125" s="102" t="s">
        <v>354</v>
      </c>
      <c r="Q125" s="102" t="s">
        <v>355</v>
      </c>
      <c r="R125" s="102" t="s">
        <v>356</v>
      </c>
      <c r="S125" s="102" t="s">
        <v>357</v>
      </c>
      <c r="T125" s="103" t="s">
        <v>358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359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P127+P146+P152+P157+P163+P179</f>
        <v>0</v>
      </c>
      <c r="Q126" s="105"/>
      <c r="R126" s="209">
        <f>R127+R146+R152+R157+R163+R179</f>
        <v>0</v>
      </c>
      <c r="S126" s="105"/>
      <c r="T126" s="210">
        <f>T127+T146+T152+T157+T163+T179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333</v>
      </c>
      <c r="BK126" s="211">
        <f>BK127+BK146+BK152+BK157+BK163+BK179</f>
        <v>0</v>
      </c>
    </row>
    <row r="127" s="12" customFormat="1" ht="25.92" customHeight="1">
      <c r="A127" s="12"/>
      <c r="B127" s="212"/>
      <c r="C127" s="213"/>
      <c r="D127" s="214" t="s">
        <v>75</v>
      </c>
      <c r="E127" s="215" t="s">
        <v>2577</v>
      </c>
      <c r="F127" s="215" t="s">
        <v>3494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SUM(P128:P145)</f>
        <v>0</v>
      </c>
      <c r="Q127" s="220"/>
      <c r="R127" s="221">
        <f>SUM(R128:R145)</f>
        <v>0</v>
      </c>
      <c r="S127" s="220"/>
      <c r="T127" s="222">
        <f>SUM(T128:T145)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83</v>
      </c>
      <c r="AT127" s="224" t="s">
        <v>75</v>
      </c>
      <c r="AU127" s="224" t="s">
        <v>76</v>
      </c>
      <c r="AY127" s="223" t="s">
        <v>362</v>
      </c>
      <c r="BK127" s="225">
        <f>SUM(BK128:BK145)</f>
        <v>0</v>
      </c>
    </row>
    <row r="128" s="2" customFormat="1" ht="37.8" customHeight="1">
      <c r="A128" s="39"/>
      <c r="B128" s="40"/>
      <c r="C128" s="228" t="s">
        <v>83</v>
      </c>
      <c r="D128" s="228" t="s">
        <v>365</v>
      </c>
      <c r="E128" s="229" t="s">
        <v>3495</v>
      </c>
      <c r="F128" s="230" t="s">
        <v>3496</v>
      </c>
      <c r="G128" s="231" t="s">
        <v>603</v>
      </c>
      <c r="H128" s="232">
        <v>42</v>
      </c>
      <c r="I128" s="233"/>
      <c r="J128" s="234">
        <f>ROUND(I128*H128,2)</f>
        <v>0</v>
      </c>
      <c r="K128" s="230" t="s">
        <v>471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370</v>
      </c>
      <c r="AT128" s="239" t="s">
        <v>365</v>
      </c>
      <c r="AU128" s="239" t="s">
        <v>83</v>
      </c>
      <c r="AY128" s="18" t="s">
        <v>362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370</v>
      </c>
      <c r="BM128" s="239" t="s">
        <v>88</v>
      </c>
    </row>
    <row r="129" s="2" customFormat="1" ht="16.5" customHeight="1">
      <c r="A129" s="39"/>
      <c r="B129" s="40"/>
      <c r="C129" s="228" t="s">
        <v>88</v>
      </c>
      <c r="D129" s="228" t="s">
        <v>365</v>
      </c>
      <c r="E129" s="229" t="s">
        <v>3497</v>
      </c>
      <c r="F129" s="230" t="s">
        <v>3498</v>
      </c>
      <c r="G129" s="231" t="s">
        <v>603</v>
      </c>
      <c r="H129" s="232">
        <v>84</v>
      </c>
      <c r="I129" s="233"/>
      <c r="J129" s="234">
        <f>ROUND(I129*H129,2)</f>
        <v>0</v>
      </c>
      <c r="K129" s="230" t="s">
        <v>471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370</v>
      </c>
      <c r="AT129" s="239" t="s">
        <v>365</v>
      </c>
      <c r="AU129" s="239" t="s">
        <v>83</v>
      </c>
      <c r="AY129" s="18" t="s">
        <v>362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370</v>
      </c>
      <c r="BM129" s="239" t="s">
        <v>370</v>
      </c>
    </row>
    <row r="130" s="2" customFormat="1" ht="16.5" customHeight="1">
      <c r="A130" s="39"/>
      <c r="B130" s="40"/>
      <c r="C130" s="228" t="s">
        <v>104</v>
      </c>
      <c r="D130" s="228" t="s">
        <v>365</v>
      </c>
      <c r="E130" s="229" t="s">
        <v>3499</v>
      </c>
      <c r="F130" s="230" t="s">
        <v>3500</v>
      </c>
      <c r="G130" s="231" t="s">
        <v>603</v>
      </c>
      <c r="H130" s="232">
        <v>42</v>
      </c>
      <c r="I130" s="233"/>
      <c r="J130" s="234">
        <f>ROUND(I130*H130,2)</f>
        <v>0</v>
      </c>
      <c r="K130" s="230" t="s">
        <v>471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370</v>
      </c>
      <c r="AT130" s="239" t="s">
        <v>365</v>
      </c>
      <c r="AU130" s="239" t="s">
        <v>83</v>
      </c>
      <c r="AY130" s="18" t="s">
        <v>362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370</v>
      </c>
      <c r="BM130" s="239" t="s">
        <v>386</v>
      </c>
    </row>
    <row r="131" s="2" customFormat="1" ht="16.5" customHeight="1">
      <c r="A131" s="39"/>
      <c r="B131" s="40"/>
      <c r="C131" s="228" t="s">
        <v>370</v>
      </c>
      <c r="D131" s="228" t="s">
        <v>365</v>
      </c>
      <c r="E131" s="229" t="s">
        <v>3501</v>
      </c>
      <c r="F131" s="230" t="s">
        <v>3502</v>
      </c>
      <c r="G131" s="231" t="s">
        <v>603</v>
      </c>
      <c r="H131" s="232">
        <v>42</v>
      </c>
      <c r="I131" s="233"/>
      <c r="J131" s="234">
        <f>ROUND(I131*H131,2)</f>
        <v>0</v>
      </c>
      <c r="K131" s="230" t="s">
        <v>471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370</v>
      </c>
      <c r="AT131" s="239" t="s">
        <v>365</v>
      </c>
      <c r="AU131" s="239" t="s">
        <v>83</v>
      </c>
      <c r="AY131" s="18" t="s">
        <v>362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370</v>
      </c>
      <c r="BM131" s="239" t="s">
        <v>383</v>
      </c>
    </row>
    <row r="132" s="2" customFormat="1" ht="33" customHeight="1">
      <c r="A132" s="39"/>
      <c r="B132" s="40"/>
      <c r="C132" s="228" t="s">
        <v>363</v>
      </c>
      <c r="D132" s="228" t="s">
        <v>365</v>
      </c>
      <c r="E132" s="229" t="s">
        <v>3503</v>
      </c>
      <c r="F132" s="230" t="s">
        <v>3504</v>
      </c>
      <c r="G132" s="231" t="s">
        <v>603</v>
      </c>
      <c r="H132" s="232">
        <v>18</v>
      </c>
      <c r="I132" s="233"/>
      <c r="J132" s="234">
        <f>ROUND(I132*H132,2)</f>
        <v>0</v>
      </c>
      <c r="K132" s="230" t="s">
        <v>471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370</v>
      </c>
      <c r="AT132" s="239" t="s">
        <v>365</v>
      </c>
      <c r="AU132" s="239" t="s">
        <v>83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370</v>
      </c>
      <c r="BM132" s="239" t="s">
        <v>411</v>
      </c>
    </row>
    <row r="133" s="2" customFormat="1" ht="33" customHeight="1">
      <c r="A133" s="39"/>
      <c r="B133" s="40"/>
      <c r="C133" s="228" t="s">
        <v>386</v>
      </c>
      <c r="D133" s="228" t="s">
        <v>365</v>
      </c>
      <c r="E133" s="229" t="s">
        <v>3505</v>
      </c>
      <c r="F133" s="230" t="s">
        <v>3506</v>
      </c>
      <c r="G133" s="231" t="s">
        <v>603</v>
      </c>
      <c r="H133" s="232">
        <v>28</v>
      </c>
      <c r="I133" s="233"/>
      <c r="J133" s="234">
        <f>ROUND(I133*H133,2)</f>
        <v>0</v>
      </c>
      <c r="K133" s="230" t="s">
        <v>471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83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8</v>
      </c>
    </row>
    <row r="134" s="2" customFormat="1" ht="24.15" customHeight="1">
      <c r="A134" s="39"/>
      <c r="B134" s="40"/>
      <c r="C134" s="228" t="s">
        <v>397</v>
      </c>
      <c r="D134" s="228" t="s">
        <v>365</v>
      </c>
      <c r="E134" s="229" t="s">
        <v>3507</v>
      </c>
      <c r="F134" s="230" t="s">
        <v>3508</v>
      </c>
      <c r="G134" s="231" t="s">
        <v>603</v>
      </c>
      <c r="H134" s="232">
        <v>3</v>
      </c>
      <c r="I134" s="233"/>
      <c r="J134" s="234">
        <f>ROUND(I134*H134,2)</f>
        <v>0</v>
      </c>
      <c r="K134" s="230" t="s">
        <v>471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83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431</v>
      </c>
    </row>
    <row r="135" s="2" customFormat="1" ht="24.15" customHeight="1">
      <c r="A135" s="39"/>
      <c r="B135" s="40"/>
      <c r="C135" s="228" t="s">
        <v>383</v>
      </c>
      <c r="D135" s="228" t="s">
        <v>365</v>
      </c>
      <c r="E135" s="229" t="s">
        <v>3509</v>
      </c>
      <c r="F135" s="230" t="s">
        <v>3510</v>
      </c>
      <c r="G135" s="231" t="s">
        <v>3511</v>
      </c>
      <c r="H135" s="232">
        <v>280</v>
      </c>
      <c r="I135" s="233"/>
      <c r="J135" s="234">
        <f>ROUND(I135*H135,2)</f>
        <v>0</v>
      </c>
      <c r="K135" s="230" t="s">
        <v>471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83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440</v>
      </c>
    </row>
    <row r="136" s="2" customFormat="1" ht="24.15" customHeight="1">
      <c r="A136" s="39"/>
      <c r="B136" s="40"/>
      <c r="C136" s="228" t="s">
        <v>406</v>
      </c>
      <c r="D136" s="228" t="s">
        <v>365</v>
      </c>
      <c r="E136" s="229" t="s">
        <v>3512</v>
      </c>
      <c r="F136" s="230" t="s">
        <v>3513</v>
      </c>
      <c r="G136" s="231" t="s">
        <v>3511</v>
      </c>
      <c r="H136" s="232">
        <v>80</v>
      </c>
      <c r="I136" s="233"/>
      <c r="J136" s="234">
        <f>ROUND(I136*H136,2)</f>
        <v>0</v>
      </c>
      <c r="K136" s="230" t="s">
        <v>471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83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450</v>
      </c>
    </row>
    <row r="137" s="2" customFormat="1" ht="24.15" customHeight="1">
      <c r="A137" s="39"/>
      <c r="B137" s="40"/>
      <c r="C137" s="228" t="s">
        <v>411</v>
      </c>
      <c r="D137" s="228" t="s">
        <v>365</v>
      </c>
      <c r="E137" s="229" t="s">
        <v>3514</v>
      </c>
      <c r="F137" s="230" t="s">
        <v>3515</v>
      </c>
      <c r="G137" s="231" t="s">
        <v>3511</v>
      </c>
      <c r="H137" s="232">
        <v>80</v>
      </c>
      <c r="I137" s="233"/>
      <c r="J137" s="234">
        <f>ROUND(I137*H137,2)</f>
        <v>0</v>
      </c>
      <c r="K137" s="230" t="s">
        <v>471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370</v>
      </c>
      <c r="AT137" s="239" t="s">
        <v>365</v>
      </c>
      <c r="AU137" s="239" t="s">
        <v>83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370</v>
      </c>
      <c r="BM137" s="239" t="s">
        <v>461</v>
      </c>
    </row>
    <row r="138" s="2" customFormat="1" ht="24.15" customHeight="1">
      <c r="A138" s="39"/>
      <c r="B138" s="40"/>
      <c r="C138" s="228" t="s">
        <v>416</v>
      </c>
      <c r="D138" s="228" t="s">
        <v>365</v>
      </c>
      <c r="E138" s="229" t="s">
        <v>3516</v>
      </c>
      <c r="F138" s="230" t="s">
        <v>3517</v>
      </c>
      <c r="G138" s="231" t="s">
        <v>403</v>
      </c>
      <c r="H138" s="232">
        <v>80</v>
      </c>
      <c r="I138" s="233"/>
      <c r="J138" s="234">
        <f>ROUND(I138*H138,2)</f>
        <v>0</v>
      </c>
      <c r="K138" s="230" t="s">
        <v>471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83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473</v>
      </c>
    </row>
    <row r="139" s="2" customFormat="1" ht="24.15" customHeight="1">
      <c r="A139" s="39"/>
      <c r="B139" s="40"/>
      <c r="C139" s="228" t="s">
        <v>8</v>
      </c>
      <c r="D139" s="228" t="s">
        <v>365</v>
      </c>
      <c r="E139" s="229" t="s">
        <v>3518</v>
      </c>
      <c r="F139" s="230" t="s">
        <v>3519</v>
      </c>
      <c r="G139" s="231" t="s">
        <v>403</v>
      </c>
      <c r="H139" s="232">
        <v>40</v>
      </c>
      <c r="I139" s="233"/>
      <c r="J139" s="234">
        <f>ROUND(I139*H139,2)</f>
        <v>0</v>
      </c>
      <c r="K139" s="230" t="s">
        <v>471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370</v>
      </c>
      <c r="AT139" s="239" t="s">
        <v>365</v>
      </c>
      <c r="AU139" s="239" t="s">
        <v>83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484</v>
      </c>
    </row>
    <row r="140" s="2" customFormat="1" ht="33" customHeight="1">
      <c r="A140" s="39"/>
      <c r="B140" s="40"/>
      <c r="C140" s="228" t="s">
        <v>427</v>
      </c>
      <c r="D140" s="228" t="s">
        <v>365</v>
      </c>
      <c r="E140" s="229" t="s">
        <v>3520</v>
      </c>
      <c r="F140" s="230" t="s">
        <v>3521</v>
      </c>
      <c r="G140" s="231" t="s">
        <v>368</v>
      </c>
      <c r="H140" s="232">
        <v>280</v>
      </c>
      <c r="I140" s="233"/>
      <c r="J140" s="234">
        <f>ROUND(I140*H140,2)</f>
        <v>0</v>
      </c>
      <c r="K140" s="230" t="s">
        <v>471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370</v>
      </c>
      <c r="AT140" s="239" t="s">
        <v>365</v>
      </c>
      <c r="AU140" s="239" t="s">
        <v>83</v>
      </c>
      <c r="AY140" s="18" t="s">
        <v>362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370</v>
      </c>
      <c r="BM140" s="239" t="s">
        <v>492</v>
      </c>
    </row>
    <row r="141" s="2" customFormat="1" ht="37.8" customHeight="1">
      <c r="A141" s="39"/>
      <c r="B141" s="40"/>
      <c r="C141" s="228" t="s">
        <v>431</v>
      </c>
      <c r="D141" s="228" t="s">
        <v>365</v>
      </c>
      <c r="E141" s="229" t="s">
        <v>3522</v>
      </c>
      <c r="F141" s="230" t="s">
        <v>3523</v>
      </c>
      <c r="G141" s="231" t="s">
        <v>368</v>
      </c>
      <c r="H141" s="232">
        <v>80</v>
      </c>
      <c r="I141" s="233"/>
      <c r="J141" s="234">
        <f>ROUND(I141*H141,2)</f>
        <v>0</v>
      </c>
      <c r="K141" s="230" t="s">
        <v>471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370</v>
      </c>
      <c r="AT141" s="239" t="s">
        <v>365</v>
      </c>
      <c r="AU141" s="239" t="s">
        <v>83</v>
      </c>
      <c r="AY141" s="18" t="s">
        <v>362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370</v>
      </c>
      <c r="BM141" s="239" t="s">
        <v>502</v>
      </c>
    </row>
    <row r="142" s="2" customFormat="1" ht="24.15" customHeight="1">
      <c r="A142" s="39"/>
      <c r="B142" s="40"/>
      <c r="C142" s="228" t="s">
        <v>435</v>
      </c>
      <c r="D142" s="228" t="s">
        <v>365</v>
      </c>
      <c r="E142" s="229" t="s">
        <v>3524</v>
      </c>
      <c r="F142" s="230" t="s">
        <v>3525</v>
      </c>
      <c r="G142" s="231" t="s">
        <v>603</v>
      </c>
      <c r="H142" s="232">
        <v>42</v>
      </c>
      <c r="I142" s="233"/>
      <c r="J142" s="234">
        <f>ROUND(I142*H142,2)</f>
        <v>0</v>
      </c>
      <c r="K142" s="230" t="s">
        <v>471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370</v>
      </c>
      <c r="AT142" s="239" t="s">
        <v>365</v>
      </c>
      <c r="AU142" s="239" t="s">
        <v>83</v>
      </c>
      <c r="AY142" s="18" t="s">
        <v>362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370</v>
      </c>
      <c r="BM142" s="239" t="s">
        <v>517</v>
      </c>
    </row>
    <row r="143" s="2" customFormat="1" ht="24.15" customHeight="1">
      <c r="A143" s="39"/>
      <c r="B143" s="40"/>
      <c r="C143" s="228" t="s">
        <v>440</v>
      </c>
      <c r="D143" s="228" t="s">
        <v>365</v>
      </c>
      <c r="E143" s="229" t="s">
        <v>3526</v>
      </c>
      <c r="F143" s="230" t="s">
        <v>3527</v>
      </c>
      <c r="G143" s="231" t="s">
        <v>1168</v>
      </c>
      <c r="H143" s="232">
        <v>14</v>
      </c>
      <c r="I143" s="233"/>
      <c r="J143" s="234">
        <f>ROUND(I143*H143,2)</f>
        <v>0</v>
      </c>
      <c r="K143" s="230" t="s">
        <v>471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370</v>
      </c>
      <c r="AT143" s="239" t="s">
        <v>365</v>
      </c>
      <c r="AU143" s="239" t="s">
        <v>83</v>
      </c>
      <c r="AY143" s="18" t="s">
        <v>362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370</v>
      </c>
      <c r="BM143" s="239" t="s">
        <v>526</v>
      </c>
    </row>
    <row r="144" s="2" customFormat="1" ht="24.15" customHeight="1">
      <c r="A144" s="39"/>
      <c r="B144" s="40"/>
      <c r="C144" s="228" t="s">
        <v>445</v>
      </c>
      <c r="D144" s="228" t="s">
        <v>365</v>
      </c>
      <c r="E144" s="229" t="s">
        <v>3528</v>
      </c>
      <c r="F144" s="230" t="s">
        <v>3529</v>
      </c>
      <c r="G144" s="231" t="s">
        <v>1168</v>
      </c>
      <c r="H144" s="232">
        <v>3</v>
      </c>
      <c r="I144" s="233"/>
      <c r="J144" s="234">
        <f>ROUND(I144*H144,2)</f>
        <v>0</v>
      </c>
      <c r="K144" s="230" t="s">
        <v>471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370</v>
      </c>
      <c r="AT144" s="239" t="s">
        <v>365</v>
      </c>
      <c r="AU144" s="239" t="s">
        <v>83</v>
      </c>
      <c r="AY144" s="18" t="s">
        <v>362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370</v>
      </c>
      <c r="BM144" s="239" t="s">
        <v>536</v>
      </c>
    </row>
    <row r="145" s="2" customFormat="1" ht="16.5" customHeight="1">
      <c r="A145" s="39"/>
      <c r="B145" s="40"/>
      <c r="C145" s="228" t="s">
        <v>450</v>
      </c>
      <c r="D145" s="228" t="s">
        <v>365</v>
      </c>
      <c r="E145" s="229" t="s">
        <v>3530</v>
      </c>
      <c r="F145" s="230" t="s">
        <v>3531</v>
      </c>
      <c r="G145" s="231" t="s">
        <v>603</v>
      </c>
      <c r="H145" s="232">
        <v>14</v>
      </c>
      <c r="I145" s="233"/>
      <c r="J145" s="234">
        <f>ROUND(I145*H145,2)</f>
        <v>0</v>
      </c>
      <c r="K145" s="230" t="s">
        <v>471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370</v>
      </c>
      <c r="AT145" s="239" t="s">
        <v>365</v>
      </c>
      <c r="AU145" s="239" t="s">
        <v>83</v>
      </c>
      <c r="AY145" s="18" t="s">
        <v>362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88</v>
      </c>
      <c r="BK145" s="240">
        <f>ROUND(I145*H145,2)</f>
        <v>0</v>
      </c>
      <c r="BL145" s="18" t="s">
        <v>370</v>
      </c>
      <c r="BM145" s="239" t="s">
        <v>544</v>
      </c>
    </row>
    <row r="146" s="12" customFormat="1" ht="25.92" customHeight="1">
      <c r="A146" s="12"/>
      <c r="B146" s="212"/>
      <c r="C146" s="213"/>
      <c r="D146" s="214" t="s">
        <v>75</v>
      </c>
      <c r="E146" s="215" t="s">
        <v>2857</v>
      </c>
      <c r="F146" s="215" t="s">
        <v>3532</v>
      </c>
      <c r="G146" s="213"/>
      <c r="H146" s="213"/>
      <c r="I146" s="216"/>
      <c r="J146" s="217">
        <f>BK146</f>
        <v>0</v>
      </c>
      <c r="K146" s="213"/>
      <c r="L146" s="218"/>
      <c r="M146" s="219"/>
      <c r="N146" s="220"/>
      <c r="O146" s="220"/>
      <c r="P146" s="221">
        <f>SUM(P147:P151)</f>
        <v>0</v>
      </c>
      <c r="Q146" s="220"/>
      <c r="R146" s="221">
        <f>SUM(R147:R151)</f>
        <v>0</v>
      </c>
      <c r="S146" s="220"/>
      <c r="T146" s="222">
        <f>SUM(T147:T151)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3" t="s">
        <v>83</v>
      </c>
      <c r="AT146" s="224" t="s">
        <v>75</v>
      </c>
      <c r="AU146" s="224" t="s">
        <v>76</v>
      </c>
      <c r="AY146" s="223" t="s">
        <v>362</v>
      </c>
      <c r="BK146" s="225">
        <f>SUM(BK147:BK151)</f>
        <v>0</v>
      </c>
    </row>
    <row r="147" s="2" customFormat="1" ht="37.8" customHeight="1">
      <c r="A147" s="39"/>
      <c r="B147" s="40"/>
      <c r="C147" s="228" t="s">
        <v>456</v>
      </c>
      <c r="D147" s="228" t="s">
        <v>365</v>
      </c>
      <c r="E147" s="229" t="s">
        <v>3533</v>
      </c>
      <c r="F147" s="230" t="s">
        <v>3534</v>
      </c>
      <c r="G147" s="231" t="s">
        <v>603</v>
      </c>
      <c r="H147" s="232">
        <v>15</v>
      </c>
      <c r="I147" s="233"/>
      <c r="J147" s="234">
        <f>ROUND(I147*H147,2)</f>
        <v>0</v>
      </c>
      <c r="K147" s="230" t="s">
        <v>471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370</v>
      </c>
      <c r="AT147" s="239" t="s">
        <v>365</v>
      </c>
      <c r="AU147" s="239" t="s">
        <v>83</v>
      </c>
      <c r="AY147" s="18" t="s">
        <v>362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370</v>
      </c>
      <c r="BM147" s="239" t="s">
        <v>554</v>
      </c>
    </row>
    <row r="148" s="2" customFormat="1" ht="16.5" customHeight="1">
      <c r="A148" s="39"/>
      <c r="B148" s="40"/>
      <c r="C148" s="228" t="s">
        <v>461</v>
      </c>
      <c r="D148" s="228" t="s">
        <v>365</v>
      </c>
      <c r="E148" s="229" t="s">
        <v>3535</v>
      </c>
      <c r="F148" s="230" t="s">
        <v>3536</v>
      </c>
      <c r="G148" s="231" t="s">
        <v>603</v>
      </c>
      <c r="H148" s="232">
        <v>15</v>
      </c>
      <c r="I148" s="233"/>
      <c r="J148" s="234">
        <f>ROUND(I148*H148,2)</f>
        <v>0</v>
      </c>
      <c r="K148" s="230" t="s">
        <v>471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370</v>
      </c>
      <c r="AT148" s="239" t="s">
        <v>365</v>
      </c>
      <c r="AU148" s="239" t="s">
        <v>83</v>
      </c>
      <c r="AY148" s="18" t="s">
        <v>362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370</v>
      </c>
      <c r="BM148" s="239" t="s">
        <v>574</v>
      </c>
    </row>
    <row r="149" s="2" customFormat="1" ht="24.15" customHeight="1">
      <c r="A149" s="39"/>
      <c r="B149" s="40"/>
      <c r="C149" s="228" t="s">
        <v>7</v>
      </c>
      <c r="D149" s="228" t="s">
        <v>365</v>
      </c>
      <c r="E149" s="229" t="s">
        <v>3537</v>
      </c>
      <c r="F149" s="230" t="s">
        <v>3538</v>
      </c>
      <c r="G149" s="231" t="s">
        <v>1168</v>
      </c>
      <c r="H149" s="232">
        <v>15</v>
      </c>
      <c r="I149" s="233"/>
      <c r="J149" s="234">
        <f>ROUND(I149*H149,2)</f>
        <v>0</v>
      </c>
      <c r="K149" s="230" t="s">
        <v>471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370</v>
      </c>
      <c r="AT149" s="239" t="s">
        <v>365</v>
      </c>
      <c r="AU149" s="239" t="s">
        <v>83</v>
      </c>
      <c r="AY149" s="18" t="s">
        <v>362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370</v>
      </c>
      <c r="BM149" s="239" t="s">
        <v>1132</v>
      </c>
    </row>
    <row r="150" s="2" customFormat="1" ht="21.75" customHeight="1">
      <c r="A150" s="39"/>
      <c r="B150" s="40"/>
      <c r="C150" s="228" t="s">
        <v>473</v>
      </c>
      <c r="D150" s="228" t="s">
        <v>365</v>
      </c>
      <c r="E150" s="229" t="s">
        <v>3539</v>
      </c>
      <c r="F150" s="230" t="s">
        <v>3540</v>
      </c>
      <c r="G150" s="231" t="s">
        <v>603</v>
      </c>
      <c r="H150" s="232">
        <v>15</v>
      </c>
      <c r="I150" s="233"/>
      <c r="J150" s="234">
        <f>ROUND(I150*H150,2)</f>
        <v>0</v>
      </c>
      <c r="K150" s="230" t="s">
        <v>471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370</v>
      </c>
      <c r="AT150" s="239" t="s">
        <v>365</v>
      </c>
      <c r="AU150" s="239" t="s">
        <v>83</v>
      </c>
      <c r="AY150" s="18" t="s">
        <v>362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370</v>
      </c>
      <c r="BM150" s="239" t="s">
        <v>1141</v>
      </c>
    </row>
    <row r="151" s="2" customFormat="1" ht="21.75" customHeight="1">
      <c r="A151" s="39"/>
      <c r="B151" s="40"/>
      <c r="C151" s="228" t="s">
        <v>479</v>
      </c>
      <c r="D151" s="228" t="s">
        <v>365</v>
      </c>
      <c r="E151" s="229" t="s">
        <v>3541</v>
      </c>
      <c r="F151" s="230" t="s">
        <v>3542</v>
      </c>
      <c r="G151" s="231" t="s">
        <v>603</v>
      </c>
      <c r="H151" s="232">
        <v>15</v>
      </c>
      <c r="I151" s="233"/>
      <c r="J151" s="234">
        <f>ROUND(I151*H151,2)</f>
        <v>0</v>
      </c>
      <c r="K151" s="230" t="s">
        <v>471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370</v>
      </c>
      <c r="AT151" s="239" t="s">
        <v>365</v>
      </c>
      <c r="AU151" s="239" t="s">
        <v>83</v>
      </c>
      <c r="AY151" s="18" t="s">
        <v>362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370</v>
      </c>
      <c r="BM151" s="239" t="s">
        <v>1149</v>
      </c>
    </row>
    <row r="152" s="12" customFormat="1" ht="25.92" customHeight="1">
      <c r="A152" s="12"/>
      <c r="B152" s="212"/>
      <c r="C152" s="213"/>
      <c r="D152" s="214" t="s">
        <v>75</v>
      </c>
      <c r="E152" s="215" t="s">
        <v>2997</v>
      </c>
      <c r="F152" s="215" t="s">
        <v>3543</v>
      </c>
      <c r="G152" s="213"/>
      <c r="H152" s="213"/>
      <c r="I152" s="216"/>
      <c r="J152" s="217">
        <f>BK152</f>
        <v>0</v>
      </c>
      <c r="K152" s="213"/>
      <c r="L152" s="218"/>
      <c r="M152" s="219"/>
      <c r="N152" s="220"/>
      <c r="O152" s="220"/>
      <c r="P152" s="221">
        <f>SUM(P153:P156)</f>
        <v>0</v>
      </c>
      <c r="Q152" s="220"/>
      <c r="R152" s="221">
        <f>SUM(R153:R156)</f>
        <v>0</v>
      </c>
      <c r="S152" s="220"/>
      <c r="T152" s="222">
        <f>SUM(T153:T156)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3" t="s">
        <v>83</v>
      </c>
      <c r="AT152" s="224" t="s">
        <v>75</v>
      </c>
      <c r="AU152" s="224" t="s">
        <v>76</v>
      </c>
      <c r="AY152" s="223" t="s">
        <v>362</v>
      </c>
      <c r="BK152" s="225">
        <f>SUM(BK153:BK156)</f>
        <v>0</v>
      </c>
    </row>
    <row r="153" s="2" customFormat="1" ht="24.15" customHeight="1">
      <c r="A153" s="39"/>
      <c r="B153" s="40"/>
      <c r="C153" s="228" t="s">
        <v>484</v>
      </c>
      <c r="D153" s="228" t="s">
        <v>365</v>
      </c>
      <c r="E153" s="229" t="s">
        <v>3544</v>
      </c>
      <c r="F153" s="230" t="s">
        <v>3545</v>
      </c>
      <c r="G153" s="231" t="s">
        <v>603</v>
      </c>
      <c r="H153" s="232">
        <v>2</v>
      </c>
      <c r="I153" s="233"/>
      <c r="J153" s="234">
        <f>ROUND(I153*H153,2)</f>
        <v>0</v>
      </c>
      <c r="K153" s="230" t="s">
        <v>471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370</v>
      </c>
      <c r="AT153" s="239" t="s">
        <v>365</v>
      </c>
      <c r="AU153" s="239" t="s">
        <v>83</v>
      </c>
      <c r="AY153" s="18" t="s">
        <v>362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370</v>
      </c>
      <c r="BM153" s="239" t="s">
        <v>1159</v>
      </c>
    </row>
    <row r="154" s="2" customFormat="1" ht="16.5" customHeight="1">
      <c r="A154" s="39"/>
      <c r="B154" s="40"/>
      <c r="C154" s="228" t="s">
        <v>488</v>
      </c>
      <c r="D154" s="228" t="s">
        <v>365</v>
      </c>
      <c r="E154" s="229" t="s">
        <v>3546</v>
      </c>
      <c r="F154" s="230" t="s">
        <v>3547</v>
      </c>
      <c r="G154" s="231" t="s">
        <v>603</v>
      </c>
      <c r="H154" s="232">
        <v>2</v>
      </c>
      <c r="I154" s="233"/>
      <c r="J154" s="234">
        <f>ROUND(I154*H154,2)</f>
        <v>0</v>
      </c>
      <c r="K154" s="230" t="s">
        <v>471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370</v>
      </c>
      <c r="AT154" s="239" t="s">
        <v>365</v>
      </c>
      <c r="AU154" s="239" t="s">
        <v>83</v>
      </c>
      <c r="AY154" s="18" t="s">
        <v>362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370</v>
      </c>
      <c r="BM154" s="239" t="s">
        <v>1171</v>
      </c>
    </row>
    <row r="155" s="2" customFormat="1" ht="16.5" customHeight="1">
      <c r="A155" s="39"/>
      <c r="B155" s="40"/>
      <c r="C155" s="228" t="s">
        <v>492</v>
      </c>
      <c r="D155" s="228" t="s">
        <v>365</v>
      </c>
      <c r="E155" s="229" t="s">
        <v>3548</v>
      </c>
      <c r="F155" s="230" t="s">
        <v>3549</v>
      </c>
      <c r="G155" s="231" t="s">
        <v>603</v>
      </c>
      <c r="H155" s="232">
        <v>2</v>
      </c>
      <c r="I155" s="233"/>
      <c r="J155" s="234">
        <f>ROUND(I155*H155,2)</f>
        <v>0</v>
      </c>
      <c r="K155" s="230" t="s">
        <v>471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370</v>
      </c>
      <c r="AT155" s="239" t="s">
        <v>365</v>
      </c>
      <c r="AU155" s="239" t="s">
        <v>83</v>
      </c>
      <c r="AY155" s="18" t="s">
        <v>362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370</v>
      </c>
      <c r="BM155" s="239" t="s">
        <v>1180</v>
      </c>
    </row>
    <row r="156" s="2" customFormat="1" ht="24.15" customHeight="1">
      <c r="A156" s="39"/>
      <c r="B156" s="40"/>
      <c r="C156" s="228" t="s">
        <v>497</v>
      </c>
      <c r="D156" s="228" t="s">
        <v>365</v>
      </c>
      <c r="E156" s="229" t="s">
        <v>3528</v>
      </c>
      <c r="F156" s="230" t="s">
        <v>3529</v>
      </c>
      <c r="G156" s="231" t="s">
        <v>1168</v>
      </c>
      <c r="H156" s="232">
        <v>2</v>
      </c>
      <c r="I156" s="233"/>
      <c r="J156" s="234">
        <f>ROUND(I156*H156,2)</f>
        <v>0</v>
      </c>
      <c r="K156" s="230" t="s">
        <v>471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370</v>
      </c>
      <c r="AT156" s="239" t="s">
        <v>365</v>
      </c>
      <c r="AU156" s="239" t="s">
        <v>83</v>
      </c>
      <c r="AY156" s="18" t="s">
        <v>362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370</v>
      </c>
      <c r="BM156" s="239" t="s">
        <v>1190</v>
      </c>
    </row>
    <row r="157" s="12" customFormat="1" ht="25.92" customHeight="1">
      <c r="A157" s="12"/>
      <c r="B157" s="212"/>
      <c r="C157" s="213"/>
      <c r="D157" s="214" t="s">
        <v>75</v>
      </c>
      <c r="E157" s="215" t="s">
        <v>3006</v>
      </c>
      <c r="F157" s="215" t="s">
        <v>3550</v>
      </c>
      <c r="G157" s="213"/>
      <c r="H157" s="213"/>
      <c r="I157" s="216"/>
      <c r="J157" s="217">
        <f>BK157</f>
        <v>0</v>
      </c>
      <c r="K157" s="213"/>
      <c r="L157" s="218"/>
      <c r="M157" s="219"/>
      <c r="N157" s="220"/>
      <c r="O157" s="220"/>
      <c r="P157" s="221">
        <f>SUM(P158:P162)</f>
        <v>0</v>
      </c>
      <c r="Q157" s="220"/>
      <c r="R157" s="221">
        <f>SUM(R158:R162)</f>
        <v>0</v>
      </c>
      <c r="S157" s="220"/>
      <c r="T157" s="222">
        <f>SUM(T158:T162)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3" t="s">
        <v>83</v>
      </c>
      <c r="AT157" s="224" t="s">
        <v>75</v>
      </c>
      <c r="AU157" s="224" t="s">
        <v>76</v>
      </c>
      <c r="AY157" s="223" t="s">
        <v>362</v>
      </c>
      <c r="BK157" s="225">
        <f>SUM(BK158:BK162)</f>
        <v>0</v>
      </c>
    </row>
    <row r="158" s="2" customFormat="1" ht="37.8" customHeight="1">
      <c r="A158" s="39"/>
      <c r="B158" s="40"/>
      <c r="C158" s="228" t="s">
        <v>502</v>
      </c>
      <c r="D158" s="228" t="s">
        <v>365</v>
      </c>
      <c r="E158" s="229" t="s">
        <v>3551</v>
      </c>
      <c r="F158" s="230" t="s">
        <v>3552</v>
      </c>
      <c r="G158" s="231" t="s">
        <v>1168</v>
      </c>
      <c r="H158" s="232">
        <v>5</v>
      </c>
      <c r="I158" s="233"/>
      <c r="J158" s="234">
        <f>ROUND(I158*H158,2)</f>
        <v>0</v>
      </c>
      <c r="K158" s="230" t="s">
        <v>471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370</v>
      </c>
      <c r="AT158" s="239" t="s">
        <v>365</v>
      </c>
      <c r="AU158" s="239" t="s">
        <v>83</v>
      </c>
      <c r="AY158" s="18" t="s">
        <v>362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88</v>
      </c>
      <c r="BK158" s="240">
        <f>ROUND(I158*H158,2)</f>
        <v>0</v>
      </c>
      <c r="BL158" s="18" t="s">
        <v>370</v>
      </c>
      <c r="BM158" s="239" t="s">
        <v>1201</v>
      </c>
    </row>
    <row r="159" s="2" customFormat="1" ht="24.15" customHeight="1">
      <c r="A159" s="39"/>
      <c r="B159" s="40"/>
      <c r="C159" s="228" t="s">
        <v>509</v>
      </c>
      <c r="D159" s="228" t="s">
        <v>365</v>
      </c>
      <c r="E159" s="229" t="s">
        <v>3553</v>
      </c>
      <c r="F159" s="230" t="s">
        <v>3554</v>
      </c>
      <c r="G159" s="231" t="s">
        <v>368</v>
      </c>
      <c r="H159" s="232">
        <v>12</v>
      </c>
      <c r="I159" s="233"/>
      <c r="J159" s="234">
        <f>ROUND(I159*H159,2)</f>
        <v>0</v>
      </c>
      <c r="K159" s="230" t="s">
        <v>471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370</v>
      </c>
      <c r="AT159" s="239" t="s">
        <v>365</v>
      </c>
      <c r="AU159" s="239" t="s">
        <v>83</v>
      </c>
      <c r="AY159" s="18" t="s">
        <v>362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370</v>
      </c>
      <c r="BM159" s="239" t="s">
        <v>1214</v>
      </c>
    </row>
    <row r="160" s="2" customFormat="1" ht="24.15" customHeight="1">
      <c r="A160" s="39"/>
      <c r="B160" s="40"/>
      <c r="C160" s="228" t="s">
        <v>517</v>
      </c>
      <c r="D160" s="228" t="s">
        <v>365</v>
      </c>
      <c r="E160" s="229" t="s">
        <v>3555</v>
      </c>
      <c r="F160" s="230" t="s">
        <v>3529</v>
      </c>
      <c r="G160" s="231" t="s">
        <v>1168</v>
      </c>
      <c r="H160" s="232">
        <v>5</v>
      </c>
      <c r="I160" s="233"/>
      <c r="J160" s="234">
        <f>ROUND(I160*H160,2)</f>
        <v>0</v>
      </c>
      <c r="K160" s="230" t="s">
        <v>471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370</v>
      </c>
      <c r="AT160" s="239" t="s">
        <v>365</v>
      </c>
      <c r="AU160" s="239" t="s">
        <v>83</v>
      </c>
      <c r="AY160" s="18" t="s">
        <v>362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370</v>
      </c>
      <c r="BM160" s="239" t="s">
        <v>1222</v>
      </c>
    </row>
    <row r="161" s="2" customFormat="1" ht="24.15" customHeight="1">
      <c r="A161" s="39"/>
      <c r="B161" s="40"/>
      <c r="C161" s="228" t="s">
        <v>522</v>
      </c>
      <c r="D161" s="228" t="s">
        <v>365</v>
      </c>
      <c r="E161" s="229" t="s">
        <v>3556</v>
      </c>
      <c r="F161" s="230" t="s">
        <v>3557</v>
      </c>
      <c r="G161" s="231" t="s">
        <v>368</v>
      </c>
      <c r="H161" s="232">
        <v>12</v>
      </c>
      <c r="I161" s="233"/>
      <c r="J161" s="234">
        <f>ROUND(I161*H161,2)</f>
        <v>0</v>
      </c>
      <c r="K161" s="230" t="s">
        <v>471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370</v>
      </c>
      <c r="AT161" s="239" t="s">
        <v>365</v>
      </c>
      <c r="AU161" s="239" t="s">
        <v>83</v>
      </c>
      <c r="AY161" s="18" t="s">
        <v>362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88</v>
      </c>
      <c r="BK161" s="240">
        <f>ROUND(I161*H161,2)</f>
        <v>0</v>
      </c>
      <c r="BL161" s="18" t="s">
        <v>370</v>
      </c>
      <c r="BM161" s="239" t="s">
        <v>1233</v>
      </c>
    </row>
    <row r="162" s="2" customFormat="1" ht="24.15" customHeight="1">
      <c r="A162" s="39"/>
      <c r="B162" s="40"/>
      <c r="C162" s="228" t="s">
        <v>526</v>
      </c>
      <c r="D162" s="228" t="s">
        <v>365</v>
      </c>
      <c r="E162" s="229" t="s">
        <v>3558</v>
      </c>
      <c r="F162" s="230" t="s">
        <v>3559</v>
      </c>
      <c r="G162" s="231" t="s">
        <v>1168</v>
      </c>
      <c r="H162" s="232">
        <v>5</v>
      </c>
      <c r="I162" s="233"/>
      <c r="J162" s="234">
        <f>ROUND(I162*H162,2)</f>
        <v>0</v>
      </c>
      <c r="K162" s="230" t="s">
        <v>471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370</v>
      </c>
      <c r="AT162" s="239" t="s">
        <v>365</v>
      </c>
      <c r="AU162" s="239" t="s">
        <v>83</v>
      </c>
      <c r="AY162" s="18" t="s">
        <v>362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88</v>
      </c>
      <c r="BK162" s="240">
        <f>ROUND(I162*H162,2)</f>
        <v>0</v>
      </c>
      <c r="BL162" s="18" t="s">
        <v>370</v>
      </c>
      <c r="BM162" s="239" t="s">
        <v>1239</v>
      </c>
    </row>
    <row r="163" s="12" customFormat="1" ht="25.92" customHeight="1">
      <c r="A163" s="12"/>
      <c r="B163" s="212"/>
      <c r="C163" s="213"/>
      <c r="D163" s="214" t="s">
        <v>75</v>
      </c>
      <c r="E163" s="215" t="s">
        <v>3083</v>
      </c>
      <c r="F163" s="215" t="s">
        <v>3560</v>
      </c>
      <c r="G163" s="213"/>
      <c r="H163" s="213"/>
      <c r="I163" s="216"/>
      <c r="J163" s="217">
        <f>BK163</f>
        <v>0</v>
      </c>
      <c r="K163" s="213"/>
      <c r="L163" s="218"/>
      <c r="M163" s="219"/>
      <c r="N163" s="220"/>
      <c r="O163" s="220"/>
      <c r="P163" s="221">
        <f>SUM(P164:P178)</f>
        <v>0</v>
      </c>
      <c r="Q163" s="220"/>
      <c r="R163" s="221">
        <f>SUM(R164:R178)</f>
        <v>0</v>
      </c>
      <c r="S163" s="220"/>
      <c r="T163" s="222">
        <f>SUM(T164:T178)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3" t="s">
        <v>83</v>
      </c>
      <c r="AT163" s="224" t="s">
        <v>75</v>
      </c>
      <c r="AU163" s="224" t="s">
        <v>76</v>
      </c>
      <c r="AY163" s="223" t="s">
        <v>362</v>
      </c>
      <c r="BK163" s="225">
        <f>SUM(BK164:BK178)</f>
        <v>0</v>
      </c>
    </row>
    <row r="164" s="2" customFormat="1" ht="37.8" customHeight="1">
      <c r="A164" s="39"/>
      <c r="B164" s="40"/>
      <c r="C164" s="228" t="s">
        <v>530</v>
      </c>
      <c r="D164" s="228" t="s">
        <v>365</v>
      </c>
      <c r="E164" s="229" t="s">
        <v>3561</v>
      </c>
      <c r="F164" s="230" t="s">
        <v>3562</v>
      </c>
      <c r="G164" s="231" t="s">
        <v>1168</v>
      </c>
      <c r="H164" s="232">
        <v>3</v>
      </c>
      <c r="I164" s="233"/>
      <c r="J164" s="234">
        <f>ROUND(I164*H164,2)</f>
        <v>0</v>
      </c>
      <c r="K164" s="230" t="s">
        <v>471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370</v>
      </c>
      <c r="AT164" s="239" t="s">
        <v>365</v>
      </c>
      <c r="AU164" s="239" t="s">
        <v>83</v>
      </c>
      <c r="AY164" s="18" t="s">
        <v>362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88</v>
      </c>
      <c r="BK164" s="240">
        <f>ROUND(I164*H164,2)</f>
        <v>0</v>
      </c>
      <c r="BL164" s="18" t="s">
        <v>370</v>
      </c>
      <c r="BM164" s="239" t="s">
        <v>1243</v>
      </c>
    </row>
    <row r="165" s="2" customFormat="1" ht="24.15" customHeight="1">
      <c r="A165" s="39"/>
      <c r="B165" s="40"/>
      <c r="C165" s="228" t="s">
        <v>536</v>
      </c>
      <c r="D165" s="228" t="s">
        <v>365</v>
      </c>
      <c r="E165" s="229" t="s">
        <v>3563</v>
      </c>
      <c r="F165" s="230" t="s">
        <v>3564</v>
      </c>
      <c r="G165" s="231" t="s">
        <v>1168</v>
      </c>
      <c r="H165" s="232">
        <v>3</v>
      </c>
      <c r="I165" s="233"/>
      <c r="J165" s="234">
        <f>ROUND(I165*H165,2)</f>
        <v>0</v>
      </c>
      <c r="K165" s="230" t="s">
        <v>471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370</v>
      </c>
      <c r="AT165" s="239" t="s">
        <v>365</v>
      </c>
      <c r="AU165" s="239" t="s">
        <v>83</v>
      </c>
      <c r="AY165" s="18" t="s">
        <v>362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88</v>
      </c>
      <c r="BK165" s="240">
        <f>ROUND(I165*H165,2)</f>
        <v>0</v>
      </c>
      <c r="BL165" s="18" t="s">
        <v>370</v>
      </c>
      <c r="BM165" s="239" t="s">
        <v>1249</v>
      </c>
    </row>
    <row r="166" s="2" customFormat="1" ht="16.5" customHeight="1">
      <c r="A166" s="39"/>
      <c r="B166" s="40"/>
      <c r="C166" s="228" t="s">
        <v>540</v>
      </c>
      <c r="D166" s="228" t="s">
        <v>365</v>
      </c>
      <c r="E166" s="229" t="s">
        <v>3565</v>
      </c>
      <c r="F166" s="230" t="s">
        <v>3566</v>
      </c>
      <c r="G166" s="231" t="s">
        <v>603</v>
      </c>
      <c r="H166" s="232">
        <v>6</v>
      </c>
      <c r="I166" s="233"/>
      <c r="J166" s="234">
        <f>ROUND(I166*H166,2)</f>
        <v>0</v>
      </c>
      <c r="K166" s="230" t="s">
        <v>471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370</v>
      </c>
      <c r="AT166" s="239" t="s">
        <v>365</v>
      </c>
      <c r="AU166" s="239" t="s">
        <v>83</v>
      </c>
      <c r="AY166" s="18" t="s">
        <v>362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88</v>
      </c>
      <c r="BK166" s="240">
        <f>ROUND(I166*H166,2)</f>
        <v>0</v>
      </c>
      <c r="BL166" s="18" t="s">
        <v>370</v>
      </c>
      <c r="BM166" s="239" t="s">
        <v>1258</v>
      </c>
    </row>
    <row r="167" s="2" customFormat="1" ht="16.5" customHeight="1">
      <c r="A167" s="39"/>
      <c r="B167" s="40"/>
      <c r="C167" s="228" t="s">
        <v>544</v>
      </c>
      <c r="D167" s="228" t="s">
        <v>365</v>
      </c>
      <c r="E167" s="229" t="s">
        <v>3567</v>
      </c>
      <c r="F167" s="230" t="s">
        <v>3568</v>
      </c>
      <c r="G167" s="231" t="s">
        <v>1168</v>
      </c>
      <c r="H167" s="232">
        <v>3</v>
      </c>
      <c r="I167" s="233"/>
      <c r="J167" s="234">
        <f>ROUND(I167*H167,2)</f>
        <v>0</v>
      </c>
      <c r="K167" s="230" t="s">
        <v>471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370</v>
      </c>
      <c r="AT167" s="239" t="s">
        <v>365</v>
      </c>
      <c r="AU167" s="239" t="s">
        <v>83</v>
      </c>
      <c r="AY167" s="18" t="s">
        <v>362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88</v>
      </c>
      <c r="BK167" s="240">
        <f>ROUND(I167*H167,2)</f>
        <v>0</v>
      </c>
      <c r="BL167" s="18" t="s">
        <v>370</v>
      </c>
      <c r="BM167" s="239" t="s">
        <v>1199</v>
      </c>
    </row>
    <row r="168" s="2" customFormat="1" ht="16.5" customHeight="1">
      <c r="A168" s="39"/>
      <c r="B168" s="40"/>
      <c r="C168" s="228" t="s">
        <v>548</v>
      </c>
      <c r="D168" s="228" t="s">
        <v>365</v>
      </c>
      <c r="E168" s="229" t="s">
        <v>3569</v>
      </c>
      <c r="F168" s="230" t="s">
        <v>3570</v>
      </c>
      <c r="G168" s="231" t="s">
        <v>603</v>
      </c>
      <c r="H168" s="232">
        <v>3</v>
      </c>
      <c r="I168" s="233"/>
      <c r="J168" s="234">
        <f>ROUND(I168*H168,2)</f>
        <v>0</v>
      </c>
      <c r="K168" s="230" t="s">
        <v>471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370</v>
      </c>
      <c r="AT168" s="239" t="s">
        <v>365</v>
      </c>
      <c r="AU168" s="239" t="s">
        <v>83</v>
      </c>
      <c r="AY168" s="18" t="s">
        <v>362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88</v>
      </c>
      <c r="BK168" s="240">
        <f>ROUND(I168*H168,2)</f>
        <v>0</v>
      </c>
      <c r="BL168" s="18" t="s">
        <v>370</v>
      </c>
      <c r="BM168" s="239" t="s">
        <v>1280</v>
      </c>
    </row>
    <row r="169" s="2" customFormat="1" ht="24.15" customHeight="1">
      <c r="A169" s="39"/>
      <c r="B169" s="40"/>
      <c r="C169" s="228" t="s">
        <v>554</v>
      </c>
      <c r="D169" s="228" t="s">
        <v>365</v>
      </c>
      <c r="E169" s="229" t="s">
        <v>3571</v>
      </c>
      <c r="F169" s="230" t="s">
        <v>3572</v>
      </c>
      <c r="G169" s="231" t="s">
        <v>603</v>
      </c>
      <c r="H169" s="232">
        <v>3</v>
      </c>
      <c r="I169" s="233"/>
      <c r="J169" s="234">
        <f>ROUND(I169*H169,2)</f>
        <v>0</v>
      </c>
      <c r="K169" s="230" t="s">
        <v>471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370</v>
      </c>
      <c r="AT169" s="239" t="s">
        <v>365</v>
      </c>
      <c r="AU169" s="239" t="s">
        <v>83</v>
      </c>
      <c r="AY169" s="18" t="s">
        <v>362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88</v>
      </c>
      <c r="BK169" s="240">
        <f>ROUND(I169*H169,2)</f>
        <v>0</v>
      </c>
      <c r="BL169" s="18" t="s">
        <v>370</v>
      </c>
      <c r="BM169" s="239" t="s">
        <v>1293</v>
      </c>
    </row>
    <row r="170" s="2" customFormat="1" ht="24.15" customHeight="1">
      <c r="A170" s="39"/>
      <c r="B170" s="40"/>
      <c r="C170" s="228" t="s">
        <v>564</v>
      </c>
      <c r="D170" s="228" t="s">
        <v>365</v>
      </c>
      <c r="E170" s="229" t="s">
        <v>3573</v>
      </c>
      <c r="F170" s="230" t="s">
        <v>3574</v>
      </c>
      <c r="G170" s="231" t="s">
        <v>3511</v>
      </c>
      <c r="H170" s="232">
        <v>3</v>
      </c>
      <c r="I170" s="233"/>
      <c r="J170" s="234">
        <f>ROUND(I170*H170,2)</f>
        <v>0</v>
      </c>
      <c r="K170" s="230" t="s">
        <v>471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370</v>
      </c>
      <c r="AT170" s="239" t="s">
        <v>365</v>
      </c>
      <c r="AU170" s="239" t="s">
        <v>83</v>
      </c>
      <c r="AY170" s="18" t="s">
        <v>362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88</v>
      </c>
      <c r="BK170" s="240">
        <f>ROUND(I170*H170,2)</f>
        <v>0</v>
      </c>
      <c r="BL170" s="18" t="s">
        <v>370</v>
      </c>
      <c r="BM170" s="239" t="s">
        <v>1307</v>
      </c>
    </row>
    <row r="171" s="2" customFormat="1" ht="24.15" customHeight="1">
      <c r="A171" s="39"/>
      <c r="B171" s="40"/>
      <c r="C171" s="228" t="s">
        <v>574</v>
      </c>
      <c r="D171" s="228" t="s">
        <v>365</v>
      </c>
      <c r="E171" s="229" t="s">
        <v>3575</v>
      </c>
      <c r="F171" s="230" t="s">
        <v>3576</v>
      </c>
      <c r="G171" s="231" t="s">
        <v>3511</v>
      </c>
      <c r="H171" s="232">
        <v>11</v>
      </c>
      <c r="I171" s="233"/>
      <c r="J171" s="234">
        <f>ROUND(I171*H171,2)</f>
        <v>0</v>
      </c>
      <c r="K171" s="230" t="s">
        <v>471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370</v>
      </c>
      <c r="AT171" s="239" t="s">
        <v>365</v>
      </c>
      <c r="AU171" s="239" t="s">
        <v>83</v>
      </c>
      <c r="AY171" s="18" t="s">
        <v>362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88</v>
      </c>
      <c r="BK171" s="240">
        <f>ROUND(I171*H171,2)</f>
        <v>0</v>
      </c>
      <c r="BL171" s="18" t="s">
        <v>370</v>
      </c>
      <c r="BM171" s="239" t="s">
        <v>1319</v>
      </c>
    </row>
    <row r="172" s="2" customFormat="1" ht="24.15" customHeight="1">
      <c r="A172" s="39"/>
      <c r="B172" s="40"/>
      <c r="C172" s="228" t="s">
        <v>1128</v>
      </c>
      <c r="D172" s="228" t="s">
        <v>365</v>
      </c>
      <c r="E172" s="229" t="s">
        <v>3577</v>
      </c>
      <c r="F172" s="230" t="s">
        <v>3578</v>
      </c>
      <c r="G172" s="231" t="s">
        <v>603</v>
      </c>
      <c r="H172" s="232">
        <v>5</v>
      </c>
      <c r="I172" s="233"/>
      <c r="J172" s="234">
        <f>ROUND(I172*H172,2)</f>
        <v>0</v>
      </c>
      <c r="K172" s="230" t="s">
        <v>471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370</v>
      </c>
      <c r="AT172" s="239" t="s">
        <v>365</v>
      </c>
      <c r="AU172" s="239" t="s">
        <v>83</v>
      </c>
      <c r="AY172" s="18" t="s">
        <v>362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88</v>
      </c>
      <c r="BK172" s="240">
        <f>ROUND(I172*H172,2)</f>
        <v>0</v>
      </c>
      <c r="BL172" s="18" t="s">
        <v>370</v>
      </c>
      <c r="BM172" s="239" t="s">
        <v>1336</v>
      </c>
    </row>
    <row r="173" s="2" customFormat="1" ht="33" customHeight="1">
      <c r="A173" s="39"/>
      <c r="B173" s="40"/>
      <c r="C173" s="228" t="s">
        <v>1132</v>
      </c>
      <c r="D173" s="228" t="s">
        <v>365</v>
      </c>
      <c r="E173" s="229" t="s">
        <v>3579</v>
      </c>
      <c r="F173" s="230" t="s">
        <v>3580</v>
      </c>
      <c r="G173" s="231" t="s">
        <v>603</v>
      </c>
      <c r="H173" s="232">
        <v>1</v>
      </c>
      <c r="I173" s="233"/>
      <c r="J173" s="234">
        <f>ROUND(I173*H173,2)</f>
        <v>0</v>
      </c>
      <c r="K173" s="230" t="s">
        <v>471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370</v>
      </c>
      <c r="AT173" s="239" t="s">
        <v>365</v>
      </c>
      <c r="AU173" s="239" t="s">
        <v>83</v>
      </c>
      <c r="AY173" s="18" t="s">
        <v>362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88</v>
      </c>
      <c r="BK173" s="240">
        <f>ROUND(I173*H173,2)</f>
        <v>0</v>
      </c>
      <c r="BL173" s="18" t="s">
        <v>370</v>
      </c>
      <c r="BM173" s="239" t="s">
        <v>1351</v>
      </c>
    </row>
    <row r="174" s="2" customFormat="1" ht="24.15" customHeight="1">
      <c r="A174" s="39"/>
      <c r="B174" s="40"/>
      <c r="C174" s="228" t="s">
        <v>1136</v>
      </c>
      <c r="D174" s="228" t="s">
        <v>365</v>
      </c>
      <c r="E174" s="229" t="s">
        <v>3528</v>
      </c>
      <c r="F174" s="230" t="s">
        <v>3529</v>
      </c>
      <c r="G174" s="231" t="s">
        <v>1168</v>
      </c>
      <c r="H174" s="232">
        <v>3</v>
      </c>
      <c r="I174" s="233"/>
      <c r="J174" s="234">
        <f>ROUND(I174*H174,2)</f>
        <v>0</v>
      </c>
      <c r="K174" s="230" t="s">
        <v>471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370</v>
      </c>
      <c r="AT174" s="239" t="s">
        <v>365</v>
      </c>
      <c r="AU174" s="239" t="s">
        <v>83</v>
      </c>
      <c r="AY174" s="18" t="s">
        <v>362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88</v>
      </c>
      <c r="BK174" s="240">
        <f>ROUND(I174*H174,2)</f>
        <v>0</v>
      </c>
      <c r="BL174" s="18" t="s">
        <v>370</v>
      </c>
      <c r="BM174" s="239" t="s">
        <v>1364</v>
      </c>
    </row>
    <row r="175" s="2" customFormat="1" ht="24.15" customHeight="1">
      <c r="A175" s="39"/>
      <c r="B175" s="40"/>
      <c r="C175" s="228" t="s">
        <v>1141</v>
      </c>
      <c r="D175" s="228" t="s">
        <v>365</v>
      </c>
      <c r="E175" s="229" t="s">
        <v>3581</v>
      </c>
      <c r="F175" s="230" t="s">
        <v>3525</v>
      </c>
      <c r="G175" s="231" t="s">
        <v>603</v>
      </c>
      <c r="H175" s="232">
        <v>3</v>
      </c>
      <c r="I175" s="233"/>
      <c r="J175" s="234">
        <f>ROUND(I175*H175,2)</f>
        <v>0</v>
      </c>
      <c r="K175" s="230" t="s">
        <v>471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370</v>
      </c>
      <c r="AT175" s="239" t="s">
        <v>365</v>
      </c>
      <c r="AU175" s="239" t="s">
        <v>83</v>
      </c>
      <c r="AY175" s="18" t="s">
        <v>362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88</v>
      </c>
      <c r="BK175" s="240">
        <f>ROUND(I175*H175,2)</f>
        <v>0</v>
      </c>
      <c r="BL175" s="18" t="s">
        <v>370</v>
      </c>
      <c r="BM175" s="239" t="s">
        <v>1378</v>
      </c>
    </row>
    <row r="176" s="2" customFormat="1" ht="24.15" customHeight="1">
      <c r="A176" s="39"/>
      <c r="B176" s="40"/>
      <c r="C176" s="228" t="s">
        <v>1145</v>
      </c>
      <c r="D176" s="228" t="s">
        <v>365</v>
      </c>
      <c r="E176" s="229" t="s">
        <v>3582</v>
      </c>
      <c r="F176" s="230" t="s">
        <v>3557</v>
      </c>
      <c r="G176" s="231" t="s">
        <v>368</v>
      </c>
      <c r="H176" s="232">
        <v>5</v>
      </c>
      <c r="I176" s="233"/>
      <c r="J176" s="234">
        <f>ROUND(I176*H176,2)</f>
        <v>0</v>
      </c>
      <c r="K176" s="230" t="s">
        <v>471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370</v>
      </c>
      <c r="AT176" s="239" t="s">
        <v>365</v>
      </c>
      <c r="AU176" s="239" t="s">
        <v>83</v>
      </c>
      <c r="AY176" s="18" t="s">
        <v>362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88</v>
      </c>
      <c r="BK176" s="240">
        <f>ROUND(I176*H176,2)</f>
        <v>0</v>
      </c>
      <c r="BL176" s="18" t="s">
        <v>370</v>
      </c>
      <c r="BM176" s="239" t="s">
        <v>1397</v>
      </c>
    </row>
    <row r="177" s="2" customFormat="1" ht="16.5" customHeight="1">
      <c r="A177" s="39"/>
      <c r="B177" s="40"/>
      <c r="C177" s="228" t="s">
        <v>1149</v>
      </c>
      <c r="D177" s="228" t="s">
        <v>365</v>
      </c>
      <c r="E177" s="229" t="s">
        <v>3583</v>
      </c>
      <c r="F177" s="230" t="s">
        <v>3584</v>
      </c>
      <c r="G177" s="231" t="s">
        <v>603</v>
      </c>
      <c r="H177" s="232">
        <v>6</v>
      </c>
      <c r="I177" s="233"/>
      <c r="J177" s="234">
        <f>ROUND(I177*H177,2)</f>
        <v>0</v>
      </c>
      <c r="K177" s="230" t="s">
        <v>471</v>
      </c>
      <c r="L177" s="45"/>
      <c r="M177" s="235" t="s">
        <v>1</v>
      </c>
      <c r="N177" s="236" t="s">
        <v>42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370</v>
      </c>
      <c r="AT177" s="239" t="s">
        <v>365</v>
      </c>
      <c r="AU177" s="239" t="s">
        <v>83</v>
      </c>
      <c r="AY177" s="18" t="s">
        <v>362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88</v>
      </c>
      <c r="BK177" s="240">
        <f>ROUND(I177*H177,2)</f>
        <v>0</v>
      </c>
      <c r="BL177" s="18" t="s">
        <v>370</v>
      </c>
      <c r="BM177" s="239" t="s">
        <v>1410</v>
      </c>
    </row>
    <row r="178" s="2" customFormat="1" ht="16.5" customHeight="1">
      <c r="A178" s="39"/>
      <c r="B178" s="40"/>
      <c r="C178" s="228" t="s">
        <v>1155</v>
      </c>
      <c r="D178" s="228" t="s">
        <v>365</v>
      </c>
      <c r="E178" s="229" t="s">
        <v>3585</v>
      </c>
      <c r="F178" s="230" t="s">
        <v>3586</v>
      </c>
      <c r="G178" s="231" t="s">
        <v>603</v>
      </c>
      <c r="H178" s="232">
        <v>3</v>
      </c>
      <c r="I178" s="233"/>
      <c r="J178" s="234">
        <f>ROUND(I178*H178,2)</f>
        <v>0</v>
      </c>
      <c r="K178" s="230" t="s">
        <v>471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370</v>
      </c>
      <c r="AT178" s="239" t="s">
        <v>365</v>
      </c>
      <c r="AU178" s="239" t="s">
        <v>83</v>
      </c>
      <c r="AY178" s="18" t="s">
        <v>362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88</v>
      </c>
      <c r="BK178" s="240">
        <f>ROUND(I178*H178,2)</f>
        <v>0</v>
      </c>
      <c r="BL178" s="18" t="s">
        <v>370</v>
      </c>
      <c r="BM178" s="239" t="s">
        <v>1428</v>
      </c>
    </row>
    <row r="179" s="12" customFormat="1" ht="25.92" customHeight="1">
      <c r="A179" s="12"/>
      <c r="B179" s="212"/>
      <c r="C179" s="213"/>
      <c r="D179" s="214" t="s">
        <v>75</v>
      </c>
      <c r="E179" s="215" t="s">
        <v>3086</v>
      </c>
      <c r="F179" s="215" t="s">
        <v>3587</v>
      </c>
      <c r="G179" s="213"/>
      <c r="H179" s="213"/>
      <c r="I179" s="216"/>
      <c r="J179" s="217">
        <f>BK179</f>
        <v>0</v>
      </c>
      <c r="K179" s="213"/>
      <c r="L179" s="218"/>
      <c r="M179" s="219"/>
      <c r="N179" s="220"/>
      <c r="O179" s="220"/>
      <c r="P179" s="221">
        <f>SUM(P180:P196)</f>
        <v>0</v>
      </c>
      <c r="Q179" s="220"/>
      <c r="R179" s="221">
        <f>SUM(R180:R196)</f>
        <v>0</v>
      </c>
      <c r="S179" s="220"/>
      <c r="T179" s="222">
        <f>SUM(T180:T196)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3" t="s">
        <v>83</v>
      </c>
      <c r="AT179" s="224" t="s">
        <v>75</v>
      </c>
      <c r="AU179" s="224" t="s">
        <v>76</v>
      </c>
      <c r="AY179" s="223" t="s">
        <v>362</v>
      </c>
      <c r="BK179" s="225">
        <f>SUM(BK180:BK196)</f>
        <v>0</v>
      </c>
    </row>
    <row r="180" s="2" customFormat="1" ht="37.8" customHeight="1">
      <c r="A180" s="39"/>
      <c r="B180" s="40"/>
      <c r="C180" s="228" t="s">
        <v>1159</v>
      </c>
      <c r="D180" s="228" t="s">
        <v>365</v>
      </c>
      <c r="E180" s="229" t="s">
        <v>3588</v>
      </c>
      <c r="F180" s="230" t="s">
        <v>3589</v>
      </c>
      <c r="G180" s="231" t="s">
        <v>3590</v>
      </c>
      <c r="H180" s="232">
        <v>1</v>
      </c>
      <c r="I180" s="233"/>
      <c r="J180" s="234">
        <f>ROUND(I180*H180,2)</f>
        <v>0</v>
      </c>
      <c r="K180" s="230" t="s">
        <v>471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370</v>
      </c>
      <c r="AT180" s="239" t="s">
        <v>365</v>
      </c>
      <c r="AU180" s="239" t="s">
        <v>83</v>
      </c>
      <c r="AY180" s="18" t="s">
        <v>362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88</v>
      </c>
      <c r="BK180" s="240">
        <f>ROUND(I180*H180,2)</f>
        <v>0</v>
      </c>
      <c r="BL180" s="18" t="s">
        <v>370</v>
      </c>
      <c r="BM180" s="239" t="s">
        <v>1444</v>
      </c>
    </row>
    <row r="181" s="2" customFormat="1" ht="37.8" customHeight="1">
      <c r="A181" s="39"/>
      <c r="B181" s="40"/>
      <c r="C181" s="228" t="s">
        <v>1165</v>
      </c>
      <c r="D181" s="228" t="s">
        <v>365</v>
      </c>
      <c r="E181" s="229" t="s">
        <v>3591</v>
      </c>
      <c r="F181" s="230" t="s">
        <v>3592</v>
      </c>
      <c r="G181" s="231" t="s">
        <v>3590</v>
      </c>
      <c r="H181" s="232">
        <v>1</v>
      </c>
      <c r="I181" s="233"/>
      <c r="J181" s="234">
        <f>ROUND(I181*H181,2)</f>
        <v>0</v>
      </c>
      <c r="K181" s="230" t="s">
        <v>471</v>
      </c>
      <c r="L181" s="45"/>
      <c r="M181" s="235" t="s">
        <v>1</v>
      </c>
      <c r="N181" s="236" t="s">
        <v>42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370</v>
      </c>
      <c r="AT181" s="239" t="s">
        <v>365</v>
      </c>
      <c r="AU181" s="239" t="s">
        <v>83</v>
      </c>
      <c r="AY181" s="18" t="s">
        <v>362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88</v>
      </c>
      <c r="BK181" s="240">
        <f>ROUND(I181*H181,2)</f>
        <v>0</v>
      </c>
      <c r="BL181" s="18" t="s">
        <v>370</v>
      </c>
      <c r="BM181" s="239" t="s">
        <v>1457</v>
      </c>
    </row>
    <row r="182" s="2" customFormat="1" ht="37.8" customHeight="1">
      <c r="A182" s="39"/>
      <c r="B182" s="40"/>
      <c r="C182" s="228" t="s">
        <v>1171</v>
      </c>
      <c r="D182" s="228" t="s">
        <v>365</v>
      </c>
      <c r="E182" s="229" t="s">
        <v>3593</v>
      </c>
      <c r="F182" s="230" t="s">
        <v>3594</v>
      </c>
      <c r="G182" s="231" t="s">
        <v>3590</v>
      </c>
      <c r="H182" s="232">
        <v>1</v>
      </c>
      <c r="I182" s="233"/>
      <c r="J182" s="234">
        <f>ROUND(I182*H182,2)</f>
        <v>0</v>
      </c>
      <c r="K182" s="230" t="s">
        <v>471</v>
      </c>
      <c r="L182" s="45"/>
      <c r="M182" s="235" t="s">
        <v>1</v>
      </c>
      <c r="N182" s="236" t="s">
        <v>42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370</v>
      </c>
      <c r="AT182" s="239" t="s">
        <v>365</v>
      </c>
      <c r="AU182" s="239" t="s">
        <v>83</v>
      </c>
      <c r="AY182" s="18" t="s">
        <v>362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88</v>
      </c>
      <c r="BK182" s="240">
        <f>ROUND(I182*H182,2)</f>
        <v>0</v>
      </c>
      <c r="BL182" s="18" t="s">
        <v>370</v>
      </c>
      <c r="BM182" s="239" t="s">
        <v>1170</v>
      </c>
    </row>
    <row r="183" s="2" customFormat="1" ht="24.15" customHeight="1">
      <c r="A183" s="39"/>
      <c r="B183" s="40"/>
      <c r="C183" s="228" t="s">
        <v>1176</v>
      </c>
      <c r="D183" s="228" t="s">
        <v>365</v>
      </c>
      <c r="E183" s="229" t="s">
        <v>3595</v>
      </c>
      <c r="F183" s="230" t="s">
        <v>3596</v>
      </c>
      <c r="G183" s="231" t="s">
        <v>3590</v>
      </c>
      <c r="H183" s="232">
        <v>1</v>
      </c>
      <c r="I183" s="233"/>
      <c r="J183" s="234">
        <f>ROUND(I183*H183,2)</f>
        <v>0</v>
      </c>
      <c r="K183" s="230" t="s">
        <v>471</v>
      </c>
      <c r="L183" s="45"/>
      <c r="M183" s="235" t="s">
        <v>1</v>
      </c>
      <c r="N183" s="236" t="s">
        <v>42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370</v>
      </c>
      <c r="AT183" s="239" t="s">
        <v>365</v>
      </c>
      <c r="AU183" s="239" t="s">
        <v>83</v>
      </c>
      <c r="AY183" s="18" t="s">
        <v>362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88</v>
      </c>
      <c r="BK183" s="240">
        <f>ROUND(I183*H183,2)</f>
        <v>0</v>
      </c>
      <c r="BL183" s="18" t="s">
        <v>370</v>
      </c>
      <c r="BM183" s="239" t="s">
        <v>1477</v>
      </c>
    </row>
    <row r="184" s="2" customFormat="1" ht="16.5" customHeight="1">
      <c r="A184" s="39"/>
      <c r="B184" s="40"/>
      <c r="C184" s="228" t="s">
        <v>1180</v>
      </c>
      <c r="D184" s="228" t="s">
        <v>365</v>
      </c>
      <c r="E184" s="229" t="s">
        <v>3597</v>
      </c>
      <c r="F184" s="230" t="s">
        <v>3598</v>
      </c>
      <c r="G184" s="231" t="s">
        <v>3590</v>
      </c>
      <c r="H184" s="232">
        <v>1</v>
      </c>
      <c r="I184" s="233"/>
      <c r="J184" s="234">
        <f>ROUND(I184*H184,2)</f>
        <v>0</v>
      </c>
      <c r="K184" s="230" t="s">
        <v>471</v>
      </c>
      <c r="L184" s="45"/>
      <c r="M184" s="235" t="s">
        <v>1</v>
      </c>
      <c r="N184" s="236" t="s">
        <v>42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370</v>
      </c>
      <c r="AT184" s="239" t="s">
        <v>365</v>
      </c>
      <c r="AU184" s="239" t="s">
        <v>83</v>
      </c>
      <c r="AY184" s="18" t="s">
        <v>362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88</v>
      </c>
      <c r="BK184" s="240">
        <f>ROUND(I184*H184,2)</f>
        <v>0</v>
      </c>
      <c r="BL184" s="18" t="s">
        <v>370</v>
      </c>
      <c r="BM184" s="239" t="s">
        <v>1205</v>
      </c>
    </row>
    <row r="185" s="2" customFormat="1" ht="16.5" customHeight="1">
      <c r="A185" s="39"/>
      <c r="B185" s="40"/>
      <c r="C185" s="228" t="s">
        <v>1184</v>
      </c>
      <c r="D185" s="228" t="s">
        <v>365</v>
      </c>
      <c r="E185" s="229" t="s">
        <v>3599</v>
      </c>
      <c r="F185" s="230" t="s">
        <v>3600</v>
      </c>
      <c r="G185" s="231" t="s">
        <v>3590</v>
      </c>
      <c r="H185" s="232">
        <v>1</v>
      </c>
      <c r="I185" s="233"/>
      <c r="J185" s="234">
        <f>ROUND(I185*H185,2)</f>
        <v>0</v>
      </c>
      <c r="K185" s="230" t="s">
        <v>471</v>
      </c>
      <c r="L185" s="45"/>
      <c r="M185" s="235" t="s">
        <v>1</v>
      </c>
      <c r="N185" s="236" t="s">
        <v>42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370</v>
      </c>
      <c r="AT185" s="239" t="s">
        <v>365</v>
      </c>
      <c r="AU185" s="239" t="s">
        <v>83</v>
      </c>
      <c r="AY185" s="18" t="s">
        <v>362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88</v>
      </c>
      <c r="BK185" s="240">
        <f>ROUND(I185*H185,2)</f>
        <v>0</v>
      </c>
      <c r="BL185" s="18" t="s">
        <v>370</v>
      </c>
      <c r="BM185" s="239" t="s">
        <v>1503</v>
      </c>
    </row>
    <row r="186" s="2" customFormat="1" ht="16.5" customHeight="1">
      <c r="A186" s="39"/>
      <c r="B186" s="40"/>
      <c r="C186" s="228" t="s">
        <v>1190</v>
      </c>
      <c r="D186" s="228" t="s">
        <v>365</v>
      </c>
      <c r="E186" s="229" t="s">
        <v>3601</v>
      </c>
      <c r="F186" s="230" t="s">
        <v>3602</v>
      </c>
      <c r="G186" s="231" t="s">
        <v>3590</v>
      </c>
      <c r="H186" s="232">
        <v>1</v>
      </c>
      <c r="I186" s="233"/>
      <c r="J186" s="234">
        <f>ROUND(I186*H186,2)</f>
        <v>0</v>
      </c>
      <c r="K186" s="230" t="s">
        <v>471</v>
      </c>
      <c r="L186" s="45"/>
      <c r="M186" s="235" t="s">
        <v>1</v>
      </c>
      <c r="N186" s="236" t="s">
        <v>42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370</v>
      </c>
      <c r="AT186" s="239" t="s">
        <v>365</v>
      </c>
      <c r="AU186" s="239" t="s">
        <v>83</v>
      </c>
      <c r="AY186" s="18" t="s">
        <v>362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88</v>
      </c>
      <c r="BK186" s="240">
        <f>ROUND(I186*H186,2)</f>
        <v>0</v>
      </c>
      <c r="BL186" s="18" t="s">
        <v>370</v>
      </c>
      <c r="BM186" s="239" t="s">
        <v>1514</v>
      </c>
    </row>
    <row r="187" s="2" customFormat="1" ht="16.5" customHeight="1">
      <c r="A187" s="39"/>
      <c r="B187" s="40"/>
      <c r="C187" s="228" t="s">
        <v>1195</v>
      </c>
      <c r="D187" s="228" t="s">
        <v>365</v>
      </c>
      <c r="E187" s="229" t="s">
        <v>3603</v>
      </c>
      <c r="F187" s="230" t="s">
        <v>3604</v>
      </c>
      <c r="G187" s="231" t="s">
        <v>3590</v>
      </c>
      <c r="H187" s="232">
        <v>1</v>
      </c>
      <c r="I187" s="233"/>
      <c r="J187" s="234">
        <f>ROUND(I187*H187,2)</f>
        <v>0</v>
      </c>
      <c r="K187" s="230" t="s">
        <v>471</v>
      </c>
      <c r="L187" s="45"/>
      <c r="M187" s="235" t="s">
        <v>1</v>
      </c>
      <c r="N187" s="236" t="s">
        <v>42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370</v>
      </c>
      <c r="AT187" s="239" t="s">
        <v>365</v>
      </c>
      <c r="AU187" s="239" t="s">
        <v>83</v>
      </c>
      <c r="AY187" s="18" t="s">
        <v>362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88</v>
      </c>
      <c r="BK187" s="240">
        <f>ROUND(I187*H187,2)</f>
        <v>0</v>
      </c>
      <c r="BL187" s="18" t="s">
        <v>370</v>
      </c>
      <c r="BM187" s="239" t="s">
        <v>1532</v>
      </c>
    </row>
    <row r="188" s="2" customFormat="1" ht="16.5" customHeight="1">
      <c r="A188" s="39"/>
      <c r="B188" s="40"/>
      <c r="C188" s="228" t="s">
        <v>1201</v>
      </c>
      <c r="D188" s="228" t="s">
        <v>365</v>
      </c>
      <c r="E188" s="229" t="s">
        <v>3605</v>
      </c>
      <c r="F188" s="230" t="s">
        <v>3606</v>
      </c>
      <c r="G188" s="231" t="s">
        <v>3590</v>
      </c>
      <c r="H188" s="232">
        <v>1</v>
      </c>
      <c r="I188" s="233"/>
      <c r="J188" s="234">
        <f>ROUND(I188*H188,2)</f>
        <v>0</v>
      </c>
      <c r="K188" s="230" t="s">
        <v>471</v>
      </c>
      <c r="L188" s="45"/>
      <c r="M188" s="235" t="s">
        <v>1</v>
      </c>
      <c r="N188" s="236" t="s">
        <v>42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370</v>
      </c>
      <c r="AT188" s="239" t="s">
        <v>365</v>
      </c>
      <c r="AU188" s="239" t="s">
        <v>83</v>
      </c>
      <c r="AY188" s="18" t="s">
        <v>362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88</v>
      </c>
      <c r="BK188" s="240">
        <f>ROUND(I188*H188,2)</f>
        <v>0</v>
      </c>
      <c r="BL188" s="18" t="s">
        <v>370</v>
      </c>
      <c r="BM188" s="239" t="s">
        <v>1555</v>
      </c>
    </row>
    <row r="189" s="2" customFormat="1" ht="16.5" customHeight="1">
      <c r="A189" s="39"/>
      <c r="B189" s="40"/>
      <c r="C189" s="228" t="s">
        <v>1207</v>
      </c>
      <c r="D189" s="228" t="s">
        <v>365</v>
      </c>
      <c r="E189" s="229" t="s">
        <v>3607</v>
      </c>
      <c r="F189" s="230" t="s">
        <v>3608</v>
      </c>
      <c r="G189" s="231" t="s">
        <v>3590</v>
      </c>
      <c r="H189" s="232">
        <v>1</v>
      </c>
      <c r="I189" s="233"/>
      <c r="J189" s="234">
        <f>ROUND(I189*H189,2)</f>
        <v>0</v>
      </c>
      <c r="K189" s="230" t="s">
        <v>471</v>
      </c>
      <c r="L189" s="45"/>
      <c r="M189" s="235" t="s">
        <v>1</v>
      </c>
      <c r="N189" s="236" t="s">
        <v>42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370</v>
      </c>
      <c r="AT189" s="239" t="s">
        <v>365</v>
      </c>
      <c r="AU189" s="239" t="s">
        <v>83</v>
      </c>
      <c r="AY189" s="18" t="s">
        <v>362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88</v>
      </c>
      <c r="BK189" s="240">
        <f>ROUND(I189*H189,2)</f>
        <v>0</v>
      </c>
      <c r="BL189" s="18" t="s">
        <v>370</v>
      </c>
      <c r="BM189" s="239" t="s">
        <v>1564</v>
      </c>
    </row>
    <row r="190" s="2" customFormat="1" ht="16.5" customHeight="1">
      <c r="A190" s="39"/>
      <c r="B190" s="40"/>
      <c r="C190" s="228" t="s">
        <v>1214</v>
      </c>
      <c r="D190" s="228" t="s">
        <v>365</v>
      </c>
      <c r="E190" s="229" t="s">
        <v>3609</v>
      </c>
      <c r="F190" s="230" t="s">
        <v>3610</v>
      </c>
      <c r="G190" s="231" t="s">
        <v>3590</v>
      </c>
      <c r="H190" s="232">
        <v>1</v>
      </c>
      <c r="I190" s="233"/>
      <c r="J190" s="234">
        <f>ROUND(I190*H190,2)</f>
        <v>0</v>
      </c>
      <c r="K190" s="230" t="s">
        <v>471</v>
      </c>
      <c r="L190" s="45"/>
      <c r="M190" s="235" t="s">
        <v>1</v>
      </c>
      <c r="N190" s="236" t="s">
        <v>42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370</v>
      </c>
      <c r="AT190" s="239" t="s">
        <v>365</v>
      </c>
      <c r="AU190" s="239" t="s">
        <v>83</v>
      </c>
      <c r="AY190" s="18" t="s">
        <v>362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88</v>
      </c>
      <c r="BK190" s="240">
        <f>ROUND(I190*H190,2)</f>
        <v>0</v>
      </c>
      <c r="BL190" s="18" t="s">
        <v>370</v>
      </c>
      <c r="BM190" s="239" t="s">
        <v>1580</v>
      </c>
    </row>
    <row r="191" s="2" customFormat="1" ht="16.5" customHeight="1">
      <c r="A191" s="39"/>
      <c r="B191" s="40"/>
      <c r="C191" s="228" t="s">
        <v>1218</v>
      </c>
      <c r="D191" s="228" t="s">
        <v>365</v>
      </c>
      <c r="E191" s="229" t="s">
        <v>3611</v>
      </c>
      <c r="F191" s="230" t="s">
        <v>3612</v>
      </c>
      <c r="G191" s="231" t="s">
        <v>3590</v>
      </c>
      <c r="H191" s="232">
        <v>1</v>
      </c>
      <c r="I191" s="233"/>
      <c r="J191" s="234">
        <f>ROUND(I191*H191,2)</f>
        <v>0</v>
      </c>
      <c r="K191" s="230" t="s">
        <v>471</v>
      </c>
      <c r="L191" s="45"/>
      <c r="M191" s="235" t="s">
        <v>1</v>
      </c>
      <c r="N191" s="236" t="s">
        <v>42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370</v>
      </c>
      <c r="AT191" s="239" t="s">
        <v>365</v>
      </c>
      <c r="AU191" s="239" t="s">
        <v>83</v>
      </c>
      <c r="AY191" s="18" t="s">
        <v>362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88</v>
      </c>
      <c r="BK191" s="240">
        <f>ROUND(I191*H191,2)</f>
        <v>0</v>
      </c>
      <c r="BL191" s="18" t="s">
        <v>370</v>
      </c>
      <c r="BM191" s="239" t="s">
        <v>1600</v>
      </c>
    </row>
    <row r="192" s="2" customFormat="1" ht="16.5" customHeight="1">
      <c r="A192" s="39"/>
      <c r="B192" s="40"/>
      <c r="C192" s="228" t="s">
        <v>1222</v>
      </c>
      <c r="D192" s="228" t="s">
        <v>365</v>
      </c>
      <c r="E192" s="229" t="s">
        <v>3613</v>
      </c>
      <c r="F192" s="230" t="s">
        <v>3614</v>
      </c>
      <c r="G192" s="231" t="s">
        <v>3590</v>
      </c>
      <c r="H192" s="232">
        <v>1</v>
      </c>
      <c r="I192" s="233"/>
      <c r="J192" s="234">
        <f>ROUND(I192*H192,2)</f>
        <v>0</v>
      </c>
      <c r="K192" s="230" t="s">
        <v>471</v>
      </c>
      <c r="L192" s="45"/>
      <c r="M192" s="235" t="s">
        <v>1</v>
      </c>
      <c r="N192" s="236" t="s">
        <v>42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370</v>
      </c>
      <c r="AT192" s="239" t="s">
        <v>365</v>
      </c>
      <c r="AU192" s="239" t="s">
        <v>83</v>
      </c>
      <c r="AY192" s="18" t="s">
        <v>362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88</v>
      </c>
      <c r="BK192" s="240">
        <f>ROUND(I192*H192,2)</f>
        <v>0</v>
      </c>
      <c r="BL192" s="18" t="s">
        <v>370</v>
      </c>
      <c r="BM192" s="239" t="s">
        <v>1608</v>
      </c>
    </row>
    <row r="193" s="2" customFormat="1" ht="16.5" customHeight="1">
      <c r="A193" s="39"/>
      <c r="B193" s="40"/>
      <c r="C193" s="228" t="s">
        <v>1228</v>
      </c>
      <c r="D193" s="228" t="s">
        <v>365</v>
      </c>
      <c r="E193" s="229" t="s">
        <v>3615</v>
      </c>
      <c r="F193" s="230" t="s">
        <v>3616</v>
      </c>
      <c r="G193" s="231" t="s">
        <v>3590</v>
      </c>
      <c r="H193" s="232">
        <v>1</v>
      </c>
      <c r="I193" s="233"/>
      <c r="J193" s="234">
        <f>ROUND(I193*H193,2)</f>
        <v>0</v>
      </c>
      <c r="K193" s="230" t="s">
        <v>471</v>
      </c>
      <c r="L193" s="45"/>
      <c r="M193" s="235" t="s">
        <v>1</v>
      </c>
      <c r="N193" s="236" t="s">
        <v>42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370</v>
      </c>
      <c r="AT193" s="239" t="s">
        <v>365</v>
      </c>
      <c r="AU193" s="239" t="s">
        <v>83</v>
      </c>
      <c r="AY193" s="18" t="s">
        <v>362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88</v>
      </c>
      <c r="BK193" s="240">
        <f>ROUND(I193*H193,2)</f>
        <v>0</v>
      </c>
      <c r="BL193" s="18" t="s">
        <v>370</v>
      </c>
      <c r="BM193" s="239" t="s">
        <v>1617</v>
      </c>
    </row>
    <row r="194" s="2" customFormat="1" ht="16.5" customHeight="1">
      <c r="A194" s="39"/>
      <c r="B194" s="40"/>
      <c r="C194" s="228" t="s">
        <v>1233</v>
      </c>
      <c r="D194" s="228" t="s">
        <v>365</v>
      </c>
      <c r="E194" s="229" t="s">
        <v>3617</v>
      </c>
      <c r="F194" s="230" t="s">
        <v>3358</v>
      </c>
      <c r="G194" s="231" t="s">
        <v>3590</v>
      </c>
      <c r="H194" s="232">
        <v>1</v>
      </c>
      <c r="I194" s="233"/>
      <c r="J194" s="234">
        <f>ROUND(I194*H194,2)</f>
        <v>0</v>
      </c>
      <c r="K194" s="230" t="s">
        <v>471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370</v>
      </c>
      <c r="AT194" s="239" t="s">
        <v>365</v>
      </c>
      <c r="AU194" s="239" t="s">
        <v>83</v>
      </c>
      <c r="AY194" s="18" t="s">
        <v>362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88</v>
      </c>
      <c r="BK194" s="240">
        <f>ROUND(I194*H194,2)</f>
        <v>0</v>
      </c>
      <c r="BL194" s="18" t="s">
        <v>370</v>
      </c>
      <c r="BM194" s="239" t="s">
        <v>1635</v>
      </c>
    </row>
    <row r="195" s="2" customFormat="1" ht="16.5" customHeight="1">
      <c r="A195" s="39"/>
      <c r="B195" s="40"/>
      <c r="C195" s="228" t="s">
        <v>1237</v>
      </c>
      <c r="D195" s="228" t="s">
        <v>365</v>
      </c>
      <c r="E195" s="229" t="s">
        <v>3618</v>
      </c>
      <c r="F195" s="230" t="s">
        <v>3361</v>
      </c>
      <c r="G195" s="231" t="s">
        <v>3590</v>
      </c>
      <c r="H195" s="232">
        <v>1</v>
      </c>
      <c r="I195" s="233"/>
      <c r="J195" s="234">
        <f>ROUND(I195*H195,2)</f>
        <v>0</v>
      </c>
      <c r="K195" s="230" t="s">
        <v>471</v>
      </c>
      <c r="L195" s="45"/>
      <c r="M195" s="235" t="s">
        <v>1</v>
      </c>
      <c r="N195" s="236" t="s">
        <v>42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370</v>
      </c>
      <c r="AT195" s="239" t="s">
        <v>365</v>
      </c>
      <c r="AU195" s="239" t="s">
        <v>83</v>
      </c>
      <c r="AY195" s="18" t="s">
        <v>362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88</v>
      </c>
      <c r="BK195" s="240">
        <f>ROUND(I195*H195,2)</f>
        <v>0</v>
      </c>
      <c r="BL195" s="18" t="s">
        <v>370</v>
      </c>
      <c r="BM195" s="239" t="s">
        <v>1645</v>
      </c>
    </row>
    <row r="196" s="2" customFormat="1" ht="33" customHeight="1">
      <c r="A196" s="39"/>
      <c r="B196" s="40"/>
      <c r="C196" s="228" t="s">
        <v>1239</v>
      </c>
      <c r="D196" s="228" t="s">
        <v>365</v>
      </c>
      <c r="E196" s="229" t="s">
        <v>3619</v>
      </c>
      <c r="F196" s="230" t="s">
        <v>3620</v>
      </c>
      <c r="G196" s="231" t="s">
        <v>3590</v>
      </c>
      <c r="H196" s="232">
        <v>1</v>
      </c>
      <c r="I196" s="233"/>
      <c r="J196" s="234">
        <f>ROUND(I196*H196,2)</f>
        <v>0</v>
      </c>
      <c r="K196" s="230" t="s">
        <v>471</v>
      </c>
      <c r="L196" s="45"/>
      <c r="M196" s="288" t="s">
        <v>1</v>
      </c>
      <c r="N196" s="289" t="s">
        <v>42</v>
      </c>
      <c r="O196" s="290"/>
      <c r="P196" s="291">
        <f>O196*H196</f>
        <v>0</v>
      </c>
      <c r="Q196" s="291">
        <v>0</v>
      </c>
      <c r="R196" s="291">
        <f>Q196*H196</f>
        <v>0</v>
      </c>
      <c r="S196" s="291">
        <v>0</v>
      </c>
      <c r="T196" s="292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370</v>
      </c>
      <c r="AT196" s="239" t="s">
        <v>365</v>
      </c>
      <c r="AU196" s="239" t="s">
        <v>83</v>
      </c>
      <c r="AY196" s="18" t="s">
        <v>362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88</v>
      </c>
      <c r="BK196" s="240">
        <f>ROUND(I196*H196,2)</f>
        <v>0</v>
      </c>
      <c r="BL196" s="18" t="s">
        <v>370</v>
      </c>
      <c r="BM196" s="239" t="s">
        <v>1666</v>
      </c>
    </row>
    <row r="197" s="2" customFormat="1" ht="6.96" customHeight="1">
      <c r="A197" s="39"/>
      <c r="B197" s="67"/>
      <c r="C197" s="68"/>
      <c r="D197" s="68"/>
      <c r="E197" s="68"/>
      <c r="F197" s="68"/>
      <c r="G197" s="68"/>
      <c r="H197" s="68"/>
      <c r="I197" s="68"/>
      <c r="J197" s="68"/>
      <c r="K197" s="68"/>
      <c r="L197" s="45"/>
      <c r="M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</row>
  </sheetData>
  <sheetProtection sheet="1" autoFilter="0" formatColumns="0" formatRows="0" objects="1" scenarios="1" spinCount="100000" saltValue="+o6NITOjgzxRRLRbyX4TtXrqqBPDfiaijKcCtu3P2cBgMcfsXTuykeZMEPGCmfc6WsG4Q1KkTB7IfedGswWovw==" hashValue="ROazixd0d+ckkW1biqrwFE800DhDKdnMWcfk8QrjJ1FfBhyB7q+1bhTxfwKJrqbpE0t2eTj4UWBt0tKbMFRVBQ==" algorithmName="SHA-512" password="CC35"/>
  <autoFilter ref="C125:K19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218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 s="1" customFormat="1" ht="12" customHeight="1">
      <c r="B8" s="21"/>
      <c r="D8" s="152" t="s">
        <v>325</v>
      </c>
      <c r="L8" s="21"/>
    </row>
    <row r="9" s="2" customFormat="1" ht="16.5" customHeight="1">
      <c r="A9" s="39"/>
      <c r="B9" s="45"/>
      <c r="C9" s="39"/>
      <c r="D9" s="39"/>
      <c r="E9" s="153" t="s">
        <v>632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327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3621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6. 8. 2025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ROUND((SUM(BE121:BE139)),  2)</f>
        <v>0</v>
      </c>
      <c r="G35" s="39"/>
      <c r="H35" s="39"/>
      <c r="I35" s="166">
        <v>0.20999999999999999</v>
      </c>
      <c r="J35" s="165">
        <f>ROUND(((SUM(BE121:BE139))*I35),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ROUND((SUM(BF121:BF139)),  2)</f>
        <v>0</v>
      </c>
      <c r="G36" s="39"/>
      <c r="H36" s="39"/>
      <c r="I36" s="166">
        <v>0.12</v>
      </c>
      <c r="J36" s="165">
        <f>ROUND(((SUM(BF121:BF139))*I36),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ROUND((SUM(BG121:BG139)),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ROUND((SUM(BH121:BH139)),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ROUND((SUM(BI121:BI139)),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632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327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VZT.B - Vzduchotechnika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Ústecká 2855, Česká Lípa </v>
      </c>
      <c r="G91" s="41"/>
      <c r="H91" s="41"/>
      <c r="I91" s="33" t="s">
        <v>22</v>
      </c>
      <c r="J91" s="80" t="str">
        <f>IF(J14="","",J14)</f>
        <v>6. 8. 2025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Č. Lípa, n. T.G.M. 1/1, 47 001 Česká Lípa</v>
      </c>
      <c r="G93" s="41"/>
      <c r="H93" s="41"/>
      <c r="I93" s="33" t="s">
        <v>30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330</v>
      </c>
      <c r="D96" s="187"/>
      <c r="E96" s="187"/>
      <c r="F96" s="187"/>
      <c r="G96" s="187"/>
      <c r="H96" s="187"/>
      <c r="I96" s="187"/>
      <c r="J96" s="188" t="s">
        <v>331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332</v>
      </c>
      <c r="D98" s="41"/>
      <c r="E98" s="41"/>
      <c r="F98" s="41"/>
      <c r="G98" s="41"/>
      <c r="H98" s="41"/>
      <c r="I98" s="41"/>
      <c r="J98" s="111">
        <f>J121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333</v>
      </c>
    </row>
    <row r="99" s="9" customFormat="1" ht="24.96" customHeight="1">
      <c r="A99" s="9"/>
      <c r="B99" s="190"/>
      <c r="C99" s="191"/>
      <c r="D99" s="192" t="s">
        <v>3488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347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185" t="str">
        <f>E7</f>
        <v>Stavební úpravy Ústecká 2855, Česká Lípa</v>
      </c>
      <c r="F109" s="33"/>
      <c r="G109" s="33"/>
      <c r="H109" s="33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1" customFormat="1" ht="12" customHeight="1">
      <c r="B110" s="22"/>
      <c r="C110" s="33" t="s">
        <v>325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39"/>
      <c r="B111" s="40"/>
      <c r="C111" s="41"/>
      <c r="D111" s="41"/>
      <c r="E111" s="185" t="s">
        <v>632</v>
      </c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327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E11</f>
        <v>VZT.B - Vzduchotechnika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F14</f>
        <v xml:space="preserve">Ústecká 2855, Česká Lípa </v>
      </c>
      <c r="G115" s="41"/>
      <c r="H115" s="41"/>
      <c r="I115" s="33" t="s">
        <v>22</v>
      </c>
      <c r="J115" s="80" t="str">
        <f>IF(J14="","",J14)</f>
        <v>6. 8. 2025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24</v>
      </c>
      <c r="D117" s="41"/>
      <c r="E117" s="41"/>
      <c r="F117" s="28" t="str">
        <f>E17</f>
        <v>Město Č. Lípa, n. T.G.M. 1/1, 47 001 Česká Lípa</v>
      </c>
      <c r="G117" s="41"/>
      <c r="H117" s="41"/>
      <c r="I117" s="33" t="s">
        <v>30</v>
      </c>
      <c r="J117" s="37" t="str">
        <f>E23</f>
        <v xml:space="preserve"> 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28</v>
      </c>
      <c r="D118" s="41"/>
      <c r="E118" s="41"/>
      <c r="F118" s="28" t="str">
        <f>IF(E20="","",E20)</f>
        <v>Vyplň údaj</v>
      </c>
      <c r="G118" s="41"/>
      <c r="H118" s="41"/>
      <c r="I118" s="33" t="s">
        <v>33</v>
      </c>
      <c r="J118" s="37" t="str">
        <f>E26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201"/>
      <c r="B120" s="202"/>
      <c r="C120" s="203" t="s">
        <v>348</v>
      </c>
      <c r="D120" s="204" t="s">
        <v>61</v>
      </c>
      <c r="E120" s="204" t="s">
        <v>57</v>
      </c>
      <c r="F120" s="204" t="s">
        <v>58</v>
      </c>
      <c r="G120" s="204" t="s">
        <v>349</v>
      </c>
      <c r="H120" s="204" t="s">
        <v>350</v>
      </c>
      <c r="I120" s="204" t="s">
        <v>351</v>
      </c>
      <c r="J120" s="204" t="s">
        <v>331</v>
      </c>
      <c r="K120" s="205" t="s">
        <v>352</v>
      </c>
      <c r="L120" s="206"/>
      <c r="M120" s="101" t="s">
        <v>1</v>
      </c>
      <c r="N120" s="102" t="s">
        <v>40</v>
      </c>
      <c r="O120" s="102" t="s">
        <v>353</v>
      </c>
      <c r="P120" s="102" t="s">
        <v>354</v>
      </c>
      <c r="Q120" s="102" t="s">
        <v>355</v>
      </c>
      <c r="R120" s="102" t="s">
        <v>356</v>
      </c>
      <c r="S120" s="102" t="s">
        <v>357</v>
      </c>
      <c r="T120" s="103" t="s">
        <v>358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39"/>
      <c r="B121" s="40"/>
      <c r="C121" s="108" t="s">
        <v>359</v>
      </c>
      <c r="D121" s="41"/>
      <c r="E121" s="41"/>
      <c r="F121" s="41"/>
      <c r="G121" s="41"/>
      <c r="H121" s="41"/>
      <c r="I121" s="41"/>
      <c r="J121" s="207">
        <f>BK121</f>
        <v>0</v>
      </c>
      <c r="K121" s="41"/>
      <c r="L121" s="45"/>
      <c r="M121" s="104"/>
      <c r="N121" s="208"/>
      <c r="O121" s="105"/>
      <c r="P121" s="209">
        <f>P122</f>
        <v>0</v>
      </c>
      <c r="Q121" s="105"/>
      <c r="R121" s="209">
        <f>R122</f>
        <v>0</v>
      </c>
      <c r="S121" s="105"/>
      <c r="T121" s="210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75</v>
      </c>
      <c r="AU121" s="18" t="s">
        <v>333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75</v>
      </c>
      <c r="E122" s="215" t="s">
        <v>2577</v>
      </c>
      <c r="F122" s="215" t="s">
        <v>3494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SUM(P123:P139)</f>
        <v>0</v>
      </c>
      <c r="Q122" s="220"/>
      <c r="R122" s="221">
        <f>SUM(R123:R139)</f>
        <v>0</v>
      </c>
      <c r="S122" s="220"/>
      <c r="T122" s="222">
        <f>SUM(T123:T139)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83</v>
      </c>
      <c r="AT122" s="224" t="s">
        <v>75</v>
      </c>
      <c r="AU122" s="224" t="s">
        <v>76</v>
      </c>
      <c r="AY122" s="223" t="s">
        <v>362</v>
      </c>
      <c r="BK122" s="225">
        <f>SUM(BK123:BK139)</f>
        <v>0</v>
      </c>
    </row>
    <row r="123" s="2" customFormat="1" ht="33" customHeight="1">
      <c r="A123" s="39"/>
      <c r="B123" s="40"/>
      <c r="C123" s="228" t="s">
        <v>83</v>
      </c>
      <c r="D123" s="228" t="s">
        <v>365</v>
      </c>
      <c r="E123" s="229" t="s">
        <v>3622</v>
      </c>
      <c r="F123" s="230" t="s">
        <v>3623</v>
      </c>
      <c r="G123" s="231" t="s">
        <v>603</v>
      </c>
      <c r="H123" s="232">
        <v>2</v>
      </c>
      <c r="I123" s="233"/>
      <c r="J123" s="234">
        <f>ROUND(I123*H123,2)</f>
        <v>0</v>
      </c>
      <c r="K123" s="230" t="s">
        <v>471</v>
      </c>
      <c r="L123" s="45"/>
      <c r="M123" s="235" t="s">
        <v>1</v>
      </c>
      <c r="N123" s="236" t="s">
        <v>42</v>
      </c>
      <c r="O123" s="92"/>
      <c r="P123" s="237">
        <f>O123*H123</f>
        <v>0</v>
      </c>
      <c r="Q123" s="237">
        <v>0</v>
      </c>
      <c r="R123" s="237">
        <f>Q123*H123</f>
        <v>0</v>
      </c>
      <c r="S123" s="237">
        <v>0</v>
      </c>
      <c r="T123" s="238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9" t="s">
        <v>370</v>
      </c>
      <c r="AT123" s="239" t="s">
        <v>365</v>
      </c>
      <c r="AU123" s="239" t="s">
        <v>83</v>
      </c>
      <c r="AY123" s="18" t="s">
        <v>362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8" t="s">
        <v>88</v>
      </c>
      <c r="BK123" s="240">
        <f>ROUND(I123*H123,2)</f>
        <v>0</v>
      </c>
      <c r="BL123" s="18" t="s">
        <v>370</v>
      </c>
      <c r="BM123" s="239" t="s">
        <v>88</v>
      </c>
    </row>
    <row r="124" s="2" customFormat="1" ht="24.15" customHeight="1">
      <c r="A124" s="39"/>
      <c r="B124" s="40"/>
      <c r="C124" s="228" t="s">
        <v>88</v>
      </c>
      <c r="D124" s="228" t="s">
        <v>365</v>
      </c>
      <c r="E124" s="229" t="s">
        <v>3624</v>
      </c>
      <c r="F124" s="230" t="s">
        <v>3625</v>
      </c>
      <c r="G124" s="231" t="s">
        <v>603</v>
      </c>
      <c r="H124" s="232">
        <v>3</v>
      </c>
      <c r="I124" s="233"/>
      <c r="J124" s="234">
        <f>ROUND(I124*H124,2)</f>
        <v>0</v>
      </c>
      <c r="K124" s="230" t="s">
        <v>471</v>
      </c>
      <c r="L124" s="45"/>
      <c r="M124" s="235" t="s">
        <v>1</v>
      </c>
      <c r="N124" s="236" t="s">
        <v>42</v>
      </c>
      <c r="O124" s="92"/>
      <c r="P124" s="237">
        <f>O124*H124</f>
        <v>0</v>
      </c>
      <c r="Q124" s="237">
        <v>0</v>
      </c>
      <c r="R124" s="237">
        <f>Q124*H124</f>
        <v>0</v>
      </c>
      <c r="S124" s="237">
        <v>0</v>
      </c>
      <c r="T124" s="238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9" t="s">
        <v>370</v>
      </c>
      <c r="AT124" s="239" t="s">
        <v>365</v>
      </c>
      <c r="AU124" s="239" t="s">
        <v>83</v>
      </c>
      <c r="AY124" s="18" t="s">
        <v>362</v>
      </c>
      <c r="BE124" s="240">
        <f>IF(N124="základní",J124,0)</f>
        <v>0</v>
      </c>
      <c r="BF124" s="240">
        <f>IF(N124="snížená",J124,0)</f>
        <v>0</v>
      </c>
      <c r="BG124" s="240">
        <f>IF(N124="zákl. přenesená",J124,0)</f>
        <v>0</v>
      </c>
      <c r="BH124" s="240">
        <f>IF(N124="sníž. přenesená",J124,0)</f>
        <v>0</v>
      </c>
      <c r="BI124" s="240">
        <f>IF(N124="nulová",J124,0)</f>
        <v>0</v>
      </c>
      <c r="BJ124" s="18" t="s">
        <v>88</v>
      </c>
      <c r="BK124" s="240">
        <f>ROUND(I124*H124,2)</f>
        <v>0</v>
      </c>
      <c r="BL124" s="18" t="s">
        <v>370</v>
      </c>
      <c r="BM124" s="239" t="s">
        <v>370</v>
      </c>
    </row>
    <row r="125" s="2" customFormat="1" ht="24.15" customHeight="1">
      <c r="A125" s="39"/>
      <c r="B125" s="40"/>
      <c r="C125" s="228" t="s">
        <v>104</v>
      </c>
      <c r="D125" s="228" t="s">
        <v>365</v>
      </c>
      <c r="E125" s="229" t="s">
        <v>3514</v>
      </c>
      <c r="F125" s="230" t="s">
        <v>3515</v>
      </c>
      <c r="G125" s="231" t="s">
        <v>3511</v>
      </c>
      <c r="H125" s="232">
        <v>3</v>
      </c>
      <c r="I125" s="233"/>
      <c r="J125" s="234">
        <f>ROUND(I125*H125,2)</f>
        <v>0</v>
      </c>
      <c r="K125" s="230" t="s">
        <v>471</v>
      </c>
      <c r="L125" s="45"/>
      <c r="M125" s="235" t="s">
        <v>1</v>
      </c>
      <c r="N125" s="236" t="s">
        <v>42</v>
      </c>
      <c r="O125" s="92"/>
      <c r="P125" s="237">
        <f>O125*H125</f>
        <v>0</v>
      </c>
      <c r="Q125" s="237">
        <v>0</v>
      </c>
      <c r="R125" s="237">
        <f>Q125*H125</f>
        <v>0</v>
      </c>
      <c r="S125" s="237">
        <v>0</v>
      </c>
      <c r="T125" s="238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9" t="s">
        <v>370</v>
      </c>
      <c r="AT125" s="239" t="s">
        <v>365</v>
      </c>
      <c r="AU125" s="239" t="s">
        <v>83</v>
      </c>
      <c r="AY125" s="18" t="s">
        <v>362</v>
      </c>
      <c r="BE125" s="240">
        <f>IF(N125="základní",J125,0)</f>
        <v>0</v>
      </c>
      <c r="BF125" s="240">
        <f>IF(N125="snížená",J125,0)</f>
        <v>0</v>
      </c>
      <c r="BG125" s="240">
        <f>IF(N125="zákl. přenesená",J125,0)</f>
        <v>0</v>
      </c>
      <c r="BH125" s="240">
        <f>IF(N125="sníž. přenesená",J125,0)</f>
        <v>0</v>
      </c>
      <c r="BI125" s="240">
        <f>IF(N125="nulová",J125,0)</f>
        <v>0</v>
      </c>
      <c r="BJ125" s="18" t="s">
        <v>88</v>
      </c>
      <c r="BK125" s="240">
        <f>ROUND(I125*H125,2)</f>
        <v>0</v>
      </c>
      <c r="BL125" s="18" t="s">
        <v>370</v>
      </c>
      <c r="BM125" s="239" t="s">
        <v>386</v>
      </c>
    </row>
    <row r="126" s="2" customFormat="1" ht="16.5" customHeight="1">
      <c r="A126" s="39"/>
      <c r="B126" s="40"/>
      <c r="C126" s="228" t="s">
        <v>370</v>
      </c>
      <c r="D126" s="228" t="s">
        <v>365</v>
      </c>
      <c r="E126" s="229" t="s">
        <v>3626</v>
      </c>
      <c r="F126" s="230" t="s">
        <v>3627</v>
      </c>
      <c r="G126" s="231" t="s">
        <v>603</v>
      </c>
      <c r="H126" s="232">
        <v>1</v>
      </c>
      <c r="I126" s="233"/>
      <c r="J126" s="234">
        <f>ROUND(I126*H126,2)</f>
        <v>0</v>
      </c>
      <c r="K126" s="230" t="s">
        <v>471</v>
      </c>
      <c r="L126" s="45"/>
      <c r="M126" s="235" t="s">
        <v>1</v>
      </c>
      <c r="N126" s="236" t="s">
        <v>42</v>
      </c>
      <c r="O126" s="92"/>
      <c r="P126" s="237">
        <f>O126*H126</f>
        <v>0</v>
      </c>
      <c r="Q126" s="237">
        <v>0</v>
      </c>
      <c r="R126" s="237">
        <f>Q126*H126</f>
        <v>0</v>
      </c>
      <c r="S126" s="237">
        <v>0</v>
      </c>
      <c r="T126" s="238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9" t="s">
        <v>370</v>
      </c>
      <c r="AT126" s="239" t="s">
        <v>365</v>
      </c>
      <c r="AU126" s="239" t="s">
        <v>83</v>
      </c>
      <c r="AY126" s="18" t="s">
        <v>362</v>
      </c>
      <c r="BE126" s="240">
        <f>IF(N126="základní",J126,0)</f>
        <v>0</v>
      </c>
      <c r="BF126" s="240">
        <f>IF(N126="snížená",J126,0)</f>
        <v>0</v>
      </c>
      <c r="BG126" s="240">
        <f>IF(N126="zákl. přenesená",J126,0)</f>
        <v>0</v>
      </c>
      <c r="BH126" s="240">
        <f>IF(N126="sníž. přenesená",J126,0)</f>
        <v>0</v>
      </c>
      <c r="BI126" s="240">
        <f>IF(N126="nulová",J126,0)</f>
        <v>0</v>
      </c>
      <c r="BJ126" s="18" t="s">
        <v>88</v>
      </c>
      <c r="BK126" s="240">
        <f>ROUND(I126*H126,2)</f>
        <v>0</v>
      </c>
      <c r="BL126" s="18" t="s">
        <v>370</v>
      </c>
      <c r="BM126" s="239" t="s">
        <v>383</v>
      </c>
    </row>
    <row r="127" s="2" customFormat="1" ht="37.8" customHeight="1">
      <c r="A127" s="39"/>
      <c r="B127" s="40"/>
      <c r="C127" s="228" t="s">
        <v>363</v>
      </c>
      <c r="D127" s="228" t="s">
        <v>365</v>
      </c>
      <c r="E127" s="229" t="s">
        <v>3628</v>
      </c>
      <c r="F127" s="230" t="s">
        <v>3589</v>
      </c>
      <c r="G127" s="231" t="s">
        <v>3590</v>
      </c>
      <c r="H127" s="232">
        <v>1</v>
      </c>
      <c r="I127" s="233"/>
      <c r="J127" s="234">
        <f>ROUND(I127*H127,2)</f>
        <v>0</v>
      </c>
      <c r="K127" s="230" t="s">
        <v>471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370</v>
      </c>
      <c r="AT127" s="239" t="s">
        <v>365</v>
      </c>
      <c r="AU127" s="239" t="s">
        <v>83</v>
      </c>
      <c r="AY127" s="18" t="s">
        <v>362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88</v>
      </c>
      <c r="BK127" s="240">
        <f>ROUND(I127*H127,2)</f>
        <v>0</v>
      </c>
      <c r="BL127" s="18" t="s">
        <v>370</v>
      </c>
      <c r="BM127" s="239" t="s">
        <v>411</v>
      </c>
    </row>
    <row r="128" s="2" customFormat="1" ht="16.5" customHeight="1">
      <c r="A128" s="39"/>
      <c r="B128" s="40"/>
      <c r="C128" s="228" t="s">
        <v>386</v>
      </c>
      <c r="D128" s="228" t="s">
        <v>365</v>
      </c>
      <c r="E128" s="229" t="s">
        <v>3629</v>
      </c>
      <c r="F128" s="230" t="s">
        <v>3598</v>
      </c>
      <c r="G128" s="231" t="s">
        <v>3590</v>
      </c>
      <c r="H128" s="232">
        <v>1</v>
      </c>
      <c r="I128" s="233"/>
      <c r="J128" s="234">
        <f>ROUND(I128*H128,2)</f>
        <v>0</v>
      </c>
      <c r="K128" s="230" t="s">
        <v>471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370</v>
      </c>
      <c r="AT128" s="239" t="s">
        <v>365</v>
      </c>
      <c r="AU128" s="239" t="s">
        <v>83</v>
      </c>
      <c r="AY128" s="18" t="s">
        <v>362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370</v>
      </c>
      <c r="BM128" s="239" t="s">
        <v>8</v>
      </c>
    </row>
    <row r="129" s="2" customFormat="1" ht="16.5" customHeight="1">
      <c r="A129" s="39"/>
      <c r="B129" s="40"/>
      <c r="C129" s="228" t="s">
        <v>397</v>
      </c>
      <c r="D129" s="228" t="s">
        <v>365</v>
      </c>
      <c r="E129" s="229" t="s">
        <v>3630</v>
      </c>
      <c r="F129" s="230" t="s">
        <v>3600</v>
      </c>
      <c r="G129" s="231" t="s">
        <v>3590</v>
      </c>
      <c r="H129" s="232">
        <v>1</v>
      </c>
      <c r="I129" s="233"/>
      <c r="J129" s="234">
        <f>ROUND(I129*H129,2)</f>
        <v>0</v>
      </c>
      <c r="K129" s="230" t="s">
        <v>471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370</v>
      </c>
      <c r="AT129" s="239" t="s">
        <v>365</v>
      </c>
      <c r="AU129" s="239" t="s">
        <v>83</v>
      </c>
      <c r="AY129" s="18" t="s">
        <v>362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370</v>
      </c>
      <c r="BM129" s="239" t="s">
        <v>431</v>
      </c>
    </row>
    <row r="130" s="2" customFormat="1" ht="16.5" customHeight="1">
      <c r="A130" s="39"/>
      <c r="B130" s="40"/>
      <c r="C130" s="228" t="s">
        <v>383</v>
      </c>
      <c r="D130" s="228" t="s">
        <v>365</v>
      </c>
      <c r="E130" s="229" t="s">
        <v>3631</v>
      </c>
      <c r="F130" s="230" t="s">
        <v>3602</v>
      </c>
      <c r="G130" s="231" t="s">
        <v>3590</v>
      </c>
      <c r="H130" s="232">
        <v>1</v>
      </c>
      <c r="I130" s="233"/>
      <c r="J130" s="234">
        <f>ROUND(I130*H130,2)</f>
        <v>0</v>
      </c>
      <c r="K130" s="230" t="s">
        <v>471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370</v>
      </c>
      <c r="AT130" s="239" t="s">
        <v>365</v>
      </c>
      <c r="AU130" s="239" t="s">
        <v>83</v>
      </c>
      <c r="AY130" s="18" t="s">
        <v>362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370</v>
      </c>
      <c r="BM130" s="239" t="s">
        <v>440</v>
      </c>
    </row>
    <row r="131" s="2" customFormat="1" ht="16.5" customHeight="1">
      <c r="A131" s="39"/>
      <c r="B131" s="40"/>
      <c r="C131" s="228" t="s">
        <v>406</v>
      </c>
      <c r="D131" s="228" t="s">
        <v>365</v>
      </c>
      <c r="E131" s="229" t="s">
        <v>3632</v>
      </c>
      <c r="F131" s="230" t="s">
        <v>3604</v>
      </c>
      <c r="G131" s="231" t="s">
        <v>3590</v>
      </c>
      <c r="H131" s="232">
        <v>1</v>
      </c>
      <c r="I131" s="233"/>
      <c r="J131" s="234">
        <f>ROUND(I131*H131,2)</f>
        <v>0</v>
      </c>
      <c r="K131" s="230" t="s">
        <v>471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370</v>
      </c>
      <c r="AT131" s="239" t="s">
        <v>365</v>
      </c>
      <c r="AU131" s="239" t="s">
        <v>83</v>
      </c>
      <c r="AY131" s="18" t="s">
        <v>362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370</v>
      </c>
      <c r="BM131" s="239" t="s">
        <v>450</v>
      </c>
    </row>
    <row r="132" s="2" customFormat="1" ht="16.5" customHeight="1">
      <c r="A132" s="39"/>
      <c r="B132" s="40"/>
      <c r="C132" s="228" t="s">
        <v>411</v>
      </c>
      <c r="D132" s="228" t="s">
        <v>365</v>
      </c>
      <c r="E132" s="229" t="s">
        <v>3633</v>
      </c>
      <c r="F132" s="230" t="s">
        <v>3606</v>
      </c>
      <c r="G132" s="231" t="s">
        <v>3590</v>
      </c>
      <c r="H132" s="232">
        <v>1</v>
      </c>
      <c r="I132" s="233"/>
      <c r="J132" s="234">
        <f>ROUND(I132*H132,2)</f>
        <v>0</v>
      </c>
      <c r="K132" s="230" t="s">
        <v>471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370</v>
      </c>
      <c r="AT132" s="239" t="s">
        <v>365</v>
      </c>
      <c r="AU132" s="239" t="s">
        <v>83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370</v>
      </c>
      <c r="BM132" s="239" t="s">
        <v>461</v>
      </c>
    </row>
    <row r="133" s="2" customFormat="1" ht="16.5" customHeight="1">
      <c r="A133" s="39"/>
      <c r="B133" s="40"/>
      <c r="C133" s="228" t="s">
        <v>416</v>
      </c>
      <c r="D133" s="228" t="s">
        <v>365</v>
      </c>
      <c r="E133" s="229" t="s">
        <v>3634</v>
      </c>
      <c r="F133" s="230" t="s">
        <v>3608</v>
      </c>
      <c r="G133" s="231" t="s">
        <v>3590</v>
      </c>
      <c r="H133" s="232">
        <v>1</v>
      </c>
      <c r="I133" s="233"/>
      <c r="J133" s="234">
        <f>ROUND(I133*H133,2)</f>
        <v>0</v>
      </c>
      <c r="K133" s="230" t="s">
        <v>471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83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473</v>
      </c>
    </row>
    <row r="134" s="2" customFormat="1" ht="16.5" customHeight="1">
      <c r="A134" s="39"/>
      <c r="B134" s="40"/>
      <c r="C134" s="228" t="s">
        <v>8</v>
      </c>
      <c r="D134" s="228" t="s">
        <v>365</v>
      </c>
      <c r="E134" s="229" t="s">
        <v>3635</v>
      </c>
      <c r="F134" s="230" t="s">
        <v>3610</v>
      </c>
      <c r="G134" s="231" t="s">
        <v>3590</v>
      </c>
      <c r="H134" s="232">
        <v>1</v>
      </c>
      <c r="I134" s="233"/>
      <c r="J134" s="234">
        <f>ROUND(I134*H134,2)</f>
        <v>0</v>
      </c>
      <c r="K134" s="230" t="s">
        <v>471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83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484</v>
      </c>
    </row>
    <row r="135" s="2" customFormat="1" ht="16.5" customHeight="1">
      <c r="A135" s="39"/>
      <c r="B135" s="40"/>
      <c r="C135" s="228" t="s">
        <v>427</v>
      </c>
      <c r="D135" s="228" t="s">
        <v>365</v>
      </c>
      <c r="E135" s="229" t="s">
        <v>3636</v>
      </c>
      <c r="F135" s="230" t="s">
        <v>3614</v>
      </c>
      <c r="G135" s="231" t="s">
        <v>3590</v>
      </c>
      <c r="H135" s="232">
        <v>1</v>
      </c>
      <c r="I135" s="233"/>
      <c r="J135" s="234">
        <f>ROUND(I135*H135,2)</f>
        <v>0</v>
      </c>
      <c r="K135" s="230" t="s">
        <v>471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83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492</v>
      </c>
    </row>
    <row r="136" s="2" customFormat="1" ht="16.5" customHeight="1">
      <c r="A136" s="39"/>
      <c r="B136" s="40"/>
      <c r="C136" s="228" t="s">
        <v>431</v>
      </c>
      <c r="D136" s="228" t="s">
        <v>365</v>
      </c>
      <c r="E136" s="229" t="s">
        <v>3637</v>
      </c>
      <c r="F136" s="230" t="s">
        <v>3616</v>
      </c>
      <c r="G136" s="231" t="s">
        <v>3590</v>
      </c>
      <c r="H136" s="232">
        <v>1</v>
      </c>
      <c r="I136" s="233"/>
      <c r="J136" s="234">
        <f>ROUND(I136*H136,2)</f>
        <v>0</v>
      </c>
      <c r="K136" s="230" t="s">
        <v>471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83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502</v>
      </c>
    </row>
    <row r="137" s="2" customFormat="1" ht="16.5" customHeight="1">
      <c r="A137" s="39"/>
      <c r="B137" s="40"/>
      <c r="C137" s="228" t="s">
        <v>435</v>
      </c>
      <c r="D137" s="228" t="s">
        <v>365</v>
      </c>
      <c r="E137" s="229" t="s">
        <v>3638</v>
      </c>
      <c r="F137" s="230" t="s">
        <v>3358</v>
      </c>
      <c r="G137" s="231" t="s">
        <v>3590</v>
      </c>
      <c r="H137" s="232">
        <v>1</v>
      </c>
      <c r="I137" s="233"/>
      <c r="J137" s="234">
        <f>ROUND(I137*H137,2)</f>
        <v>0</v>
      </c>
      <c r="K137" s="230" t="s">
        <v>471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370</v>
      </c>
      <c r="AT137" s="239" t="s">
        <v>365</v>
      </c>
      <c r="AU137" s="239" t="s">
        <v>83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370</v>
      </c>
      <c r="BM137" s="239" t="s">
        <v>517</v>
      </c>
    </row>
    <row r="138" s="2" customFormat="1" ht="16.5" customHeight="1">
      <c r="A138" s="39"/>
      <c r="B138" s="40"/>
      <c r="C138" s="228" t="s">
        <v>440</v>
      </c>
      <c r="D138" s="228" t="s">
        <v>365</v>
      </c>
      <c r="E138" s="229" t="s">
        <v>3639</v>
      </c>
      <c r="F138" s="230" t="s">
        <v>3361</v>
      </c>
      <c r="G138" s="231" t="s">
        <v>3590</v>
      </c>
      <c r="H138" s="232">
        <v>1</v>
      </c>
      <c r="I138" s="233"/>
      <c r="J138" s="234">
        <f>ROUND(I138*H138,2)</f>
        <v>0</v>
      </c>
      <c r="K138" s="230" t="s">
        <v>471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83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526</v>
      </c>
    </row>
    <row r="139" s="2" customFormat="1" ht="33" customHeight="1">
      <c r="A139" s="39"/>
      <c r="B139" s="40"/>
      <c r="C139" s="228" t="s">
        <v>445</v>
      </c>
      <c r="D139" s="228" t="s">
        <v>365</v>
      </c>
      <c r="E139" s="229" t="s">
        <v>3640</v>
      </c>
      <c r="F139" s="230" t="s">
        <v>3620</v>
      </c>
      <c r="G139" s="231" t="s">
        <v>3590</v>
      </c>
      <c r="H139" s="232">
        <v>1</v>
      </c>
      <c r="I139" s="233"/>
      <c r="J139" s="234">
        <f>ROUND(I139*H139,2)</f>
        <v>0</v>
      </c>
      <c r="K139" s="230" t="s">
        <v>471</v>
      </c>
      <c r="L139" s="45"/>
      <c r="M139" s="288" t="s">
        <v>1</v>
      </c>
      <c r="N139" s="289" t="s">
        <v>42</v>
      </c>
      <c r="O139" s="290"/>
      <c r="P139" s="291">
        <f>O139*H139</f>
        <v>0</v>
      </c>
      <c r="Q139" s="291">
        <v>0</v>
      </c>
      <c r="R139" s="291">
        <f>Q139*H139</f>
        <v>0</v>
      </c>
      <c r="S139" s="291">
        <v>0</v>
      </c>
      <c r="T139" s="292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370</v>
      </c>
      <c r="AT139" s="239" t="s">
        <v>365</v>
      </c>
      <c r="AU139" s="239" t="s">
        <v>83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536</v>
      </c>
    </row>
    <row r="140" s="2" customFormat="1" ht="6.96" customHeight="1">
      <c r="A140" s="39"/>
      <c r="B140" s="67"/>
      <c r="C140" s="68"/>
      <c r="D140" s="68"/>
      <c r="E140" s="68"/>
      <c r="F140" s="68"/>
      <c r="G140" s="68"/>
      <c r="H140" s="68"/>
      <c r="I140" s="68"/>
      <c r="J140" s="68"/>
      <c r="K140" s="68"/>
      <c r="L140" s="45"/>
      <c r="M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</sheetData>
  <sheetProtection sheet="1" autoFilter="0" formatColumns="0" formatRows="0" objects="1" scenarios="1" spinCount="100000" saltValue="/YRv8t7W2uHh7D5q55Zxwz4usdRkWU0CYblcluxh7ZEu7XoFPgV4NIrxZIK/FXWvd2w+yjTIt1KDqE6fgWCflw==" hashValue="Xc/7Pv72wuSO8HKVUuIdM5bvJJh82uzH6xfYiVduAGZ9RgEsBeIfzrcqANO1BXTv4d1xelMpAlYC0vBHrYYeLg==" algorithmName="SHA-512" password="CC35"/>
  <autoFilter ref="C120:K13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221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 s="1" customFormat="1" ht="12" customHeight="1">
      <c r="B8" s="21"/>
      <c r="D8" s="152" t="s">
        <v>325</v>
      </c>
      <c r="L8" s="21"/>
    </row>
    <row r="9" s="2" customFormat="1" ht="16.5" customHeight="1">
      <c r="A9" s="39"/>
      <c r="B9" s="45"/>
      <c r="C9" s="39"/>
      <c r="D9" s="39"/>
      <c r="E9" s="153" t="s">
        <v>632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327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3641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6. 8. 2025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ROUND(J132,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ROUND((SUM(BE132:BE555)),  2)</f>
        <v>0</v>
      </c>
      <c r="G35" s="39"/>
      <c r="H35" s="39"/>
      <c r="I35" s="166">
        <v>0.20999999999999999</v>
      </c>
      <c r="J35" s="165">
        <f>ROUND(((SUM(BE132:BE555))*I35),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ROUND((SUM(BF132:BF555)),  2)</f>
        <v>0</v>
      </c>
      <c r="G36" s="39"/>
      <c r="H36" s="39"/>
      <c r="I36" s="166">
        <v>0.12</v>
      </c>
      <c r="J36" s="165">
        <f>ROUND(((SUM(BF132:BF555))*I36),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ROUND((SUM(BG132:BG555)),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ROUND((SUM(BH132:BH555)),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ROUND((SUM(BI132:BI555)),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632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327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ZTI.A - Zdravotechnika - 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Ústecká 2855, Česká Lípa </v>
      </c>
      <c r="G91" s="41"/>
      <c r="H91" s="41"/>
      <c r="I91" s="33" t="s">
        <v>22</v>
      </c>
      <c r="J91" s="80" t="str">
        <f>IF(J14="","",J14)</f>
        <v>6. 8. 2025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Č. Lípa, n. T.G.M. 1/1, 47 001 Česká Lípa</v>
      </c>
      <c r="G93" s="41"/>
      <c r="H93" s="41"/>
      <c r="I93" s="33" t="s">
        <v>30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330</v>
      </c>
      <c r="D96" s="187"/>
      <c r="E96" s="187"/>
      <c r="F96" s="187"/>
      <c r="G96" s="187"/>
      <c r="H96" s="187"/>
      <c r="I96" s="187"/>
      <c r="J96" s="188" t="s">
        <v>331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332</v>
      </c>
      <c r="D98" s="41"/>
      <c r="E98" s="41"/>
      <c r="F98" s="41"/>
      <c r="G98" s="41"/>
      <c r="H98" s="41"/>
      <c r="I98" s="41"/>
      <c r="J98" s="111">
        <f>J132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333</v>
      </c>
    </row>
    <row r="99" s="9" customFormat="1" ht="24.96" customHeight="1">
      <c r="A99" s="9"/>
      <c r="B99" s="190"/>
      <c r="C99" s="191"/>
      <c r="D99" s="192" t="s">
        <v>334</v>
      </c>
      <c r="E99" s="193"/>
      <c r="F99" s="193"/>
      <c r="G99" s="193"/>
      <c r="H99" s="193"/>
      <c r="I99" s="193"/>
      <c r="J99" s="194">
        <f>J133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2098</v>
      </c>
      <c r="E100" s="198"/>
      <c r="F100" s="198"/>
      <c r="G100" s="198"/>
      <c r="H100" s="198"/>
      <c r="I100" s="198"/>
      <c r="J100" s="199">
        <f>J134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3642</v>
      </c>
      <c r="E101" s="198"/>
      <c r="F101" s="198"/>
      <c r="G101" s="198"/>
      <c r="H101" s="198"/>
      <c r="I101" s="198"/>
      <c r="J101" s="199">
        <f>J159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3643</v>
      </c>
      <c r="E102" s="198"/>
      <c r="F102" s="198"/>
      <c r="G102" s="198"/>
      <c r="H102" s="198"/>
      <c r="I102" s="198"/>
      <c r="J102" s="199">
        <f>J163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338</v>
      </c>
      <c r="E103" s="198"/>
      <c r="F103" s="198"/>
      <c r="G103" s="198"/>
      <c r="H103" s="198"/>
      <c r="I103" s="198"/>
      <c r="J103" s="199">
        <f>J170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0"/>
      <c r="C104" s="191"/>
      <c r="D104" s="192" t="s">
        <v>340</v>
      </c>
      <c r="E104" s="193"/>
      <c r="F104" s="193"/>
      <c r="G104" s="193"/>
      <c r="H104" s="193"/>
      <c r="I104" s="193"/>
      <c r="J104" s="194">
        <f>J180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6"/>
      <c r="C105" s="134"/>
      <c r="D105" s="197" t="s">
        <v>1901</v>
      </c>
      <c r="E105" s="198"/>
      <c r="F105" s="198"/>
      <c r="G105" s="198"/>
      <c r="H105" s="198"/>
      <c r="I105" s="198"/>
      <c r="J105" s="199">
        <f>J181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621</v>
      </c>
      <c r="E106" s="198"/>
      <c r="F106" s="198"/>
      <c r="G106" s="198"/>
      <c r="H106" s="198"/>
      <c r="I106" s="198"/>
      <c r="J106" s="199">
        <f>J270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780</v>
      </c>
      <c r="E107" s="198"/>
      <c r="F107" s="198"/>
      <c r="G107" s="198"/>
      <c r="H107" s="198"/>
      <c r="I107" s="198"/>
      <c r="J107" s="199">
        <f>J404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3644</v>
      </c>
      <c r="E108" s="198"/>
      <c r="F108" s="198"/>
      <c r="G108" s="198"/>
      <c r="H108" s="198"/>
      <c r="I108" s="198"/>
      <c r="J108" s="199">
        <f>J526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3645</v>
      </c>
      <c r="E109" s="198"/>
      <c r="F109" s="198"/>
      <c r="G109" s="198"/>
      <c r="H109" s="198"/>
      <c r="I109" s="198"/>
      <c r="J109" s="199">
        <f>J542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0"/>
      <c r="C110" s="191"/>
      <c r="D110" s="192" t="s">
        <v>343</v>
      </c>
      <c r="E110" s="193"/>
      <c r="F110" s="193"/>
      <c r="G110" s="193"/>
      <c r="H110" s="193"/>
      <c r="I110" s="193"/>
      <c r="J110" s="194">
        <f>J549</f>
        <v>0</v>
      </c>
      <c r="K110" s="191"/>
      <c r="L110" s="195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2" customFormat="1" ht="21.84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6" s="2" customFormat="1" ht="6.96" customHeight="1">
      <c r="A116" s="39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4" t="s">
        <v>347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185" t="str">
        <f>E7</f>
        <v>Stavební úpravy Ústecká 2855, Česká Lípa</v>
      </c>
      <c r="F120" s="33"/>
      <c r="G120" s="33"/>
      <c r="H120" s="33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" customFormat="1" ht="12" customHeight="1">
      <c r="B121" s="22"/>
      <c r="C121" s="33" t="s">
        <v>325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2" customFormat="1" ht="16.5" customHeight="1">
      <c r="A122" s="39"/>
      <c r="B122" s="40"/>
      <c r="C122" s="41"/>
      <c r="D122" s="41"/>
      <c r="E122" s="185" t="s">
        <v>632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327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E11</f>
        <v>ZTI.A - Zdravotechnika - A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20</v>
      </c>
      <c r="D126" s="41"/>
      <c r="E126" s="41"/>
      <c r="F126" s="28" t="str">
        <f>F14</f>
        <v xml:space="preserve">Ústecká 2855, Česká Lípa </v>
      </c>
      <c r="G126" s="41"/>
      <c r="H126" s="41"/>
      <c r="I126" s="33" t="s">
        <v>22</v>
      </c>
      <c r="J126" s="80" t="str">
        <f>IF(J14="","",J14)</f>
        <v>6. 8. 2025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24</v>
      </c>
      <c r="D128" s="41"/>
      <c r="E128" s="41"/>
      <c r="F128" s="28" t="str">
        <f>E17</f>
        <v>Město Č. Lípa, n. T.G.M. 1/1, 47 001 Česká Lípa</v>
      </c>
      <c r="G128" s="41"/>
      <c r="H128" s="41"/>
      <c r="I128" s="33" t="s">
        <v>30</v>
      </c>
      <c r="J128" s="37" t="str">
        <f>E23</f>
        <v xml:space="preserve"> 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28</v>
      </c>
      <c r="D129" s="41"/>
      <c r="E129" s="41"/>
      <c r="F129" s="28" t="str">
        <f>IF(E20="","",E20)</f>
        <v>Vyplň údaj</v>
      </c>
      <c r="G129" s="41"/>
      <c r="H129" s="41"/>
      <c r="I129" s="33" t="s">
        <v>33</v>
      </c>
      <c r="J129" s="37" t="str">
        <f>E26</f>
        <v xml:space="preserve"> 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01"/>
      <c r="B131" s="202"/>
      <c r="C131" s="203" t="s">
        <v>348</v>
      </c>
      <c r="D131" s="204" t="s">
        <v>61</v>
      </c>
      <c r="E131" s="204" t="s">
        <v>57</v>
      </c>
      <c r="F131" s="204" t="s">
        <v>58</v>
      </c>
      <c r="G131" s="204" t="s">
        <v>349</v>
      </c>
      <c r="H131" s="204" t="s">
        <v>350</v>
      </c>
      <c r="I131" s="204" t="s">
        <v>351</v>
      </c>
      <c r="J131" s="204" t="s">
        <v>331</v>
      </c>
      <c r="K131" s="205" t="s">
        <v>352</v>
      </c>
      <c r="L131" s="206"/>
      <c r="M131" s="101" t="s">
        <v>1</v>
      </c>
      <c r="N131" s="102" t="s">
        <v>40</v>
      </c>
      <c r="O131" s="102" t="s">
        <v>353</v>
      </c>
      <c r="P131" s="102" t="s">
        <v>354</v>
      </c>
      <c r="Q131" s="102" t="s">
        <v>355</v>
      </c>
      <c r="R131" s="102" t="s">
        <v>356</v>
      </c>
      <c r="S131" s="102" t="s">
        <v>357</v>
      </c>
      <c r="T131" s="103" t="s">
        <v>358</v>
      </c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</row>
    <row r="132" s="2" customFormat="1" ht="22.8" customHeight="1">
      <c r="A132" s="39"/>
      <c r="B132" s="40"/>
      <c r="C132" s="108" t="s">
        <v>359</v>
      </c>
      <c r="D132" s="41"/>
      <c r="E132" s="41"/>
      <c r="F132" s="41"/>
      <c r="G132" s="41"/>
      <c r="H132" s="41"/>
      <c r="I132" s="41"/>
      <c r="J132" s="207">
        <f>BK132</f>
        <v>0</v>
      </c>
      <c r="K132" s="41"/>
      <c r="L132" s="45"/>
      <c r="M132" s="104"/>
      <c r="N132" s="208"/>
      <c r="O132" s="105"/>
      <c r="P132" s="209">
        <f>P133+P180+P549</f>
        <v>0</v>
      </c>
      <c r="Q132" s="105"/>
      <c r="R132" s="209">
        <f>R133+R180+R549</f>
        <v>18.215468600000001</v>
      </c>
      <c r="S132" s="105"/>
      <c r="T132" s="210">
        <f>T133+T180+T549</f>
        <v>4.9191599999999998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75</v>
      </c>
      <c r="AU132" s="18" t="s">
        <v>333</v>
      </c>
      <c r="BK132" s="211">
        <f>BK133+BK180+BK549</f>
        <v>0</v>
      </c>
    </row>
    <row r="133" s="12" customFormat="1" ht="25.92" customHeight="1">
      <c r="A133" s="12"/>
      <c r="B133" s="212"/>
      <c r="C133" s="213"/>
      <c r="D133" s="214" t="s">
        <v>75</v>
      </c>
      <c r="E133" s="215" t="s">
        <v>360</v>
      </c>
      <c r="F133" s="215" t="s">
        <v>361</v>
      </c>
      <c r="G133" s="213"/>
      <c r="H133" s="213"/>
      <c r="I133" s="216"/>
      <c r="J133" s="217">
        <f>BK133</f>
        <v>0</v>
      </c>
      <c r="K133" s="213"/>
      <c r="L133" s="218"/>
      <c r="M133" s="219"/>
      <c r="N133" s="220"/>
      <c r="O133" s="220"/>
      <c r="P133" s="221">
        <f>P134+P159+P163+P170</f>
        <v>0</v>
      </c>
      <c r="Q133" s="220"/>
      <c r="R133" s="221">
        <f>R134+R159+R163+R170</f>
        <v>10.4226086</v>
      </c>
      <c r="S133" s="220"/>
      <c r="T133" s="222">
        <f>T134+T159+T163+T170</f>
        <v>4.9139999999999997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3" t="s">
        <v>83</v>
      </c>
      <c r="AT133" s="224" t="s">
        <v>75</v>
      </c>
      <c r="AU133" s="224" t="s">
        <v>76</v>
      </c>
      <c r="AY133" s="223" t="s">
        <v>362</v>
      </c>
      <c r="BK133" s="225">
        <f>BK134+BK159+BK163+BK170</f>
        <v>0</v>
      </c>
    </row>
    <row r="134" s="12" customFormat="1" ht="22.8" customHeight="1">
      <c r="A134" s="12"/>
      <c r="B134" s="212"/>
      <c r="C134" s="213"/>
      <c r="D134" s="214" t="s">
        <v>75</v>
      </c>
      <c r="E134" s="226" t="s">
        <v>83</v>
      </c>
      <c r="F134" s="226" t="s">
        <v>2100</v>
      </c>
      <c r="G134" s="213"/>
      <c r="H134" s="213"/>
      <c r="I134" s="216"/>
      <c r="J134" s="227">
        <f>BK134</f>
        <v>0</v>
      </c>
      <c r="K134" s="213"/>
      <c r="L134" s="218"/>
      <c r="M134" s="219"/>
      <c r="N134" s="220"/>
      <c r="O134" s="220"/>
      <c r="P134" s="221">
        <f>SUM(P135:P158)</f>
        <v>0</v>
      </c>
      <c r="Q134" s="220"/>
      <c r="R134" s="221">
        <f>SUM(R135:R158)</f>
        <v>6.0199999999999996</v>
      </c>
      <c r="S134" s="220"/>
      <c r="T134" s="222">
        <f>SUM(T135:T158)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83</v>
      </c>
      <c r="AT134" s="224" t="s">
        <v>75</v>
      </c>
      <c r="AU134" s="224" t="s">
        <v>83</v>
      </c>
      <c r="AY134" s="223" t="s">
        <v>362</v>
      </c>
      <c r="BK134" s="225">
        <f>SUM(BK135:BK158)</f>
        <v>0</v>
      </c>
    </row>
    <row r="135" s="2" customFormat="1" ht="33" customHeight="1">
      <c r="A135" s="39"/>
      <c r="B135" s="40"/>
      <c r="C135" s="228" t="s">
        <v>83</v>
      </c>
      <c r="D135" s="228" t="s">
        <v>365</v>
      </c>
      <c r="E135" s="229" t="s">
        <v>3646</v>
      </c>
      <c r="F135" s="230" t="s">
        <v>3647</v>
      </c>
      <c r="G135" s="231" t="s">
        <v>464</v>
      </c>
      <c r="H135" s="232">
        <v>4.6799999999999997</v>
      </c>
      <c r="I135" s="233"/>
      <c r="J135" s="234">
        <f>ROUND(I135*H135,2)</f>
        <v>0</v>
      </c>
      <c r="K135" s="230" t="s">
        <v>369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88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88</v>
      </c>
    </row>
    <row r="136" s="13" customFormat="1">
      <c r="A136" s="13"/>
      <c r="B136" s="241"/>
      <c r="C136" s="242"/>
      <c r="D136" s="243" t="s">
        <v>372</v>
      </c>
      <c r="E136" s="244" t="s">
        <v>1</v>
      </c>
      <c r="F136" s="245" t="s">
        <v>3648</v>
      </c>
      <c r="G136" s="242"/>
      <c r="H136" s="246">
        <v>4.6799999999999997</v>
      </c>
      <c r="I136" s="247"/>
      <c r="J136" s="242"/>
      <c r="K136" s="242"/>
      <c r="L136" s="248"/>
      <c r="M136" s="249"/>
      <c r="N136" s="250"/>
      <c r="O136" s="250"/>
      <c r="P136" s="250"/>
      <c r="Q136" s="250"/>
      <c r="R136" s="250"/>
      <c r="S136" s="250"/>
      <c r="T136" s="25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2" t="s">
        <v>372</v>
      </c>
      <c r="AU136" s="252" t="s">
        <v>88</v>
      </c>
      <c r="AV136" s="13" t="s">
        <v>88</v>
      </c>
      <c r="AW136" s="13" t="s">
        <v>32</v>
      </c>
      <c r="AX136" s="13" t="s">
        <v>76</v>
      </c>
      <c r="AY136" s="252" t="s">
        <v>362</v>
      </c>
    </row>
    <row r="137" s="14" customFormat="1">
      <c r="A137" s="14"/>
      <c r="B137" s="263"/>
      <c r="C137" s="264"/>
      <c r="D137" s="243" t="s">
        <v>372</v>
      </c>
      <c r="E137" s="265" t="s">
        <v>1</v>
      </c>
      <c r="F137" s="266" t="s">
        <v>396</v>
      </c>
      <c r="G137" s="264"/>
      <c r="H137" s="267">
        <v>4.6799999999999997</v>
      </c>
      <c r="I137" s="268"/>
      <c r="J137" s="264"/>
      <c r="K137" s="264"/>
      <c r="L137" s="269"/>
      <c r="M137" s="270"/>
      <c r="N137" s="271"/>
      <c r="O137" s="271"/>
      <c r="P137" s="271"/>
      <c r="Q137" s="271"/>
      <c r="R137" s="271"/>
      <c r="S137" s="271"/>
      <c r="T137" s="27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73" t="s">
        <v>372</v>
      </c>
      <c r="AU137" s="273" t="s">
        <v>88</v>
      </c>
      <c r="AV137" s="14" t="s">
        <v>370</v>
      </c>
      <c r="AW137" s="14" t="s">
        <v>32</v>
      </c>
      <c r="AX137" s="14" t="s">
        <v>83</v>
      </c>
      <c r="AY137" s="273" t="s">
        <v>362</v>
      </c>
    </row>
    <row r="138" s="2" customFormat="1" ht="33" customHeight="1">
      <c r="A138" s="39"/>
      <c r="B138" s="40"/>
      <c r="C138" s="228" t="s">
        <v>88</v>
      </c>
      <c r="D138" s="228" t="s">
        <v>365</v>
      </c>
      <c r="E138" s="229" t="s">
        <v>3649</v>
      </c>
      <c r="F138" s="230" t="s">
        <v>3650</v>
      </c>
      <c r="G138" s="231" t="s">
        <v>464</v>
      </c>
      <c r="H138" s="232">
        <v>4.6799999999999997</v>
      </c>
      <c r="I138" s="233"/>
      <c r="J138" s="234">
        <f>ROUND(I138*H138,2)</f>
        <v>0</v>
      </c>
      <c r="K138" s="230" t="s">
        <v>369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88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370</v>
      </c>
    </row>
    <row r="139" s="13" customFormat="1">
      <c r="A139" s="13"/>
      <c r="B139" s="241"/>
      <c r="C139" s="242"/>
      <c r="D139" s="243" t="s">
        <v>372</v>
      </c>
      <c r="E139" s="244" t="s">
        <v>1</v>
      </c>
      <c r="F139" s="245" t="s">
        <v>3651</v>
      </c>
      <c r="G139" s="242"/>
      <c r="H139" s="246">
        <v>4.6799999999999997</v>
      </c>
      <c r="I139" s="247"/>
      <c r="J139" s="242"/>
      <c r="K139" s="242"/>
      <c r="L139" s="248"/>
      <c r="M139" s="249"/>
      <c r="N139" s="250"/>
      <c r="O139" s="250"/>
      <c r="P139" s="250"/>
      <c r="Q139" s="250"/>
      <c r="R139" s="250"/>
      <c r="S139" s="250"/>
      <c r="T139" s="25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2" t="s">
        <v>372</v>
      </c>
      <c r="AU139" s="252" t="s">
        <v>88</v>
      </c>
      <c r="AV139" s="13" t="s">
        <v>88</v>
      </c>
      <c r="AW139" s="13" t="s">
        <v>32</v>
      </c>
      <c r="AX139" s="13" t="s">
        <v>76</v>
      </c>
      <c r="AY139" s="252" t="s">
        <v>362</v>
      </c>
    </row>
    <row r="140" s="14" customFormat="1">
      <c r="A140" s="14"/>
      <c r="B140" s="263"/>
      <c r="C140" s="264"/>
      <c r="D140" s="243" t="s">
        <v>372</v>
      </c>
      <c r="E140" s="265" t="s">
        <v>1</v>
      </c>
      <c r="F140" s="266" t="s">
        <v>396</v>
      </c>
      <c r="G140" s="264"/>
      <c r="H140" s="267">
        <v>4.6799999999999997</v>
      </c>
      <c r="I140" s="268"/>
      <c r="J140" s="264"/>
      <c r="K140" s="264"/>
      <c r="L140" s="269"/>
      <c r="M140" s="270"/>
      <c r="N140" s="271"/>
      <c r="O140" s="271"/>
      <c r="P140" s="271"/>
      <c r="Q140" s="271"/>
      <c r="R140" s="271"/>
      <c r="S140" s="271"/>
      <c r="T140" s="27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73" t="s">
        <v>372</v>
      </c>
      <c r="AU140" s="273" t="s">
        <v>88</v>
      </c>
      <c r="AV140" s="14" t="s">
        <v>370</v>
      </c>
      <c r="AW140" s="14" t="s">
        <v>32</v>
      </c>
      <c r="AX140" s="14" t="s">
        <v>83</v>
      </c>
      <c r="AY140" s="273" t="s">
        <v>362</v>
      </c>
    </row>
    <row r="141" s="2" customFormat="1" ht="37.8" customHeight="1">
      <c r="A141" s="39"/>
      <c r="B141" s="40"/>
      <c r="C141" s="228" t="s">
        <v>104</v>
      </c>
      <c r="D141" s="228" t="s">
        <v>365</v>
      </c>
      <c r="E141" s="229" t="s">
        <v>2114</v>
      </c>
      <c r="F141" s="230" t="s">
        <v>2115</v>
      </c>
      <c r="G141" s="231" t="s">
        <v>464</v>
      </c>
      <c r="H141" s="232">
        <v>4.1340000000000003</v>
      </c>
      <c r="I141" s="233"/>
      <c r="J141" s="234">
        <f>ROUND(I141*H141,2)</f>
        <v>0</v>
      </c>
      <c r="K141" s="230" t="s">
        <v>369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370</v>
      </c>
      <c r="AT141" s="239" t="s">
        <v>365</v>
      </c>
      <c r="AU141" s="239" t="s">
        <v>88</v>
      </c>
      <c r="AY141" s="18" t="s">
        <v>362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370</v>
      </c>
      <c r="BM141" s="239" t="s">
        <v>386</v>
      </c>
    </row>
    <row r="142" s="13" customFormat="1">
      <c r="A142" s="13"/>
      <c r="B142" s="241"/>
      <c r="C142" s="242"/>
      <c r="D142" s="243" t="s">
        <v>372</v>
      </c>
      <c r="E142" s="244" t="s">
        <v>1</v>
      </c>
      <c r="F142" s="245" t="s">
        <v>3652</v>
      </c>
      <c r="G142" s="242"/>
      <c r="H142" s="246">
        <v>0.78000000000000003</v>
      </c>
      <c r="I142" s="247"/>
      <c r="J142" s="242"/>
      <c r="K142" s="242"/>
      <c r="L142" s="248"/>
      <c r="M142" s="249"/>
      <c r="N142" s="250"/>
      <c r="O142" s="250"/>
      <c r="P142" s="250"/>
      <c r="Q142" s="250"/>
      <c r="R142" s="250"/>
      <c r="S142" s="250"/>
      <c r="T142" s="25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2" t="s">
        <v>372</v>
      </c>
      <c r="AU142" s="252" t="s">
        <v>88</v>
      </c>
      <c r="AV142" s="13" t="s">
        <v>88</v>
      </c>
      <c r="AW142" s="13" t="s">
        <v>32</v>
      </c>
      <c r="AX142" s="13" t="s">
        <v>76</v>
      </c>
      <c r="AY142" s="252" t="s">
        <v>362</v>
      </c>
    </row>
    <row r="143" s="13" customFormat="1">
      <c r="A143" s="13"/>
      <c r="B143" s="241"/>
      <c r="C143" s="242"/>
      <c r="D143" s="243" t="s">
        <v>372</v>
      </c>
      <c r="E143" s="244" t="s">
        <v>1</v>
      </c>
      <c r="F143" s="245" t="s">
        <v>3653</v>
      </c>
      <c r="G143" s="242"/>
      <c r="H143" s="246">
        <v>3.1850000000000001</v>
      </c>
      <c r="I143" s="247"/>
      <c r="J143" s="242"/>
      <c r="K143" s="242"/>
      <c r="L143" s="248"/>
      <c r="M143" s="249"/>
      <c r="N143" s="250"/>
      <c r="O143" s="250"/>
      <c r="P143" s="250"/>
      <c r="Q143" s="250"/>
      <c r="R143" s="250"/>
      <c r="S143" s="250"/>
      <c r="T143" s="25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2" t="s">
        <v>372</v>
      </c>
      <c r="AU143" s="252" t="s">
        <v>88</v>
      </c>
      <c r="AV143" s="13" t="s">
        <v>88</v>
      </c>
      <c r="AW143" s="13" t="s">
        <v>32</v>
      </c>
      <c r="AX143" s="13" t="s">
        <v>76</v>
      </c>
      <c r="AY143" s="252" t="s">
        <v>362</v>
      </c>
    </row>
    <row r="144" s="13" customFormat="1">
      <c r="A144" s="13"/>
      <c r="B144" s="241"/>
      <c r="C144" s="242"/>
      <c r="D144" s="243" t="s">
        <v>372</v>
      </c>
      <c r="E144" s="244" t="s">
        <v>1</v>
      </c>
      <c r="F144" s="245" t="s">
        <v>3654</v>
      </c>
      <c r="G144" s="242"/>
      <c r="H144" s="246">
        <v>0.16900000000000001</v>
      </c>
      <c r="I144" s="247"/>
      <c r="J144" s="242"/>
      <c r="K144" s="242"/>
      <c r="L144" s="248"/>
      <c r="M144" s="249"/>
      <c r="N144" s="250"/>
      <c r="O144" s="250"/>
      <c r="P144" s="250"/>
      <c r="Q144" s="250"/>
      <c r="R144" s="250"/>
      <c r="S144" s="250"/>
      <c r="T144" s="25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2" t="s">
        <v>372</v>
      </c>
      <c r="AU144" s="252" t="s">
        <v>88</v>
      </c>
      <c r="AV144" s="13" t="s">
        <v>88</v>
      </c>
      <c r="AW144" s="13" t="s">
        <v>32</v>
      </c>
      <c r="AX144" s="13" t="s">
        <v>76</v>
      </c>
      <c r="AY144" s="252" t="s">
        <v>362</v>
      </c>
    </row>
    <row r="145" s="14" customFormat="1">
      <c r="A145" s="14"/>
      <c r="B145" s="263"/>
      <c r="C145" s="264"/>
      <c r="D145" s="243" t="s">
        <v>372</v>
      </c>
      <c r="E145" s="265" t="s">
        <v>1</v>
      </c>
      <c r="F145" s="266" t="s">
        <v>396</v>
      </c>
      <c r="G145" s="264"/>
      <c r="H145" s="267">
        <v>4.1339999999999995</v>
      </c>
      <c r="I145" s="268"/>
      <c r="J145" s="264"/>
      <c r="K145" s="264"/>
      <c r="L145" s="269"/>
      <c r="M145" s="270"/>
      <c r="N145" s="271"/>
      <c r="O145" s="271"/>
      <c r="P145" s="271"/>
      <c r="Q145" s="271"/>
      <c r="R145" s="271"/>
      <c r="S145" s="271"/>
      <c r="T145" s="27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73" t="s">
        <v>372</v>
      </c>
      <c r="AU145" s="273" t="s">
        <v>88</v>
      </c>
      <c r="AV145" s="14" t="s">
        <v>370</v>
      </c>
      <c r="AW145" s="14" t="s">
        <v>32</v>
      </c>
      <c r="AX145" s="14" t="s">
        <v>83</v>
      </c>
      <c r="AY145" s="273" t="s">
        <v>362</v>
      </c>
    </row>
    <row r="146" s="2" customFormat="1" ht="33" customHeight="1">
      <c r="A146" s="39"/>
      <c r="B146" s="40"/>
      <c r="C146" s="228" t="s">
        <v>370</v>
      </c>
      <c r="D146" s="228" t="s">
        <v>365</v>
      </c>
      <c r="E146" s="229" t="s">
        <v>3655</v>
      </c>
      <c r="F146" s="230" t="s">
        <v>3656</v>
      </c>
      <c r="G146" s="231" t="s">
        <v>482</v>
      </c>
      <c r="H146" s="232">
        <v>7.4409999999999998</v>
      </c>
      <c r="I146" s="233"/>
      <c r="J146" s="234">
        <f>ROUND(I146*H146,2)</f>
        <v>0</v>
      </c>
      <c r="K146" s="230" t="s">
        <v>369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370</v>
      </c>
      <c r="AT146" s="239" t="s">
        <v>365</v>
      </c>
      <c r="AU146" s="239" t="s">
        <v>88</v>
      </c>
      <c r="AY146" s="18" t="s">
        <v>362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370</v>
      </c>
      <c r="BM146" s="239" t="s">
        <v>383</v>
      </c>
    </row>
    <row r="147" s="13" customFormat="1">
      <c r="A147" s="13"/>
      <c r="B147" s="241"/>
      <c r="C147" s="242"/>
      <c r="D147" s="243" t="s">
        <v>372</v>
      </c>
      <c r="E147" s="244" t="s">
        <v>1</v>
      </c>
      <c r="F147" s="245" t="s">
        <v>3657</v>
      </c>
      <c r="G147" s="242"/>
      <c r="H147" s="246">
        <v>7.4409999999999998</v>
      </c>
      <c r="I147" s="247"/>
      <c r="J147" s="242"/>
      <c r="K147" s="242"/>
      <c r="L147" s="248"/>
      <c r="M147" s="249"/>
      <c r="N147" s="250"/>
      <c r="O147" s="250"/>
      <c r="P147" s="250"/>
      <c r="Q147" s="250"/>
      <c r="R147" s="250"/>
      <c r="S147" s="250"/>
      <c r="T147" s="25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2" t="s">
        <v>372</v>
      </c>
      <c r="AU147" s="252" t="s">
        <v>88</v>
      </c>
      <c r="AV147" s="13" t="s">
        <v>88</v>
      </c>
      <c r="AW147" s="13" t="s">
        <v>32</v>
      </c>
      <c r="AX147" s="13" t="s">
        <v>76</v>
      </c>
      <c r="AY147" s="252" t="s">
        <v>362</v>
      </c>
    </row>
    <row r="148" s="14" customFormat="1">
      <c r="A148" s="14"/>
      <c r="B148" s="263"/>
      <c r="C148" s="264"/>
      <c r="D148" s="243" t="s">
        <v>372</v>
      </c>
      <c r="E148" s="265" t="s">
        <v>1</v>
      </c>
      <c r="F148" s="266" t="s">
        <v>396</v>
      </c>
      <c r="G148" s="264"/>
      <c r="H148" s="267">
        <v>7.4409999999999998</v>
      </c>
      <c r="I148" s="268"/>
      <c r="J148" s="264"/>
      <c r="K148" s="264"/>
      <c r="L148" s="269"/>
      <c r="M148" s="270"/>
      <c r="N148" s="271"/>
      <c r="O148" s="271"/>
      <c r="P148" s="271"/>
      <c r="Q148" s="271"/>
      <c r="R148" s="271"/>
      <c r="S148" s="271"/>
      <c r="T148" s="27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73" t="s">
        <v>372</v>
      </c>
      <c r="AU148" s="273" t="s">
        <v>88</v>
      </c>
      <c r="AV148" s="14" t="s">
        <v>370</v>
      </c>
      <c r="AW148" s="14" t="s">
        <v>32</v>
      </c>
      <c r="AX148" s="14" t="s">
        <v>83</v>
      </c>
      <c r="AY148" s="273" t="s">
        <v>362</v>
      </c>
    </row>
    <row r="149" s="2" customFormat="1" ht="24.15" customHeight="1">
      <c r="A149" s="39"/>
      <c r="B149" s="40"/>
      <c r="C149" s="228" t="s">
        <v>363</v>
      </c>
      <c r="D149" s="228" t="s">
        <v>365</v>
      </c>
      <c r="E149" s="229" t="s">
        <v>2212</v>
      </c>
      <c r="F149" s="230" t="s">
        <v>2213</v>
      </c>
      <c r="G149" s="231" t="s">
        <v>464</v>
      </c>
      <c r="H149" s="232">
        <v>0.54600000000000004</v>
      </c>
      <c r="I149" s="233"/>
      <c r="J149" s="234">
        <f>ROUND(I149*H149,2)</f>
        <v>0</v>
      </c>
      <c r="K149" s="230" t="s">
        <v>369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370</v>
      </c>
      <c r="AT149" s="239" t="s">
        <v>365</v>
      </c>
      <c r="AU149" s="239" t="s">
        <v>88</v>
      </c>
      <c r="AY149" s="18" t="s">
        <v>362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370</v>
      </c>
      <c r="BM149" s="239" t="s">
        <v>411</v>
      </c>
    </row>
    <row r="150" s="13" customFormat="1">
      <c r="A150" s="13"/>
      <c r="B150" s="241"/>
      <c r="C150" s="242"/>
      <c r="D150" s="243" t="s">
        <v>372</v>
      </c>
      <c r="E150" s="244" t="s">
        <v>1</v>
      </c>
      <c r="F150" s="245" t="s">
        <v>3651</v>
      </c>
      <c r="G150" s="242"/>
      <c r="H150" s="246">
        <v>4.6799999999999997</v>
      </c>
      <c r="I150" s="247"/>
      <c r="J150" s="242"/>
      <c r="K150" s="242"/>
      <c r="L150" s="248"/>
      <c r="M150" s="249"/>
      <c r="N150" s="250"/>
      <c r="O150" s="250"/>
      <c r="P150" s="250"/>
      <c r="Q150" s="250"/>
      <c r="R150" s="250"/>
      <c r="S150" s="250"/>
      <c r="T150" s="25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2" t="s">
        <v>372</v>
      </c>
      <c r="AU150" s="252" t="s">
        <v>88</v>
      </c>
      <c r="AV150" s="13" t="s">
        <v>88</v>
      </c>
      <c r="AW150" s="13" t="s">
        <v>32</v>
      </c>
      <c r="AX150" s="13" t="s">
        <v>76</v>
      </c>
      <c r="AY150" s="252" t="s">
        <v>362</v>
      </c>
    </row>
    <row r="151" s="13" customFormat="1">
      <c r="A151" s="13"/>
      <c r="B151" s="241"/>
      <c r="C151" s="242"/>
      <c r="D151" s="243" t="s">
        <v>372</v>
      </c>
      <c r="E151" s="244" t="s">
        <v>1</v>
      </c>
      <c r="F151" s="245" t="s">
        <v>3658</v>
      </c>
      <c r="G151" s="242"/>
      <c r="H151" s="246">
        <v>-4.1340000000000003</v>
      </c>
      <c r="I151" s="247"/>
      <c r="J151" s="242"/>
      <c r="K151" s="242"/>
      <c r="L151" s="248"/>
      <c r="M151" s="249"/>
      <c r="N151" s="250"/>
      <c r="O151" s="250"/>
      <c r="P151" s="250"/>
      <c r="Q151" s="250"/>
      <c r="R151" s="250"/>
      <c r="S151" s="250"/>
      <c r="T151" s="25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2" t="s">
        <v>372</v>
      </c>
      <c r="AU151" s="252" t="s">
        <v>88</v>
      </c>
      <c r="AV151" s="13" t="s">
        <v>88</v>
      </c>
      <c r="AW151" s="13" t="s">
        <v>32</v>
      </c>
      <c r="AX151" s="13" t="s">
        <v>76</v>
      </c>
      <c r="AY151" s="252" t="s">
        <v>362</v>
      </c>
    </row>
    <row r="152" s="14" customFormat="1">
      <c r="A152" s="14"/>
      <c r="B152" s="263"/>
      <c r="C152" s="264"/>
      <c r="D152" s="243" t="s">
        <v>372</v>
      </c>
      <c r="E152" s="265" t="s">
        <v>1</v>
      </c>
      <c r="F152" s="266" t="s">
        <v>396</v>
      </c>
      <c r="G152" s="264"/>
      <c r="H152" s="267">
        <v>0.54599999999999937</v>
      </c>
      <c r="I152" s="268"/>
      <c r="J152" s="264"/>
      <c r="K152" s="264"/>
      <c r="L152" s="269"/>
      <c r="M152" s="270"/>
      <c r="N152" s="271"/>
      <c r="O152" s="271"/>
      <c r="P152" s="271"/>
      <c r="Q152" s="271"/>
      <c r="R152" s="271"/>
      <c r="S152" s="271"/>
      <c r="T152" s="27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73" t="s">
        <v>372</v>
      </c>
      <c r="AU152" s="273" t="s">
        <v>88</v>
      </c>
      <c r="AV152" s="14" t="s">
        <v>370</v>
      </c>
      <c r="AW152" s="14" t="s">
        <v>32</v>
      </c>
      <c r="AX152" s="14" t="s">
        <v>83</v>
      </c>
      <c r="AY152" s="273" t="s">
        <v>362</v>
      </c>
    </row>
    <row r="153" s="2" customFormat="1" ht="24.15" customHeight="1">
      <c r="A153" s="39"/>
      <c r="B153" s="40"/>
      <c r="C153" s="228" t="s">
        <v>386</v>
      </c>
      <c r="D153" s="228" t="s">
        <v>365</v>
      </c>
      <c r="E153" s="229" t="s">
        <v>3659</v>
      </c>
      <c r="F153" s="230" t="s">
        <v>3660</v>
      </c>
      <c r="G153" s="231" t="s">
        <v>464</v>
      </c>
      <c r="H153" s="232">
        <v>3.1850000000000001</v>
      </c>
      <c r="I153" s="233"/>
      <c r="J153" s="234">
        <f>ROUND(I153*H153,2)</f>
        <v>0</v>
      </c>
      <c r="K153" s="230" t="s">
        <v>369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370</v>
      </c>
      <c r="AT153" s="239" t="s">
        <v>365</v>
      </c>
      <c r="AU153" s="239" t="s">
        <v>88</v>
      </c>
      <c r="AY153" s="18" t="s">
        <v>362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370</v>
      </c>
      <c r="BM153" s="239" t="s">
        <v>8</v>
      </c>
    </row>
    <row r="154" s="13" customFormat="1">
      <c r="A154" s="13"/>
      <c r="B154" s="241"/>
      <c r="C154" s="242"/>
      <c r="D154" s="243" t="s">
        <v>372</v>
      </c>
      <c r="E154" s="244" t="s">
        <v>1</v>
      </c>
      <c r="F154" s="245" t="s">
        <v>3661</v>
      </c>
      <c r="G154" s="242"/>
      <c r="H154" s="246">
        <v>3.1850000000000001</v>
      </c>
      <c r="I154" s="247"/>
      <c r="J154" s="242"/>
      <c r="K154" s="242"/>
      <c r="L154" s="248"/>
      <c r="M154" s="249"/>
      <c r="N154" s="250"/>
      <c r="O154" s="250"/>
      <c r="P154" s="250"/>
      <c r="Q154" s="250"/>
      <c r="R154" s="250"/>
      <c r="S154" s="250"/>
      <c r="T154" s="25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2" t="s">
        <v>372</v>
      </c>
      <c r="AU154" s="252" t="s">
        <v>88</v>
      </c>
      <c r="AV154" s="13" t="s">
        <v>88</v>
      </c>
      <c r="AW154" s="13" t="s">
        <v>32</v>
      </c>
      <c r="AX154" s="13" t="s">
        <v>76</v>
      </c>
      <c r="AY154" s="252" t="s">
        <v>362</v>
      </c>
    </row>
    <row r="155" s="14" customFormat="1">
      <c r="A155" s="14"/>
      <c r="B155" s="263"/>
      <c r="C155" s="264"/>
      <c r="D155" s="243" t="s">
        <v>372</v>
      </c>
      <c r="E155" s="265" t="s">
        <v>1</v>
      </c>
      <c r="F155" s="266" t="s">
        <v>396</v>
      </c>
      <c r="G155" s="264"/>
      <c r="H155" s="267">
        <v>3.1850000000000001</v>
      </c>
      <c r="I155" s="268"/>
      <c r="J155" s="264"/>
      <c r="K155" s="264"/>
      <c r="L155" s="269"/>
      <c r="M155" s="270"/>
      <c r="N155" s="271"/>
      <c r="O155" s="271"/>
      <c r="P155" s="271"/>
      <c r="Q155" s="271"/>
      <c r="R155" s="271"/>
      <c r="S155" s="271"/>
      <c r="T155" s="27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73" t="s">
        <v>372</v>
      </c>
      <c r="AU155" s="273" t="s">
        <v>88</v>
      </c>
      <c r="AV155" s="14" t="s">
        <v>370</v>
      </c>
      <c r="AW155" s="14" t="s">
        <v>32</v>
      </c>
      <c r="AX155" s="14" t="s">
        <v>83</v>
      </c>
      <c r="AY155" s="273" t="s">
        <v>362</v>
      </c>
    </row>
    <row r="156" s="2" customFormat="1" ht="16.5" customHeight="1">
      <c r="A156" s="39"/>
      <c r="B156" s="40"/>
      <c r="C156" s="253" t="s">
        <v>397</v>
      </c>
      <c r="D156" s="253" t="s">
        <v>380</v>
      </c>
      <c r="E156" s="254" t="s">
        <v>3662</v>
      </c>
      <c r="F156" s="255" t="s">
        <v>3663</v>
      </c>
      <c r="G156" s="256" t="s">
        <v>482</v>
      </c>
      <c r="H156" s="257">
        <v>6.0199999999999996</v>
      </c>
      <c r="I156" s="258"/>
      <c r="J156" s="259">
        <f>ROUND(I156*H156,2)</f>
        <v>0</v>
      </c>
      <c r="K156" s="255" t="s">
        <v>369</v>
      </c>
      <c r="L156" s="260"/>
      <c r="M156" s="261" t="s">
        <v>1</v>
      </c>
      <c r="N156" s="262" t="s">
        <v>42</v>
      </c>
      <c r="O156" s="92"/>
      <c r="P156" s="237">
        <f>O156*H156</f>
        <v>0</v>
      </c>
      <c r="Q156" s="237">
        <v>1</v>
      </c>
      <c r="R156" s="237">
        <f>Q156*H156</f>
        <v>6.0199999999999996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383</v>
      </c>
      <c r="AT156" s="239" t="s">
        <v>380</v>
      </c>
      <c r="AU156" s="239" t="s">
        <v>88</v>
      </c>
      <c r="AY156" s="18" t="s">
        <v>362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370</v>
      </c>
      <c r="BM156" s="239" t="s">
        <v>431</v>
      </c>
    </row>
    <row r="157" s="13" customFormat="1">
      <c r="A157" s="13"/>
      <c r="B157" s="241"/>
      <c r="C157" s="242"/>
      <c r="D157" s="243" t="s">
        <v>372</v>
      </c>
      <c r="E157" s="244" t="s">
        <v>1</v>
      </c>
      <c r="F157" s="245" t="s">
        <v>3664</v>
      </c>
      <c r="G157" s="242"/>
      <c r="H157" s="246">
        <v>6.0199999999999996</v>
      </c>
      <c r="I157" s="247"/>
      <c r="J157" s="242"/>
      <c r="K157" s="242"/>
      <c r="L157" s="248"/>
      <c r="M157" s="249"/>
      <c r="N157" s="250"/>
      <c r="O157" s="250"/>
      <c r="P157" s="250"/>
      <c r="Q157" s="250"/>
      <c r="R157" s="250"/>
      <c r="S157" s="250"/>
      <c r="T157" s="25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2" t="s">
        <v>372</v>
      </c>
      <c r="AU157" s="252" t="s">
        <v>88</v>
      </c>
      <c r="AV157" s="13" t="s">
        <v>88</v>
      </c>
      <c r="AW157" s="13" t="s">
        <v>32</v>
      </c>
      <c r="AX157" s="13" t="s">
        <v>76</v>
      </c>
      <c r="AY157" s="252" t="s">
        <v>362</v>
      </c>
    </row>
    <row r="158" s="14" customFormat="1">
      <c r="A158" s="14"/>
      <c r="B158" s="263"/>
      <c r="C158" s="264"/>
      <c r="D158" s="243" t="s">
        <v>372</v>
      </c>
      <c r="E158" s="265" t="s">
        <v>1</v>
      </c>
      <c r="F158" s="266" t="s">
        <v>396</v>
      </c>
      <c r="G158" s="264"/>
      <c r="H158" s="267">
        <v>6.0199999999999996</v>
      </c>
      <c r="I158" s="268"/>
      <c r="J158" s="264"/>
      <c r="K158" s="264"/>
      <c r="L158" s="269"/>
      <c r="M158" s="270"/>
      <c r="N158" s="271"/>
      <c r="O158" s="271"/>
      <c r="P158" s="271"/>
      <c r="Q158" s="271"/>
      <c r="R158" s="271"/>
      <c r="S158" s="271"/>
      <c r="T158" s="27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73" t="s">
        <v>372</v>
      </c>
      <c r="AU158" s="273" t="s">
        <v>88</v>
      </c>
      <c r="AV158" s="14" t="s">
        <v>370</v>
      </c>
      <c r="AW158" s="14" t="s">
        <v>32</v>
      </c>
      <c r="AX158" s="14" t="s">
        <v>83</v>
      </c>
      <c r="AY158" s="273" t="s">
        <v>362</v>
      </c>
    </row>
    <row r="159" s="12" customFormat="1" ht="22.8" customHeight="1">
      <c r="A159" s="12"/>
      <c r="B159" s="212"/>
      <c r="C159" s="213"/>
      <c r="D159" s="214" t="s">
        <v>75</v>
      </c>
      <c r="E159" s="226" t="s">
        <v>370</v>
      </c>
      <c r="F159" s="226" t="s">
        <v>3665</v>
      </c>
      <c r="G159" s="213"/>
      <c r="H159" s="213"/>
      <c r="I159" s="216"/>
      <c r="J159" s="227">
        <f>BK159</f>
        <v>0</v>
      </c>
      <c r="K159" s="213"/>
      <c r="L159" s="218"/>
      <c r="M159" s="219"/>
      <c r="N159" s="220"/>
      <c r="O159" s="220"/>
      <c r="P159" s="221">
        <f>SUM(P160:P162)</f>
        <v>0</v>
      </c>
      <c r="Q159" s="220"/>
      <c r="R159" s="221">
        <f>SUM(R160:R162)</f>
        <v>1.4748006</v>
      </c>
      <c r="S159" s="220"/>
      <c r="T159" s="222">
        <f>SUM(T160:T162)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3" t="s">
        <v>83</v>
      </c>
      <c r="AT159" s="224" t="s">
        <v>75</v>
      </c>
      <c r="AU159" s="224" t="s">
        <v>83</v>
      </c>
      <c r="AY159" s="223" t="s">
        <v>362</v>
      </c>
      <c r="BK159" s="225">
        <f>SUM(BK160:BK162)</f>
        <v>0</v>
      </c>
    </row>
    <row r="160" s="2" customFormat="1" ht="24.15" customHeight="1">
      <c r="A160" s="39"/>
      <c r="B160" s="40"/>
      <c r="C160" s="228" t="s">
        <v>383</v>
      </c>
      <c r="D160" s="228" t="s">
        <v>365</v>
      </c>
      <c r="E160" s="229" t="s">
        <v>3666</v>
      </c>
      <c r="F160" s="230" t="s">
        <v>3667</v>
      </c>
      <c r="G160" s="231" t="s">
        <v>464</v>
      </c>
      <c r="H160" s="232">
        <v>0.78000000000000003</v>
      </c>
      <c r="I160" s="233"/>
      <c r="J160" s="234">
        <f>ROUND(I160*H160,2)</f>
        <v>0</v>
      </c>
      <c r="K160" s="230" t="s">
        <v>369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1.8907700000000001</v>
      </c>
      <c r="R160" s="237">
        <f>Q160*H160</f>
        <v>1.4748006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370</v>
      </c>
      <c r="AT160" s="239" t="s">
        <v>365</v>
      </c>
      <c r="AU160" s="239" t="s">
        <v>88</v>
      </c>
      <c r="AY160" s="18" t="s">
        <v>362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370</v>
      </c>
      <c r="BM160" s="239" t="s">
        <v>440</v>
      </c>
    </row>
    <row r="161" s="13" customFormat="1">
      <c r="A161" s="13"/>
      <c r="B161" s="241"/>
      <c r="C161" s="242"/>
      <c r="D161" s="243" t="s">
        <v>372</v>
      </c>
      <c r="E161" s="244" t="s">
        <v>1</v>
      </c>
      <c r="F161" s="245" t="s">
        <v>3668</v>
      </c>
      <c r="G161" s="242"/>
      <c r="H161" s="246">
        <v>0.78000000000000003</v>
      </c>
      <c r="I161" s="247"/>
      <c r="J161" s="242"/>
      <c r="K161" s="242"/>
      <c r="L161" s="248"/>
      <c r="M161" s="249"/>
      <c r="N161" s="250"/>
      <c r="O161" s="250"/>
      <c r="P161" s="250"/>
      <c r="Q161" s="250"/>
      <c r="R161" s="250"/>
      <c r="S161" s="250"/>
      <c r="T161" s="25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2" t="s">
        <v>372</v>
      </c>
      <c r="AU161" s="252" t="s">
        <v>88</v>
      </c>
      <c r="AV161" s="13" t="s">
        <v>88</v>
      </c>
      <c r="AW161" s="13" t="s">
        <v>32</v>
      </c>
      <c r="AX161" s="13" t="s">
        <v>76</v>
      </c>
      <c r="AY161" s="252" t="s">
        <v>362</v>
      </c>
    </row>
    <row r="162" s="14" customFormat="1">
      <c r="A162" s="14"/>
      <c r="B162" s="263"/>
      <c r="C162" s="264"/>
      <c r="D162" s="243" t="s">
        <v>372</v>
      </c>
      <c r="E162" s="265" t="s">
        <v>1</v>
      </c>
      <c r="F162" s="266" t="s">
        <v>396</v>
      </c>
      <c r="G162" s="264"/>
      <c r="H162" s="267">
        <v>0.78000000000000003</v>
      </c>
      <c r="I162" s="268"/>
      <c r="J162" s="264"/>
      <c r="K162" s="264"/>
      <c r="L162" s="269"/>
      <c r="M162" s="270"/>
      <c r="N162" s="271"/>
      <c r="O162" s="271"/>
      <c r="P162" s="271"/>
      <c r="Q162" s="271"/>
      <c r="R162" s="271"/>
      <c r="S162" s="271"/>
      <c r="T162" s="27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3" t="s">
        <v>372</v>
      </c>
      <c r="AU162" s="273" t="s">
        <v>88</v>
      </c>
      <c r="AV162" s="14" t="s">
        <v>370</v>
      </c>
      <c r="AW162" s="14" t="s">
        <v>32</v>
      </c>
      <c r="AX162" s="14" t="s">
        <v>83</v>
      </c>
      <c r="AY162" s="273" t="s">
        <v>362</v>
      </c>
    </row>
    <row r="163" s="12" customFormat="1" ht="22.8" customHeight="1">
      <c r="A163" s="12"/>
      <c r="B163" s="212"/>
      <c r="C163" s="213"/>
      <c r="D163" s="214" t="s">
        <v>75</v>
      </c>
      <c r="E163" s="226" t="s">
        <v>406</v>
      </c>
      <c r="F163" s="226" t="s">
        <v>3669</v>
      </c>
      <c r="G163" s="213"/>
      <c r="H163" s="213"/>
      <c r="I163" s="216"/>
      <c r="J163" s="227">
        <f>BK163</f>
        <v>0</v>
      </c>
      <c r="K163" s="213"/>
      <c r="L163" s="218"/>
      <c r="M163" s="219"/>
      <c r="N163" s="220"/>
      <c r="O163" s="220"/>
      <c r="P163" s="221">
        <f>SUM(P164:P169)</f>
        <v>0</v>
      </c>
      <c r="Q163" s="220"/>
      <c r="R163" s="221">
        <f>SUM(R164:R169)</f>
        <v>2.9278080000000002</v>
      </c>
      <c r="S163" s="220"/>
      <c r="T163" s="222">
        <f>SUM(T164:T169)</f>
        <v>4.9139999999999997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3" t="s">
        <v>83</v>
      </c>
      <c r="AT163" s="224" t="s">
        <v>75</v>
      </c>
      <c r="AU163" s="224" t="s">
        <v>83</v>
      </c>
      <c r="AY163" s="223" t="s">
        <v>362</v>
      </c>
      <c r="BK163" s="225">
        <f>SUM(BK164:BK169)</f>
        <v>0</v>
      </c>
    </row>
    <row r="164" s="2" customFormat="1" ht="24.15" customHeight="1">
      <c r="A164" s="39"/>
      <c r="B164" s="40"/>
      <c r="C164" s="228" t="s">
        <v>406</v>
      </c>
      <c r="D164" s="228" t="s">
        <v>365</v>
      </c>
      <c r="E164" s="229" t="s">
        <v>3670</v>
      </c>
      <c r="F164" s="230" t="s">
        <v>3671</v>
      </c>
      <c r="G164" s="231" t="s">
        <v>368</v>
      </c>
      <c r="H164" s="232">
        <v>7.7999999999999998</v>
      </c>
      <c r="I164" s="233"/>
      <c r="J164" s="234">
        <f>ROUND(I164*H164,2)</f>
        <v>0</v>
      </c>
      <c r="K164" s="230" t="s">
        <v>369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0.63</v>
      </c>
      <c r="T164" s="238">
        <f>S164*H164</f>
        <v>4.9139999999999997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370</v>
      </c>
      <c r="AT164" s="239" t="s">
        <v>365</v>
      </c>
      <c r="AU164" s="239" t="s">
        <v>88</v>
      </c>
      <c r="AY164" s="18" t="s">
        <v>362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88</v>
      </c>
      <c r="BK164" s="240">
        <f>ROUND(I164*H164,2)</f>
        <v>0</v>
      </c>
      <c r="BL164" s="18" t="s">
        <v>370</v>
      </c>
      <c r="BM164" s="239" t="s">
        <v>450</v>
      </c>
    </row>
    <row r="165" s="13" customFormat="1">
      <c r="A165" s="13"/>
      <c r="B165" s="241"/>
      <c r="C165" s="242"/>
      <c r="D165" s="243" t="s">
        <v>372</v>
      </c>
      <c r="E165" s="244" t="s">
        <v>1</v>
      </c>
      <c r="F165" s="245" t="s">
        <v>3672</v>
      </c>
      <c r="G165" s="242"/>
      <c r="H165" s="246">
        <v>7.7999999999999998</v>
      </c>
      <c r="I165" s="247"/>
      <c r="J165" s="242"/>
      <c r="K165" s="242"/>
      <c r="L165" s="248"/>
      <c r="M165" s="249"/>
      <c r="N165" s="250"/>
      <c r="O165" s="250"/>
      <c r="P165" s="250"/>
      <c r="Q165" s="250"/>
      <c r="R165" s="250"/>
      <c r="S165" s="250"/>
      <c r="T165" s="25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2" t="s">
        <v>372</v>
      </c>
      <c r="AU165" s="252" t="s">
        <v>88</v>
      </c>
      <c r="AV165" s="13" t="s">
        <v>88</v>
      </c>
      <c r="AW165" s="13" t="s">
        <v>32</v>
      </c>
      <c r="AX165" s="13" t="s">
        <v>76</v>
      </c>
      <c r="AY165" s="252" t="s">
        <v>362</v>
      </c>
    </row>
    <row r="166" s="14" customFormat="1">
      <c r="A166" s="14"/>
      <c r="B166" s="263"/>
      <c r="C166" s="264"/>
      <c r="D166" s="243" t="s">
        <v>372</v>
      </c>
      <c r="E166" s="265" t="s">
        <v>1</v>
      </c>
      <c r="F166" s="266" t="s">
        <v>396</v>
      </c>
      <c r="G166" s="264"/>
      <c r="H166" s="267">
        <v>7.7999999999999998</v>
      </c>
      <c r="I166" s="268"/>
      <c r="J166" s="264"/>
      <c r="K166" s="264"/>
      <c r="L166" s="269"/>
      <c r="M166" s="270"/>
      <c r="N166" s="271"/>
      <c r="O166" s="271"/>
      <c r="P166" s="271"/>
      <c r="Q166" s="271"/>
      <c r="R166" s="271"/>
      <c r="S166" s="271"/>
      <c r="T166" s="27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3" t="s">
        <v>372</v>
      </c>
      <c r="AU166" s="273" t="s">
        <v>88</v>
      </c>
      <c r="AV166" s="14" t="s">
        <v>370</v>
      </c>
      <c r="AW166" s="14" t="s">
        <v>32</v>
      </c>
      <c r="AX166" s="14" t="s">
        <v>83</v>
      </c>
      <c r="AY166" s="273" t="s">
        <v>362</v>
      </c>
    </row>
    <row r="167" s="2" customFormat="1" ht="37.8" customHeight="1">
      <c r="A167" s="39"/>
      <c r="B167" s="40"/>
      <c r="C167" s="228" t="s">
        <v>411</v>
      </c>
      <c r="D167" s="228" t="s">
        <v>365</v>
      </c>
      <c r="E167" s="229" t="s">
        <v>3673</v>
      </c>
      <c r="F167" s="230" t="s">
        <v>3674</v>
      </c>
      <c r="G167" s="231" t="s">
        <v>368</v>
      </c>
      <c r="H167" s="232">
        <v>7.7999999999999998</v>
      </c>
      <c r="I167" s="233"/>
      <c r="J167" s="234">
        <f>ROUND(I167*H167,2)</f>
        <v>0</v>
      </c>
      <c r="K167" s="230" t="s">
        <v>369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0.37536000000000003</v>
      </c>
      <c r="R167" s="237">
        <f>Q167*H167</f>
        <v>2.9278080000000002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370</v>
      </c>
      <c r="AT167" s="239" t="s">
        <v>365</v>
      </c>
      <c r="AU167" s="239" t="s">
        <v>88</v>
      </c>
      <c r="AY167" s="18" t="s">
        <v>362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88</v>
      </c>
      <c r="BK167" s="240">
        <f>ROUND(I167*H167,2)</f>
        <v>0</v>
      </c>
      <c r="BL167" s="18" t="s">
        <v>370</v>
      </c>
      <c r="BM167" s="239" t="s">
        <v>461</v>
      </c>
    </row>
    <row r="168" s="13" customFormat="1">
      <c r="A168" s="13"/>
      <c r="B168" s="241"/>
      <c r="C168" s="242"/>
      <c r="D168" s="243" t="s">
        <v>372</v>
      </c>
      <c r="E168" s="244" t="s">
        <v>1</v>
      </c>
      <c r="F168" s="245" t="s">
        <v>3672</v>
      </c>
      <c r="G168" s="242"/>
      <c r="H168" s="246">
        <v>7.7999999999999998</v>
      </c>
      <c r="I168" s="247"/>
      <c r="J168" s="242"/>
      <c r="K168" s="242"/>
      <c r="L168" s="248"/>
      <c r="M168" s="249"/>
      <c r="N168" s="250"/>
      <c r="O168" s="250"/>
      <c r="P168" s="250"/>
      <c r="Q168" s="250"/>
      <c r="R168" s="250"/>
      <c r="S168" s="250"/>
      <c r="T168" s="25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2" t="s">
        <v>372</v>
      </c>
      <c r="AU168" s="252" t="s">
        <v>88</v>
      </c>
      <c r="AV168" s="13" t="s">
        <v>88</v>
      </c>
      <c r="AW168" s="13" t="s">
        <v>32</v>
      </c>
      <c r="AX168" s="13" t="s">
        <v>76</v>
      </c>
      <c r="AY168" s="252" t="s">
        <v>362</v>
      </c>
    </row>
    <row r="169" s="14" customFormat="1">
      <c r="A169" s="14"/>
      <c r="B169" s="263"/>
      <c r="C169" s="264"/>
      <c r="D169" s="243" t="s">
        <v>372</v>
      </c>
      <c r="E169" s="265" t="s">
        <v>1</v>
      </c>
      <c r="F169" s="266" t="s">
        <v>396</v>
      </c>
      <c r="G169" s="264"/>
      <c r="H169" s="267">
        <v>7.7999999999999998</v>
      </c>
      <c r="I169" s="268"/>
      <c r="J169" s="264"/>
      <c r="K169" s="264"/>
      <c r="L169" s="269"/>
      <c r="M169" s="270"/>
      <c r="N169" s="271"/>
      <c r="O169" s="271"/>
      <c r="P169" s="271"/>
      <c r="Q169" s="271"/>
      <c r="R169" s="271"/>
      <c r="S169" s="271"/>
      <c r="T169" s="27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73" t="s">
        <v>372</v>
      </c>
      <c r="AU169" s="273" t="s">
        <v>88</v>
      </c>
      <c r="AV169" s="14" t="s">
        <v>370</v>
      </c>
      <c r="AW169" s="14" t="s">
        <v>32</v>
      </c>
      <c r="AX169" s="14" t="s">
        <v>83</v>
      </c>
      <c r="AY169" s="273" t="s">
        <v>362</v>
      </c>
    </row>
    <row r="170" s="12" customFormat="1" ht="22.8" customHeight="1">
      <c r="A170" s="12"/>
      <c r="B170" s="212"/>
      <c r="C170" s="213"/>
      <c r="D170" s="214" t="s">
        <v>75</v>
      </c>
      <c r="E170" s="226" t="s">
        <v>477</v>
      </c>
      <c r="F170" s="226" t="s">
        <v>478</v>
      </c>
      <c r="G170" s="213"/>
      <c r="H170" s="213"/>
      <c r="I170" s="216"/>
      <c r="J170" s="227">
        <f>BK170</f>
        <v>0</v>
      </c>
      <c r="K170" s="213"/>
      <c r="L170" s="218"/>
      <c r="M170" s="219"/>
      <c r="N170" s="220"/>
      <c r="O170" s="220"/>
      <c r="P170" s="221">
        <f>SUM(P171:P179)</f>
        <v>0</v>
      </c>
      <c r="Q170" s="220"/>
      <c r="R170" s="221">
        <f>SUM(R171:R179)</f>
        <v>0</v>
      </c>
      <c r="S170" s="220"/>
      <c r="T170" s="222">
        <f>SUM(T171:T179)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3" t="s">
        <v>83</v>
      </c>
      <c r="AT170" s="224" t="s">
        <v>75</v>
      </c>
      <c r="AU170" s="224" t="s">
        <v>83</v>
      </c>
      <c r="AY170" s="223" t="s">
        <v>362</v>
      </c>
      <c r="BK170" s="225">
        <f>SUM(BK171:BK179)</f>
        <v>0</v>
      </c>
    </row>
    <row r="171" s="2" customFormat="1" ht="16.5" customHeight="1">
      <c r="A171" s="39"/>
      <c r="B171" s="40"/>
      <c r="C171" s="228" t="s">
        <v>416</v>
      </c>
      <c r="D171" s="228" t="s">
        <v>365</v>
      </c>
      <c r="E171" s="229" t="s">
        <v>480</v>
      </c>
      <c r="F171" s="230" t="s">
        <v>481</v>
      </c>
      <c r="G171" s="231" t="s">
        <v>482</v>
      </c>
      <c r="H171" s="232">
        <v>4.9189999999999996</v>
      </c>
      <c r="I171" s="233"/>
      <c r="J171" s="234">
        <f>ROUND(I171*H171,2)</f>
        <v>0</v>
      </c>
      <c r="K171" s="230" t="s">
        <v>369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370</v>
      </c>
      <c r="AT171" s="239" t="s">
        <v>365</v>
      </c>
      <c r="AU171" s="239" t="s">
        <v>88</v>
      </c>
      <c r="AY171" s="18" t="s">
        <v>362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88</v>
      </c>
      <c r="BK171" s="240">
        <f>ROUND(I171*H171,2)</f>
        <v>0</v>
      </c>
      <c r="BL171" s="18" t="s">
        <v>370</v>
      </c>
      <c r="BM171" s="239" t="s">
        <v>3675</v>
      </c>
    </row>
    <row r="172" s="2" customFormat="1" ht="16.5" customHeight="1">
      <c r="A172" s="39"/>
      <c r="B172" s="40"/>
      <c r="C172" s="228" t="s">
        <v>8</v>
      </c>
      <c r="D172" s="228" t="s">
        <v>365</v>
      </c>
      <c r="E172" s="229" t="s">
        <v>3676</v>
      </c>
      <c r="F172" s="230" t="s">
        <v>3677</v>
      </c>
      <c r="G172" s="231" t="s">
        <v>482</v>
      </c>
      <c r="H172" s="232">
        <v>4.9189999999999996</v>
      </c>
      <c r="I172" s="233"/>
      <c r="J172" s="234">
        <f>ROUND(I172*H172,2)</f>
        <v>0</v>
      </c>
      <c r="K172" s="230" t="s">
        <v>369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370</v>
      </c>
      <c r="AT172" s="239" t="s">
        <v>365</v>
      </c>
      <c r="AU172" s="239" t="s">
        <v>88</v>
      </c>
      <c r="AY172" s="18" t="s">
        <v>362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88</v>
      </c>
      <c r="BK172" s="240">
        <f>ROUND(I172*H172,2)</f>
        <v>0</v>
      </c>
      <c r="BL172" s="18" t="s">
        <v>370</v>
      </c>
      <c r="BM172" s="239" t="s">
        <v>473</v>
      </c>
    </row>
    <row r="173" s="2" customFormat="1" ht="24.15" customHeight="1">
      <c r="A173" s="39"/>
      <c r="B173" s="40"/>
      <c r="C173" s="228" t="s">
        <v>427</v>
      </c>
      <c r="D173" s="228" t="s">
        <v>365</v>
      </c>
      <c r="E173" s="229" t="s">
        <v>3678</v>
      </c>
      <c r="F173" s="230" t="s">
        <v>3679</v>
      </c>
      <c r="G173" s="231" t="s">
        <v>482</v>
      </c>
      <c r="H173" s="232">
        <v>49.189999999999998</v>
      </c>
      <c r="I173" s="233"/>
      <c r="J173" s="234">
        <f>ROUND(I173*H173,2)</f>
        <v>0</v>
      </c>
      <c r="K173" s="230" t="s">
        <v>369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370</v>
      </c>
      <c r="AT173" s="239" t="s">
        <v>365</v>
      </c>
      <c r="AU173" s="239" t="s">
        <v>88</v>
      </c>
      <c r="AY173" s="18" t="s">
        <v>362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88</v>
      </c>
      <c r="BK173" s="240">
        <f>ROUND(I173*H173,2)</f>
        <v>0</v>
      </c>
      <c r="BL173" s="18" t="s">
        <v>370</v>
      </c>
      <c r="BM173" s="239" t="s">
        <v>484</v>
      </c>
    </row>
    <row r="174" s="13" customFormat="1">
      <c r="A174" s="13"/>
      <c r="B174" s="241"/>
      <c r="C174" s="242"/>
      <c r="D174" s="243" t="s">
        <v>372</v>
      </c>
      <c r="E174" s="244" t="s">
        <v>1</v>
      </c>
      <c r="F174" s="245" t="s">
        <v>3680</v>
      </c>
      <c r="G174" s="242"/>
      <c r="H174" s="246">
        <v>49.189999999999998</v>
      </c>
      <c r="I174" s="247"/>
      <c r="J174" s="242"/>
      <c r="K174" s="242"/>
      <c r="L174" s="248"/>
      <c r="M174" s="249"/>
      <c r="N174" s="250"/>
      <c r="O174" s="250"/>
      <c r="P174" s="250"/>
      <c r="Q174" s="250"/>
      <c r="R174" s="250"/>
      <c r="S174" s="250"/>
      <c r="T174" s="25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2" t="s">
        <v>372</v>
      </c>
      <c r="AU174" s="252" t="s">
        <v>88</v>
      </c>
      <c r="AV174" s="13" t="s">
        <v>88</v>
      </c>
      <c r="AW174" s="13" t="s">
        <v>32</v>
      </c>
      <c r="AX174" s="13" t="s">
        <v>76</v>
      </c>
      <c r="AY174" s="252" t="s">
        <v>362</v>
      </c>
    </row>
    <row r="175" s="14" customFormat="1">
      <c r="A175" s="14"/>
      <c r="B175" s="263"/>
      <c r="C175" s="264"/>
      <c r="D175" s="243" t="s">
        <v>372</v>
      </c>
      <c r="E175" s="265" t="s">
        <v>1</v>
      </c>
      <c r="F175" s="266" t="s">
        <v>396</v>
      </c>
      <c r="G175" s="264"/>
      <c r="H175" s="267">
        <v>49.189999999999998</v>
      </c>
      <c r="I175" s="268"/>
      <c r="J175" s="264"/>
      <c r="K175" s="264"/>
      <c r="L175" s="269"/>
      <c r="M175" s="270"/>
      <c r="N175" s="271"/>
      <c r="O175" s="271"/>
      <c r="P175" s="271"/>
      <c r="Q175" s="271"/>
      <c r="R175" s="271"/>
      <c r="S175" s="271"/>
      <c r="T175" s="27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3" t="s">
        <v>372</v>
      </c>
      <c r="AU175" s="273" t="s">
        <v>88</v>
      </c>
      <c r="AV175" s="14" t="s">
        <v>370</v>
      </c>
      <c r="AW175" s="14" t="s">
        <v>32</v>
      </c>
      <c r="AX175" s="14" t="s">
        <v>83</v>
      </c>
      <c r="AY175" s="273" t="s">
        <v>362</v>
      </c>
    </row>
    <row r="176" s="2" customFormat="1" ht="33" customHeight="1">
      <c r="A176" s="39"/>
      <c r="B176" s="40"/>
      <c r="C176" s="228" t="s">
        <v>431</v>
      </c>
      <c r="D176" s="228" t="s">
        <v>365</v>
      </c>
      <c r="E176" s="229" t="s">
        <v>3681</v>
      </c>
      <c r="F176" s="230" t="s">
        <v>3682</v>
      </c>
      <c r="G176" s="231" t="s">
        <v>482</v>
      </c>
      <c r="H176" s="232">
        <v>1.476</v>
      </c>
      <c r="I176" s="233"/>
      <c r="J176" s="234">
        <f>ROUND(I176*H176,2)</f>
        <v>0</v>
      </c>
      <c r="K176" s="230" t="s">
        <v>369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370</v>
      </c>
      <c r="AT176" s="239" t="s">
        <v>365</v>
      </c>
      <c r="AU176" s="239" t="s">
        <v>88</v>
      </c>
      <c r="AY176" s="18" t="s">
        <v>362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88</v>
      </c>
      <c r="BK176" s="240">
        <f>ROUND(I176*H176,2)</f>
        <v>0</v>
      </c>
      <c r="BL176" s="18" t="s">
        <v>370</v>
      </c>
      <c r="BM176" s="239" t="s">
        <v>3683</v>
      </c>
    </row>
    <row r="177" s="13" customFormat="1">
      <c r="A177" s="13"/>
      <c r="B177" s="241"/>
      <c r="C177" s="242"/>
      <c r="D177" s="243" t="s">
        <v>372</v>
      </c>
      <c r="E177" s="242"/>
      <c r="F177" s="245" t="s">
        <v>3684</v>
      </c>
      <c r="G177" s="242"/>
      <c r="H177" s="246">
        <v>1.476</v>
      </c>
      <c r="I177" s="247"/>
      <c r="J177" s="242"/>
      <c r="K177" s="242"/>
      <c r="L177" s="248"/>
      <c r="M177" s="249"/>
      <c r="N177" s="250"/>
      <c r="O177" s="250"/>
      <c r="P177" s="250"/>
      <c r="Q177" s="250"/>
      <c r="R177" s="250"/>
      <c r="S177" s="250"/>
      <c r="T177" s="25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2" t="s">
        <v>372</v>
      </c>
      <c r="AU177" s="252" t="s">
        <v>88</v>
      </c>
      <c r="AV177" s="13" t="s">
        <v>88</v>
      </c>
      <c r="AW177" s="13" t="s">
        <v>4</v>
      </c>
      <c r="AX177" s="13" t="s">
        <v>83</v>
      </c>
      <c r="AY177" s="252" t="s">
        <v>362</v>
      </c>
    </row>
    <row r="178" s="2" customFormat="1" ht="37.8" customHeight="1">
      <c r="A178" s="39"/>
      <c r="B178" s="40"/>
      <c r="C178" s="228" t="s">
        <v>435</v>
      </c>
      <c r="D178" s="228" t="s">
        <v>365</v>
      </c>
      <c r="E178" s="229" t="s">
        <v>3685</v>
      </c>
      <c r="F178" s="230" t="s">
        <v>3686</v>
      </c>
      <c r="G178" s="231" t="s">
        <v>482</v>
      </c>
      <c r="H178" s="232">
        <v>3.4430000000000001</v>
      </c>
      <c r="I178" s="233"/>
      <c r="J178" s="234">
        <f>ROUND(I178*H178,2)</f>
        <v>0</v>
      </c>
      <c r="K178" s="230" t="s">
        <v>369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370</v>
      </c>
      <c r="AT178" s="239" t="s">
        <v>365</v>
      </c>
      <c r="AU178" s="239" t="s">
        <v>88</v>
      </c>
      <c r="AY178" s="18" t="s">
        <v>362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88</v>
      </c>
      <c r="BK178" s="240">
        <f>ROUND(I178*H178,2)</f>
        <v>0</v>
      </c>
      <c r="BL178" s="18" t="s">
        <v>370</v>
      </c>
      <c r="BM178" s="239" t="s">
        <v>492</v>
      </c>
    </row>
    <row r="179" s="13" customFormat="1">
      <c r="A179" s="13"/>
      <c r="B179" s="241"/>
      <c r="C179" s="242"/>
      <c r="D179" s="243" t="s">
        <v>372</v>
      </c>
      <c r="E179" s="242"/>
      <c r="F179" s="245" t="s">
        <v>3687</v>
      </c>
      <c r="G179" s="242"/>
      <c r="H179" s="246">
        <v>3.4430000000000001</v>
      </c>
      <c r="I179" s="247"/>
      <c r="J179" s="242"/>
      <c r="K179" s="242"/>
      <c r="L179" s="248"/>
      <c r="M179" s="249"/>
      <c r="N179" s="250"/>
      <c r="O179" s="250"/>
      <c r="P179" s="250"/>
      <c r="Q179" s="250"/>
      <c r="R179" s="250"/>
      <c r="S179" s="250"/>
      <c r="T179" s="25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2" t="s">
        <v>372</v>
      </c>
      <c r="AU179" s="252" t="s">
        <v>88</v>
      </c>
      <c r="AV179" s="13" t="s">
        <v>88</v>
      </c>
      <c r="AW179" s="13" t="s">
        <v>4</v>
      </c>
      <c r="AX179" s="13" t="s">
        <v>83</v>
      </c>
      <c r="AY179" s="252" t="s">
        <v>362</v>
      </c>
    </row>
    <row r="180" s="12" customFormat="1" ht="25.92" customHeight="1">
      <c r="A180" s="12"/>
      <c r="B180" s="212"/>
      <c r="C180" s="213"/>
      <c r="D180" s="214" t="s">
        <v>75</v>
      </c>
      <c r="E180" s="215" t="s">
        <v>513</v>
      </c>
      <c r="F180" s="215" t="s">
        <v>514</v>
      </c>
      <c r="G180" s="213"/>
      <c r="H180" s="213"/>
      <c r="I180" s="216"/>
      <c r="J180" s="217">
        <f>BK180</f>
        <v>0</v>
      </c>
      <c r="K180" s="213"/>
      <c r="L180" s="218"/>
      <c r="M180" s="219"/>
      <c r="N180" s="220"/>
      <c r="O180" s="220"/>
      <c r="P180" s="221">
        <f>P181+P270+P404+P526+P542</f>
        <v>0</v>
      </c>
      <c r="Q180" s="220"/>
      <c r="R180" s="221">
        <f>R181+R270+R404+R526+R542</f>
        <v>7.7928600000000001</v>
      </c>
      <c r="S180" s="220"/>
      <c r="T180" s="222">
        <f>T181+T270+T404+T526+T542</f>
        <v>0.0051599999999999997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3" t="s">
        <v>88</v>
      </c>
      <c r="AT180" s="224" t="s">
        <v>75</v>
      </c>
      <c r="AU180" s="224" t="s">
        <v>76</v>
      </c>
      <c r="AY180" s="223" t="s">
        <v>362</v>
      </c>
      <c r="BK180" s="225">
        <f>BK181+BK270+BK404+BK526+BK542</f>
        <v>0</v>
      </c>
    </row>
    <row r="181" s="12" customFormat="1" ht="22.8" customHeight="1">
      <c r="A181" s="12"/>
      <c r="B181" s="212"/>
      <c r="C181" s="213"/>
      <c r="D181" s="214" t="s">
        <v>75</v>
      </c>
      <c r="E181" s="226" t="s">
        <v>2003</v>
      </c>
      <c r="F181" s="226" t="s">
        <v>2004</v>
      </c>
      <c r="G181" s="213"/>
      <c r="H181" s="213"/>
      <c r="I181" s="216"/>
      <c r="J181" s="227">
        <f>BK181</f>
        <v>0</v>
      </c>
      <c r="K181" s="213"/>
      <c r="L181" s="218"/>
      <c r="M181" s="219"/>
      <c r="N181" s="220"/>
      <c r="O181" s="220"/>
      <c r="P181" s="221">
        <f>SUM(P182:P269)</f>
        <v>0</v>
      </c>
      <c r="Q181" s="220"/>
      <c r="R181" s="221">
        <f>SUM(R182:R269)</f>
        <v>1.5020000000000002</v>
      </c>
      <c r="S181" s="220"/>
      <c r="T181" s="222">
        <f>SUM(T182:T269)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3" t="s">
        <v>88</v>
      </c>
      <c r="AT181" s="224" t="s">
        <v>75</v>
      </c>
      <c r="AU181" s="224" t="s">
        <v>83</v>
      </c>
      <c r="AY181" s="223" t="s">
        <v>362</v>
      </c>
      <c r="BK181" s="225">
        <f>SUM(BK182:BK269)</f>
        <v>0</v>
      </c>
    </row>
    <row r="182" s="2" customFormat="1" ht="16.5" customHeight="1">
      <c r="A182" s="39"/>
      <c r="B182" s="40"/>
      <c r="C182" s="228" t="s">
        <v>440</v>
      </c>
      <c r="D182" s="228" t="s">
        <v>365</v>
      </c>
      <c r="E182" s="229" t="s">
        <v>3688</v>
      </c>
      <c r="F182" s="230" t="s">
        <v>3689</v>
      </c>
      <c r="G182" s="231" t="s">
        <v>470</v>
      </c>
      <c r="H182" s="232">
        <v>29</v>
      </c>
      <c r="I182" s="233"/>
      <c r="J182" s="234">
        <f>ROUND(I182*H182,2)</f>
        <v>0</v>
      </c>
      <c r="K182" s="230" t="s">
        <v>369</v>
      </c>
      <c r="L182" s="45"/>
      <c r="M182" s="235" t="s">
        <v>1</v>
      </c>
      <c r="N182" s="236" t="s">
        <v>42</v>
      </c>
      <c r="O182" s="92"/>
      <c r="P182" s="237">
        <f>O182*H182</f>
        <v>0</v>
      </c>
      <c r="Q182" s="237">
        <v>0.016320000000000001</v>
      </c>
      <c r="R182" s="237">
        <f>Q182*H182</f>
        <v>0.47328000000000003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440</v>
      </c>
      <c r="AT182" s="239" t="s">
        <v>365</v>
      </c>
      <c r="AU182" s="239" t="s">
        <v>88</v>
      </c>
      <c r="AY182" s="18" t="s">
        <v>362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88</v>
      </c>
      <c r="BK182" s="240">
        <f>ROUND(I182*H182,2)</f>
        <v>0</v>
      </c>
      <c r="BL182" s="18" t="s">
        <v>440</v>
      </c>
      <c r="BM182" s="239" t="s">
        <v>502</v>
      </c>
    </row>
    <row r="183" s="13" customFormat="1">
      <c r="A183" s="13"/>
      <c r="B183" s="241"/>
      <c r="C183" s="242"/>
      <c r="D183" s="243" t="s">
        <v>372</v>
      </c>
      <c r="E183" s="244" t="s">
        <v>1</v>
      </c>
      <c r="F183" s="245" t="s">
        <v>3690</v>
      </c>
      <c r="G183" s="242"/>
      <c r="H183" s="246">
        <v>29</v>
      </c>
      <c r="I183" s="247"/>
      <c r="J183" s="242"/>
      <c r="K183" s="242"/>
      <c r="L183" s="248"/>
      <c r="M183" s="249"/>
      <c r="N183" s="250"/>
      <c r="O183" s="250"/>
      <c r="P183" s="250"/>
      <c r="Q183" s="250"/>
      <c r="R183" s="250"/>
      <c r="S183" s="250"/>
      <c r="T183" s="25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2" t="s">
        <v>372</v>
      </c>
      <c r="AU183" s="252" t="s">
        <v>88</v>
      </c>
      <c r="AV183" s="13" t="s">
        <v>88</v>
      </c>
      <c r="AW183" s="13" t="s">
        <v>32</v>
      </c>
      <c r="AX183" s="13" t="s">
        <v>76</v>
      </c>
      <c r="AY183" s="252" t="s">
        <v>362</v>
      </c>
    </row>
    <row r="184" s="14" customFormat="1">
      <c r="A184" s="14"/>
      <c r="B184" s="263"/>
      <c r="C184" s="264"/>
      <c r="D184" s="243" t="s">
        <v>372</v>
      </c>
      <c r="E184" s="265" t="s">
        <v>1</v>
      </c>
      <c r="F184" s="266" t="s">
        <v>396</v>
      </c>
      <c r="G184" s="264"/>
      <c r="H184" s="267">
        <v>29</v>
      </c>
      <c r="I184" s="268"/>
      <c r="J184" s="264"/>
      <c r="K184" s="264"/>
      <c r="L184" s="269"/>
      <c r="M184" s="270"/>
      <c r="N184" s="271"/>
      <c r="O184" s="271"/>
      <c r="P184" s="271"/>
      <c r="Q184" s="271"/>
      <c r="R184" s="271"/>
      <c r="S184" s="271"/>
      <c r="T184" s="27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73" t="s">
        <v>372</v>
      </c>
      <c r="AU184" s="273" t="s">
        <v>88</v>
      </c>
      <c r="AV184" s="14" t="s">
        <v>370</v>
      </c>
      <c r="AW184" s="14" t="s">
        <v>32</v>
      </c>
      <c r="AX184" s="14" t="s">
        <v>83</v>
      </c>
      <c r="AY184" s="273" t="s">
        <v>362</v>
      </c>
    </row>
    <row r="185" s="2" customFormat="1" ht="16.5" customHeight="1">
      <c r="A185" s="39"/>
      <c r="B185" s="40"/>
      <c r="C185" s="228" t="s">
        <v>445</v>
      </c>
      <c r="D185" s="228" t="s">
        <v>365</v>
      </c>
      <c r="E185" s="229" t="s">
        <v>3691</v>
      </c>
      <c r="F185" s="230" t="s">
        <v>3692</v>
      </c>
      <c r="G185" s="231" t="s">
        <v>470</v>
      </c>
      <c r="H185" s="232">
        <v>29</v>
      </c>
      <c r="I185" s="233"/>
      <c r="J185" s="234">
        <f>ROUND(I185*H185,2)</f>
        <v>0</v>
      </c>
      <c r="K185" s="230" t="s">
        <v>369</v>
      </c>
      <c r="L185" s="45"/>
      <c r="M185" s="235" t="s">
        <v>1</v>
      </c>
      <c r="N185" s="236" t="s">
        <v>42</v>
      </c>
      <c r="O185" s="92"/>
      <c r="P185" s="237">
        <f>O185*H185</f>
        <v>0</v>
      </c>
      <c r="Q185" s="237">
        <v>0.0020200000000000001</v>
      </c>
      <c r="R185" s="237">
        <f>Q185*H185</f>
        <v>0.05858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440</v>
      </c>
      <c r="AT185" s="239" t="s">
        <v>365</v>
      </c>
      <c r="AU185" s="239" t="s">
        <v>88</v>
      </c>
      <c r="AY185" s="18" t="s">
        <v>362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88</v>
      </c>
      <c r="BK185" s="240">
        <f>ROUND(I185*H185,2)</f>
        <v>0</v>
      </c>
      <c r="BL185" s="18" t="s">
        <v>440</v>
      </c>
      <c r="BM185" s="239" t="s">
        <v>517</v>
      </c>
    </row>
    <row r="186" s="13" customFormat="1">
      <c r="A186" s="13"/>
      <c r="B186" s="241"/>
      <c r="C186" s="242"/>
      <c r="D186" s="243" t="s">
        <v>372</v>
      </c>
      <c r="E186" s="244" t="s">
        <v>1</v>
      </c>
      <c r="F186" s="245" t="s">
        <v>3690</v>
      </c>
      <c r="G186" s="242"/>
      <c r="H186" s="246">
        <v>29</v>
      </c>
      <c r="I186" s="247"/>
      <c r="J186" s="242"/>
      <c r="K186" s="242"/>
      <c r="L186" s="248"/>
      <c r="M186" s="249"/>
      <c r="N186" s="250"/>
      <c r="O186" s="250"/>
      <c r="P186" s="250"/>
      <c r="Q186" s="250"/>
      <c r="R186" s="250"/>
      <c r="S186" s="250"/>
      <c r="T186" s="25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2" t="s">
        <v>372</v>
      </c>
      <c r="AU186" s="252" t="s">
        <v>88</v>
      </c>
      <c r="AV186" s="13" t="s">
        <v>88</v>
      </c>
      <c r="AW186" s="13" t="s">
        <v>32</v>
      </c>
      <c r="AX186" s="13" t="s">
        <v>76</v>
      </c>
      <c r="AY186" s="252" t="s">
        <v>362</v>
      </c>
    </row>
    <row r="187" s="14" customFormat="1">
      <c r="A187" s="14"/>
      <c r="B187" s="263"/>
      <c r="C187" s="264"/>
      <c r="D187" s="243" t="s">
        <v>372</v>
      </c>
      <c r="E187" s="265" t="s">
        <v>1</v>
      </c>
      <c r="F187" s="266" t="s">
        <v>396</v>
      </c>
      <c r="G187" s="264"/>
      <c r="H187" s="267">
        <v>29</v>
      </c>
      <c r="I187" s="268"/>
      <c r="J187" s="264"/>
      <c r="K187" s="264"/>
      <c r="L187" s="269"/>
      <c r="M187" s="270"/>
      <c r="N187" s="271"/>
      <c r="O187" s="271"/>
      <c r="P187" s="271"/>
      <c r="Q187" s="271"/>
      <c r="R187" s="271"/>
      <c r="S187" s="271"/>
      <c r="T187" s="27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3" t="s">
        <v>372</v>
      </c>
      <c r="AU187" s="273" t="s">
        <v>88</v>
      </c>
      <c r="AV187" s="14" t="s">
        <v>370</v>
      </c>
      <c r="AW187" s="14" t="s">
        <v>32</v>
      </c>
      <c r="AX187" s="14" t="s">
        <v>83</v>
      </c>
      <c r="AY187" s="273" t="s">
        <v>362</v>
      </c>
    </row>
    <row r="188" s="2" customFormat="1" ht="16.5" customHeight="1">
      <c r="A188" s="39"/>
      <c r="B188" s="40"/>
      <c r="C188" s="228" t="s">
        <v>450</v>
      </c>
      <c r="D188" s="228" t="s">
        <v>365</v>
      </c>
      <c r="E188" s="229" t="s">
        <v>3693</v>
      </c>
      <c r="F188" s="230" t="s">
        <v>3694</v>
      </c>
      <c r="G188" s="231" t="s">
        <v>470</v>
      </c>
      <c r="H188" s="232">
        <v>29</v>
      </c>
      <c r="I188" s="233"/>
      <c r="J188" s="234">
        <f>ROUND(I188*H188,2)</f>
        <v>0</v>
      </c>
      <c r="K188" s="230" t="s">
        <v>369</v>
      </c>
      <c r="L188" s="45"/>
      <c r="M188" s="235" t="s">
        <v>1</v>
      </c>
      <c r="N188" s="236" t="s">
        <v>42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440</v>
      </c>
      <c r="AT188" s="239" t="s">
        <v>365</v>
      </c>
      <c r="AU188" s="239" t="s">
        <v>88</v>
      </c>
      <c r="AY188" s="18" t="s">
        <v>362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88</v>
      </c>
      <c r="BK188" s="240">
        <f>ROUND(I188*H188,2)</f>
        <v>0</v>
      </c>
      <c r="BL188" s="18" t="s">
        <v>440</v>
      </c>
      <c r="BM188" s="239" t="s">
        <v>526</v>
      </c>
    </row>
    <row r="189" s="13" customFormat="1">
      <c r="A189" s="13"/>
      <c r="B189" s="241"/>
      <c r="C189" s="242"/>
      <c r="D189" s="243" t="s">
        <v>372</v>
      </c>
      <c r="E189" s="244" t="s">
        <v>1</v>
      </c>
      <c r="F189" s="245" t="s">
        <v>3690</v>
      </c>
      <c r="G189" s="242"/>
      <c r="H189" s="246">
        <v>29</v>
      </c>
      <c r="I189" s="247"/>
      <c r="J189" s="242"/>
      <c r="K189" s="242"/>
      <c r="L189" s="248"/>
      <c r="M189" s="249"/>
      <c r="N189" s="250"/>
      <c r="O189" s="250"/>
      <c r="P189" s="250"/>
      <c r="Q189" s="250"/>
      <c r="R189" s="250"/>
      <c r="S189" s="250"/>
      <c r="T189" s="25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2" t="s">
        <v>372</v>
      </c>
      <c r="AU189" s="252" t="s">
        <v>88</v>
      </c>
      <c r="AV189" s="13" t="s">
        <v>88</v>
      </c>
      <c r="AW189" s="13" t="s">
        <v>32</v>
      </c>
      <c r="AX189" s="13" t="s">
        <v>76</v>
      </c>
      <c r="AY189" s="252" t="s">
        <v>362</v>
      </c>
    </row>
    <row r="190" s="14" customFormat="1">
      <c r="A190" s="14"/>
      <c r="B190" s="263"/>
      <c r="C190" s="264"/>
      <c r="D190" s="243" t="s">
        <v>372</v>
      </c>
      <c r="E190" s="265" t="s">
        <v>1</v>
      </c>
      <c r="F190" s="266" t="s">
        <v>396</v>
      </c>
      <c r="G190" s="264"/>
      <c r="H190" s="267">
        <v>29</v>
      </c>
      <c r="I190" s="268"/>
      <c r="J190" s="264"/>
      <c r="K190" s="264"/>
      <c r="L190" s="269"/>
      <c r="M190" s="270"/>
      <c r="N190" s="271"/>
      <c r="O190" s="271"/>
      <c r="P190" s="271"/>
      <c r="Q190" s="271"/>
      <c r="R190" s="271"/>
      <c r="S190" s="271"/>
      <c r="T190" s="27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73" t="s">
        <v>372</v>
      </c>
      <c r="AU190" s="273" t="s">
        <v>88</v>
      </c>
      <c r="AV190" s="14" t="s">
        <v>370</v>
      </c>
      <c r="AW190" s="14" t="s">
        <v>32</v>
      </c>
      <c r="AX190" s="14" t="s">
        <v>83</v>
      </c>
      <c r="AY190" s="273" t="s">
        <v>362</v>
      </c>
    </row>
    <row r="191" s="2" customFormat="1" ht="16.5" customHeight="1">
      <c r="A191" s="39"/>
      <c r="B191" s="40"/>
      <c r="C191" s="228" t="s">
        <v>456</v>
      </c>
      <c r="D191" s="228" t="s">
        <v>365</v>
      </c>
      <c r="E191" s="229" t="s">
        <v>3695</v>
      </c>
      <c r="F191" s="230" t="s">
        <v>3696</v>
      </c>
      <c r="G191" s="231" t="s">
        <v>403</v>
      </c>
      <c r="H191" s="232">
        <v>100</v>
      </c>
      <c r="I191" s="233"/>
      <c r="J191" s="234">
        <f>ROUND(I191*H191,2)</f>
        <v>0</v>
      </c>
      <c r="K191" s="230" t="s">
        <v>369</v>
      </c>
      <c r="L191" s="45"/>
      <c r="M191" s="235" t="s">
        <v>1</v>
      </c>
      <c r="N191" s="236" t="s">
        <v>42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440</v>
      </c>
      <c r="AT191" s="239" t="s">
        <v>365</v>
      </c>
      <c r="AU191" s="239" t="s">
        <v>88</v>
      </c>
      <c r="AY191" s="18" t="s">
        <v>362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88</v>
      </c>
      <c r="BK191" s="240">
        <f>ROUND(I191*H191,2)</f>
        <v>0</v>
      </c>
      <c r="BL191" s="18" t="s">
        <v>440</v>
      </c>
      <c r="BM191" s="239" t="s">
        <v>536</v>
      </c>
    </row>
    <row r="192" s="13" customFormat="1">
      <c r="A192" s="13"/>
      <c r="B192" s="241"/>
      <c r="C192" s="242"/>
      <c r="D192" s="243" t="s">
        <v>372</v>
      </c>
      <c r="E192" s="244" t="s">
        <v>1</v>
      </c>
      <c r="F192" s="245" t="s">
        <v>3697</v>
      </c>
      <c r="G192" s="242"/>
      <c r="H192" s="246">
        <v>100</v>
      </c>
      <c r="I192" s="247"/>
      <c r="J192" s="242"/>
      <c r="K192" s="242"/>
      <c r="L192" s="248"/>
      <c r="M192" s="249"/>
      <c r="N192" s="250"/>
      <c r="O192" s="250"/>
      <c r="P192" s="250"/>
      <c r="Q192" s="250"/>
      <c r="R192" s="250"/>
      <c r="S192" s="250"/>
      <c r="T192" s="25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2" t="s">
        <v>372</v>
      </c>
      <c r="AU192" s="252" t="s">
        <v>88</v>
      </c>
      <c r="AV192" s="13" t="s">
        <v>88</v>
      </c>
      <c r="AW192" s="13" t="s">
        <v>32</v>
      </c>
      <c r="AX192" s="13" t="s">
        <v>76</v>
      </c>
      <c r="AY192" s="252" t="s">
        <v>362</v>
      </c>
    </row>
    <row r="193" s="14" customFormat="1">
      <c r="A193" s="14"/>
      <c r="B193" s="263"/>
      <c r="C193" s="264"/>
      <c r="D193" s="243" t="s">
        <v>372</v>
      </c>
      <c r="E193" s="265" t="s">
        <v>1</v>
      </c>
      <c r="F193" s="266" t="s">
        <v>396</v>
      </c>
      <c r="G193" s="264"/>
      <c r="H193" s="267">
        <v>100</v>
      </c>
      <c r="I193" s="268"/>
      <c r="J193" s="264"/>
      <c r="K193" s="264"/>
      <c r="L193" s="269"/>
      <c r="M193" s="270"/>
      <c r="N193" s="271"/>
      <c r="O193" s="271"/>
      <c r="P193" s="271"/>
      <c r="Q193" s="271"/>
      <c r="R193" s="271"/>
      <c r="S193" s="271"/>
      <c r="T193" s="27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73" t="s">
        <v>372</v>
      </c>
      <c r="AU193" s="273" t="s">
        <v>88</v>
      </c>
      <c r="AV193" s="14" t="s">
        <v>370</v>
      </c>
      <c r="AW193" s="14" t="s">
        <v>32</v>
      </c>
      <c r="AX193" s="14" t="s">
        <v>83</v>
      </c>
      <c r="AY193" s="273" t="s">
        <v>362</v>
      </c>
    </row>
    <row r="194" s="2" customFormat="1" ht="21.75" customHeight="1">
      <c r="A194" s="39"/>
      <c r="B194" s="40"/>
      <c r="C194" s="228" t="s">
        <v>461</v>
      </c>
      <c r="D194" s="228" t="s">
        <v>365</v>
      </c>
      <c r="E194" s="229" t="s">
        <v>3698</v>
      </c>
      <c r="F194" s="230" t="s">
        <v>3699</v>
      </c>
      <c r="G194" s="231" t="s">
        <v>403</v>
      </c>
      <c r="H194" s="232">
        <v>8</v>
      </c>
      <c r="I194" s="233"/>
      <c r="J194" s="234">
        <f>ROUND(I194*H194,2)</f>
        <v>0</v>
      </c>
      <c r="K194" s="230" t="s">
        <v>369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0.00142</v>
      </c>
      <c r="R194" s="237">
        <f>Q194*H194</f>
        <v>0.01136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440</v>
      </c>
      <c r="AT194" s="239" t="s">
        <v>365</v>
      </c>
      <c r="AU194" s="239" t="s">
        <v>88</v>
      </c>
      <c r="AY194" s="18" t="s">
        <v>362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88</v>
      </c>
      <c r="BK194" s="240">
        <f>ROUND(I194*H194,2)</f>
        <v>0</v>
      </c>
      <c r="BL194" s="18" t="s">
        <v>440</v>
      </c>
      <c r="BM194" s="239" t="s">
        <v>544</v>
      </c>
    </row>
    <row r="195" s="13" customFormat="1">
      <c r="A195" s="13"/>
      <c r="B195" s="241"/>
      <c r="C195" s="242"/>
      <c r="D195" s="243" t="s">
        <v>372</v>
      </c>
      <c r="E195" s="244" t="s">
        <v>1</v>
      </c>
      <c r="F195" s="245" t="s">
        <v>3700</v>
      </c>
      <c r="G195" s="242"/>
      <c r="H195" s="246">
        <v>8</v>
      </c>
      <c r="I195" s="247"/>
      <c r="J195" s="242"/>
      <c r="K195" s="242"/>
      <c r="L195" s="248"/>
      <c r="M195" s="249"/>
      <c r="N195" s="250"/>
      <c r="O195" s="250"/>
      <c r="P195" s="250"/>
      <c r="Q195" s="250"/>
      <c r="R195" s="250"/>
      <c r="S195" s="250"/>
      <c r="T195" s="25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2" t="s">
        <v>372</v>
      </c>
      <c r="AU195" s="252" t="s">
        <v>88</v>
      </c>
      <c r="AV195" s="13" t="s">
        <v>88</v>
      </c>
      <c r="AW195" s="13" t="s">
        <v>32</v>
      </c>
      <c r="AX195" s="13" t="s">
        <v>76</v>
      </c>
      <c r="AY195" s="252" t="s">
        <v>362</v>
      </c>
    </row>
    <row r="196" s="14" customFormat="1">
      <c r="A196" s="14"/>
      <c r="B196" s="263"/>
      <c r="C196" s="264"/>
      <c r="D196" s="243" t="s">
        <v>372</v>
      </c>
      <c r="E196" s="265" t="s">
        <v>1</v>
      </c>
      <c r="F196" s="266" t="s">
        <v>396</v>
      </c>
      <c r="G196" s="264"/>
      <c r="H196" s="267">
        <v>8</v>
      </c>
      <c r="I196" s="268"/>
      <c r="J196" s="264"/>
      <c r="K196" s="264"/>
      <c r="L196" s="269"/>
      <c r="M196" s="270"/>
      <c r="N196" s="271"/>
      <c r="O196" s="271"/>
      <c r="P196" s="271"/>
      <c r="Q196" s="271"/>
      <c r="R196" s="271"/>
      <c r="S196" s="271"/>
      <c r="T196" s="27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73" t="s">
        <v>372</v>
      </c>
      <c r="AU196" s="273" t="s">
        <v>88</v>
      </c>
      <c r="AV196" s="14" t="s">
        <v>370</v>
      </c>
      <c r="AW196" s="14" t="s">
        <v>32</v>
      </c>
      <c r="AX196" s="14" t="s">
        <v>83</v>
      </c>
      <c r="AY196" s="273" t="s">
        <v>362</v>
      </c>
    </row>
    <row r="197" s="2" customFormat="1" ht="21.75" customHeight="1">
      <c r="A197" s="39"/>
      <c r="B197" s="40"/>
      <c r="C197" s="228" t="s">
        <v>7</v>
      </c>
      <c r="D197" s="228" t="s">
        <v>365</v>
      </c>
      <c r="E197" s="229" t="s">
        <v>3701</v>
      </c>
      <c r="F197" s="230" t="s">
        <v>3702</v>
      </c>
      <c r="G197" s="231" t="s">
        <v>403</v>
      </c>
      <c r="H197" s="232">
        <v>5</v>
      </c>
      <c r="I197" s="233"/>
      <c r="J197" s="234">
        <f>ROUND(I197*H197,2)</f>
        <v>0</v>
      </c>
      <c r="K197" s="230" t="s">
        <v>369</v>
      </c>
      <c r="L197" s="45"/>
      <c r="M197" s="235" t="s">
        <v>1</v>
      </c>
      <c r="N197" s="236" t="s">
        <v>42</v>
      </c>
      <c r="O197" s="92"/>
      <c r="P197" s="237">
        <f>O197*H197</f>
        <v>0</v>
      </c>
      <c r="Q197" s="237">
        <v>0.00197</v>
      </c>
      <c r="R197" s="237">
        <f>Q197*H197</f>
        <v>0.0098499999999999994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440</v>
      </c>
      <c r="AT197" s="239" t="s">
        <v>365</v>
      </c>
      <c r="AU197" s="239" t="s">
        <v>88</v>
      </c>
      <c r="AY197" s="18" t="s">
        <v>362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88</v>
      </c>
      <c r="BK197" s="240">
        <f>ROUND(I197*H197,2)</f>
        <v>0</v>
      </c>
      <c r="BL197" s="18" t="s">
        <v>440</v>
      </c>
      <c r="BM197" s="239" t="s">
        <v>554</v>
      </c>
    </row>
    <row r="198" s="13" customFormat="1">
      <c r="A198" s="13"/>
      <c r="B198" s="241"/>
      <c r="C198" s="242"/>
      <c r="D198" s="243" t="s">
        <v>372</v>
      </c>
      <c r="E198" s="244" t="s">
        <v>1</v>
      </c>
      <c r="F198" s="245" t="s">
        <v>3703</v>
      </c>
      <c r="G198" s="242"/>
      <c r="H198" s="246">
        <v>5</v>
      </c>
      <c r="I198" s="247"/>
      <c r="J198" s="242"/>
      <c r="K198" s="242"/>
      <c r="L198" s="248"/>
      <c r="M198" s="249"/>
      <c r="N198" s="250"/>
      <c r="O198" s="250"/>
      <c r="P198" s="250"/>
      <c r="Q198" s="250"/>
      <c r="R198" s="250"/>
      <c r="S198" s="250"/>
      <c r="T198" s="25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2" t="s">
        <v>372</v>
      </c>
      <c r="AU198" s="252" t="s">
        <v>88</v>
      </c>
      <c r="AV198" s="13" t="s">
        <v>88</v>
      </c>
      <c r="AW198" s="13" t="s">
        <v>32</v>
      </c>
      <c r="AX198" s="13" t="s">
        <v>76</v>
      </c>
      <c r="AY198" s="252" t="s">
        <v>362</v>
      </c>
    </row>
    <row r="199" s="14" customFormat="1">
      <c r="A199" s="14"/>
      <c r="B199" s="263"/>
      <c r="C199" s="264"/>
      <c r="D199" s="243" t="s">
        <v>372</v>
      </c>
      <c r="E199" s="265" t="s">
        <v>1</v>
      </c>
      <c r="F199" s="266" t="s">
        <v>396</v>
      </c>
      <c r="G199" s="264"/>
      <c r="H199" s="267">
        <v>5</v>
      </c>
      <c r="I199" s="268"/>
      <c r="J199" s="264"/>
      <c r="K199" s="264"/>
      <c r="L199" s="269"/>
      <c r="M199" s="270"/>
      <c r="N199" s="271"/>
      <c r="O199" s="271"/>
      <c r="P199" s="271"/>
      <c r="Q199" s="271"/>
      <c r="R199" s="271"/>
      <c r="S199" s="271"/>
      <c r="T199" s="27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73" t="s">
        <v>372</v>
      </c>
      <c r="AU199" s="273" t="s">
        <v>88</v>
      </c>
      <c r="AV199" s="14" t="s">
        <v>370</v>
      </c>
      <c r="AW199" s="14" t="s">
        <v>32</v>
      </c>
      <c r="AX199" s="14" t="s">
        <v>83</v>
      </c>
      <c r="AY199" s="273" t="s">
        <v>362</v>
      </c>
    </row>
    <row r="200" s="2" customFormat="1" ht="24.15" customHeight="1">
      <c r="A200" s="39"/>
      <c r="B200" s="40"/>
      <c r="C200" s="228" t="s">
        <v>473</v>
      </c>
      <c r="D200" s="228" t="s">
        <v>365</v>
      </c>
      <c r="E200" s="229" t="s">
        <v>3704</v>
      </c>
      <c r="F200" s="230" t="s">
        <v>3705</v>
      </c>
      <c r="G200" s="231" t="s">
        <v>403</v>
      </c>
      <c r="H200" s="232">
        <v>40</v>
      </c>
      <c r="I200" s="233"/>
      <c r="J200" s="234">
        <f>ROUND(I200*H200,2)</f>
        <v>0</v>
      </c>
      <c r="K200" s="230" t="s">
        <v>369</v>
      </c>
      <c r="L200" s="45"/>
      <c r="M200" s="235" t="s">
        <v>1</v>
      </c>
      <c r="N200" s="236" t="s">
        <v>42</v>
      </c>
      <c r="O200" s="92"/>
      <c r="P200" s="237">
        <f>O200*H200</f>
        <v>0</v>
      </c>
      <c r="Q200" s="237">
        <v>0.00046000000000000001</v>
      </c>
      <c r="R200" s="237">
        <f>Q200*H200</f>
        <v>0.0184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440</v>
      </c>
      <c r="AT200" s="239" t="s">
        <v>365</v>
      </c>
      <c r="AU200" s="239" t="s">
        <v>88</v>
      </c>
      <c r="AY200" s="18" t="s">
        <v>362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88</v>
      </c>
      <c r="BK200" s="240">
        <f>ROUND(I200*H200,2)</f>
        <v>0</v>
      </c>
      <c r="BL200" s="18" t="s">
        <v>440</v>
      </c>
      <c r="BM200" s="239" t="s">
        <v>574</v>
      </c>
    </row>
    <row r="201" s="13" customFormat="1">
      <c r="A201" s="13"/>
      <c r="B201" s="241"/>
      <c r="C201" s="242"/>
      <c r="D201" s="243" t="s">
        <v>372</v>
      </c>
      <c r="E201" s="244" t="s">
        <v>1</v>
      </c>
      <c r="F201" s="245" t="s">
        <v>3706</v>
      </c>
      <c r="G201" s="242"/>
      <c r="H201" s="246">
        <v>40</v>
      </c>
      <c r="I201" s="247"/>
      <c r="J201" s="242"/>
      <c r="K201" s="242"/>
      <c r="L201" s="248"/>
      <c r="M201" s="249"/>
      <c r="N201" s="250"/>
      <c r="O201" s="250"/>
      <c r="P201" s="250"/>
      <c r="Q201" s="250"/>
      <c r="R201" s="250"/>
      <c r="S201" s="250"/>
      <c r="T201" s="25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2" t="s">
        <v>372</v>
      </c>
      <c r="AU201" s="252" t="s">
        <v>88</v>
      </c>
      <c r="AV201" s="13" t="s">
        <v>88</v>
      </c>
      <c r="AW201" s="13" t="s">
        <v>32</v>
      </c>
      <c r="AX201" s="13" t="s">
        <v>76</v>
      </c>
      <c r="AY201" s="252" t="s">
        <v>362</v>
      </c>
    </row>
    <row r="202" s="14" customFormat="1">
      <c r="A202" s="14"/>
      <c r="B202" s="263"/>
      <c r="C202" s="264"/>
      <c r="D202" s="243" t="s">
        <v>372</v>
      </c>
      <c r="E202" s="265" t="s">
        <v>1</v>
      </c>
      <c r="F202" s="266" t="s">
        <v>396</v>
      </c>
      <c r="G202" s="264"/>
      <c r="H202" s="267">
        <v>40</v>
      </c>
      <c r="I202" s="268"/>
      <c r="J202" s="264"/>
      <c r="K202" s="264"/>
      <c r="L202" s="269"/>
      <c r="M202" s="270"/>
      <c r="N202" s="271"/>
      <c r="O202" s="271"/>
      <c r="P202" s="271"/>
      <c r="Q202" s="271"/>
      <c r="R202" s="271"/>
      <c r="S202" s="271"/>
      <c r="T202" s="27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73" t="s">
        <v>372</v>
      </c>
      <c r="AU202" s="273" t="s">
        <v>88</v>
      </c>
      <c r="AV202" s="14" t="s">
        <v>370</v>
      </c>
      <c r="AW202" s="14" t="s">
        <v>32</v>
      </c>
      <c r="AX202" s="14" t="s">
        <v>83</v>
      </c>
      <c r="AY202" s="273" t="s">
        <v>362</v>
      </c>
    </row>
    <row r="203" s="2" customFormat="1" ht="24.15" customHeight="1">
      <c r="A203" s="39"/>
      <c r="B203" s="40"/>
      <c r="C203" s="228" t="s">
        <v>479</v>
      </c>
      <c r="D203" s="228" t="s">
        <v>365</v>
      </c>
      <c r="E203" s="229" t="s">
        <v>3707</v>
      </c>
      <c r="F203" s="230" t="s">
        <v>3708</v>
      </c>
      <c r="G203" s="231" t="s">
        <v>403</v>
      </c>
      <c r="H203" s="232">
        <v>177</v>
      </c>
      <c r="I203" s="233"/>
      <c r="J203" s="234">
        <f>ROUND(I203*H203,2)</f>
        <v>0</v>
      </c>
      <c r="K203" s="230" t="s">
        <v>369</v>
      </c>
      <c r="L203" s="45"/>
      <c r="M203" s="235" t="s">
        <v>1</v>
      </c>
      <c r="N203" s="236" t="s">
        <v>42</v>
      </c>
      <c r="O203" s="92"/>
      <c r="P203" s="237">
        <f>O203*H203</f>
        <v>0</v>
      </c>
      <c r="Q203" s="237">
        <v>0.00055999999999999995</v>
      </c>
      <c r="R203" s="237">
        <f>Q203*H203</f>
        <v>0.099119999999999986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440</v>
      </c>
      <c r="AT203" s="239" t="s">
        <v>365</v>
      </c>
      <c r="AU203" s="239" t="s">
        <v>88</v>
      </c>
      <c r="AY203" s="18" t="s">
        <v>362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88</v>
      </c>
      <c r="BK203" s="240">
        <f>ROUND(I203*H203,2)</f>
        <v>0</v>
      </c>
      <c r="BL203" s="18" t="s">
        <v>440</v>
      </c>
      <c r="BM203" s="239" t="s">
        <v>1132</v>
      </c>
    </row>
    <row r="204" s="13" customFormat="1">
      <c r="A204" s="13"/>
      <c r="B204" s="241"/>
      <c r="C204" s="242"/>
      <c r="D204" s="243" t="s">
        <v>372</v>
      </c>
      <c r="E204" s="244" t="s">
        <v>1</v>
      </c>
      <c r="F204" s="245" t="s">
        <v>3709</v>
      </c>
      <c r="G204" s="242"/>
      <c r="H204" s="246">
        <v>177</v>
      </c>
      <c r="I204" s="247"/>
      <c r="J204" s="242"/>
      <c r="K204" s="242"/>
      <c r="L204" s="248"/>
      <c r="M204" s="249"/>
      <c r="N204" s="250"/>
      <c r="O204" s="250"/>
      <c r="P204" s="250"/>
      <c r="Q204" s="250"/>
      <c r="R204" s="250"/>
      <c r="S204" s="250"/>
      <c r="T204" s="25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2" t="s">
        <v>372</v>
      </c>
      <c r="AU204" s="252" t="s">
        <v>88</v>
      </c>
      <c r="AV204" s="13" t="s">
        <v>88</v>
      </c>
      <c r="AW204" s="13" t="s">
        <v>32</v>
      </c>
      <c r="AX204" s="13" t="s">
        <v>76</v>
      </c>
      <c r="AY204" s="252" t="s">
        <v>362</v>
      </c>
    </row>
    <row r="205" s="14" customFormat="1">
      <c r="A205" s="14"/>
      <c r="B205" s="263"/>
      <c r="C205" s="264"/>
      <c r="D205" s="243" t="s">
        <v>372</v>
      </c>
      <c r="E205" s="265" t="s">
        <v>1</v>
      </c>
      <c r="F205" s="266" t="s">
        <v>396</v>
      </c>
      <c r="G205" s="264"/>
      <c r="H205" s="267">
        <v>177</v>
      </c>
      <c r="I205" s="268"/>
      <c r="J205" s="264"/>
      <c r="K205" s="264"/>
      <c r="L205" s="269"/>
      <c r="M205" s="270"/>
      <c r="N205" s="271"/>
      <c r="O205" s="271"/>
      <c r="P205" s="271"/>
      <c r="Q205" s="271"/>
      <c r="R205" s="271"/>
      <c r="S205" s="271"/>
      <c r="T205" s="27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73" t="s">
        <v>372</v>
      </c>
      <c r="AU205" s="273" t="s">
        <v>88</v>
      </c>
      <c r="AV205" s="14" t="s">
        <v>370</v>
      </c>
      <c r="AW205" s="14" t="s">
        <v>32</v>
      </c>
      <c r="AX205" s="14" t="s">
        <v>83</v>
      </c>
      <c r="AY205" s="273" t="s">
        <v>362</v>
      </c>
    </row>
    <row r="206" s="2" customFormat="1" ht="24.15" customHeight="1">
      <c r="A206" s="39"/>
      <c r="B206" s="40"/>
      <c r="C206" s="228" t="s">
        <v>484</v>
      </c>
      <c r="D206" s="228" t="s">
        <v>365</v>
      </c>
      <c r="E206" s="229" t="s">
        <v>3710</v>
      </c>
      <c r="F206" s="230" t="s">
        <v>3711</v>
      </c>
      <c r="G206" s="231" t="s">
        <v>403</v>
      </c>
      <c r="H206" s="232">
        <v>99</v>
      </c>
      <c r="I206" s="233"/>
      <c r="J206" s="234">
        <f>ROUND(I206*H206,2)</f>
        <v>0</v>
      </c>
      <c r="K206" s="230" t="s">
        <v>369</v>
      </c>
      <c r="L206" s="45"/>
      <c r="M206" s="235" t="s">
        <v>1</v>
      </c>
      <c r="N206" s="236" t="s">
        <v>42</v>
      </c>
      <c r="O206" s="92"/>
      <c r="P206" s="237">
        <f>O206*H206</f>
        <v>0</v>
      </c>
      <c r="Q206" s="237">
        <v>0.0019400000000000001</v>
      </c>
      <c r="R206" s="237">
        <f>Q206*H206</f>
        <v>0.19206000000000001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440</v>
      </c>
      <c r="AT206" s="239" t="s">
        <v>365</v>
      </c>
      <c r="AU206" s="239" t="s">
        <v>88</v>
      </c>
      <c r="AY206" s="18" t="s">
        <v>362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88</v>
      </c>
      <c r="BK206" s="240">
        <f>ROUND(I206*H206,2)</f>
        <v>0</v>
      </c>
      <c r="BL206" s="18" t="s">
        <v>440</v>
      </c>
      <c r="BM206" s="239" t="s">
        <v>1141</v>
      </c>
    </row>
    <row r="207" s="13" customFormat="1">
      <c r="A207" s="13"/>
      <c r="B207" s="241"/>
      <c r="C207" s="242"/>
      <c r="D207" s="243" t="s">
        <v>372</v>
      </c>
      <c r="E207" s="244" t="s">
        <v>1</v>
      </c>
      <c r="F207" s="245" t="s">
        <v>3712</v>
      </c>
      <c r="G207" s="242"/>
      <c r="H207" s="246">
        <v>99</v>
      </c>
      <c r="I207" s="247"/>
      <c r="J207" s="242"/>
      <c r="K207" s="242"/>
      <c r="L207" s="248"/>
      <c r="M207" s="249"/>
      <c r="N207" s="250"/>
      <c r="O207" s="250"/>
      <c r="P207" s="250"/>
      <c r="Q207" s="250"/>
      <c r="R207" s="250"/>
      <c r="S207" s="250"/>
      <c r="T207" s="25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2" t="s">
        <v>372</v>
      </c>
      <c r="AU207" s="252" t="s">
        <v>88</v>
      </c>
      <c r="AV207" s="13" t="s">
        <v>88</v>
      </c>
      <c r="AW207" s="13" t="s">
        <v>32</v>
      </c>
      <c r="AX207" s="13" t="s">
        <v>76</v>
      </c>
      <c r="AY207" s="252" t="s">
        <v>362</v>
      </c>
    </row>
    <row r="208" s="14" customFormat="1">
      <c r="A208" s="14"/>
      <c r="B208" s="263"/>
      <c r="C208" s="264"/>
      <c r="D208" s="243" t="s">
        <v>372</v>
      </c>
      <c r="E208" s="265" t="s">
        <v>1</v>
      </c>
      <c r="F208" s="266" t="s">
        <v>396</v>
      </c>
      <c r="G208" s="264"/>
      <c r="H208" s="267">
        <v>99</v>
      </c>
      <c r="I208" s="268"/>
      <c r="J208" s="264"/>
      <c r="K208" s="264"/>
      <c r="L208" s="269"/>
      <c r="M208" s="270"/>
      <c r="N208" s="271"/>
      <c r="O208" s="271"/>
      <c r="P208" s="271"/>
      <c r="Q208" s="271"/>
      <c r="R208" s="271"/>
      <c r="S208" s="271"/>
      <c r="T208" s="27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73" t="s">
        <v>372</v>
      </c>
      <c r="AU208" s="273" t="s">
        <v>88</v>
      </c>
      <c r="AV208" s="14" t="s">
        <v>370</v>
      </c>
      <c r="AW208" s="14" t="s">
        <v>32</v>
      </c>
      <c r="AX208" s="14" t="s">
        <v>83</v>
      </c>
      <c r="AY208" s="273" t="s">
        <v>362</v>
      </c>
    </row>
    <row r="209" s="2" customFormat="1" ht="24.15" customHeight="1">
      <c r="A209" s="39"/>
      <c r="B209" s="40"/>
      <c r="C209" s="228" t="s">
        <v>488</v>
      </c>
      <c r="D209" s="228" t="s">
        <v>365</v>
      </c>
      <c r="E209" s="229" t="s">
        <v>3713</v>
      </c>
      <c r="F209" s="230" t="s">
        <v>3714</v>
      </c>
      <c r="G209" s="231" t="s">
        <v>403</v>
      </c>
      <c r="H209" s="232">
        <v>21</v>
      </c>
      <c r="I209" s="233"/>
      <c r="J209" s="234">
        <f>ROUND(I209*H209,2)</f>
        <v>0</v>
      </c>
      <c r="K209" s="230" t="s">
        <v>369</v>
      </c>
      <c r="L209" s="45"/>
      <c r="M209" s="235" t="s">
        <v>1</v>
      </c>
      <c r="N209" s="236" t="s">
        <v>42</v>
      </c>
      <c r="O209" s="92"/>
      <c r="P209" s="237">
        <f>O209*H209</f>
        <v>0</v>
      </c>
      <c r="Q209" s="237">
        <v>0.00093999999999999997</v>
      </c>
      <c r="R209" s="237">
        <f>Q209*H209</f>
        <v>0.019740000000000001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440</v>
      </c>
      <c r="AT209" s="239" t="s">
        <v>365</v>
      </c>
      <c r="AU209" s="239" t="s">
        <v>88</v>
      </c>
      <c r="AY209" s="18" t="s">
        <v>362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88</v>
      </c>
      <c r="BK209" s="240">
        <f>ROUND(I209*H209,2)</f>
        <v>0</v>
      </c>
      <c r="BL209" s="18" t="s">
        <v>440</v>
      </c>
      <c r="BM209" s="239" t="s">
        <v>1149</v>
      </c>
    </row>
    <row r="210" s="13" customFormat="1">
      <c r="A210" s="13"/>
      <c r="B210" s="241"/>
      <c r="C210" s="242"/>
      <c r="D210" s="243" t="s">
        <v>372</v>
      </c>
      <c r="E210" s="244" t="s">
        <v>1</v>
      </c>
      <c r="F210" s="245" t="s">
        <v>3715</v>
      </c>
      <c r="G210" s="242"/>
      <c r="H210" s="246">
        <v>21</v>
      </c>
      <c r="I210" s="247"/>
      <c r="J210" s="242"/>
      <c r="K210" s="242"/>
      <c r="L210" s="248"/>
      <c r="M210" s="249"/>
      <c r="N210" s="250"/>
      <c r="O210" s="250"/>
      <c r="P210" s="250"/>
      <c r="Q210" s="250"/>
      <c r="R210" s="250"/>
      <c r="S210" s="250"/>
      <c r="T210" s="25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2" t="s">
        <v>372</v>
      </c>
      <c r="AU210" s="252" t="s">
        <v>88</v>
      </c>
      <c r="AV210" s="13" t="s">
        <v>88</v>
      </c>
      <c r="AW210" s="13" t="s">
        <v>32</v>
      </c>
      <c r="AX210" s="13" t="s">
        <v>76</v>
      </c>
      <c r="AY210" s="252" t="s">
        <v>362</v>
      </c>
    </row>
    <row r="211" s="14" customFormat="1">
      <c r="A211" s="14"/>
      <c r="B211" s="263"/>
      <c r="C211" s="264"/>
      <c r="D211" s="243" t="s">
        <v>372</v>
      </c>
      <c r="E211" s="265" t="s">
        <v>1</v>
      </c>
      <c r="F211" s="266" t="s">
        <v>396</v>
      </c>
      <c r="G211" s="264"/>
      <c r="H211" s="267">
        <v>21</v>
      </c>
      <c r="I211" s="268"/>
      <c r="J211" s="264"/>
      <c r="K211" s="264"/>
      <c r="L211" s="269"/>
      <c r="M211" s="270"/>
      <c r="N211" s="271"/>
      <c r="O211" s="271"/>
      <c r="P211" s="271"/>
      <c r="Q211" s="271"/>
      <c r="R211" s="271"/>
      <c r="S211" s="271"/>
      <c r="T211" s="27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73" t="s">
        <v>372</v>
      </c>
      <c r="AU211" s="273" t="s">
        <v>88</v>
      </c>
      <c r="AV211" s="14" t="s">
        <v>370</v>
      </c>
      <c r="AW211" s="14" t="s">
        <v>32</v>
      </c>
      <c r="AX211" s="14" t="s">
        <v>83</v>
      </c>
      <c r="AY211" s="273" t="s">
        <v>362</v>
      </c>
    </row>
    <row r="212" s="2" customFormat="1" ht="24.15" customHeight="1">
      <c r="A212" s="39"/>
      <c r="B212" s="40"/>
      <c r="C212" s="228" t="s">
        <v>492</v>
      </c>
      <c r="D212" s="228" t="s">
        <v>365</v>
      </c>
      <c r="E212" s="229" t="s">
        <v>3716</v>
      </c>
      <c r="F212" s="230" t="s">
        <v>3717</v>
      </c>
      <c r="G212" s="231" t="s">
        <v>403</v>
      </c>
      <c r="H212" s="232">
        <v>315</v>
      </c>
      <c r="I212" s="233"/>
      <c r="J212" s="234">
        <f>ROUND(I212*H212,2)</f>
        <v>0</v>
      </c>
      <c r="K212" s="230" t="s">
        <v>369</v>
      </c>
      <c r="L212" s="45"/>
      <c r="M212" s="235" t="s">
        <v>1</v>
      </c>
      <c r="N212" s="236" t="s">
        <v>42</v>
      </c>
      <c r="O212" s="92"/>
      <c r="P212" s="237">
        <f>O212*H212</f>
        <v>0</v>
      </c>
      <c r="Q212" s="237">
        <v>0.0018400000000000001</v>
      </c>
      <c r="R212" s="237">
        <f>Q212*H212</f>
        <v>0.5796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440</v>
      </c>
      <c r="AT212" s="239" t="s">
        <v>365</v>
      </c>
      <c r="AU212" s="239" t="s">
        <v>88</v>
      </c>
      <c r="AY212" s="18" t="s">
        <v>362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88</v>
      </c>
      <c r="BK212" s="240">
        <f>ROUND(I212*H212,2)</f>
        <v>0</v>
      </c>
      <c r="BL212" s="18" t="s">
        <v>440</v>
      </c>
      <c r="BM212" s="239" t="s">
        <v>1159</v>
      </c>
    </row>
    <row r="213" s="13" customFormat="1">
      <c r="A213" s="13"/>
      <c r="B213" s="241"/>
      <c r="C213" s="242"/>
      <c r="D213" s="243" t="s">
        <v>372</v>
      </c>
      <c r="E213" s="244" t="s">
        <v>1</v>
      </c>
      <c r="F213" s="245" t="s">
        <v>3718</v>
      </c>
      <c r="G213" s="242"/>
      <c r="H213" s="246">
        <v>315</v>
      </c>
      <c r="I213" s="247"/>
      <c r="J213" s="242"/>
      <c r="K213" s="242"/>
      <c r="L213" s="248"/>
      <c r="M213" s="249"/>
      <c r="N213" s="250"/>
      <c r="O213" s="250"/>
      <c r="P213" s="250"/>
      <c r="Q213" s="250"/>
      <c r="R213" s="250"/>
      <c r="S213" s="250"/>
      <c r="T213" s="25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2" t="s">
        <v>372</v>
      </c>
      <c r="AU213" s="252" t="s">
        <v>88</v>
      </c>
      <c r="AV213" s="13" t="s">
        <v>88</v>
      </c>
      <c r="AW213" s="13" t="s">
        <v>32</v>
      </c>
      <c r="AX213" s="13" t="s">
        <v>76</v>
      </c>
      <c r="AY213" s="252" t="s">
        <v>362</v>
      </c>
    </row>
    <row r="214" s="14" customFormat="1">
      <c r="A214" s="14"/>
      <c r="B214" s="263"/>
      <c r="C214" s="264"/>
      <c r="D214" s="243" t="s">
        <v>372</v>
      </c>
      <c r="E214" s="265" t="s">
        <v>1</v>
      </c>
      <c r="F214" s="266" t="s">
        <v>396</v>
      </c>
      <c r="G214" s="264"/>
      <c r="H214" s="267">
        <v>315</v>
      </c>
      <c r="I214" s="268"/>
      <c r="J214" s="264"/>
      <c r="K214" s="264"/>
      <c r="L214" s="269"/>
      <c r="M214" s="270"/>
      <c r="N214" s="271"/>
      <c r="O214" s="271"/>
      <c r="P214" s="271"/>
      <c r="Q214" s="271"/>
      <c r="R214" s="271"/>
      <c r="S214" s="271"/>
      <c r="T214" s="27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73" t="s">
        <v>372</v>
      </c>
      <c r="AU214" s="273" t="s">
        <v>88</v>
      </c>
      <c r="AV214" s="14" t="s">
        <v>370</v>
      </c>
      <c r="AW214" s="14" t="s">
        <v>32</v>
      </c>
      <c r="AX214" s="14" t="s">
        <v>83</v>
      </c>
      <c r="AY214" s="273" t="s">
        <v>362</v>
      </c>
    </row>
    <row r="215" s="2" customFormat="1" ht="24.15" customHeight="1">
      <c r="A215" s="39"/>
      <c r="B215" s="40"/>
      <c r="C215" s="253" t="s">
        <v>497</v>
      </c>
      <c r="D215" s="253" t="s">
        <v>380</v>
      </c>
      <c r="E215" s="254" t="s">
        <v>3719</v>
      </c>
      <c r="F215" s="255" t="s">
        <v>3720</v>
      </c>
      <c r="G215" s="256" t="s">
        <v>470</v>
      </c>
      <c r="H215" s="257">
        <v>25</v>
      </c>
      <c r="I215" s="258"/>
      <c r="J215" s="259">
        <f>ROUND(I215*H215,2)</f>
        <v>0</v>
      </c>
      <c r="K215" s="255" t="s">
        <v>369</v>
      </c>
      <c r="L215" s="260"/>
      <c r="M215" s="261" t="s">
        <v>1</v>
      </c>
      <c r="N215" s="262" t="s">
        <v>42</v>
      </c>
      <c r="O215" s="92"/>
      <c r="P215" s="237">
        <f>O215*H215</f>
        <v>0</v>
      </c>
      <c r="Q215" s="237">
        <v>0.00044999999999999999</v>
      </c>
      <c r="R215" s="237">
        <f>Q215*H215</f>
        <v>0.01125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526</v>
      </c>
      <c r="AT215" s="239" t="s">
        <v>380</v>
      </c>
      <c r="AU215" s="239" t="s">
        <v>88</v>
      </c>
      <c r="AY215" s="18" t="s">
        <v>362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88</v>
      </c>
      <c r="BK215" s="240">
        <f>ROUND(I215*H215,2)</f>
        <v>0</v>
      </c>
      <c r="BL215" s="18" t="s">
        <v>440</v>
      </c>
      <c r="BM215" s="239" t="s">
        <v>1171</v>
      </c>
    </row>
    <row r="216" s="13" customFormat="1">
      <c r="A216" s="13"/>
      <c r="B216" s="241"/>
      <c r="C216" s="242"/>
      <c r="D216" s="243" t="s">
        <v>372</v>
      </c>
      <c r="E216" s="244" t="s">
        <v>1</v>
      </c>
      <c r="F216" s="245" t="s">
        <v>3721</v>
      </c>
      <c r="G216" s="242"/>
      <c r="H216" s="246">
        <v>25</v>
      </c>
      <c r="I216" s="247"/>
      <c r="J216" s="242"/>
      <c r="K216" s="242"/>
      <c r="L216" s="248"/>
      <c r="M216" s="249"/>
      <c r="N216" s="250"/>
      <c r="O216" s="250"/>
      <c r="P216" s="250"/>
      <c r="Q216" s="250"/>
      <c r="R216" s="250"/>
      <c r="S216" s="250"/>
      <c r="T216" s="25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2" t="s">
        <v>372</v>
      </c>
      <c r="AU216" s="252" t="s">
        <v>88</v>
      </c>
      <c r="AV216" s="13" t="s">
        <v>88</v>
      </c>
      <c r="AW216" s="13" t="s">
        <v>32</v>
      </c>
      <c r="AX216" s="13" t="s">
        <v>76</v>
      </c>
      <c r="AY216" s="252" t="s">
        <v>362</v>
      </c>
    </row>
    <row r="217" s="14" customFormat="1">
      <c r="A217" s="14"/>
      <c r="B217" s="263"/>
      <c r="C217" s="264"/>
      <c r="D217" s="243" t="s">
        <v>372</v>
      </c>
      <c r="E217" s="265" t="s">
        <v>1</v>
      </c>
      <c r="F217" s="266" t="s">
        <v>396</v>
      </c>
      <c r="G217" s="264"/>
      <c r="H217" s="267">
        <v>25</v>
      </c>
      <c r="I217" s="268"/>
      <c r="J217" s="264"/>
      <c r="K217" s="264"/>
      <c r="L217" s="269"/>
      <c r="M217" s="270"/>
      <c r="N217" s="271"/>
      <c r="O217" s="271"/>
      <c r="P217" s="271"/>
      <c r="Q217" s="271"/>
      <c r="R217" s="271"/>
      <c r="S217" s="271"/>
      <c r="T217" s="27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73" t="s">
        <v>372</v>
      </c>
      <c r="AU217" s="273" t="s">
        <v>88</v>
      </c>
      <c r="AV217" s="14" t="s">
        <v>370</v>
      </c>
      <c r="AW217" s="14" t="s">
        <v>32</v>
      </c>
      <c r="AX217" s="14" t="s">
        <v>83</v>
      </c>
      <c r="AY217" s="273" t="s">
        <v>362</v>
      </c>
    </row>
    <row r="218" s="2" customFormat="1" ht="24.15" customHeight="1">
      <c r="A218" s="39"/>
      <c r="B218" s="40"/>
      <c r="C218" s="253" t="s">
        <v>502</v>
      </c>
      <c r="D218" s="253" t="s">
        <v>380</v>
      </c>
      <c r="E218" s="254" t="s">
        <v>3722</v>
      </c>
      <c r="F218" s="255" t="s">
        <v>3723</v>
      </c>
      <c r="G218" s="256" t="s">
        <v>470</v>
      </c>
      <c r="H218" s="257">
        <v>2</v>
      </c>
      <c r="I218" s="258"/>
      <c r="J218" s="259">
        <f>ROUND(I218*H218,2)</f>
        <v>0</v>
      </c>
      <c r="K218" s="255" t="s">
        <v>369</v>
      </c>
      <c r="L218" s="260"/>
      <c r="M218" s="261" t="s">
        <v>1</v>
      </c>
      <c r="N218" s="262" t="s">
        <v>42</v>
      </c>
      <c r="O218" s="92"/>
      <c r="P218" s="237">
        <f>O218*H218</f>
        <v>0</v>
      </c>
      <c r="Q218" s="237">
        <v>0.00069999999999999999</v>
      </c>
      <c r="R218" s="237">
        <f>Q218*H218</f>
        <v>0.0014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526</v>
      </c>
      <c r="AT218" s="239" t="s">
        <v>380</v>
      </c>
      <c r="AU218" s="239" t="s">
        <v>88</v>
      </c>
      <c r="AY218" s="18" t="s">
        <v>362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88</v>
      </c>
      <c r="BK218" s="240">
        <f>ROUND(I218*H218,2)</f>
        <v>0</v>
      </c>
      <c r="BL218" s="18" t="s">
        <v>440</v>
      </c>
      <c r="BM218" s="239" t="s">
        <v>1180</v>
      </c>
    </row>
    <row r="219" s="13" customFormat="1">
      <c r="A219" s="13"/>
      <c r="B219" s="241"/>
      <c r="C219" s="242"/>
      <c r="D219" s="243" t="s">
        <v>372</v>
      </c>
      <c r="E219" s="244" t="s">
        <v>1</v>
      </c>
      <c r="F219" s="245" t="s">
        <v>3724</v>
      </c>
      <c r="G219" s="242"/>
      <c r="H219" s="246">
        <v>2</v>
      </c>
      <c r="I219" s="247"/>
      <c r="J219" s="242"/>
      <c r="K219" s="242"/>
      <c r="L219" s="248"/>
      <c r="M219" s="249"/>
      <c r="N219" s="250"/>
      <c r="O219" s="250"/>
      <c r="P219" s="250"/>
      <c r="Q219" s="250"/>
      <c r="R219" s="250"/>
      <c r="S219" s="250"/>
      <c r="T219" s="25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2" t="s">
        <v>372</v>
      </c>
      <c r="AU219" s="252" t="s">
        <v>88</v>
      </c>
      <c r="AV219" s="13" t="s">
        <v>88</v>
      </c>
      <c r="AW219" s="13" t="s">
        <v>32</v>
      </c>
      <c r="AX219" s="13" t="s">
        <v>76</v>
      </c>
      <c r="AY219" s="252" t="s">
        <v>362</v>
      </c>
    </row>
    <row r="220" s="14" customFormat="1">
      <c r="A220" s="14"/>
      <c r="B220" s="263"/>
      <c r="C220" s="264"/>
      <c r="D220" s="243" t="s">
        <v>372</v>
      </c>
      <c r="E220" s="265" t="s">
        <v>1</v>
      </c>
      <c r="F220" s="266" t="s">
        <v>396</v>
      </c>
      <c r="G220" s="264"/>
      <c r="H220" s="267">
        <v>2</v>
      </c>
      <c r="I220" s="268"/>
      <c r="J220" s="264"/>
      <c r="K220" s="264"/>
      <c r="L220" s="269"/>
      <c r="M220" s="270"/>
      <c r="N220" s="271"/>
      <c r="O220" s="271"/>
      <c r="P220" s="271"/>
      <c r="Q220" s="271"/>
      <c r="R220" s="271"/>
      <c r="S220" s="271"/>
      <c r="T220" s="27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73" t="s">
        <v>372</v>
      </c>
      <c r="AU220" s="273" t="s">
        <v>88</v>
      </c>
      <c r="AV220" s="14" t="s">
        <v>370</v>
      </c>
      <c r="AW220" s="14" t="s">
        <v>32</v>
      </c>
      <c r="AX220" s="14" t="s">
        <v>83</v>
      </c>
      <c r="AY220" s="273" t="s">
        <v>362</v>
      </c>
    </row>
    <row r="221" s="2" customFormat="1" ht="16.5" customHeight="1">
      <c r="A221" s="39"/>
      <c r="B221" s="40"/>
      <c r="C221" s="253" t="s">
        <v>509</v>
      </c>
      <c r="D221" s="253" t="s">
        <v>380</v>
      </c>
      <c r="E221" s="254" t="s">
        <v>3725</v>
      </c>
      <c r="F221" s="255" t="s">
        <v>3726</v>
      </c>
      <c r="G221" s="256" t="s">
        <v>603</v>
      </c>
      <c r="H221" s="257">
        <v>216.5</v>
      </c>
      <c r="I221" s="258"/>
      <c r="J221" s="259">
        <f>ROUND(I221*H221,2)</f>
        <v>0</v>
      </c>
      <c r="K221" s="255" t="s">
        <v>471</v>
      </c>
      <c r="L221" s="260"/>
      <c r="M221" s="261" t="s">
        <v>1</v>
      </c>
      <c r="N221" s="262" t="s">
        <v>42</v>
      </c>
      <c r="O221" s="92"/>
      <c r="P221" s="237">
        <f>O221*H221</f>
        <v>0</v>
      </c>
      <c r="Q221" s="237">
        <v>0</v>
      </c>
      <c r="R221" s="237">
        <f>Q221*H221</f>
        <v>0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526</v>
      </c>
      <c r="AT221" s="239" t="s">
        <v>380</v>
      </c>
      <c r="AU221" s="239" t="s">
        <v>88</v>
      </c>
      <c r="AY221" s="18" t="s">
        <v>362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88</v>
      </c>
      <c r="BK221" s="240">
        <f>ROUND(I221*H221,2)</f>
        <v>0</v>
      </c>
      <c r="BL221" s="18" t="s">
        <v>440</v>
      </c>
      <c r="BM221" s="239" t="s">
        <v>1190</v>
      </c>
    </row>
    <row r="222" s="13" customFormat="1">
      <c r="A222" s="13"/>
      <c r="B222" s="241"/>
      <c r="C222" s="242"/>
      <c r="D222" s="243" t="s">
        <v>372</v>
      </c>
      <c r="E222" s="244" t="s">
        <v>1</v>
      </c>
      <c r="F222" s="245" t="s">
        <v>3727</v>
      </c>
      <c r="G222" s="242"/>
      <c r="H222" s="246">
        <v>216.5</v>
      </c>
      <c r="I222" s="247"/>
      <c r="J222" s="242"/>
      <c r="K222" s="242"/>
      <c r="L222" s="248"/>
      <c r="M222" s="249"/>
      <c r="N222" s="250"/>
      <c r="O222" s="250"/>
      <c r="P222" s="250"/>
      <c r="Q222" s="250"/>
      <c r="R222" s="250"/>
      <c r="S222" s="250"/>
      <c r="T222" s="25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2" t="s">
        <v>372</v>
      </c>
      <c r="AU222" s="252" t="s">
        <v>88</v>
      </c>
      <c r="AV222" s="13" t="s">
        <v>88</v>
      </c>
      <c r="AW222" s="13" t="s">
        <v>32</v>
      </c>
      <c r="AX222" s="13" t="s">
        <v>76</v>
      </c>
      <c r="AY222" s="252" t="s">
        <v>362</v>
      </c>
    </row>
    <row r="223" s="14" customFormat="1">
      <c r="A223" s="14"/>
      <c r="B223" s="263"/>
      <c r="C223" s="264"/>
      <c r="D223" s="243" t="s">
        <v>372</v>
      </c>
      <c r="E223" s="265" t="s">
        <v>1</v>
      </c>
      <c r="F223" s="266" t="s">
        <v>396</v>
      </c>
      <c r="G223" s="264"/>
      <c r="H223" s="267">
        <v>216.5</v>
      </c>
      <c r="I223" s="268"/>
      <c r="J223" s="264"/>
      <c r="K223" s="264"/>
      <c r="L223" s="269"/>
      <c r="M223" s="270"/>
      <c r="N223" s="271"/>
      <c r="O223" s="271"/>
      <c r="P223" s="271"/>
      <c r="Q223" s="271"/>
      <c r="R223" s="271"/>
      <c r="S223" s="271"/>
      <c r="T223" s="27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73" t="s">
        <v>372</v>
      </c>
      <c r="AU223" s="273" t="s">
        <v>88</v>
      </c>
      <c r="AV223" s="14" t="s">
        <v>370</v>
      </c>
      <c r="AW223" s="14" t="s">
        <v>32</v>
      </c>
      <c r="AX223" s="14" t="s">
        <v>83</v>
      </c>
      <c r="AY223" s="273" t="s">
        <v>362</v>
      </c>
    </row>
    <row r="224" s="2" customFormat="1" ht="33" customHeight="1">
      <c r="A224" s="39"/>
      <c r="B224" s="40"/>
      <c r="C224" s="228" t="s">
        <v>517</v>
      </c>
      <c r="D224" s="228" t="s">
        <v>365</v>
      </c>
      <c r="E224" s="229" t="s">
        <v>3728</v>
      </c>
      <c r="F224" s="230" t="s">
        <v>3729</v>
      </c>
      <c r="G224" s="231" t="s">
        <v>403</v>
      </c>
      <c r="H224" s="232">
        <v>64</v>
      </c>
      <c r="I224" s="233"/>
      <c r="J224" s="234">
        <f>ROUND(I224*H224,2)</f>
        <v>0</v>
      </c>
      <c r="K224" s="230" t="s">
        <v>471</v>
      </c>
      <c r="L224" s="45"/>
      <c r="M224" s="235" t="s">
        <v>1</v>
      </c>
      <c r="N224" s="236" t="s">
        <v>42</v>
      </c>
      <c r="O224" s="92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440</v>
      </c>
      <c r="AT224" s="239" t="s">
        <v>365</v>
      </c>
      <c r="AU224" s="239" t="s">
        <v>88</v>
      </c>
      <c r="AY224" s="18" t="s">
        <v>362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88</v>
      </c>
      <c r="BK224" s="240">
        <f>ROUND(I224*H224,2)</f>
        <v>0</v>
      </c>
      <c r="BL224" s="18" t="s">
        <v>440</v>
      </c>
      <c r="BM224" s="239" t="s">
        <v>1201</v>
      </c>
    </row>
    <row r="225" s="13" customFormat="1">
      <c r="A225" s="13"/>
      <c r="B225" s="241"/>
      <c r="C225" s="242"/>
      <c r="D225" s="243" t="s">
        <v>372</v>
      </c>
      <c r="E225" s="244" t="s">
        <v>1</v>
      </c>
      <c r="F225" s="245" t="s">
        <v>3730</v>
      </c>
      <c r="G225" s="242"/>
      <c r="H225" s="246">
        <v>64</v>
      </c>
      <c r="I225" s="247"/>
      <c r="J225" s="242"/>
      <c r="K225" s="242"/>
      <c r="L225" s="248"/>
      <c r="M225" s="249"/>
      <c r="N225" s="250"/>
      <c r="O225" s="250"/>
      <c r="P225" s="250"/>
      <c r="Q225" s="250"/>
      <c r="R225" s="250"/>
      <c r="S225" s="250"/>
      <c r="T225" s="25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2" t="s">
        <v>372</v>
      </c>
      <c r="AU225" s="252" t="s">
        <v>88</v>
      </c>
      <c r="AV225" s="13" t="s">
        <v>88</v>
      </c>
      <c r="AW225" s="13" t="s">
        <v>32</v>
      </c>
      <c r="AX225" s="13" t="s">
        <v>76</v>
      </c>
      <c r="AY225" s="252" t="s">
        <v>362</v>
      </c>
    </row>
    <row r="226" s="14" customFormat="1">
      <c r="A226" s="14"/>
      <c r="B226" s="263"/>
      <c r="C226" s="264"/>
      <c r="D226" s="243" t="s">
        <v>372</v>
      </c>
      <c r="E226" s="265" t="s">
        <v>1</v>
      </c>
      <c r="F226" s="266" t="s">
        <v>396</v>
      </c>
      <c r="G226" s="264"/>
      <c r="H226" s="267">
        <v>64</v>
      </c>
      <c r="I226" s="268"/>
      <c r="J226" s="264"/>
      <c r="K226" s="264"/>
      <c r="L226" s="269"/>
      <c r="M226" s="270"/>
      <c r="N226" s="271"/>
      <c r="O226" s="271"/>
      <c r="P226" s="271"/>
      <c r="Q226" s="271"/>
      <c r="R226" s="271"/>
      <c r="S226" s="271"/>
      <c r="T226" s="27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73" t="s">
        <v>372</v>
      </c>
      <c r="AU226" s="273" t="s">
        <v>88</v>
      </c>
      <c r="AV226" s="14" t="s">
        <v>370</v>
      </c>
      <c r="AW226" s="14" t="s">
        <v>32</v>
      </c>
      <c r="AX226" s="14" t="s">
        <v>83</v>
      </c>
      <c r="AY226" s="273" t="s">
        <v>362</v>
      </c>
    </row>
    <row r="227" s="2" customFormat="1" ht="33" customHeight="1">
      <c r="A227" s="39"/>
      <c r="B227" s="40"/>
      <c r="C227" s="228" t="s">
        <v>522</v>
      </c>
      <c r="D227" s="228" t="s">
        <v>365</v>
      </c>
      <c r="E227" s="229" t="s">
        <v>3731</v>
      </c>
      <c r="F227" s="230" t="s">
        <v>3732</v>
      </c>
      <c r="G227" s="231" t="s">
        <v>403</v>
      </c>
      <c r="H227" s="232">
        <v>33</v>
      </c>
      <c r="I227" s="233"/>
      <c r="J227" s="234">
        <f>ROUND(I227*H227,2)</f>
        <v>0</v>
      </c>
      <c r="K227" s="230" t="s">
        <v>471</v>
      </c>
      <c r="L227" s="45"/>
      <c r="M227" s="235" t="s">
        <v>1</v>
      </c>
      <c r="N227" s="236" t="s">
        <v>42</v>
      </c>
      <c r="O227" s="92"/>
      <c r="P227" s="237">
        <f>O227*H227</f>
        <v>0</v>
      </c>
      <c r="Q227" s="237">
        <v>0</v>
      </c>
      <c r="R227" s="237">
        <f>Q227*H227</f>
        <v>0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440</v>
      </c>
      <c r="AT227" s="239" t="s">
        <v>365</v>
      </c>
      <c r="AU227" s="239" t="s">
        <v>88</v>
      </c>
      <c r="AY227" s="18" t="s">
        <v>362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88</v>
      </c>
      <c r="BK227" s="240">
        <f>ROUND(I227*H227,2)</f>
        <v>0</v>
      </c>
      <c r="BL227" s="18" t="s">
        <v>440</v>
      </c>
      <c r="BM227" s="239" t="s">
        <v>1214</v>
      </c>
    </row>
    <row r="228" s="13" customFormat="1">
      <c r="A228" s="13"/>
      <c r="B228" s="241"/>
      <c r="C228" s="242"/>
      <c r="D228" s="243" t="s">
        <v>372</v>
      </c>
      <c r="E228" s="244" t="s">
        <v>1</v>
      </c>
      <c r="F228" s="245" t="s">
        <v>3733</v>
      </c>
      <c r="G228" s="242"/>
      <c r="H228" s="246">
        <v>33</v>
      </c>
      <c r="I228" s="247"/>
      <c r="J228" s="242"/>
      <c r="K228" s="242"/>
      <c r="L228" s="248"/>
      <c r="M228" s="249"/>
      <c r="N228" s="250"/>
      <c r="O228" s="250"/>
      <c r="P228" s="250"/>
      <c r="Q228" s="250"/>
      <c r="R228" s="250"/>
      <c r="S228" s="250"/>
      <c r="T228" s="25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2" t="s">
        <v>372</v>
      </c>
      <c r="AU228" s="252" t="s">
        <v>88</v>
      </c>
      <c r="AV228" s="13" t="s">
        <v>88</v>
      </c>
      <c r="AW228" s="13" t="s">
        <v>32</v>
      </c>
      <c r="AX228" s="13" t="s">
        <v>76</v>
      </c>
      <c r="AY228" s="252" t="s">
        <v>362</v>
      </c>
    </row>
    <row r="229" s="14" customFormat="1">
      <c r="A229" s="14"/>
      <c r="B229" s="263"/>
      <c r="C229" s="264"/>
      <c r="D229" s="243" t="s">
        <v>372</v>
      </c>
      <c r="E229" s="265" t="s">
        <v>1</v>
      </c>
      <c r="F229" s="266" t="s">
        <v>396</v>
      </c>
      <c r="G229" s="264"/>
      <c r="H229" s="267">
        <v>33</v>
      </c>
      <c r="I229" s="268"/>
      <c r="J229" s="264"/>
      <c r="K229" s="264"/>
      <c r="L229" s="269"/>
      <c r="M229" s="270"/>
      <c r="N229" s="271"/>
      <c r="O229" s="271"/>
      <c r="P229" s="271"/>
      <c r="Q229" s="271"/>
      <c r="R229" s="271"/>
      <c r="S229" s="271"/>
      <c r="T229" s="27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73" t="s">
        <v>372</v>
      </c>
      <c r="AU229" s="273" t="s">
        <v>88</v>
      </c>
      <c r="AV229" s="14" t="s">
        <v>370</v>
      </c>
      <c r="AW229" s="14" t="s">
        <v>32</v>
      </c>
      <c r="AX229" s="14" t="s">
        <v>83</v>
      </c>
      <c r="AY229" s="273" t="s">
        <v>362</v>
      </c>
    </row>
    <row r="230" s="2" customFormat="1" ht="16.5" customHeight="1">
      <c r="A230" s="39"/>
      <c r="B230" s="40"/>
      <c r="C230" s="228" t="s">
        <v>526</v>
      </c>
      <c r="D230" s="228" t="s">
        <v>365</v>
      </c>
      <c r="E230" s="229" t="s">
        <v>3734</v>
      </c>
      <c r="F230" s="230" t="s">
        <v>3735</v>
      </c>
      <c r="G230" s="231" t="s">
        <v>470</v>
      </c>
      <c r="H230" s="232">
        <v>87</v>
      </c>
      <c r="I230" s="233"/>
      <c r="J230" s="234">
        <f>ROUND(I230*H230,2)</f>
        <v>0</v>
      </c>
      <c r="K230" s="230" t="s">
        <v>369</v>
      </c>
      <c r="L230" s="45"/>
      <c r="M230" s="235" t="s">
        <v>1</v>
      </c>
      <c r="N230" s="236" t="s">
        <v>42</v>
      </c>
      <c r="O230" s="92"/>
      <c r="P230" s="237">
        <f>O230*H230</f>
        <v>0</v>
      </c>
      <c r="Q230" s="237">
        <v>0</v>
      </c>
      <c r="R230" s="237">
        <f>Q230*H230</f>
        <v>0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440</v>
      </c>
      <c r="AT230" s="239" t="s">
        <v>365</v>
      </c>
      <c r="AU230" s="239" t="s">
        <v>88</v>
      </c>
      <c r="AY230" s="18" t="s">
        <v>362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88</v>
      </c>
      <c r="BK230" s="240">
        <f>ROUND(I230*H230,2)</f>
        <v>0</v>
      </c>
      <c r="BL230" s="18" t="s">
        <v>440</v>
      </c>
      <c r="BM230" s="239" t="s">
        <v>1222</v>
      </c>
    </row>
    <row r="231" s="13" customFormat="1">
      <c r="A231" s="13"/>
      <c r="B231" s="241"/>
      <c r="C231" s="242"/>
      <c r="D231" s="243" t="s">
        <v>372</v>
      </c>
      <c r="E231" s="244" t="s">
        <v>1</v>
      </c>
      <c r="F231" s="245" t="s">
        <v>3736</v>
      </c>
      <c r="G231" s="242"/>
      <c r="H231" s="246">
        <v>87</v>
      </c>
      <c r="I231" s="247"/>
      <c r="J231" s="242"/>
      <c r="K231" s="242"/>
      <c r="L231" s="248"/>
      <c r="M231" s="249"/>
      <c r="N231" s="250"/>
      <c r="O231" s="250"/>
      <c r="P231" s="250"/>
      <c r="Q231" s="250"/>
      <c r="R231" s="250"/>
      <c r="S231" s="250"/>
      <c r="T231" s="25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2" t="s">
        <v>372</v>
      </c>
      <c r="AU231" s="252" t="s">
        <v>88</v>
      </c>
      <c r="AV231" s="13" t="s">
        <v>88</v>
      </c>
      <c r="AW231" s="13" t="s">
        <v>32</v>
      </c>
      <c r="AX231" s="13" t="s">
        <v>76</v>
      </c>
      <c r="AY231" s="252" t="s">
        <v>362</v>
      </c>
    </row>
    <row r="232" s="14" customFormat="1">
      <c r="A232" s="14"/>
      <c r="B232" s="263"/>
      <c r="C232" s="264"/>
      <c r="D232" s="243" t="s">
        <v>372</v>
      </c>
      <c r="E232" s="265" t="s">
        <v>1</v>
      </c>
      <c r="F232" s="266" t="s">
        <v>396</v>
      </c>
      <c r="G232" s="264"/>
      <c r="H232" s="267">
        <v>87</v>
      </c>
      <c r="I232" s="268"/>
      <c r="J232" s="264"/>
      <c r="K232" s="264"/>
      <c r="L232" s="269"/>
      <c r="M232" s="270"/>
      <c r="N232" s="271"/>
      <c r="O232" s="271"/>
      <c r="P232" s="271"/>
      <c r="Q232" s="271"/>
      <c r="R232" s="271"/>
      <c r="S232" s="271"/>
      <c r="T232" s="27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73" t="s">
        <v>372</v>
      </c>
      <c r="AU232" s="273" t="s">
        <v>88</v>
      </c>
      <c r="AV232" s="14" t="s">
        <v>370</v>
      </c>
      <c r="AW232" s="14" t="s">
        <v>32</v>
      </c>
      <c r="AX232" s="14" t="s">
        <v>83</v>
      </c>
      <c r="AY232" s="273" t="s">
        <v>362</v>
      </c>
    </row>
    <row r="233" s="2" customFormat="1" ht="16.5" customHeight="1">
      <c r="A233" s="39"/>
      <c r="B233" s="40"/>
      <c r="C233" s="228" t="s">
        <v>530</v>
      </c>
      <c r="D233" s="228" t="s">
        <v>365</v>
      </c>
      <c r="E233" s="229" t="s">
        <v>3737</v>
      </c>
      <c r="F233" s="230" t="s">
        <v>3738</v>
      </c>
      <c r="G233" s="231" t="s">
        <v>470</v>
      </c>
      <c r="H233" s="232">
        <v>128</v>
      </c>
      <c r="I233" s="233"/>
      <c r="J233" s="234">
        <f>ROUND(I233*H233,2)</f>
        <v>0</v>
      </c>
      <c r="K233" s="230" t="s">
        <v>369</v>
      </c>
      <c r="L233" s="45"/>
      <c r="M233" s="235" t="s">
        <v>1</v>
      </c>
      <c r="N233" s="236" t="s">
        <v>42</v>
      </c>
      <c r="O233" s="92"/>
      <c r="P233" s="237">
        <f>O233*H233</f>
        <v>0</v>
      </c>
      <c r="Q233" s="237">
        <v>0</v>
      </c>
      <c r="R233" s="237">
        <f>Q233*H233</f>
        <v>0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440</v>
      </c>
      <c r="AT233" s="239" t="s">
        <v>365</v>
      </c>
      <c r="AU233" s="239" t="s">
        <v>88</v>
      </c>
      <c r="AY233" s="18" t="s">
        <v>362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88</v>
      </c>
      <c r="BK233" s="240">
        <f>ROUND(I233*H233,2)</f>
        <v>0</v>
      </c>
      <c r="BL233" s="18" t="s">
        <v>440</v>
      </c>
      <c r="BM233" s="239" t="s">
        <v>1233</v>
      </c>
    </row>
    <row r="234" s="13" customFormat="1">
      <c r="A234" s="13"/>
      <c r="B234" s="241"/>
      <c r="C234" s="242"/>
      <c r="D234" s="243" t="s">
        <v>372</v>
      </c>
      <c r="E234" s="244" t="s">
        <v>1</v>
      </c>
      <c r="F234" s="245" t="s">
        <v>3739</v>
      </c>
      <c r="G234" s="242"/>
      <c r="H234" s="246">
        <v>128</v>
      </c>
      <c r="I234" s="247"/>
      <c r="J234" s="242"/>
      <c r="K234" s="242"/>
      <c r="L234" s="248"/>
      <c r="M234" s="249"/>
      <c r="N234" s="250"/>
      <c r="O234" s="250"/>
      <c r="P234" s="250"/>
      <c r="Q234" s="250"/>
      <c r="R234" s="250"/>
      <c r="S234" s="250"/>
      <c r="T234" s="25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2" t="s">
        <v>372</v>
      </c>
      <c r="AU234" s="252" t="s">
        <v>88</v>
      </c>
      <c r="AV234" s="13" t="s">
        <v>88</v>
      </c>
      <c r="AW234" s="13" t="s">
        <v>32</v>
      </c>
      <c r="AX234" s="13" t="s">
        <v>76</v>
      </c>
      <c r="AY234" s="252" t="s">
        <v>362</v>
      </c>
    </row>
    <row r="235" s="14" customFormat="1">
      <c r="A235" s="14"/>
      <c r="B235" s="263"/>
      <c r="C235" s="264"/>
      <c r="D235" s="243" t="s">
        <v>372</v>
      </c>
      <c r="E235" s="265" t="s">
        <v>1</v>
      </c>
      <c r="F235" s="266" t="s">
        <v>396</v>
      </c>
      <c r="G235" s="264"/>
      <c r="H235" s="267">
        <v>128</v>
      </c>
      <c r="I235" s="268"/>
      <c r="J235" s="264"/>
      <c r="K235" s="264"/>
      <c r="L235" s="269"/>
      <c r="M235" s="270"/>
      <c r="N235" s="271"/>
      <c r="O235" s="271"/>
      <c r="P235" s="271"/>
      <c r="Q235" s="271"/>
      <c r="R235" s="271"/>
      <c r="S235" s="271"/>
      <c r="T235" s="27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73" t="s">
        <v>372</v>
      </c>
      <c r="AU235" s="273" t="s">
        <v>88</v>
      </c>
      <c r="AV235" s="14" t="s">
        <v>370</v>
      </c>
      <c r="AW235" s="14" t="s">
        <v>32</v>
      </c>
      <c r="AX235" s="14" t="s">
        <v>83</v>
      </c>
      <c r="AY235" s="273" t="s">
        <v>362</v>
      </c>
    </row>
    <row r="236" s="2" customFormat="1" ht="21.75" customHeight="1">
      <c r="A236" s="39"/>
      <c r="B236" s="40"/>
      <c r="C236" s="228" t="s">
        <v>536</v>
      </c>
      <c r="D236" s="228" t="s">
        <v>365</v>
      </c>
      <c r="E236" s="229" t="s">
        <v>3740</v>
      </c>
      <c r="F236" s="230" t="s">
        <v>3741</v>
      </c>
      <c r="G236" s="231" t="s">
        <v>470</v>
      </c>
      <c r="H236" s="232">
        <v>9</v>
      </c>
      <c r="I236" s="233"/>
      <c r="J236" s="234">
        <f>ROUND(I236*H236,2)</f>
        <v>0</v>
      </c>
      <c r="K236" s="230" t="s">
        <v>369</v>
      </c>
      <c r="L236" s="45"/>
      <c r="M236" s="235" t="s">
        <v>1</v>
      </c>
      <c r="N236" s="236" t="s">
        <v>42</v>
      </c>
      <c r="O236" s="92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440</v>
      </c>
      <c r="AT236" s="239" t="s">
        <v>365</v>
      </c>
      <c r="AU236" s="239" t="s">
        <v>88</v>
      </c>
      <c r="AY236" s="18" t="s">
        <v>362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88</v>
      </c>
      <c r="BK236" s="240">
        <f>ROUND(I236*H236,2)</f>
        <v>0</v>
      </c>
      <c r="BL236" s="18" t="s">
        <v>440</v>
      </c>
      <c r="BM236" s="239" t="s">
        <v>1239</v>
      </c>
    </row>
    <row r="237" s="13" customFormat="1">
      <c r="A237" s="13"/>
      <c r="B237" s="241"/>
      <c r="C237" s="242"/>
      <c r="D237" s="243" t="s">
        <v>372</v>
      </c>
      <c r="E237" s="244" t="s">
        <v>1</v>
      </c>
      <c r="F237" s="245" t="s">
        <v>3742</v>
      </c>
      <c r="G237" s="242"/>
      <c r="H237" s="246">
        <v>9</v>
      </c>
      <c r="I237" s="247"/>
      <c r="J237" s="242"/>
      <c r="K237" s="242"/>
      <c r="L237" s="248"/>
      <c r="M237" s="249"/>
      <c r="N237" s="250"/>
      <c r="O237" s="250"/>
      <c r="P237" s="250"/>
      <c r="Q237" s="250"/>
      <c r="R237" s="250"/>
      <c r="S237" s="250"/>
      <c r="T237" s="25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2" t="s">
        <v>372</v>
      </c>
      <c r="AU237" s="252" t="s">
        <v>88</v>
      </c>
      <c r="AV237" s="13" t="s">
        <v>88</v>
      </c>
      <c r="AW237" s="13" t="s">
        <v>32</v>
      </c>
      <c r="AX237" s="13" t="s">
        <v>76</v>
      </c>
      <c r="AY237" s="252" t="s">
        <v>362</v>
      </c>
    </row>
    <row r="238" s="14" customFormat="1">
      <c r="A238" s="14"/>
      <c r="B238" s="263"/>
      <c r="C238" s="264"/>
      <c r="D238" s="243" t="s">
        <v>372</v>
      </c>
      <c r="E238" s="265" t="s">
        <v>1</v>
      </c>
      <c r="F238" s="266" t="s">
        <v>396</v>
      </c>
      <c r="G238" s="264"/>
      <c r="H238" s="267">
        <v>9</v>
      </c>
      <c r="I238" s="268"/>
      <c r="J238" s="264"/>
      <c r="K238" s="264"/>
      <c r="L238" s="269"/>
      <c r="M238" s="270"/>
      <c r="N238" s="271"/>
      <c r="O238" s="271"/>
      <c r="P238" s="271"/>
      <c r="Q238" s="271"/>
      <c r="R238" s="271"/>
      <c r="S238" s="271"/>
      <c r="T238" s="27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73" t="s">
        <v>372</v>
      </c>
      <c r="AU238" s="273" t="s">
        <v>88</v>
      </c>
      <c r="AV238" s="14" t="s">
        <v>370</v>
      </c>
      <c r="AW238" s="14" t="s">
        <v>32</v>
      </c>
      <c r="AX238" s="14" t="s">
        <v>83</v>
      </c>
      <c r="AY238" s="273" t="s">
        <v>362</v>
      </c>
    </row>
    <row r="239" s="2" customFormat="1" ht="24.15" customHeight="1">
      <c r="A239" s="39"/>
      <c r="B239" s="40"/>
      <c r="C239" s="228" t="s">
        <v>540</v>
      </c>
      <c r="D239" s="228" t="s">
        <v>365</v>
      </c>
      <c r="E239" s="229" t="s">
        <v>3743</v>
      </c>
      <c r="F239" s="230" t="s">
        <v>3744</v>
      </c>
      <c r="G239" s="231" t="s">
        <v>470</v>
      </c>
      <c r="H239" s="232">
        <v>1</v>
      </c>
      <c r="I239" s="233"/>
      <c r="J239" s="234">
        <f>ROUND(I239*H239,2)</f>
        <v>0</v>
      </c>
      <c r="K239" s="230" t="s">
        <v>369</v>
      </c>
      <c r="L239" s="45"/>
      <c r="M239" s="235" t="s">
        <v>1</v>
      </c>
      <c r="N239" s="236" t="s">
        <v>42</v>
      </c>
      <c r="O239" s="92"/>
      <c r="P239" s="237">
        <f>O239*H239</f>
        <v>0</v>
      </c>
      <c r="Q239" s="237">
        <v>0.0010100000000000001</v>
      </c>
      <c r="R239" s="237">
        <f>Q239*H239</f>
        <v>0.0010100000000000001</v>
      </c>
      <c r="S239" s="237">
        <v>0</v>
      </c>
      <c r="T239" s="238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9" t="s">
        <v>440</v>
      </c>
      <c r="AT239" s="239" t="s">
        <v>365</v>
      </c>
      <c r="AU239" s="239" t="s">
        <v>88</v>
      </c>
      <c r="AY239" s="18" t="s">
        <v>362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88</v>
      </c>
      <c r="BK239" s="240">
        <f>ROUND(I239*H239,2)</f>
        <v>0</v>
      </c>
      <c r="BL239" s="18" t="s">
        <v>440</v>
      </c>
      <c r="BM239" s="239" t="s">
        <v>1243</v>
      </c>
    </row>
    <row r="240" s="13" customFormat="1">
      <c r="A240" s="13"/>
      <c r="B240" s="241"/>
      <c r="C240" s="242"/>
      <c r="D240" s="243" t="s">
        <v>372</v>
      </c>
      <c r="E240" s="244" t="s">
        <v>1</v>
      </c>
      <c r="F240" s="245" t="s">
        <v>3745</v>
      </c>
      <c r="G240" s="242"/>
      <c r="H240" s="246">
        <v>1</v>
      </c>
      <c r="I240" s="247"/>
      <c r="J240" s="242"/>
      <c r="K240" s="242"/>
      <c r="L240" s="248"/>
      <c r="M240" s="249"/>
      <c r="N240" s="250"/>
      <c r="O240" s="250"/>
      <c r="P240" s="250"/>
      <c r="Q240" s="250"/>
      <c r="R240" s="250"/>
      <c r="S240" s="250"/>
      <c r="T240" s="25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2" t="s">
        <v>372</v>
      </c>
      <c r="AU240" s="252" t="s">
        <v>88</v>
      </c>
      <c r="AV240" s="13" t="s">
        <v>88</v>
      </c>
      <c r="AW240" s="13" t="s">
        <v>32</v>
      </c>
      <c r="AX240" s="13" t="s">
        <v>76</v>
      </c>
      <c r="AY240" s="252" t="s">
        <v>362</v>
      </c>
    </row>
    <row r="241" s="14" customFormat="1">
      <c r="A241" s="14"/>
      <c r="B241" s="263"/>
      <c r="C241" s="264"/>
      <c r="D241" s="243" t="s">
        <v>372</v>
      </c>
      <c r="E241" s="265" t="s">
        <v>1</v>
      </c>
      <c r="F241" s="266" t="s">
        <v>396</v>
      </c>
      <c r="G241" s="264"/>
      <c r="H241" s="267">
        <v>1</v>
      </c>
      <c r="I241" s="268"/>
      <c r="J241" s="264"/>
      <c r="K241" s="264"/>
      <c r="L241" s="269"/>
      <c r="M241" s="270"/>
      <c r="N241" s="271"/>
      <c r="O241" s="271"/>
      <c r="P241" s="271"/>
      <c r="Q241" s="271"/>
      <c r="R241" s="271"/>
      <c r="S241" s="271"/>
      <c r="T241" s="27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73" t="s">
        <v>372</v>
      </c>
      <c r="AU241" s="273" t="s">
        <v>88</v>
      </c>
      <c r="AV241" s="14" t="s">
        <v>370</v>
      </c>
      <c r="AW241" s="14" t="s">
        <v>32</v>
      </c>
      <c r="AX241" s="14" t="s">
        <v>83</v>
      </c>
      <c r="AY241" s="273" t="s">
        <v>362</v>
      </c>
    </row>
    <row r="242" s="2" customFormat="1" ht="24.15" customHeight="1">
      <c r="A242" s="39"/>
      <c r="B242" s="40"/>
      <c r="C242" s="228" t="s">
        <v>544</v>
      </c>
      <c r="D242" s="228" t="s">
        <v>365</v>
      </c>
      <c r="E242" s="229" t="s">
        <v>3746</v>
      </c>
      <c r="F242" s="230" t="s">
        <v>3747</v>
      </c>
      <c r="G242" s="231" t="s">
        <v>470</v>
      </c>
      <c r="H242" s="232">
        <v>10</v>
      </c>
      <c r="I242" s="233"/>
      <c r="J242" s="234">
        <f>ROUND(I242*H242,2)</f>
        <v>0</v>
      </c>
      <c r="K242" s="230" t="s">
        <v>369</v>
      </c>
      <c r="L242" s="45"/>
      <c r="M242" s="235" t="s">
        <v>1</v>
      </c>
      <c r="N242" s="236" t="s">
        <v>42</v>
      </c>
      <c r="O242" s="92"/>
      <c r="P242" s="237">
        <f>O242*H242</f>
        <v>0</v>
      </c>
      <c r="Q242" s="237">
        <v>0.00034000000000000002</v>
      </c>
      <c r="R242" s="237">
        <f>Q242*H242</f>
        <v>0.0034000000000000002</v>
      </c>
      <c r="S242" s="237">
        <v>0</v>
      </c>
      <c r="T242" s="238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440</v>
      </c>
      <c r="AT242" s="239" t="s">
        <v>365</v>
      </c>
      <c r="AU242" s="239" t="s">
        <v>88</v>
      </c>
      <c r="AY242" s="18" t="s">
        <v>362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88</v>
      </c>
      <c r="BK242" s="240">
        <f>ROUND(I242*H242,2)</f>
        <v>0</v>
      </c>
      <c r="BL242" s="18" t="s">
        <v>440</v>
      </c>
      <c r="BM242" s="239" t="s">
        <v>1249</v>
      </c>
    </row>
    <row r="243" s="13" customFormat="1">
      <c r="A243" s="13"/>
      <c r="B243" s="241"/>
      <c r="C243" s="242"/>
      <c r="D243" s="243" t="s">
        <v>372</v>
      </c>
      <c r="E243" s="244" t="s">
        <v>1</v>
      </c>
      <c r="F243" s="245" t="s">
        <v>3748</v>
      </c>
      <c r="G243" s="242"/>
      <c r="H243" s="246">
        <v>10</v>
      </c>
      <c r="I243" s="247"/>
      <c r="J243" s="242"/>
      <c r="K243" s="242"/>
      <c r="L243" s="248"/>
      <c r="M243" s="249"/>
      <c r="N243" s="250"/>
      <c r="O243" s="250"/>
      <c r="P243" s="250"/>
      <c r="Q243" s="250"/>
      <c r="R243" s="250"/>
      <c r="S243" s="250"/>
      <c r="T243" s="25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2" t="s">
        <v>372</v>
      </c>
      <c r="AU243" s="252" t="s">
        <v>88</v>
      </c>
      <c r="AV243" s="13" t="s">
        <v>88</v>
      </c>
      <c r="AW243" s="13" t="s">
        <v>32</v>
      </c>
      <c r="AX243" s="13" t="s">
        <v>76</v>
      </c>
      <c r="AY243" s="252" t="s">
        <v>362</v>
      </c>
    </row>
    <row r="244" s="14" customFormat="1">
      <c r="A244" s="14"/>
      <c r="B244" s="263"/>
      <c r="C244" s="264"/>
      <c r="D244" s="243" t="s">
        <v>372</v>
      </c>
      <c r="E244" s="265" t="s">
        <v>1</v>
      </c>
      <c r="F244" s="266" t="s">
        <v>396</v>
      </c>
      <c r="G244" s="264"/>
      <c r="H244" s="267">
        <v>10</v>
      </c>
      <c r="I244" s="268"/>
      <c r="J244" s="264"/>
      <c r="K244" s="264"/>
      <c r="L244" s="269"/>
      <c r="M244" s="270"/>
      <c r="N244" s="271"/>
      <c r="O244" s="271"/>
      <c r="P244" s="271"/>
      <c r="Q244" s="271"/>
      <c r="R244" s="271"/>
      <c r="S244" s="271"/>
      <c r="T244" s="27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73" t="s">
        <v>372</v>
      </c>
      <c r="AU244" s="273" t="s">
        <v>88</v>
      </c>
      <c r="AV244" s="14" t="s">
        <v>370</v>
      </c>
      <c r="AW244" s="14" t="s">
        <v>32</v>
      </c>
      <c r="AX244" s="14" t="s">
        <v>83</v>
      </c>
      <c r="AY244" s="273" t="s">
        <v>362</v>
      </c>
    </row>
    <row r="245" s="2" customFormat="1" ht="24.15" customHeight="1">
      <c r="A245" s="39"/>
      <c r="B245" s="40"/>
      <c r="C245" s="253" t="s">
        <v>548</v>
      </c>
      <c r="D245" s="253" t="s">
        <v>380</v>
      </c>
      <c r="E245" s="254" t="s">
        <v>3749</v>
      </c>
      <c r="F245" s="255" t="s">
        <v>3750</v>
      </c>
      <c r="G245" s="256" t="s">
        <v>470</v>
      </c>
      <c r="H245" s="257">
        <v>17</v>
      </c>
      <c r="I245" s="258"/>
      <c r="J245" s="259">
        <f>ROUND(I245*H245,2)</f>
        <v>0</v>
      </c>
      <c r="K245" s="255" t="s">
        <v>471</v>
      </c>
      <c r="L245" s="260"/>
      <c r="M245" s="261" t="s">
        <v>1</v>
      </c>
      <c r="N245" s="262" t="s">
        <v>42</v>
      </c>
      <c r="O245" s="92"/>
      <c r="P245" s="237">
        <f>O245*H245</f>
        <v>0</v>
      </c>
      <c r="Q245" s="237">
        <v>0</v>
      </c>
      <c r="R245" s="237">
        <f>Q245*H245</f>
        <v>0</v>
      </c>
      <c r="S245" s="237">
        <v>0</v>
      </c>
      <c r="T245" s="238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9" t="s">
        <v>526</v>
      </c>
      <c r="AT245" s="239" t="s">
        <v>380</v>
      </c>
      <c r="AU245" s="239" t="s">
        <v>88</v>
      </c>
      <c r="AY245" s="18" t="s">
        <v>362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8" t="s">
        <v>88</v>
      </c>
      <c r="BK245" s="240">
        <f>ROUND(I245*H245,2)</f>
        <v>0</v>
      </c>
      <c r="BL245" s="18" t="s">
        <v>440</v>
      </c>
      <c r="BM245" s="239" t="s">
        <v>1258</v>
      </c>
    </row>
    <row r="246" s="13" customFormat="1">
      <c r="A246" s="13"/>
      <c r="B246" s="241"/>
      <c r="C246" s="242"/>
      <c r="D246" s="243" t="s">
        <v>372</v>
      </c>
      <c r="E246" s="244" t="s">
        <v>1</v>
      </c>
      <c r="F246" s="245" t="s">
        <v>3751</v>
      </c>
      <c r="G246" s="242"/>
      <c r="H246" s="246">
        <v>17</v>
      </c>
      <c r="I246" s="247"/>
      <c r="J246" s="242"/>
      <c r="K246" s="242"/>
      <c r="L246" s="248"/>
      <c r="M246" s="249"/>
      <c r="N246" s="250"/>
      <c r="O246" s="250"/>
      <c r="P246" s="250"/>
      <c r="Q246" s="250"/>
      <c r="R246" s="250"/>
      <c r="S246" s="250"/>
      <c r="T246" s="251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2" t="s">
        <v>372</v>
      </c>
      <c r="AU246" s="252" t="s">
        <v>88</v>
      </c>
      <c r="AV246" s="13" t="s">
        <v>88</v>
      </c>
      <c r="AW246" s="13" t="s">
        <v>32</v>
      </c>
      <c r="AX246" s="13" t="s">
        <v>76</v>
      </c>
      <c r="AY246" s="252" t="s">
        <v>362</v>
      </c>
    </row>
    <row r="247" s="14" customFormat="1">
      <c r="A247" s="14"/>
      <c r="B247" s="263"/>
      <c r="C247" s="264"/>
      <c r="D247" s="243" t="s">
        <v>372</v>
      </c>
      <c r="E247" s="265" t="s">
        <v>1</v>
      </c>
      <c r="F247" s="266" t="s">
        <v>396</v>
      </c>
      <c r="G247" s="264"/>
      <c r="H247" s="267">
        <v>17</v>
      </c>
      <c r="I247" s="268"/>
      <c r="J247" s="264"/>
      <c r="K247" s="264"/>
      <c r="L247" s="269"/>
      <c r="M247" s="270"/>
      <c r="N247" s="271"/>
      <c r="O247" s="271"/>
      <c r="P247" s="271"/>
      <c r="Q247" s="271"/>
      <c r="R247" s="271"/>
      <c r="S247" s="271"/>
      <c r="T247" s="27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73" t="s">
        <v>372</v>
      </c>
      <c r="AU247" s="273" t="s">
        <v>88</v>
      </c>
      <c r="AV247" s="14" t="s">
        <v>370</v>
      </c>
      <c r="AW247" s="14" t="s">
        <v>32</v>
      </c>
      <c r="AX247" s="14" t="s">
        <v>83</v>
      </c>
      <c r="AY247" s="273" t="s">
        <v>362</v>
      </c>
    </row>
    <row r="248" s="2" customFormat="1" ht="24.15" customHeight="1">
      <c r="A248" s="39"/>
      <c r="B248" s="40"/>
      <c r="C248" s="228" t="s">
        <v>554</v>
      </c>
      <c r="D248" s="228" t="s">
        <v>365</v>
      </c>
      <c r="E248" s="229" t="s">
        <v>3752</v>
      </c>
      <c r="F248" s="230" t="s">
        <v>3753</v>
      </c>
      <c r="G248" s="231" t="s">
        <v>470</v>
      </c>
      <c r="H248" s="232">
        <v>5</v>
      </c>
      <c r="I248" s="233"/>
      <c r="J248" s="234">
        <f>ROUND(I248*H248,2)</f>
        <v>0</v>
      </c>
      <c r="K248" s="230" t="s">
        <v>471</v>
      </c>
      <c r="L248" s="45"/>
      <c r="M248" s="235" t="s">
        <v>1</v>
      </c>
      <c r="N248" s="236" t="s">
        <v>42</v>
      </c>
      <c r="O248" s="92"/>
      <c r="P248" s="237">
        <f>O248*H248</f>
        <v>0</v>
      </c>
      <c r="Q248" s="237">
        <v>0.0021199999999999999</v>
      </c>
      <c r="R248" s="237">
        <f>Q248*H248</f>
        <v>0.0106</v>
      </c>
      <c r="S248" s="237">
        <v>0</v>
      </c>
      <c r="T248" s="23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440</v>
      </c>
      <c r="AT248" s="239" t="s">
        <v>365</v>
      </c>
      <c r="AU248" s="239" t="s">
        <v>88</v>
      </c>
      <c r="AY248" s="18" t="s">
        <v>362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88</v>
      </c>
      <c r="BK248" s="240">
        <f>ROUND(I248*H248,2)</f>
        <v>0</v>
      </c>
      <c r="BL248" s="18" t="s">
        <v>440</v>
      </c>
      <c r="BM248" s="239" t="s">
        <v>1199</v>
      </c>
    </row>
    <row r="249" s="13" customFormat="1">
      <c r="A249" s="13"/>
      <c r="B249" s="241"/>
      <c r="C249" s="242"/>
      <c r="D249" s="243" t="s">
        <v>372</v>
      </c>
      <c r="E249" s="244" t="s">
        <v>1</v>
      </c>
      <c r="F249" s="245" t="s">
        <v>3754</v>
      </c>
      <c r="G249" s="242"/>
      <c r="H249" s="246">
        <v>5</v>
      </c>
      <c r="I249" s="247"/>
      <c r="J249" s="242"/>
      <c r="K249" s="242"/>
      <c r="L249" s="248"/>
      <c r="M249" s="249"/>
      <c r="N249" s="250"/>
      <c r="O249" s="250"/>
      <c r="P249" s="250"/>
      <c r="Q249" s="250"/>
      <c r="R249" s="250"/>
      <c r="S249" s="250"/>
      <c r="T249" s="25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2" t="s">
        <v>372</v>
      </c>
      <c r="AU249" s="252" t="s">
        <v>88</v>
      </c>
      <c r="AV249" s="13" t="s">
        <v>88</v>
      </c>
      <c r="AW249" s="13" t="s">
        <v>32</v>
      </c>
      <c r="AX249" s="13" t="s">
        <v>76</v>
      </c>
      <c r="AY249" s="252" t="s">
        <v>362</v>
      </c>
    </row>
    <row r="250" s="14" customFormat="1">
      <c r="A250" s="14"/>
      <c r="B250" s="263"/>
      <c r="C250" s="264"/>
      <c r="D250" s="243" t="s">
        <v>372</v>
      </c>
      <c r="E250" s="265" t="s">
        <v>1</v>
      </c>
      <c r="F250" s="266" t="s">
        <v>396</v>
      </c>
      <c r="G250" s="264"/>
      <c r="H250" s="267">
        <v>5</v>
      </c>
      <c r="I250" s="268"/>
      <c r="J250" s="264"/>
      <c r="K250" s="264"/>
      <c r="L250" s="269"/>
      <c r="M250" s="270"/>
      <c r="N250" s="271"/>
      <c r="O250" s="271"/>
      <c r="P250" s="271"/>
      <c r="Q250" s="271"/>
      <c r="R250" s="271"/>
      <c r="S250" s="271"/>
      <c r="T250" s="27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73" t="s">
        <v>372</v>
      </c>
      <c r="AU250" s="273" t="s">
        <v>88</v>
      </c>
      <c r="AV250" s="14" t="s">
        <v>370</v>
      </c>
      <c r="AW250" s="14" t="s">
        <v>32</v>
      </c>
      <c r="AX250" s="14" t="s">
        <v>83</v>
      </c>
      <c r="AY250" s="273" t="s">
        <v>362</v>
      </c>
    </row>
    <row r="251" s="2" customFormat="1" ht="24.15" customHeight="1">
      <c r="A251" s="39"/>
      <c r="B251" s="40"/>
      <c r="C251" s="228" t="s">
        <v>564</v>
      </c>
      <c r="D251" s="228" t="s">
        <v>365</v>
      </c>
      <c r="E251" s="229" t="s">
        <v>3755</v>
      </c>
      <c r="F251" s="230" t="s">
        <v>3756</v>
      </c>
      <c r="G251" s="231" t="s">
        <v>470</v>
      </c>
      <c r="H251" s="232">
        <v>3</v>
      </c>
      <c r="I251" s="233"/>
      <c r="J251" s="234">
        <f>ROUND(I251*H251,2)</f>
        <v>0</v>
      </c>
      <c r="K251" s="230" t="s">
        <v>369</v>
      </c>
      <c r="L251" s="45"/>
      <c r="M251" s="235" t="s">
        <v>1</v>
      </c>
      <c r="N251" s="236" t="s">
        <v>42</v>
      </c>
      <c r="O251" s="92"/>
      <c r="P251" s="237">
        <f>O251*H251</f>
        <v>0</v>
      </c>
      <c r="Q251" s="237">
        <v>0.0022200000000000002</v>
      </c>
      <c r="R251" s="237">
        <f>Q251*H251</f>
        <v>0.006660000000000001</v>
      </c>
      <c r="S251" s="237">
        <v>0</v>
      </c>
      <c r="T251" s="238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9" t="s">
        <v>440</v>
      </c>
      <c r="AT251" s="239" t="s">
        <v>365</v>
      </c>
      <c r="AU251" s="239" t="s">
        <v>88</v>
      </c>
      <c r="AY251" s="18" t="s">
        <v>362</v>
      </c>
      <c r="BE251" s="240">
        <f>IF(N251="základní",J251,0)</f>
        <v>0</v>
      </c>
      <c r="BF251" s="240">
        <f>IF(N251="snížená",J251,0)</f>
        <v>0</v>
      </c>
      <c r="BG251" s="240">
        <f>IF(N251="zákl. přenesená",J251,0)</f>
        <v>0</v>
      </c>
      <c r="BH251" s="240">
        <f>IF(N251="sníž. přenesená",J251,0)</f>
        <v>0</v>
      </c>
      <c r="BI251" s="240">
        <f>IF(N251="nulová",J251,0)</f>
        <v>0</v>
      </c>
      <c r="BJ251" s="18" t="s">
        <v>88</v>
      </c>
      <c r="BK251" s="240">
        <f>ROUND(I251*H251,2)</f>
        <v>0</v>
      </c>
      <c r="BL251" s="18" t="s">
        <v>440</v>
      </c>
      <c r="BM251" s="239" t="s">
        <v>1280</v>
      </c>
    </row>
    <row r="252" s="13" customFormat="1">
      <c r="A252" s="13"/>
      <c r="B252" s="241"/>
      <c r="C252" s="242"/>
      <c r="D252" s="243" t="s">
        <v>372</v>
      </c>
      <c r="E252" s="244" t="s">
        <v>1</v>
      </c>
      <c r="F252" s="245" t="s">
        <v>3757</v>
      </c>
      <c r="G252" s="242"/>
      <c r="H252" s="246">
        <v>3</v>
      </c>
      <c r="I252" s="247"/>
      <c r="J252" s="242"/>
      <c r="K252" s="242"/>
      <c r="L252" s="248"/>
      <c r="M252" s="249"/>
      <c r="N252" s="250"/>
      <c r="O252" s="250"/>
      <c r="P252" s="250"/>
      <c r="Q252" s="250"/>
      <c r="R252" s="250"/>
      <c r="S252" s="250"/>
      <c r="T252" s="25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2" t="s">
        <v>372</v>
      </c>
      <c r="AU252" s="252" t="s">
        <v>88</v>
      </c>
      <c r="AV252" s="13" t="s">
        <v>88</v>
      </c>
      <c r="AW252" s="13" t="s">
        <v>32</v>
      </c>
      <c r="AX252" s="13" t="s">
        <v>76</v>
      </c>
      <c r="AY252" s="252" t="s">
        <v>362</v>
      </c>
    </row>
    <row r="253" s="14" customFormat="1">
      <c r="A253" s="14"/>
      <c r="B253" s="263"/>
      <c r="C253" s="264"/>
      <c r="D253" s="243" t="s">
        <v>372</v>
      </c>
      <c r="E253" s="265" t="s">
        <v>1</v>
      </c>
      <c r="F253" s="266" t="s">
        <v>396</v>
      </c>
      <c r="G253" s="264"/>
      <c r="H253" s="267">
        <v>3</v>
      </c>
      <c r="I253" s="268"/>
      <c r="J253" s="264"/>
      <c r="K253" s="264"/>
      <c r="L253" s="269"/>
      <c r="M253" s="270"/>
      <c r="N253" s="271"/>
      <c r="O253" s="271"/>
      <c r="P253" s="271"/>
      <c r="Q253" s="271"/>
      <c r="R253" s="271"/>
      <c r="S253" s="271"/>
      <c r="T253" s="27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73" t="s">
        <v>372</v>
      </c>
      <c r="AU253" s="273" t="s">
        <v>88</v>
      </c>
      <c r="AV253" s="14" t="s">
        <v>370</v>
      </c>
      <c r="AW253" s="14" t="s">
        <v>32</v>
      </c>
      <c r="AX253" s="14" t="s">
        <v>83</v>
      </c>
      <c r="AY253" s="273" t="s">
        <v>362</v>
      </c>
    </row>
    <row r="254" s="2" customFormat="1" ht="16.5" customHeight="1">
      <c r="A254" s="39"/>
      <c r="B254" s="40"/>
      <c r="C254" s="228" t="s">
        <v>574</v>
      </c>
      <c r="D254" s="228" t="s">
        <v>365</v>
      </c>
      <c r="E254" s="229" t="s">
        <v>3758</v>
      </c>
      <c r="F254" s="230" t="s">
        <v>3759</v>
      </c>
      <c r="G254" s="231" t="s">
        <v>470</v>
      </c>
      <c r="H254" s="232">
        <v>1</v>
      </c>
      <c r="I254" s="233"/>
      <c r="J254" s="234">
        <f>ROUND(I254*H254,2)</f>
        <v>0</v>
      </c>
      <c r="K254" s="230" t="s">
        <v>369</v>
      </c>
      <c r="L254" s="45"/>
      <c r="M254" s="235" t="s">
        <v>1</v>
      </c>
      <c r="N254" s="236" t="s">
        <v>42</v>
      </c>
      <c r="O254" s="92"/>
      <c r="P254" s="237">
        <f>O254*H254</f>
        <v>0</v>
      </c>
      <c r="Q254" s="237">
        <v>0.00029</v>
      </c>
      <c r="R254" s="237">
        <f>Q254*H254</f>
        <v>0.00029</v>
      </c>
      <c r="S254" s="237">
        <v>0</v>
      </c>
      <c r="T254" s="238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9" t="s">
        <v>440</v>
      </c>
      <c r="AT254" s="239" t="s">
        <v>365</v>
      </c>
      <c r="AU254" s="239" t="s">
        <v>88</v>
      </c>
      <c r="AY254" s="18" t="s">
        <v>362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8" t="s">
        <v>88</v>
      </c>
      <c r="BK254" s="240">
        <f>ROUND(I254*H254,2)</f>
        <v>0</v>
      </c>
      <c r="BL254" s="18" t="s">
        <v>440</v>
      </c>
      <c r="BM254" s="239" t="s">
        <v>1293</v>
      </c>
    </row>
    <row r="255" s="13" customFormat="1">
      <c r="A255" s="13"/>
      <c r="B255" s="241"/>
      <c r="C255" s="242"/>
      <c r="D255" s="243" t="s">
        <v>372</v>
      </c>
      <c r="E255" s="244" t="s">
        <v>1</v>
      </c>
      <c r="F255" s="245" t="s">
        <v>3760</v>
      </c>
      <c r="G255" s="242"/>
      <c r="H255" s="246">
        <v>1</v>
      </c>
      <c r="I255" s="247"/>
      <c r="J255" s="242"/>
      <c r="K255" s="242"/>
      <c r="L255" s="248"/>
      <c r="M255" s="249"/>
      <c r="N255" s="250"/>
      <c r="O255" s="250"/>
      <c r="P255" s="250"/>
      <c r="Q255" s="250"/>
      <c r="R255" s="250"/>
      <c r="S255" s="250"/>
      <c r="T255" s="25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2" t="s">
        <v>372</v>
      </c>
      <c r="AU255" s="252" t="s">
        <v>88</v>
      </c>
      <c r="AV255" s="13" t="s">
        <v>88</v>
      </c>
      <c r="AW255" s="13" t="s">
        <v>32</v>
      </c>
      <c r="AX255" s="13" t="s">
        <v>76</v>
      </c>
      <c r="AY255" s="252" t="s">
        <v>362</v>
      </c>
    </row>
    <row r="256" s="14" customFormat="1">
      <c r="A256" s="14"/>
      <c r="B256" s="263"/>
      <c r="C256" s="264"/>
      <c r="D256" s="243" t="s">
        <v>372</v>
      </c>
      <c r="E256" s="265" t="s">
        <v>1</v>
      </c>
      <c r="F256" s="266" t="s">
        <v>396</v>
      </c>
      <c r="G256" s="264"/>
      <c r="H256" s="267">
        <v>1</v>
      </c>
      <c r="I256" s="268"/>
      <c r="J256" s="264"/>
      <c r="K256" s="264"/>
      <c r="L256" s="269"/>
      <c r="M256" s="270"/>
      <c r="N256" s="271"/>
      <c r="O256" s="271"/>
      <c r="P256" s="271"/>
      <c r="Q256" s="271"/>
      <c r="R256" s="271"/>
      <c r="S256" s="271"/>
      <c r="T256" s="27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73" t="s">
        <v>372</v>
      </c>
      <c r="AU256" s="273" t="s">
        <v>88</v>
      </c>
      <c r="AV256" s="14" t="s">
        <v>370</v>
      </c>
      <c r="AW256" s="14" t="s">
        <v>32</v>
      </c>
      <c r="AX256" s="14" t="s">
        <v>83</v>
      </c>
      <c r="AY256" s="273" t="s">
        <v>362</v>
      </c>
    </row>
    <row r="257" s="2" customFormat="1" ht="21.75" customHeight="1">
      <c r="A257" s="39"/>
      <c r="B257" s="40"/>
      <c r="C257" s="228" t="s">
        <v>1128</v>
      </c>
      <c r="D257" s="228" t="s">
        <v>365</v>
      </c>
      <c r="E257" s="229" t="s">
        <v>3761</v>
      </c>
      <c r="F257" s="230" t="s">
        <v>3762</v>
      </c>
      <c r="G257" s="231" t="s">
        <v>470</v>
      </c>
      <c r="H257" s="232">
        <v>5</v>
      </c>
      <c r="I257" s="233"/>
      <c r="J257" s="234">
        <f>ROUND(I257*H257,2)</f>
        <v>0</v>
      </c>
      <c r="K257" s="230" t="s">
        <v>369</v>
      </c>
      <c r="L257" s="45"/>
      <c r="M257" s="235" t="s">
        <v>1</v>
      </c>
      <c r="N257" s="236" t="s">
        <v>42</v>
      </c>
      <c r="O257" s="92"/>
      <c r="P257" s="237">
        <f>O257*H257</f>
        <v>0</v>
      </c>
      <c r="Q257" s="237">
        <v>0.00018000000000000001</v>
      </c>
      <c r="R257" s="237">
        <f>Q257*H257</f>
        <v>0.00090000000000000008</v>
      </c>
      <c r="S257" s="237">
        <v>0</v>
      </c>
      <c r="T257" s="238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9" t="s">
        <v>440</v>
      </c>
      <c r="AT257" s="239" t="s">
        <v>365</v>
      </c>
      <c r="AU257" s="239" t="s">
        <v>88</v>
      </c>
      <c r="AY257" s="18" t="s">
        <v>362</v>
      </c>
      <c r="BE257" s="240">
        <f>IF(N257="základní",J257,0)</f>
        <v>0</v>
      </c>
      <c r="BF257" s="240">
        <f>IF(N257="snížená",J257,0)</f>
        <v>0</v>
      </c>
      <c r="BG257" s="240">
        <f>IF(N257="zákl. přenesená",J257,0)</f>
        <v>0</v>
      </c>
      <c r="BH257" s="240">
        <f>IF(N257="sníž. přenesená",J257,0)</f>
        <v>0</v>
      </c>
      <c r="BI257" s="240">
        <f>IF(N257="nulová",J257,0)</f>
        <v>0</v>
      </c>
      <c r="BJ257" s="18" t="s">
        <v>88</v>
      </c>
      <c r="BK257" s="240">
        <f>ROUND(I257*H257,2)</f>
        <v>0</v>
      </c>
      <c r="BL257" s="18" t="s">
        <v>440</v>
      </c>
      <c r="BM257" s="239" t="s">
        <v>1307</v>
      </c>
    </row>
    <row r="258" s="13" customFormat="1">
      <c r="A258" s="13"/>
      <c r="B258" s="241"/>
      <c r="C258" s="242"/>
      <c r="D258" s="243" t="s">
        <v>372</v>
      </c>
      <c r="E258" s="244" t="s">
        <v>1</v>
      </c>
      <c r="F258" s="245" t="s">
        <v>3763</v>
      </c>
      <c r="G258" s="242"/>
      <c r="H258" s="246">
        <v>5</v>
      </c>
      <c r="I258" s="247"/>
      <c r="J258" s="242"/>
      <c r="K258" s="242"/>
      <c r="L258" s="248"/>
      <c r="M258" s="249"/>
      <c r="N258" s="250"/>
      <c r="O258" s="250"/>
      <c r="P258" s="250"/>
      <c r="Q258" s="250"/>
      <c r="R258" s="250"/>
      <c r="S258" s="250"/>
      <c r="T258" s="25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2" t="s">
        <v>372</v>
      </c>
      <c r="AU258" s="252" t="s">
        <v>88</v>
      </c>
      <c r="AV258" s="13" t="s">
        <v>88</v>
      </c>
      <c r="AW258" s="13" t="s">
        <v>32</v>
      </c>
      <c r="AX258" s="13" t="s">
        <v>76</v>
      </c>
      <c r="AY258" s="252" t="s">
        <v>362</v>
      </c>
    </row>
    <row r="259" s="14" customFormat="1">
      <c r="A259" s="14"/>
      <c r="B259" s="263"/>
      <c r="C259" s="264"/>
      <c r="D259" s="243" t="s">
        <v>372</v>
      </c>
      <c r="E259" s="265" t="s">
        <v>1</v>
      </c>
      <c r="F259" s="266" t="s">
        <v>396</v>
      </c>
      <c r="G259" s="264"/>
      <c r="H259" s="267">
        <v>5</v>
      </c>
      <c r="I259" s="268"/>
      <c r="J259" s="264"/>
      <c r="K259" s="264"/>
      <c r="L259" s="269"/>
      <c r="M259" s="270"/>
      <c r="N259" s="271"/>
      <c r="O259" s="271"/>
      <c r="P259" s="271"/>
      <c r="Q259" s="271"/>
      <c r="R259" s="271"/>
      <c r="S259" s="271"/>
      <c r="T259" s="27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73" t="s">
        <v>372</v>
      </c>
      <c r="AU259" s="273" t="s">
        <v>88</v>
      </c>
      <c r="AV259" s="14" t="s">
        <v>370</v>
      </c>
      <c r="AW259" s="14" t="s">
        <v>32</v>
      </c>
      <c r="AX259" s="14" t="s">
        <v>83</v>
      </c>
      <c r="AY259" s="273" t="s">
        <v>362</v>
      </c>
    </row>
    <row r="260" s="2" customFormat="1" ht="24.15" customHeight="1">
      <c r="A260" s="39"/>
      <c r="B260" s="40"/>
      <c r="C260" s="253" t="s">
        <v>1132</v>
      </c>
      <c r="D260" s="253" t="s">
        <v>380</v>
      </c>
      <c r="E260" s="254" t="s">
        <v>3764</v>
      </c>
      <c r="F260" s="255" t="s">
        <v>3765</v>
      </c>
      <c r="G260" s="256" t="s">
        <v>470</v>
      </c>
      <c r="H260" s="257">
        <v>15</v>
      </c>
      <c r="I260" s="258"/>
      <c r="J260" s="259">
        <f>ROUND(I260*H260,2)</f>
        <v>0</v>
      </c>
      <c r="K260" s="255" t="s">
        <v>369</v>
      </c>
      <c r="L260" s="260"/>
      <c r="M260" s="261" t="s">
        <v>1</v>
      </c>
      <c r="N260" s="262" t="s">
        <v>42</v>
      </c>
      <c r="O260" s="92"/>
      <c r="P260" s="237">
        <f>O260*H260</f>
        <v>0</v>
      </c>
      <c r="Q260" s="237">
        <v>0.00029999999999999997</v>
      </c>
      <c r="R260" s="237">
        <f>Q260*H260</f>
        <v>0.0044999999999999997</v>
      </c>
      <c r="S260" s="237">
        <v>0</v>
      </c>
      <c r="T260" s="238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9" t="s">
        <v>526</v>
      </c>
      <c r="AT260" s="239" t="s">
        <v>380</v>
      </c>
      <c r="AU260" s="239" t="s">
        <v>88</v>
      </c>
      <c r="AY260" s="18" t="s">
        <v>362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8" t="s">
        <v>88</v>
      </c>
      <c r="BK260" s="240">
        <f>ROUND(I260*H260,2)</f>
        <v>0</v>
      </c>
      <c r="BL260" s="18" t="s">
        <v>440</v>
      </c>
      <c r="BM260" s="239" t="s">
        <v>1319</v>
      </c>
    </row>
    <row r="261" s="13" customFormat="1">
      <c r="A261" s="13"/>
      <c r="B261" s="241"/>
      <c r="C261" s="242"/>
      <c r="D261" s="243" t="s">
        <v>372</v>
      </c>
      <c r="E261" s="244" t="s">
        <v>1</v>
      </c>
      <c r="F261" s="245" t="s">
        <v>3766</v>
      </c>
      <c r="G261" s="242"/>
      <c r="H261" s="246">
        <v>15</v>
      </c>
      <c r="I261" s="247"/>
      <c r="J261" s="242"/>
      <c r="K261" s="242"/>
      <c r="L261" s="248"/>
      <c r="M261" s="249"/>
      <c r="N261" s="250"/>
      <c r="O261" s="250"/>
      <c r="P261" s="250"/>
      <c r="Q261" s="250"/>
      <c r="R261" s="250"/>
      <c r="S261" s="250"/>
      <c r="T261" s="251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2" t="s">
        <v>372</v>
      </c>
      <c r="AU261" s="252" t="s">
        <v>88</v>
      </c>
      <c r="AV261" s="13" t="s">
        <v>88</v>
      </c>
      <c r="AW261" s="13" t="s">
        <v>32</v>
      </c>
      <c r="AX261" s="13" t="s">
        <v>76</v>
      </c>
      <c r="AY261" s="252" t="s">
        <v>362</v>
      </c>
    </row>
    <row r="262" s="14" customFormat="1">
      <c r="A262" s="14"/>
      <c r="B262" s="263"/>
      <c r="C262" s="264"/>
      <c r="D262" s="243" t="s">
        <v>372</v>
      </c>
      <c r="E262" s="265" t="s">
        <v>1</v>
      </c>
      <c r="F262" s="266" t="s">
        <v>396</v>
      </c>
      <c r="G262" s="264"/>
      <c r="H262" s="267">
        <v>15</v>
      </c>
      <c r="I262" s="268"/>
      <c r="J262" s="264"/>
      <c r="K262" s="264"/>
      <c r="L262" s="269"/>
      <c r="M262" s="270"/>
      <c r="N262" s="271"/>
      <c r="O262" s="271"/>
      <c r="P262" s="271"/>
      <c r="Q262" s="271"/>
      <c r="R262" s="271"/>
      <c r="S262" s="271"/>
      <c r="T262" s="27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73" t="s">
        <v>372</v>
      </c>
      <c r="AU262" s="273" t="s">
        <v>88</v>
      </c>
      <c r="AV262" s="14" t="s">
        <v>370</v>
      </c>
      <c r="AW262" s="14" t="s">
        <v>32</v>
      </c>
      <c r="AX262" s="14" t="s">
        <v>83</v>
      </c>
      <c r="AY262" s="273" t="s">
        <v>362</v>
      </c>
    </row>
    <row r="263" s="2" customFormat="1" ht="21.75" customHeight="1">
      <c r="A263" s="39"/>
      <c r="B263" s="40"/>
      <c r="C263" s="228" t="s">
        <v>1136</v>
      </c>
      <c r="D263" s="228" t="s">
        <v>365</v>
      </c>
      <c r="E263" s="229" t="s">
        <v>3767</v>
      </c>
      <c r="F263" s="230" t="s">
        <v>3768</v>
      </c>
      <c r="G263" s="231" t="s">
        <v>403</v>
      </c>
      <c r="H263" s="232">
        <v>749</v>
      </c>
      <c r="I263" s="233"/>
      <c r="J263" s="234">
        <f>ROUND(I263*H263,2)</f>
        <v>0</v>
      </c>
      <c r="K263" s="230" t="s">
        <v>369</v>
      </c>
      <c r="L263" s="45"/>
      <c r="M263" s="235" t="s">
        <v>1</v>
      </c>
      <c r="N263" s="236" t="s">
        <v>42</v>
      </c>
      <c r="O263" s="92"/>
      <c r="P263" s="237">
        <f>O263*H263</f>
        <v>0</v>
      </c>
      <c r="Q263" s="237">
        <v>0</v>
      </c>
      <c r="R263" s="237">
        <f>Q263*H263</f>
        <v>0</v>
      </c>
      <c r="S263" s="237">
        <v>0</v>
      </c>
      <c r="T263" s="238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9" t="s">
        <v>440</v>
      </c>
      <c r="AT263" s="239" t="s">
        <v>365</v>
      </c>
      <c r="AU263" s="239" t="s">
        <v>88</v>
      </c>
      <c r="AY263" s="18" t="s">
        <v>362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8" t="s">
        <v>88</v>
      </c>
      <c r="BK263" s="240">
        <f>ROUND(I263*H263,2)</f>
        <v>0</v>
      </c>
      <c r="BL263" s="18" t="s">
        <v>440</v>
      </c>
      <c r="BM263" s="239" t="s">
        <v>1336</v>
      </c>
    </row>
    <row r="264" s="13" customFormat="1">
      <c r="A264" s="13"/>
      <c r="B264" s="241"/>
      <c r="C264" s="242"/>
      <c r="D264" s="243" t="s">
        <v>372</v>
      </c>
      <c r="E264" s="244" t="s">
        <v>1</v>
      </c>
      <c r="F264" s="245" t="s">
        <v>3769</v>
      </c>
      <c r="G264" s="242"/>
      <c r="H264" s="246">
        <v>749</v>
      </c>
      <c r="I264" s="247"/>
      <c r="J264" s="242"/>
      <c r="K264" s="242"/>
      <c r="L264" s="248"/>
      <c r="M264" s="249"/>
      <c r="N264" s="250"/>
      <c r="O264" s="250"/>
      <c r="P264" s="250"/>
      <c r="Q264" s="250"/>
      <c r="R264" s="250"/>
      <c r="S264" s="250"/>
      <c r="T264" s="251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2" t="s">
        <v>372</v>
      </c>
      <c r="AU264" s="252" t="s">
        <v>88</v>
      </c>
      <c r="AV264" s="13" t="s">
        <v>88</v>
      </c>
      <c r="AW264" s="13" t="s">
        <v>32</v>
      </c>
      <c r="AX264" s="13" t="s">
        <v>76</v>
      </c>
      <c r="AY264" s="252" t="s">
        <v>362</v>
      </c>
    </row>
    <row r="265" s="14" customFormat="1">
      <c r="A265" s="14"/>
      <c r="B265" s="263"/>
      <c r="C265" s="264"/>
      <c r="D265" s="243" t="s">
        <v>372</v>
      </c>
      <c r="E265" s="265" t="s">
        <v>1</v>
      </c>
      <c r="F265" s="266" t="s">
        <v>396</v>
      </c>
      <c r="G265" s="264"/>
      <c r="H265" s="267">
        <v>749</v>
      </c>
      <c r="I265" s="268"/>
      <c r="J265" s="264"/>
      <c r="K265" s="264"/>
      <c r="L265" s="269"/>
      <c r="M265" s="270"/>
      <c r="N265" s="271"/>
      <c r="O265" s="271"/>
      <c r="P265" s="271"/>
      <c r="Q265" s="271"/>
      <c r="R265" s="271"/>
      <c r="S265" s="271"/>
      <c r="T265" s="272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73" t="s">
        <v>372</v>
      </c>
      <c r="AU265" s="273" t="s">
        <v>88</v>
      </c>
      <c r="AV265" s="14" t="s">
        <v>370</v>
      </c>
      <c r="AW265" s="14" t="s">
        <v>32</v>
      </c>
      <c r="AX265" s="14" t="s">
        <v>83</v>
      </c>
      <c r="AY265" s="273" t="s">
        <v>362</v>
      </c>
    </row>
    <row r="266" s="2" customFormat="1" ht="24.15" customHeight="1">
      <c r="A266" s="39"/>
      <c r="B266" s="40"/>
      <c r="C266" s="228" t="s">
        <v>1141</v>
      </c>
      <c r="D266" s="228" t="s">
        <v>365</v>
      </c>
      <c r="E266" s="229" t="s">
        <v>3770</v>
      </c>
      <c r="F266" s="230" t="s">
        <v>3771</v>
      </c>
      <c r="G266" s="231" t="s">
        <v>403</v>
      </c>
      <c r="H266" s="232">
        <v>13</v>
      </c>
      <c r="I266" s="233"/>
      <c r="J266" s="234">
        <f>ROUND(I266*H266,2)</f>
        <v>0</v>
      </c>
      <c r="K266" s="230" t="s">
        <v>369</v>
      </c>
      <c r="L266" s="45"/>
      <c r="M266" s="235" t="s">
        <v>1</v>
      </c>
      <c r="N266" s="236" t="s">
        <v>42</v>
      </c>
      <c r="O266" s="92"/>
      <c r="P266" s="237">
        <f>O266*H266</f>
        <v>0</v>
      </c>
      <c r="Q266" s="237">
        <v>0</v>
      </c>
      <c r="R266" s="237">
        <f>Q266*H266</f>
        <v>0</v>
      </c>
      <c r="S266" s="237">
        <v>0</v>
      </c>
      <c r="T266" s="238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9" t="s">
        <v>440</v>
      </c>
      <c r="AT266" s="239" t="s">
        <v>365</v>
      </c>
      <c r="AU266" s="239" t="s">
        <v>88</v>
      </c>
      <c r="AY266" s="18" t="s">
        <v>362</v>
      </c>
      <c r="BE266" s="240">
        <f>IF(N266="základní",J266,0)</f>
        <v>0</v>
      </c>
      <c r="BF266" s="240">
        <f>IF(N266="snížená",J266,0)</f>
        <v>0</v>
      </c>
      <c r="BG266" s="240">
        <f>IF(N266="zákl. přenesená",J266,0)</f>
        <v>0</v>
      </c>
      <c r="BH266" s="240">
        <f>IF(N266="sníž. přenesená",J266,0)</f>
        <v>0</v>
      </c>
      <c r="BI266" s="240">
        <f>IF(N266="nulová",J266,0)</f>
        <v>0</v>
      </c>
      <c r="BJ266" s="18" t="s">
        <v>88</v>
      </c>
      <c r="BK266" s="240">
        <f>ROUND(I266*H266,2)</f>
        <v>0</v>
      </c>
      <c r="BL266" s="18" t="s">
        <v>440</v>
      </c>
      <c r="BM266" s="239" t="s">
        <v>1351</v>
      </c>
    </row>
    <row r="267" s="13" customFormat="1">
      <c r="A267" s="13"/>
      <c r="B267" s="241"/>
      <c r="C267" s="242"/>
      <c r="D267" s="243" t="s">
        <v>372</v>
      </c>
      <c r="E267" s="244" t="s">
        <v>1</v>
      </c>
      <c r="F267" s="245" t="s">
        <v>3772</v>
      </c>
      <c r="G267" s="242"/>
      <c r="H267" s="246">
        <v>13</v>
      </c>
      <c r="I267" s="247"/>
      <c r="J267" s="242"/>
      <c r="K267" s="242"/>
      <c r="L267" s="248"/>
      <c r="M267" s="249"/>
      <c r="N267" s="250"/>
      <c r="O267" s="250"/>
      <c r="P267" s="250"/>
      <c r="Q267" s="250"/>
      <c r="R267" s="250"/>
      <c r="S267" s="250"/>
      <c r="T267" s="25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2" t="s">
        <v>372</v>
      </c>
      <c r="AU267" s="252" t="s">
        <v>88</v>
      </c>
      <c r="AV267" s="13" t="s">
        <v>88</v>
      </c>
      <c r="AW267" s="13" t="s">
        <v>32</v>
      </c>
      <c r="AX267" s="13" t="s">
        <v>76</v>
      </c>
      <c r="AY267" s="252" t="s">
        <v>362</v>
      </c>
    </row>
    <row r="268" s="14" customFormat="1">
      <c r="A268" s="14"/>
      <c r="B268" s="263"/>
      <c r="C268" s="264"/>
      <c r="D268" s="243" t="s">
        <v>372</v>
      </c>
      <c r="E268" s="265" t="s">
        <v>1</v>
      </c>
      <c r="F268" s="266" t="s">
        <v>396</v>
      </c>
      <c r="G268" s="264"/>
      <c r="H268" s="267">
        <v>13</v>
      </c>
      <c r="I268" s="268"/>
      <c r="J268" s="264"/>
      <c r="K268" s="264"/>
      <c r="L268" s="269"/>
      <c r="M268" s="270"/>
      <c r="N268" s="271"/>
      <c r="O268" s="271"/>
      <c r="P268" s="271"/>
      <c r="Q268" s="271"/>
      <c r="R268" s="271"/>
      <c r="S268" s="271"/>
      <c r="T268" s="272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73" t="s">
        <v>372</v>
      </c>
      <c r="AU268" s="273" t="s">
        <v>88</v>
      </c>
      <c r="AV268" s="14" t="s">
        <v>370</v>
      </c>
      <c r="AW268" s="14" t="s">
        <v>32</v>
      </c>
      <c r="AX268" s="14" t="s">
        <v>83</v>
      </c>
      <c r="AY268" s="273" t="s">
        <v>362</v>
      </c>
    </row>
    <row r="269" s="2" customFormat="1" ht="24.15" customHeight="1">
      <c r="A269" s="39"/>
      <c r="B269" s="40"/>
      <c r="C269" s="228" t="s">
        <v>1145</v>
      </c>
      <c r="D269" s="228" t="s">
        <v>365</v>
      </c>
      <c r="E269" s="229" t="s">
        <v>2008</v>
      </c>
      <c r="F269" s="230" t="s">
        <v>3773</v>
      </c>
      <c r="G269" s="231" t="s">
        <v>482</v>
      </c>
      <c r="H269" s="232">
        <v>2.6669999999999998</v>
      </c>
      <c r="I269" s="233"/>
      <c r="J269" s="234">
        <f>ROUND(I269*H269,2)</f>
        <v>0</v>
      </c>
      <c r="K269" s="230" t="s">
        <v>369</v>
      </c>
      <c r="L269" s="45"/>
      <c r="M269" s="235" t="s">
        <v>1</v>
      </c>
      <c r="N269" s="236" t="s">
        <v>42</v>
      </c>
      <c r="O269" s="92"/>
      <c r="P269" s="237">
        <f>O269*H269</f>
        <v>0</v>
      </c>
      <c r="Q269" s="237">
        <v>0</v>
      </c>
      <c r="R269" s="237">
        <f>Q269*H269</f>
        <v>0</v>
      </c>
      <c r="S269" s="237">
        <v>0</v>
      </c>
      <c r="T269" s="238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9" t="s">
        <v>440</v>
      </c>
      <c r="AT269" s="239" t="s">
        <v>365</v>
      </c>
      <c r="AU269" s="239" t="s">
        <v>88</v>
      </c>
      <c r="AY269" s="18" t="s">
        <v>362</v>
      </c>
      <c r="BE269" s="240">
        <f>IF(N269="základní",J269,0)</f>
        <v>0</v>
      </c>
      <c r="BF269" s="240">
        <f>IF(N269="snížená",J269,0)</f>
        <v>0</v>
      </c>
      <c r="BG269" s="240">
        <f>IF(N269="zákl. přenesená",J269,0)</f>
        <v>0</v>
      </c>
      <c r="BH269" s="240">
        <f>IF(N269="sníž. přenesená",J269,0)</f>
        <v>0</v>
      </c>
      <c r="BI269" s="240">
        <f>IF(N269="nulová",J269,0)</f>
        <v>0</v>
      </c>
      <c r="BJ269" s="18" t="s">
        <v>88</v>
      </c>
      <c r="BK269" s="240">
        <f>ROUND(I269*H269,2)</f>
        <v>0</v>
      </c>
      <c r="BL269" s="18" t="s">
        <v>440</v>
      </c>
      <c r="BM269" s="239" t="s">
        <v>1364</v>
      </c>
    </row>
    <row r="270" s="12" customFormat="1" ht="22.8" customHeight="1">
      <c r="A270" s="12"/>
      <c r="B270" s="212"/>
      <c r="C270" s="213"/>
      <c r="D270" s="214" t="s">
        <v>75</v>
      </c>
      <c r="E270" s="226" t="s">
        <v>622</v>
      </c>
      <c r="F270" s="226" t="s">
        <v>623</v>
      </c>
      <c r="G270" s="213"/>
      <c r="H270" s="213"/>
      <c r="I270" s="216"/>
      <c r="J270" s="227">
        <f>BK270</f>
        <v>0</v>
      </c>
      <c r="K270" s="213"/>
      <c r="L270" s="218"/>
      <c r="M270" s="219"/>
      <c r="N270" s="220"/>
      <c r="O270" s="220"/>
      <c r="P270" s="221">
        <f>SUM(P271:P403)</f>
        <v>0</v>
      </c>
      <c r="Q270" s="220"/>
      <c r="R270" s="221">
        <f>SUM(R271:R403)</f>
        <v>3.8766099999999999</v>
      </c>
      <c r="S270" s="220"/>
      <c r="T270" s="222">
        <f>SUM(T271:T403)</f>
        <v>0.0051599999999999997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23" t="s">
        <v>88</v>
      </c>
      <c r="AT270" s="224" t="s">
        <v>75</v>
      </c>
      <c r="AU270" s="224" t="s">
        <v>83</v>
      </c>
      <c r="AY270" s="223" t="s">
        <v>362</v>
      </c>
      <c r="BK270" s="225">
        <f>SUM(BK271:BK403)</f>
        <v>0</v>
      </c>
    </row>
    <row r="271" s="2" customFormat="1" ht="24.15" customHeight="1">
      <c r="A271" s="39"/>
      <c r="B271" s="40"/>
      <c r="C271" s="228" t="s">
        <v>1149</v>
      </c>
      <c r="D271" s="228" t="s">
        <v>365</v>
      </c>
      <c r="E271" s="229" t="s">
        <v>3774</v>
      </c>
      <c r="F271" s="230" t="s">
        <v>625</v>
      </c>
      <c r="G271" s="231" t="s">
        <v>470</v>
      </c>
      <c r="H271" s="232">
        <v>3</v>
      </c>
      <c r="I271" s="233"/>
      <c r="J271" s="234">
        <f>ROUND(I271*H271,2)</f>
        <v>0</v>
      </c>
      <c r="K271" s="230" t="s">
        <v>369</v>
      </c>
      <c r="L271" s="45"/>
      <c r="M271" s="235" t="s">
        <v>1</v>
      </c>
      <c r="N271" s="236" t="s">
        <v>42</v>
      </c>
      <c r="O271" s="92"/>
      <c r="P271" s="237">
        <f>O271*H271</f>
        <v>0</v>
      </c>
      <c r="Q271" s="237">
        <v>3.0000000000000001E-05</v>
      </c>
      <c r="R271" s="237">
        <f>Q271*H271</f>
        <v>9.0000000000000006E-05</v>
      </c>
      <c r="S271" s="237">
        <v>0.00172</v>
      </c>
      <c r="T271" s="238">
        <f>S271*H271</f>
        <v>0.0051599999999999997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9" t="s">
        <v>440</v>
      </c>
      <c r="AT271" s="239" t="s">
        <v>365</v>
      </c>
      <c r="AU271" s="239" t="s">
        <v>88</v>
      </c>
      <c r="AY271" s="18" t="s">
        <v>362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8" t="s">
        <v>88</v>
      </c>
      <c r="BK271" s="240">
        <f>ROUND(I271*H271,2)</f>
        <v>0</v>
      </c>
      <c r="BL271" s="18" t="s">
        <v>440</v>
      </c>
      <c r="BM271" s="239" t="s">
        <v>1378</v>
      </c>
    </row>
    <row r="272" s="13" customFormat="1">
      <c r="A272" s="13"/>
      <c r="B272" s="241"/>
      <c r="C272" s="242"/>
      <c r="D272" s="243" t="s">
        <v>372</v>
      </c>
      <c r="E272" s="244" t="s">
        <v>1</v>
      </c>
      <c r="F272" s="245" t="s">
        <v>3775</v>
      </c>
      <c r="G272" s="242"/>
      <c r="H272" s="246">
        <v>3</v>
      </c>
      <c r="I272" s="247"/>
      <c r="J272" s="242"/>
      <c r="K272" s="242"/>
      <c r="L272" s="248"/>
      <c r="M272" s="249"/>
      <c r="N272" s="250"/>
      <c r="O272" s="250"/>
      <c r="P272" s="250"/>
      <c r="Q272" s="250"/>
      <c r="R272" s="250"/>
      <c r="S272" s="250"/>
      <c r="T272" s="25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2" t="s">
        <v>372</v>
      </c>
      <c r="AU272" s="252" t="s">
        <v>88</v>
      </c>
      <c r="AV272" s="13" t="s">
        <v>88</v>
      </c>
      <c r="AW272" s="13" t="s">
        <v>32</v>
      </c>
      <c r="AX272" s="13" t="s">
        <v>76</v>
      </c>
      <c r="AY272" s="252" t="s">
        <v>362</v>
      </c>
    </row>
    <row r="273" s="14" customFormat="1">
      <c r="A273" s="14"/>
      <c r="B273" s="263"/>
      <c r="C273" s="264"/>
      <c r="D273" s="243" t="s">
        <v>372</v>
      </c>
      <c r="E273" s="265" t="s">
        <v>1</v>
      </c>
      <c r="F273" s="266" t="s">
        <v>396</v>
      </c>
      <c r="G273" s="264"/>
      <c r="H273" s="267">
        <v>3</v>
      </c>
      <c r="I273" s="268"/>
      <c r="J273" s="264"/>
      <c r="K273" s="264"/>
      <c r="L273" s="269"/>
      <c r="M273" s="270"/>
      <c r="N273" s="271"/>
      <c r="O273" s="271"/>
      <c r="P273" s="271"/>
      <c r="Q273" s="271"/>
      <c r="R273" s="271"/>
      <c r="S273" s="271"/>
      <c r="T273" s="27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73" t="s">
        <v>372</v>
      </c>
      <c r="AU273" s="273" t="s">
        <v>88</v>
      </c>
      <c r="AV273" s="14" t="s">
        <v>370</v>
      </c>
      <c r="AW273" s="14" t="s">
        <v>32</v>
      </c>
      <c r="AX273" s="14" t="s">
        <v>83</v>
      </c>
      <c r="AY273" s="273" t="s">
        <v>362</v>
      </c>
    </row>
    <row r="274" s="2" customFormat="1" ht="24.15" customHeight="1">
      <c r="A274" s="39"/>
      <c r="B274" s="40"/>
      <c r="C274" s="228" t="s">
        <v>1155</v>
      </c>
      <c r="D274" s="228" t="s">
        <v>365</v>
      </c>
      <c r="E274" s="229" t="s">
        <v>3776</v>
      </c>
      <c r="F274" s="230" t="s">
        <v>3777</v>
      </c>
      <c r="G274" s="231" t="s">
        <v>403</v>
      </c>
      <c r="H274" s="232">
        <v>10</v>
      </c>
      <c r="I274" s="233"/>
      <c r="J274" s="234">
        <f>ROUND(I274*H274,2)</f>
        <v>0</v>
      </c>
      <c r="K274" s="230" t="s">
        <v>369</v>
      </c>
      <c r="L274" s="45"/>
      <c r="M274" s="235" t="s">
        <v>1</v>
      </c>
      <c r="N274" s="236" t="s">
        <v>42</v>
      </c>
      <c r="O274" s="92"/>
      <c r="P274" s="237">
        <f>O274*H274</f>
        <v>0</v>
      </c>
      <c r="Q274" s="237">
        <v>0.0030899999999999999</v>
      </c>
      <c r="R274" s="237">
        <f>Q274*H274</f>
        <v>0.030899999999999997</v>
      </c>
      <c r="S274" s="237">
        <v>0</v>
      </c>
      <c r="T274" s="238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9" t="s">
        <v>440</v>
      </c>
      <c r="AT274" s="239" t="s">
        <v>365</v>
      </c>
      <c r="AU274" s="239" t="s">
        <v>88</v>
      </c>
      <c r="AY274" s="18" t="s">
        <v>362</v>
      </c>
      <c r="BE274" s="240">
        <f>IF(N274="základní",J274,0)</f>
        <v>0</v>
      </c>
      <c r="BF274" s="240">
        <f>IF(N274="snížená",J274,0)</f>
        <v>0</v>
      </c>
      <c r="BG274" s="240">
        <f>IF(N274="zákl. přenesená",J274,0)</f>
        <v>0</v>
      </c>
      <c r="BH274" s="240">
        <f>IF(N274="sníž. přenesená",J274,0)</f>
        <v>0</v>
      </c>
      <c r="BI274" s="240">
        <f>IF(N274="nulová",J274,0)</f>
        <v>0</v>
      </c>
      <c r="BJ274" s="18" t="s">
        <v>88</v>
      </c>
      <c r="BK274" s="240">
        <f>ROUND(I274*H274,2)</f>
        <v>0</v>
      </c>
      <c r="BL274" s="18" t="s">
        <v>440</v>
      </c>
      <c r="BM274" s="239" t="s">
        <v>1397</v>
      </c>
    </row>
    <row r="275" s="13" customFormat="1">
      <c r="A275" s="13"/>
      <c r="B275" s="241"/>
      <c r="C275" s="242"/>
      <c r="D275" s="243" t="s">
        <v>372</v>
      </c>
      <c r="E275" s="244" t="s">
        <v>1</v>
      </c>
      <c r="F275" s="245" t="s">
        <v>3778</v>
      </c>
      <c r="G275" s="242"/>
      <c r="H275" s="246">
        <v>10</v>
      </c>
      <c r="I275" s="247"/>
      <c r="J275" s="242"/>
      <c r="K275" s="242"/>
      <c r="L275" s="248"/>
      <c r="M275" s="249"/>
      <c r="N275" s="250"/>
      <c r="O275" s="250"/>
      <c r="P275" s="250"/>
      <c r="Q275" s="250"/>
      <c r="R275" s="250"/>
      <c r="S275" s="250"/>
      <c r="T275" s="251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2" t="s">
        <v>372</v>
      </c>
      <c r="AU275" s="252" t="s">
        <v>88</v>
      </c>
      <c r="AV275" s="13" t="s">
        <v>88</v>
      </c>
      <c r="AW275" s="13" t="s">
        <v>32</v>
      </c>
      <c r="AX275" s="13" t="s">
        <v>76</v>
      </c>
      <c r="AY275" s="252" t="s">
        <v>362</v>
      </c>
    </row>
    <row r="276" s="14" customFormat="1">
      <c r="A276" s="14"/>
      <c r="B276" s="263"/>
      <c r="C276" s="264"/>
      <c r="D276" s="243" t="s">
        <v>372</v>
      </c>
      <c r="E276" s="265" t="s">
        <v>1</v>
      </c>
      <c r="F276" s="266" t="s">
        <v>396</v>
      </c>
      <c r="G276" s="264"/>
      <c r="H276" s="267">
        <v>10</v>
      </c>
      <c r="I276" s="268"/>
      <c r="J276" s="264"/>
      <c r="K276" s="264"/>
      <c r="L276" s="269"/>
      <c r="M276" s="270"/>
      <c r="N276" s="271"/>
      <c r="O276" s="271"/>
      <c r="P276" s="271"/>
      <c r="Q276" s="271"/>
      <c r="R276" s="271"/>
      <c r="S276" s="271"/>
      <c r="T276" s="272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73" t="s">
        <v>372</v>
      </c>
      <c r="AU276" s="273" t="s">
        <v>88</v>
      </c>
      <c r="AV276" s="14" t="s">
        <v>370</v>
      </c>
      <c r="AW276" s="14" t="s">
        <v>32</v>
      </c>
      <c r="AX276" s="14" t="s">
        <v>83</v>
      </c>
      <c r="AY276" s="273" t="s">
        <v>362</v>
      </c>
    </row>
    <row r="277" s="2" customFormat="1" ht="24.15" customHeight="1">
      <c r="A277" s="39"/>
      <c r="B277" s="40"/>
      <c r="C277" s="228" t="s">
        <v>1159</v>
      </c>
      <c r="D277" s="228" t="s">
        <v>365</v>
      </c>
      <c r="E277" s="229" t="s">
        <v>3779</v>
      </c>
      <c r="F277" s="230" t="s">
        <v>3780</v>
      </c>
      <c r="G277" s="231" t="s">
        <v>403</v>
      </c>
      <c r="H277" s="232">
        <v>58</v>
      </c>
      <c r="I277" s="233"/>
      <c r="J277" s="234">
        <f>ROUND(I277*H277,2)</f>
        <v>0</v>
      </c>
      <c r="K277" s="230" t="s">
        <v>369</v>
      </c>
      <c r="L277" s="45"/>
      <c r="M277" s="235" t="s">
        <v>1</v>
      </c>
      <c r="N277" s="236" t="s">
        <v>42</v>
      </c>
      <c r="O277" s="92"/>
      <c r="P277" s="237">
        <f>O277*H277</f>
        <v>0</v>
      </c>
      <c r="Q277" s="237">
        <v>0.0045700000000000003</v>
      </c>
      <c r="R277" s="237">
        <f>Q277*H277</f>
        <v>0.26506000000000002</v>
      </c>
      <c r="S277" s="237">
        <v>0</v>
      </c>
      <c r="T277" s="238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9" t="s">
        <v>440</v>
      </c>
      <c r="AT277" s="239" t="s">
        <v>365</v>
      </c>
      <c r="AU277" s="239" t="s">
        <v>88</v>
      </c>
      <c r="AY277" s="18" t="s">
        <v>362</v>
      </c>
      <c r="BE277" s="240">
        <f>IF(N277="základní",J277,0)</f>
        <v>0</v>
      </c>
      <c r="BF277" s="240">
        <f>IF(N277="snížená",J277,0)</f>
        <v>0</v>
      </c>
      <c r="BG277" s="240">
        <f>IF(N277="zákl. přenesená",J277,0)</f>
        <v>0</v>
      </c>
      <c r="BH277" s="240">
        <f>IF(N277="sníž. přenesená",J277,0)</f>
        <v>0</v>
      </c>
      <c r="BI277" s="240">
        <f>IF(N277="nulová",J277,0)</f>
        <v>0</v>
      </c>
      <c r="BJ277" s="18" t="s">
        <v>88</v>
      </c>
      <c r="BK277" s="240">
        <f>ROUND(I277*H277,2)</f>
        <v>0</v>
      </c>
      <c r="BL277" s="18" t="s">
        <v>440</v>
      </c>
      <c r="BM277" s="239" t="s">
        <v>1410</v>
      </c>
    </row>
    <row r="278" s="13" customFormat="1">
      <c r="A278" s="13"/>
      <c r="B278" s="241"/>
      <c r="C278" s="242"/>
      <c r="D278" s="243" t="s">
        <v>372</v>
      </c>
      <c r="E278" s="244" t="s">
        <v>1</v>
      </c>
      <c r="F278" s="245" t="s">
        <v>3781</v>
      </c>
      <c r="G278" s="242"/>
      <c r="H278" s="246">
        <v>58</v>
      </c>
      <c r="I278" s="247"/>
      <c r="J278" s="242"/>
      <c r="K278" s="242"/>
      <c r="L278" s="248"/>
      <c r="M278" s="249"/>
      <c r="N278" s="250"/>
      <c r="O278" s="250"/>
      <c r="P278" s="250"/>
      <c r="Q278" s="250"/>
      <c r="R278" s="250"/>
      <c r="S278" s="250"/>
      <c r="T278" s="25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2" t="s">
        <v>372</v>
      </c>
      <c r="AU278" s="252" t="s">
        <v>88</v>
      </c>
      <c r="AV278" s="13" t="s">
        <v>88</v>
      </c>
      <c r="AW278" s="13" t="s">
        <v>32</v>
      </c>
      <c r="AX278" s="13" t="s">
        <v>76</v>
      </c>
      <c r="AY278" s="252" t="s">
        <v>362</v>
      </c>
    </row>
    <row r="279" s="14" customFormat="1">
      <c r="A279" s="14"/>
      <c r="B279" s="263"/>
      <c r="C279" s="264"/>
      <c r="D279" s="243" t="s">
        <v>372</v>
      </c>
      <c r="E279" s="265" t="s">
        <v>1</v>
      </c>
      <c r="F279" s="266" t="s">
        <v>396</v>
      </c>
      <c r="G279" s="264"/>
      <c r="H279" s="267">
        <v>58</v>
      </c>
      <c r="I279" s="268"/>
      <c r="J279" s="264"/>
      <c r="K279" s="264"/>
      <c r="L279" s="269"/>
      <c r="M279" s="270"/>
      <c r="N279" s="271"/>
      <c r="O279" s="271"/>
      <c r="P279" s="271"/>
      <c r="Q279" s="271"/>
      <c r="R279" s="271"/>
      <c r="S279" s="271"/>
      <c r="T279" s="27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73" t="s">
        <v>372</v>
      </c>
      <c r="AU279" s="273" t="s">
        <v>88</v>
      </c>
      <c r="AV279" s="14" t="s">
        <v>370</v>
      </c>
      <c r="AW279" s="14" t="s">
        <v>32</v>
      </c>
      <c r="AX279" s="14" t="s">
        <v>83</v>
      </c>
      <c r="AY279" s="273" t="s">
        <v>362</v>
      </c>
    </row>
    <row r="280" s="2" customFormat="1" ht="24.15" customHeight="1">
      <c r="A280" s="39"/>
      <c r="B280" s="40"/>
      <c r="C280" s="228" t="s">
        <v>1165</v>
      </c>
      <c r="D280" s="228" t="s">
        <v>365</v>
      </c>
      <c r="E280" s="229" t="s">
        <v>3782</v>
      </c>
      <c r="F280" s="230" t="s">
        <v>3783</v>
      </c>
      <c r="G280" s="231" t="s">
        <v>403</v>
      </c>
      <c r="H280" s="232">
        <v>694</v>
      </c>
      <c r="I280" s="233"/>
      <c r="J280" s="234">
        <f>ROUND(I280*H280,2)</f>
        <v>0</v>
      </c>
      <c r="K280" s="230" t="s">
        <v>369</v>
      </c>
      <c r="L280" s="45"/>
      <c r="M280" s="235" t="s">
        <v>1</v>
      </c>
      <c r="N280" s="236" t="s">
        <v>42</v>
      </c>
      <c r="O280" s="92"/>
      <c r="P280" s="237">
        <f>O280*H280</f>
        <v>0</v>
      </c>
      <c r="Q280" s="237">
        <v>0.00064000000000000005</v>
      </c>
      <c r="R280" s="237">
        <f>Q280*H280</f>
        <v>0.44416000000000005</v>
      </c>
      <c r="S280" s="237">
        <v>0</v>
      </c>
      <c r="T280" s="238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9" t="s">
        <v>440</v>
      </c>
      <c r="AT280" s="239" t="s">
        <v>365</v>
      </c>
      <c r="AU280" s="239" t="s">
        <v>88</v>
      </c>
      <c r="AY280" s="18" t="s">
        <v>362</v>
      </c>
      <c r="BE280" s="240">
        <f>IF(N280="základní",J280,0)</f>
        <v>0</v>
      </c>
      <c r="BF280" s="240">
        <f>IF(N280="snížená",J280,0)</f>
        <v>0</v>
      </c>
      <c r="BG280" s="240">
        <f>IF(N280="zákl. přenesená",J280,0)</f>
        <v>0</v>
      </c>
      <c r="BH280" s="240">
        <f>IF(N280="sníž. přenesená",J280,0)</f>
        <v>0</v>
      </c>
      <c r="BI280" s="240">
        <f>IF(N280="nulová",J280,0)</f>
        <v>0</v>
      </c>
      <c r="BJ280" s="18" t="s">
        <v>88</v>
      </c>
      <c r="BK280" s="240">
        <f>ROUND(I280*H280,2)</f>
        <v>0</v>
      </c>
      <c r="BL280" s="18" t="s">
        <v>440</v>
      </c>
      <c r="BM280" s="239" t="s">
        <v>1428</v>
      </c>
    </row>
    <row r="281" s="13" customFormat="1">
      <c r="A281" s="13"/>
      <c r="B281" s="241"/>
      <c r="C281" s="242"/>
      <c r="D281" s="243" t="s">
        <v>372</v>
      </c>
      <c r="E281" s="244" t="s">
        <v>1</v>
      </c>
      <c r="F281" s="245" t="s">
        <v>3784</v>
      </c>
      <c r="G281" s="242"/>
      <c r="H281" s="246">
        <v>393</v>
      </c>
      <c r="I281" s="247"/>
      <c r="J281" s="242"/>
      <c r="K281" s="242"/>
      <c r="L281" s="248"/>
      <c r="M281" s="249"/>
      <c r="N281" s="250"/>
      <c r="O281" s="250"/>
      <c r="P281" s="250"/>
      <c r="Q281" s="250"/>
      <c r="R281" s="250"/>
      <c r="S281" s="250"/>
      <c r="T281" s="251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2" t="s">
        <v>372</v>
      </c>
      <c r="AU281" s="252" t="s">
        <v>88</v>
      </c>
      <c r="AV281" s="13" t="s">
        <v>88</v>
      </c>
      <c r="AW281" s="13" t="s">
        <v>32</v>
      </c>
      <c r="AX281" s="13" t="s">
        <v>76</v>
      </c>
      <c r="AY281" s="252" t="s">
        <v>362</v>
      </c>
    </row>
    <row r="282" s="13" customFormat="1">
      <c r="A282" s="13"/>
      <c r="B282" s="241"/>
      <c r="C282" s="242"/>
      <c r="D282" s="243" t="s">
        <v>372</v>
      </c>
      <c r="E282" s="244" t="s">
        <v>1</v>
      </c>
      <c r="F282" s="245" t="s">
        <v>3785</v>
      </c>
      <c r="G282" s="242"/>
      <c r="H282" s="246">
        <v>301</v>
      </c>
      <c r="I282" s="247"/>
      <c r="J282" s="242"/>
      <c r="K282" s="242"/>
      <c r="L282" s="248"/>
      <c r="M282" s="249"/>
      <c r="N282" s="250"/>
      <c r="O282" s="250"/>
      <c r="P282" s="250"/>
      <c r="Q282" s="250"/>
      <c r="R282" s="250"/>
      <c r="S282" s="250"/>
      <c r="T282" s="25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2" t="s">
        <v>372</v>
      </c>
      <c r="AU282" s="252" t="s">
        <v>88</v>
      </c>
      <c r="AV282" s="13" t="s">
        <v>88</v>
      </c>
      <c r="AW282" s="13" t="s">
        <v>32</v>
      </c>
      <c r="AX282" s="13" t="s">
        <v>76</v>
      </c>
      <c r="AY282" s="252" t="s">
        <v>362</v>
      </c>
    </row>
    <row r="283" s="14" customFormat="1">
      <c r="A283" s="14"/>
      <c r="B283" s="263"/>
      <c r="C283" s="264"/>
      <c r="D283" s="243" t="s">
        <v>372</v>
      </c>
      <c r="E283" s="265" t="s">
        <v>1</v>
      </c>
      <c r="F283" s="266" t="s">
        <v>396</v>
      </c>
      <c r="G283" s="264"/>
      <c r="H283" s="267">
        <v>694</v>
      </c>
      <c r="I283" s="268"/>
      <c r="J283" s="264"/>
      <c r="K283" s="264"/>
      <c r="L283" s="269"/>
      <c r="M283" s="270"/>
      <c r="N283" s="271"/>
      <c r="O283" s="271"/>
      <c r="P283" s="271"/>
      <c r="Q283" s="271"/>
      <c r="R283" s="271"/>
      <c r="S283" s="271"/>
      <c r="T283" s="272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73" t="s">
        <v>372</v>
      </c>
      <c r="AU283" s="273" t="s">
        <v>88</v>
      </c>
      <c r="AV283" s="14" t="s">
        <v>370</v>
      </c>
      <c r="AW283" s="14" t="s">
        <v>32</v>
      </c>
      <c r="AX283" s="14" t="s">
        <v>83</v>
      </c>
      <c r="AY283" s="273" t="s">
        <v>362</v>
      </c>
    </row>
    <row r="284" s="2" customFormat="1" ht="24.15" customHeight="1">
      <c r="A284" s="39"/>
      <c r="B284" s="40"/>
      <c r="C284" s="228" t="s">
        <v>1171</v>
      </c>
      <c r="D284" s="228" t="s">
        <v>365</v>
      </c>
      <c r="E284" s="229" t="s">
        <v>3786</v>
      </c>
      <c r="F284" s="230" t="s">
        <v>3787</v>
      </c>
      <c r="G284" s="231" t="s">
        <v>403</v>
      </c>
      <c r="H284" s="232">
        <v>446</v>
      </c>
      <c r="I284" s="233"/>
      <c r="J284" s="234">
        <f>ROUND(I284*H284,2)</f>
        <v>0</v>
      </c>
      <c r="K284" s="230" t="s">
        <v>369</v>
      </c>
      <c r="L284" s="45"/>
      <c r="M284" s="235" t="s">
        <v>1</v>
      </c>
      <c r="N284" s="236" t="s">
        <v>42</v>
      </c>
      <c r="O284" s="92"/>
      <c r="P284" s="237">
        <f>O284*H284</f>
        <v>0</v>
      </c>
      <c r="Q284" s="237">
        <v>0.00097999999999999997</v>
      </c>
      <c r="R284" s="237">
        <f>Q284*H284</f>
        <v>0.43707999999999997</v>
      </c>
      <c r="S284" s="237">
        <v>0</v>
      </c>
      <c r="T284" s="238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9" t="s">
        <v>440</v>
      </c>
      <c r="AT284" s="239" t="s">
        <v>365</v>
      </c>
      <c r="AU284" s="239" t="s">
        <v>88</v>
      </c>
      <c r="AY284" s="18" t="s">
        <v>362</v>
      </c>
      <c r="BE284" s="240">
        <f>IF(N284="základní",J284,0)</f>
        <v>0</v>
      </c>
      <c r="BF284" s="240">
        <f>IF(N284="snížená",J284,0)</f>
        <v>0</v>
      </c>
      <c r="BG284" s="240">
        <f>IF(N284="zákl. přenesená",J284,0)</f>
        <v>0</v>
      </c>
      <c r="BH284" s="240">
        <f>IF(N284="sníž. přenesená",J284,0)</f>
        <v>0</v>
      </c>
      <c r="BI284" s="240">
        <f>IF(N284="nulová",J284,0)</f>
        <v>0</v>
      </c>
      <c r="BJ284" s="18" t="s">
        <v>88</v>
      </c>
      <c r="BK284" s="240">
        <f>ROUND(I284*H284,2)</f>
        <v>0</v>
      </c>
      <c r="BL284" s="18" t="s">
        <v>440</v>
      </c>
      <c r="BM284" s="239" t="s">
        <v>1444</v>
      </c>
    </row>
    <row r="285" s="13" customFormat="1">
      <c r="A285" s="13"/>
      <c r="B285" s="241"/>
      <c r="C285" s="242"/>
      <c r="D285" s="243" t="s">
        <v>372</v>
      </c>
      <c r="E285" s="244" t="s">
        <v>1</v>
      </c>
      <c r="F285" s="245" t="s">
        <v>3788</v>
      </c>
      <c r="G285" s="242"/>
      <c r="H285" s="246">
        <v>358</v>
      </c>
      <c r="I285" s="247"/>
      <c r="J285" s="242"/>
      <c r="K285" s="242"/>
      <c r="L285" s="248"/>
      <c r="M285" s="249"/>
      <c r="N285" s="250"/>
      <c r="O285" s="250"/>
      <c r="P285" s="250"/>
      <c r="Q285" s="250"/>
      <c r="R285" s="250"/>
      <c r="S285" s="250"/>
      <c r="T285" s="251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2" t="s">
        <v>372</v>
      </c>
      <c r="AU285" s="252" t="s">
        <v>88</v>
      </c>
      <c r="AV285" s="13" t="s">
        <v>88</v>
      </c>
      <c r="AW285" s="13" t="s">
        <v>32</v>
      </c>
      <c r="AX285" s="13" t="s">
        <v>76</v>
      </c>
      <c r="AY285" s="252" t="s">
        <v>362</v>
      </c>
    </row>
    <row r="286" s="13" customFormat="1">
      <c r="A286" s="13"/>
      <c r="B286" s="241"/>
      <c r="C286" s="242"/>
      <c r="D286" s="243" t="s">
        <v>372</v>
      </c>
      <c r="E286" s="244" t="s">
        <v>1</v>
      </c>
      <c r="F286" s="245" t="s">
        <v>3789</v>
      </c>
      <c r="G286" s="242"/>
      <c r="H286" s="246">
        <v>88</v>
      </c>
      <c r="I286" s="247"/>
      <c r="J286" s="242"/>
      <c r="K286" s="242"/>
      <c r="L286" s="248"/>
      <c r="M286" s="249"/>
      <c r="N286" s="250"/>
      <c r="O286" s="250"/>
      <c r="P286" s="250"/>
      <c r="Q286" s="250"/>
      <c r="R286" s="250"/>
      <c r="S286" s="250"/>
      <c r="T286" s="251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2" t="s">
        <v>372</v>
      </c>
      <c r="AU286" s="252" t="s">
        <v>88</v>
      </c>
      <c r="AV286" s="13" t="s">
        <v>88</v>
      </c>
      <c r="AW286" s="13" t="s">
        <v>32</v>
      </c>
      <c r="AX286" s="13" t="s">
        <v>76</v>
      </c>
      <c r="AY286" s="252" t="s">
        <v>362</v>
      </c>
    </row>
    <row r="287" s="14" customFormat="1">
      <c r="A287" s="14"/>
      <c r="B287" s="263"/>
      <c r="C287" s="264"/>
      <c r="D287" s="243" t="s">
        <v>372</v>
      </c>
      <c r="E287" s="265" t="s">
        <v>1</v>
      </c>
      <c r="F287" s="266" t="s">
        <v>396</v>
      </c>
      <c r="G287" s="264"/>
      <c r="H287" s="267">
        <v>446</v>
      </c>
      <c r="I287" s="268"/>
      <c r="J287" s="264"/>
      <c r="K287" s="264"/>
      <c r="L287" s="269"/>
      <c r="M287" s="270"/>
      <c r="N287" s="271"/>
      <c r="O287" s="271"/>
      <c r="P287" s="271"/>
      <c r="Q287" s="271"/>
      <c r="R287" s="271"/>
      <c r="S287" s="271"/>
      <c r="T287" s="272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73" t="s">
        <v>372</v>
      </c>
      <c r="AU287" s="273" t="s">
        <v>88</v>
      </c>
      <c r="AV287" s="14" t="s">
        <v>370</v>
      </c>
      <c r="AW287" s="14" t="s">
        <v>32</v>
      </c>
      <c r="AX287" s="14" t="s">
        <v>83</v>
      </c>
      <c r="AY287" s="273" t="s">
        <v>362</v>
      </c>
    </row>
    <row r="288" s="2" customFormat="1" ht="24.15" customHeight="1">
      <c r="A288" s="39"/>
      <c r="B288" s="40"/>
      <c r="C288" s="228" t="s">
        <v>1176</v>
      </c>
      <c r="D288" s="228" t="s">
        <v>365</v>
      </c>
      <c r="E288" s="229" t="s">
        <v>3790</v>
      </c>
      <c r="F288" s="230" t="s">
        <v>3791</v>
      </c>
      <c r="G288" s="231" t="s">
        <v>403</v>
      </c>
      <c r="H288" s="232">
        <v>520</v>
      </c>
      <c r="I288" s="233"/>
      <c r="J288" s="234">
        <f>ROUND(I288*H288,2)</f>
        <v>0</v>
      </c>
      <c r="K288" s="230" t="s">
        <v>369</v>
      </c>
      <c r="L288" s="45"/>
      <c r="M288" s="235" t="s">
        <v>1</v>
      </c>
      <c r="N288" s="236" t="s">
        <v>42</v>
      </c>
      <c r="O288" s="92"/>
      <c r="P288" s="237">
        <f>O288*H288</f>
        <v>0</v>
      </c>
      <c r="Q288" s="237">
        <v>0.00115</v>
      </c>
      <c r="R288" s="237">
        <f>Q288*H288</f>
        <v>0.59799999999999998</v>
      </c>
      <c r="S288" s="237">
        <v>0</v>
      </c>
      <c r="T288" s="238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9" t="s">
        <v>440</v>
      </c>
      <c r="AT288" s="239" t="s">
        <v>365</v>
      </c>
      <c r="AU288" s="239" t="s">
        <v>88</v>
      </c>
      <c r="AY288" s="18" t="s">
        <v>362</v>
      </c>
      <c r="BE288" s="240">
        <f>IF(N288="základní",J288,0)</f>
        <v>0</v>
      </c>
      <c r="BF288" s="240">
        <f>IF(N288="snížená",J288,0)</f>
        <v>0</v>
      </c>
      <c r="BG288" s="240">
        <f>IF(N288="zákl. přenesená",J288,0)</f>
        <v>0</v>
      </c>
      <c r="BH288" s="240">
        <f>IF(N288="sníž. přenesená",J288,0)</f>
        <v>0</v>
      </c>
      <c r="BI288" s="240">
        <f>IF(N288="nulová",J288,0)</f>
        <v>0</v>
      </c>
      <c r="BJ288" s="18" t="s">
        <v>88</v>
      </c>
      <c r="BK288" s="240">
        <f>ROUND(I288*H288,2)</f>
        <v>0</v>
      </c>
      <c r="BL288" s="18" t="s">
        <v>440</v>
      </c>
      <c r="BM288" s="239" t="s">
        <v>1457</v>
      </c>
    </row>
    <row r="289" s="13" customFormat="1">
      <c r="A289" s="13"/>
      <c r="B289" s="241"/>
      <c r="C289" s="242"/>
      <c r="D289" s="243" t="s">
        <v>372</v>
      </c>
      <c r="E289" s="244" t="s">
        <v>1</v>
      </c>
      <c r="F289" s="245" t="s">
        <v>3792</v>
      </c>
      <c r="G289" s="242"/>
      <c r="H289" s="246">
        <v>520</v>
      </c>
      <c r="I289" s="247"/>
      <c r="J289" s="242"/>
      <c r="K289" s="242"/>
      <c r="L289" s="248"/>
      <c r="M289" s="249"/>
      <c r="N289" s="250"/>
      <c r="O289" s="250"/>
      <c r="P289" s="250"/>
      <c r="Q289" s="250"/>
      <c r="R289" s="250"/>
      <c r="S289" s="250"/>
      <c r="T289" s="25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2" t="s">
        <v>372</v>
      </c>
      <c r="AU289" s="252" t="s">
        <v>88</v>
      </c>
      <c r="AV289" s="13" t="s">
        <v>88</v>
      </c>
      <c r="AW289" s="13" t="s">
        <v>32</v>
      </c>
      <c r="AX289" s="13" t="s">
        <v>76</v>
      </c>
      <c r="AY289" s="252" t="s">
        <v>362</v>
      </c>
    </row>
    <row r="290" s="14" customFormat="1">
      <c r="A290" s="14"/>
      <c r="B290" s="263"/>
      <c r="C290" s="264"/>
      <c r="D290" s="243" t="s">
        <v>372</v>
      </c>
      <c r="E290" s="265" t="s">
        <v>1</v>
      </c>
      <c r="F290" s="266" t="s">
        <v>396</v>
      </c>
      <c r="G290" s="264"/>
      <c r="H290" s="267">
        <v>520</v>
      </c>
      <c r="I290" s="268"/>
      <c r="J290" s="264"/>
      <c r="K290" s="264"/>
      <c r="L290" s="269"/>
      <c r="M290" s="270"/>
      <c r="N290" s="271"/>
      <c r="O290" s="271"/>
      <c r="P290" s="271"/>
      <c r="Q290" s="271"/>
      <c r="R290" s="271"/>
      <c r="S290" s="271"/>
      <c r="T290" s="272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73" t="s">
        <v>372</v>
      </c>
      <c r="AU290" s="273" t="s">
        <v>88</v>
      </c>
      <c r="AV290" s="14" t="s">
        <v>370</v>
      </c>
      <c r="AW290" s="14" t="s">
        <v>32</v>
      </c>
      <c r="AX290" s="14" t="s">
        <v>83</v>
      </c>
      <c r="AY290" s="273" t="s">
        <v>362</v>
      </c>
    </row>
    <row r="291" s="2" customFormat="1" ht="24.15" customHeight="1">
      <c r="A291" s="39"/>
      <c r="B291" s="40"/>
      <c r="C291" s="228" t="s">
        <v>1180</v>
      </c>
      <c r="D291" s="228" t="s">
        <v>365</v>
      </c>
      <c r="E291" s="229" t="s">
        <v>3793</v>
      </c>
      <c r="F291" s="230" t="s">
        <v>3794</v>
      </c>
      <c r="G291" s="231" t="s">
        <v>403</v>
      </c>
      <c r="H291" s="232">
        <v>99</v>
      </c>
      <c r="I291" s="233"/>
      <c r="J291" s="234">
        <f>ROUND(I291*H291,2)</f>
        <v>0</v>
      </c>
      <c r="K291" s="230" t="s">
        <v>369</v>
      </c>
      <c r="L291" s="45"/>
      <c r="M291" s="235" t="s">
        <v>1</v>
      </c>
      <c r="N291" s="236" t="s">
        <v>42</v>
      </c>
      <c r="O291" s="92"/>
      <c r="P291" s="237">
        <f>O291*H291</f>
        <v>0</v>
      </c>
      <c r="Q291" s="237">
        <v>0.0023700000000000001</v>
      </c>
      <c r="R291" s="237">
        <f>Q291*H291</f>
        <v>0.23463000000000001</v>
      </c>
      <c r="S291" s="237">
        <v>0</v>
      </c>
      <c r="T291" s="238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9" t="s">
        <v>440</v>
      </c>
      <c r="AT291" s="239" t="s">
        <v>365</v>
      </c>
      <c r="AU291" s="239" t="s">
        <v>88</v>
      </c>
      <c r="AY291" s="18" t="s">
        <v>362</v>
      </c>
      <c r="BE291" s="240">
        <f>IF(N291="základní",J291,0)</f>
        <v>0</v>
      </c>
      <c r="BF291" s="240">
        <f>IF(N291="snížená",J291,0)</f>
        <v>0</v>
      </c>
      <c r="BG291" s="240">
        <f>IF(N291="zákl. přenesená",J291,0)</f>
        <v>0</v>
      </c>
      <c r="BH291" s="240">
        <f>IF(N291="sníž. přenesená",J291,0)</f>
        <v>0</v>
      </c>
      <c r="BI291" s="240">
        <f>IF(N291="nulová",J291,0)</f>
        <v>0</v>
      </c>
      <c r="BJ291" s="18" t="s">
        <v>88</v>
      </c>
      <c r="BK291" s="240">
        <f>ROUND(I291*H291,2)</f>
        <v>0</v>
      </c>
      <c r="BL291" s="18" t="s">
        <v>440</v>
      </c>
      <c r="BM291" s="239" t="s">
        <v>1170</v>
      </c>
    </row>
    <row r="292" s="13" customFormat="1">
      <c r="A292" s="13"/>
      <c r="B292" s="241"/>
      <c r="C292" s="242"/>
      <c r="D292" s="243" t="s">
        <v>372</v>
      </c>
      <c r="E292" s="244" t="s">
        <v>1</v>
      </c>
      <c r="F292" s="245" t="s">
        <v>3795</v>
      </c>
      <c r="G292" s="242"/>
      <c r="H292" s="246">
        <v>99</v>
      </c>
      <c r="I292" s="247"/>
      <c r="J292" s="242"/>
      <c r="K292" s="242"/>
      <c r="L292" s="248"/>
      <c r="M292" s="249"/>
      <c r="N292" s="250"/>
      <c r="O292" s="250"/>
      <c r="P292" s="250"/>
      <c r="Q292" s="250"/>
      <c r="R292" s="250"/>
      <c r="S292" s="250"/>
      <c r="T292" s="251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2" t="s">
        <v>372</v>
      </c>
      <c r="AU292" s="252" t="s">
        <v>88</v>
      </c>
      <c r="AV292" s="13" t="s">
        <v>88</v>
      </c>
      <c r="AW292" s="13" t="s">
        <v>32</v>
      </c>
      <c r="AX292" s="13" t="s">
        <v>76</v>
      </c>
      <c r="AY292" s="252" t="s">
        <v>362</v>
      </c>
    </row>
    <row r="293" s="14" customFormat="1">
      <c r="A293" s="14"/>
      <c r="B293" s="263"/>
      <c r="C293" s="264"/>
      <c r="D293" s="243" t="s">
        <v>372</v>
      </c>
      <c r="E293" s="265" t="s">
        <v>1</v>
      </c>
      <c r="F293" s="266" t="s">
        <v>396</v>
      </c>
      <c r="G293" s="264"/>
      <c r="H293" s="267">
        <v>99</v>
      </c>
      <c r="I293" s="268"/>
      <c r="J293" s="264"/>
      <c r="K293" s="264"/>
      <c r="L293" s="269"/>
      <c r="M293" s="270"/>
      <c r="N293" s="271"/>
      <c r="O293" s="271"/>
      <c r="P293" s="271"/>
      <c r="Q293" s="271"/>
      <c r="R293" s="271"/>
      <c r="S293" s="271"/>
      <c r="T293" s="272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73" t="s">
        <v>372</v>
      </c>
      <c r="AU293" s="273" t="s">
        <v>88</v>
      </c>
      <c r="AV293" s="14" t="s">
        <v>370</v>
      </c>
      <c r="AW293" s="14" t="s">
        <v>32</v>
      </c>
      <c r="AX293" s="14" t="s">
        <v>83</v>
      </c>
      <c r="AY293" s="273" t="s">
        <v>362</v>
      </c>
    </row>
    <row r="294" s="2" customFormat="1" ht="24.15" customHeight="1">
      <c r="A294" s="39"/>
      <c r="B294" s="40"/>
      <c r="C294" s="228" t="s">
        <v>1184</v>
      </c>
      <c r="D294" s="228" t="s">
        <v>365</v>
      </c>
      <c r="E294" s="229" t="s">
        <v>3796</v>
      </c>
      <c r="F294" s="230" t="s">
        <v>3797</v>
      </c>
      <c r="G294" s="231" t="s">
        <v>403</v>
      </c>
      <c r="H294" s="232">
        <v>110</v>
      </c>
      <c r="I294" s="233"/>
      <c r="J294" s="234">
        <f>ROUND(I294*H294,2)</f>
        <v>0</v>
      </c>
      <c r="K294" s="230" t="s">
        <v>369</v>
      </c>
      <c r="L294" s="45"/>
      <c r="M294" s="235" t="s">
        <v>1</v>
      </c>
      <c r="N294" s="236" t="s">
        <v>42</v>
      </c>
      <c r="O294" s="92"/>
      <c r="P294" s="237">
        <f>O294*H294</f>
        <v>0</v>
      </c>
      <c r="Q294" s="237">
        <v>0.0060099999999999997</v>
      </c>
      <c r="R294" s="237">
        <f>Q294*H294</f>
        <v>0.66110000000000002</v>
      </c>
      <c r="S294" s="237">
        <v>0</v>
      </c>
      <c r="T294" s="238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9" t="s">
        <v>440</v>
      </c>
      <c r="AT294" s="239" t="s">
        <v>365</v>
      </c>
      <c r="AU294" s="239" t="s">
        <v>88</v>
      </c>
      <c r="AY294" s="18" t="s">
        <v>362</v>
      </c>
      <c r="BE294" s="240">
        <f>IF(N294="základní",J294,0)</f>
        <v>0</v>
      </c>
      <c r="BF294" s="240">
        <f>IF(N294="snížená",J294,0)</f>
        <v>0</v>
      </c>
      <c r="BG294" s="240">
        <f>IF(N294="zákl. přenesená",J294,0)</f>
        <v>0</v>
      </c>
      <c r="BH294" s="240">
        <f>IF(N294="sníž. přenesená",J294,0)</f>
        <v>0</v>
      </c>
      <c r="BI294" s="240">
        <f>IF(N294="nulová",J294,0)</f>
        <v>0</v>
      </c>
      <c r="BJ294" s="18" t="s">
        <v>88</v>
      </c>
      <c r="BK294" s="240">
        <f>ROUND(I294*H294,2)</f>
        <v>0</v>
      </c>
      <c r="BL294" s="18" t="s">
        <v>440</v>
      </c>
      <c r="BM294" s="239" t="s">
        <v>1477</v>
      </c>
    </row>
    <row r="295" s="13" customFormat="1">
      <c r="A295" s="13"/>
      <c r="B295" s="241"/>
      <c r="C295" s="242"/>
      <c r="D295" s="243" t="s">
        <v>372</v>
      </c>
      <c r="E295" s="244" t="s">
        <v>1</v>
      </c>
      <c r="F295" s="245" t="s">
        <v>3798</v>
      </c>
      <c r="G295" s="242"/>
      <c r="H295" s="246">
        <v>110</v>
      </c>
      <c r="I295" s="247"/>
      <c r="J295" s="242"/>
      <c r="K295" s="242"/>
      <c r="L295" s="248"/>
      <c r="M295" s="249"/>
      <c r="N295" s="250"/>
      <c r="O295" s="250"/>
      <c r="P295" s="250"/>
      <c r="Q295" s="250"/>
      <c r="R295" s="250"/>
      <c r="S295" s="250"/>
      <c r="T295" s="251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2" t="s">
        <v>372</v>
      </c>
      <c r="AU295" s="252" t="s">
        <v>88</v>
      </c>
      <c r="AV295" s="13" t="s">
        <v>88</v>
      </c>
      <c r="AW295" s="13" t="s">
        <v>32</v>
      </c>
      <c r="AX295" s="13" t="s">
        <v>76</v>
      </c>
      <c r="AY295" s="252" t="s">
        <v>362</v>
      </c>
    </row>
    <row r="296" s="14" customFormat="1">
      <c r="A296" s="14"/>
      <c r="B296" s="263"/>
      <c r="C296" s="264"/>
      <c r="D296" s="243" t="s">
        <v>372</v>
      </c>
      <c r="E296" s="265" t="s">
        <v>1</v>
      </c>
      <c r="F296" s="266" t="s">
        <v>396</v>
      </c>
      <c r="G296" s="264"/>
      <c r="H296" s="267">
        <v>110</v>
      </c>
      <c r="I296" s="268"/>
      <c r="J296" s="264"/>
      <c r="K296" s="264"/>
      <c r="L296" s="269"/>
      <c r="M296" s="270"/>
      <c r="N296" s="271"/>
      <c r="O296" s="271"/>
      <c r="P296" s="271"/>
      <c r="Q296" s="271"/>
      <c r="R296" s="271"/>
      <c r="S296" s="271"/>
      <c r="T296" s="27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73" t="s">
        <v>372</v>
      </c>
      <c r="AU296" s="273" t="s">
        <v>88</v>
      </c>
      <c r="AV296" s="14" t="s">
        <v>370</v>
      </c>
      <c r="AW296" s="14" t="s">
        <v>32</v>
      </c>
      <c r="AX296" s="14" t="s">
        <v>83</v>
      </c>
      <c r="AY296" s="273" t="s">
        <v>362</v>
      </c>
    </row>
    <row r="297" s="2" customFormat="1" ht="37.8" customHeight="1">
      <c r="A297" s="39"/>
      <c r="B297" s="40"/>
      <c r="C297" s="228" t="s">
        <v>1190</v>
      </c>
      <c r="D297" s="228" t="s">
        <v>365</v>
      </c>
      <c r="E297" s="229" t="s">
        <v>3799</v>
      </c>
      <c r="F297" s="230" t="s">
        <v>3800</v>
      </c>
      <c r="G297" s="231" t="s">
        <v>403</v>
      </c>
      <c r="H297" s="232">
        <v>402</v>
      </c>
      <c r="I297" s="233"/>
      <c r="J297" s="234">
        <f>ROUND(I297*H297,2)</f>
        <v>0</v>
      </c>
      <c r="K297" s="230" t="s">
        <v>369</v>
      </c>
      <c r="L297" s="45"/>
      <c r="M297" s="235" t="s">
        <v>1</v>
      </c>
      <c r="N297" s="236" t="s">
        <v>42</v>
      </c>
      <c r="O297" s="92"/>
      <c r="P297" s="237">
        <f>O297*H297</f>
        <v>0</v>
      </c>
      <c r="Q297" s="237">
        <v>4.0000000000000003E-05</v>
      </c>
      <c r="R297" s="237">
        <f>Q297*H297</f>
        <v>0.016080000000000001</v>
      </c>
      <c r="S297" s="237">
        <v>0</v>
      </c>
      <c r="T297" s="238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9" t="s">
        <v>440</v>
      </c>
      <c r="AT297" s="239" t="s">
        <v>365</v>
      </c>
      <c r="AU297" s="239" t="s">
        <v>88</v>
      </c>
      <c r="AY297" s="18" t="s">
        <v>362</v>
      </c>
      <c r="BE297" s="240">
        <f>IF(N297="základní",J297,0)</f>
        <v>0</v>
      </c>
      <c r="BF297" s="240">
        <f>IF(N297="snížená",J297,0)</f>
        <v>0</v>
      </c>
      <c r="BG297" s="240">
        <f>IF(N297="zákl. přenesená",J297,0)</f>
        <v>0</v>
      </c>
      <c r="BH297" s="240">
        <f>IF(N297="sníž. přenesená",J297,0)</f>
        <v>0</v>
      </c>
      <c r="BI297" s="240">
        <f>IF(N297="nulová",J297,0)</f>
        <v>0</v>
      </c>
      <c r="BJ297" s="18" t="s">
        <v>88</v>
      </c>
      <c r="BK297" s="240">
        <f>ROUND(I297*H297,2)</f>
        <v>0</v>
      </c>
      <c r="BL297" s="18" t="s">
        <v>440</v>
      </c>
      <c r="BM297" s="239" t="s">
        <v>1205</v>
      </c>
    </row>
    <row r="298" s="13" customFormat="1">
      <c r="A298" s="13"/>
      <c r="B298" s="241"/>
      <c r="C298" s="242"/>
      <c r="D298" s="243" t="s">
        <v>372</v>
      </c>
      <c r="E298" s="244" t="s">
        <v>1</v>
      </c>
      <c r="F298" s="245" t="s">
        <v>3784</v>
      </c>
      <c r="G298" s="242"/>
      <c r="H298" s="246">
        <v>393</v>
      </c>
      <c r="I298" s="247"/>
      <c r="J298" s="242"/>
      <c r="K298" s="242"/>
      <c r="L298" s="248"/>
      <c r="M298" s="249"/>
      <c r="N298" s="250"/>
      <c r="O298" s="250"/>
      <c r="P298" s="250"/>
      <c r="Q298" s="250"/>
      <c r="R298" s="250"/>
      <c r="S298" s="250"/>
      <c r="T298" s="251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2" t="s">
        <v>372</v>
      </c>
      <c r="AU298" s="252" t="s">
        <v>88</v>
      </c>
      <c r="AV298" s="13" t="s">
        <v>88</v>
      </c>
      <c r="AW298" s="13" t="s">
        <v>32</v>
      </c>
      <c r="AX298" s="13" t="s">
        <v>76</v>
      </c>
      <c r="AY298" s="252" t="s">
        <v>362</v>
      </c>
    </row>
    <row r="299" s="13" customFormat="1">
      <c r="A299" s="13"/>
      <c r="B299" s="241"/>
      <c r="C299" s="242"/>
      <c r="D299" s="243" t="s">
        <v>372</v>
      </c>
      <c r="E299" s="244" t="s">
        <v>1</v>
      </c>
      <c r="F299" s="245" t="s">
        <v>3801</v>
      </c>
      <c r="G299" s="242"/>
      <c r="H299" s="246">
        <v>9</v>
      </c>
      <c r="I299" s="247"/>
      <c r="J299" s="242"/>
      <c r="K299" s="242"/>
      <c r="L299" s="248"/>
      <c r="M299" s="249"/>
      <c r="N299" s="250"/>
      <c r="O299" s="250"/>
      <c r="P299" s="250"/>
      <c r="Q299" s="250"/>
      <c r="R299" s="250"/>
      <c r="S299" s="250"/>
      <c r="T299" s="251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2" t="s">
        <v>372</v>
      </c>
      <c r="AU299" s="252" t="s">
        <v>88</v>
      </c>
      <c r="AV299" s="13" t="s">
        <v>88</v>
      </c>
      <c r="AW299" s="13" t="s">
        <v>32</v>
      </c>
      <c r="AX299" s="13" t="s">
        <v>76</v>
      </c>
      <c r="AY299" s="252" t="s">
        <v>362</v>
      </c>
    </row>
    <row r="300" s="14" customFormat="1">
      <c r="A300" s="14"/>
      <c r="B300" s="263"/>
      <c r="C300" s="264"/>
      <c r="D300" s="243" t="s">
        <v>372</v>
      </c>
      <c r="E300" s="265" t="s">
        <v>1</v>
      </c>
      <c r="F300" s="266" t="s">
        <v>396</v>
      </c>
      <c r="G300" s="264"/>
      <c r="H300" s="267">
        <v>402</v>
      </c>
      <c r="I300" s="268"/>
      <c r="J300" s="264"/>
      <c r="K300" s="264"/>
      <c r="L300" s="269"/>
      <c r="M300" s="270"/>
      <c r="N300" s="271"/>
      <c r="O300" s="271"/>
      <c r="P300" s="271"/>
      <c r="Q300" s="271"/>
      <c r="R300" s="271"/>
      <c r="S300" s="271"/>
      <c r="T300" s="272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73" t="s">
        <v>372</v>
      </c>
      <c r="AU300" s="273" t="s">
        <v>88</v>
      </c>
      <c r="AV300" s="14" t="s">
        <v>370</v>
      </c>
      <c r="AW300" s="14" t="s">
        <v>32</v>
      </c>
      <c r="AX300" s="14" t="s">
        <v>83</v>
      </c>
      <c r="AY300" s="273" t="s">
        <v>362</v>
      </c>
    </row>
    <row r="301" s="2" customFormat="1" ht="37.8" customHeight="1">
      <c r="A301" s="39"/>
      <c r="B301" s="40"/>
      <c r="C301" s="228" t="s">
        <v>1195</v>
      </c>
      <c r="D301" s="228" t="s">
        <v>365</v>
      </c>
      <c r="E301" s="229" t="s">
        <v>3802</v>
      </c>
      <c r="F301" s="230" t="s">
        <v>3803</v>
      </c>
      <c r="G301" s="231" t="s">
        <v>403</v>
      </c>
      <c r="H301" s="232">
        <v>725</v>
      </c>
      <c r="I301" s="233"/>
      <c r="J301" s="234">
        <f>ROUND(I301*H301,2)</f>
        <v>0</v>
      </c>
      <c r="K301" s="230" t="s">
        <v>369</v>
      </c>
      <c r="L301" s="45"/>
      <c r="M301" s="235" t="s">
        <v>1</v>
      </c>
      <c r="N301" s="236" t="s">
        <v>42</v>
      </c>
      <c r="O301" s="92"/>
      <c r="P301" s="237">
        <f>O301*H301</f>
        <v>0</v>
      </c>
      <c r="Q301" s="237">
        <v>8.0000000000000007E-05</v>
      </c>
      <c r="R301" s="237">
        <f>Q301*H301</f>
        <v>0.058000000000000003</v>
      </c>
      <c r="S301" s="237">
        <v>0</v>
      </c>
      <c r="T301" s="238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9" t="s">
        <v>440</v>
      </c>
      <c r="AT301" s="239" t="s">
        <v>365</v>
      </c>
      <c r="AU301" s="239" t="s">
        <v>88</v>
      </c>
      <c r="AY301" s="18" t="s">
        <v>362</v>
      </c>
      <c r="BE301" s="240">
        <f>IF(N301="základní",J301,0)</f>
        <v>0</v>
      </c>
      <c r="BF301" s="240">
        <f>IF(N301="snížená",J301,0)</f>
        <v>0</v>
      </c>
      <c r="BG301" s="240">
        <f>IF(N301="zákl. přenesená",J301,0)</f>
        <v>0</v>
      </c>
      <c r="BH301" s="240">
        <f>IF(N301="sníž. přenesená",J301,0)</f>
        <v>0</v>
      </c>
      <c r="BI301" s="240">
        <f>IF(N301="nulová",J301,0)</f>
        <v>0</v>
      </c>
      <c r="BJ301" s="18" t="s">
        <v>88</v>
      </c>
      <c r="BK301" s="240">
        <f>ROUND(I301*H301,2)</f>
        <v>0</v>
      </c>
      <c r="BL301" s="18" t="s">
        <v>440</v>
      </c>
      <c r="BM301" s="239" t="s">
        <v>1503</v>
      </c>
    </row>
    <row r="302" s="13" customFormat="1">
      <c r="A302" s="13"/>
      <c r="B302" s="241"/>
      <c r="C302" s="242"/>
      <c r="D302" s="243" t="s">
        <v>372</v>
      </c>
      <c r="E302" s="244" t="s">
        <v>1</v>
      </c>
      <c r="F302" s="245" t="s">
        <v>3788</v>
      </c>
      <c r="G302" s="242"/>
      <c r="H302" s="246">
        <v>358</v>
      </c>
      <c r="I302" s="247"/>
      <c r="J302" s="242"/>
      <c r="K302" s="242"/>
      <c r="L302" s="248"/>
      <c r="M302" s="249"/>
      <c r="N302" s="250"/>
      <c r="O302" s="250"/>
      <c r="P302" s="250"/>
      <c r="Q302" s="250"/>
      <c r="R302" s="250"/>
      <c r="S302" s="250"/>
      <c r="T302" s="251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2" t="s">
        <v>372</v>
      </c>
      <c r="AU302" s="252" t="s">
        <v>88</v>
      </c>
      <c r="AV302" s="13" t="s">
        <v>88</v>
      </c>
      <c r="AW302" s="13" t="s">
        <v>32</v>
      </c>
      <c r="AX302" s="13" t="s">
        <v>76</v>
      </c>
      <c r="AY302" s="252" t="s">
        <v>362</v>
      </c>
    </row>
    <row r="303" s="13" customFormat="1">
      <c r="A303" s="13"/>
      <c r="B303" s="241"/>
      <c r="C303" s="242"/>
      <c r="D303" s="243" t="s">
        <v>372</v>
      </c>
      <c r="E303" s="244" t="s">
        <v>1</v>
      </c>
      <c r="F303" s="245" t="s">
        <v>3804</v>
      </c>
      <c r="G303" s="242"/>
      <c r="H303" s="246">
        <v>309</v>
      </c>
      <c r="I303" s="247"/>
      <c r="J303" s="242"/>
      <c r="K303" s="242"/>
      <c r="L303" s="248"/>
      <c r="M303" s="249"/>
      <c r="N303" s="250"/>
      <c r="O303" s="250"/>
      <c r="P303" s="250"/>
      <c r="Q303" s="250"/>
      <c r="R303" s="250"/>
      <c r="S303" s="250"/>
      <c r="T303" s="25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2" t="s">
        <v>372</v>
      </c>
      <c r="AU303" s="252" t="s">
        <v>88</v>
      </c>
      <c r="AV303" s="13" t="s">
        <v>88</v>
      </c>
      <c r="AW303" s="13" t="s">
        <v>32</v>
      </c>
      <c r="AX303" s="13" t="s">
        <v>76</v>
      </c>
      <c r="AY303" s="252" t="s">
        <v>362</v>
      </c>
    </row>
    <row r="304" s="13" customFormat="1">
      <c r="A304" s="13"/>
      <c r="B304" s="241"/>
      <c r="C304" s="242"/>
      <c r="D304" s="243" t="s">
        <v>372</v>
      </c>
      <c r="E304" s="244" t="s">
        <v>1</v>
      </c>
      <c r="F304" s="245" t="s">
        <v>3805</v>
      </c>
      <c r="G304" s="242"/>
      <c r="H304" s="246">
        <v>58</v>
      </c>
      <c r="I304" s="247"/>
      <c r="J304" s="242"/>
      <c r="K304" s="242"/>
      <c r="L304" s="248"/>
      <c r="M304" s="249"/>
      <c r="N304" s="250"/>
      <c r="O304" s="250"/>
      <c r="P304" s="250"/>
      <c r="Q304" s="250"/>
      <c r="R304" s="250"/>
      <c r="S304" s="250"/>
      <c r="T304" s="251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2" t="s">
        <v>372</v>
      </c>
      <c r="AU304" s="252" t="s">
        <v>88</v>
      </c>
      <c r="AV304" s="13" t="s">
        <v>88</v>
      </c>
      <c r="AW304" s="13" t="s">
        <v>32</v>
      </c>
      <c r="AX304" s="13" t="s">
        <v>76</v>
      </c>
      <c r="AY304" s="252" t="s">
        <v>362</v>
      </c>
    </row>
    <row r="305" s="14" customFormat="1">
      <c r="A305" s="14"/>
      <c r="B305" s="263"/>
      <c r="C305" s="264"/>
      <c r="D305" s="243" t="s">
        <v>372</v>
      </c>
      <c r="E305" s="265" t="s">
        <v>1</v>
      </c>
      <c r="F305" s="266" t="s">
        <v>396</v>
      </c>
      <c r="G305" s="264"/>
      <c r="H305" s="267">
        <v>725</v>
      </c>
      <c r="I305" s="268"/>
      <c r="J305" s="264"/>
      <c r="K305" s="264"/>
      <c r="L305" s="269"/>
      <c r="M305" s="270"/>
      <c r="N305" s="271"/>
      <c r="O305" s="271"/>
      <c r="P305" s="271"/>
      <c r="Q305" s="271"/>
      <c r="R305" s="271"/>
      <c r="S305" s="271"/>
      <c r="T305" s="272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73" t="s">
        <v>372</v>
      </c>
      <c r="AU305" s="273" t="s">
        <v>88</v>
      </c>
      <c r="AV305" s="14" t="s">
        <v>370</v>
      </c>
      <c r="AW305" s="14" t="s">
        <v>32</v>
      </c>
      <c r="AX305" s="14" t="s">
        <v>83</v>
      </c>
      <c r="AY305" s="273" t="s">
        <v>362</v>
      </c>
    </row>
    <row r="306" s="2" customFormat="1" ht="37.8" customHeight="1">
      <c r="A306" s="39"/>
      <c r="B306" s="40"/>
      <c r="C306" s="228" t="s">
        <v>1201</v>
      </c>
      <c r="D306" s="228" t="s">
        <v>365</v>
      </c>
      <c r="E306" s="229" t="s">
        <v>3806</v>
      </c>
      <c r="F306" s="230" t="s">
        <v>3807</v>
      </c>
      <c r="G306" s="231" t="s">
        <v>403</v>
      </c>
      <c r="H306" s="232">
        <v>55</v>
      </c>
      <c r="I306" s="233"/>
      <c r="J306" s="234">
        <f>ROUND(I306*H306,2)</f>
        <v>0</v>
      </c>
      <c r="K306" s="230" t="s">
        <v>369</v>
      </c>
      <c r="L306" s="45"/>
      <c r="M306" s="235" t="s">
        <v>1</v>
      </c>
      <c r="N306" s="236" t="s">
        <v>42</v>
      </c>
      <c r="O306" s="92"/>
      <c r="P306" s="237">
        <f>O306*H306</f>
        <v>0</v>
      </c>
      <c r="Q306" s="237">
        <v>0.00011</v>
      </c>
      <c r="R306" s="237">
        <f>Q306*H306</f>
        <v>0.0060499999999999998</v>
      </c>
      <c r="S306" s="237">
        <v>0</v>
      </c>
      <c r="T306" s="238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9" t="s">
        <v>440</v>
      </c>
      <c r="AT306" s="239" t="s">
        <v>365</v>
      </c>
      <c r="AU306" s="239" t="s">
        <v>88</v>
      </c>
      <c r="AY306" s="18" t="s">
        <v>362</v>
      </c>
      <c r="BE306" s="240">
        <f>IF(N306="základní",J306,0)</f>
        <v>0</v>
      </c>
      <c r="BF306" s="240">
        <f>IF(N306="snížená",J306,0)</f>
        <v>0</v>
      </c>
      <c r="BG306" s="240">
        <f>IF(N306="zákl. přenesená",J306,0)</f>
        <v>0</v>
      </c>
      <c r="BH306" s="240">
        <f>IF(N306="sníž. přenesená",J306,0)</f>
        <v>0</v>
      </c>
      <c r="BI306" s="240">
        <f>IF(N306="nulová",J306,0)</f>
        <v>0</v>
      </c>
      <c r="BJ306" s="18" t="s">
        <v>88</v>
      </c>
      <c r="BK306" s="240">
        <f>ROUND(I306*H306,2)</f>
        <v>0</v>
      </c>
      <c r="BL306" s="18" t="s">
        <v>440</v>
      </c>
      <c r="BM306" s="239" t="s">
        <v>1514</v>
      </c>
    </row>
    <row r="307" s="13" customFormat="1">
      <c r="A307" s="13"/>
      <c r="B307" s="241"/>
      <c r="C307" s="242"/>
      <c r="D307" s="243" t="s">
        <v>372</v>
      </c>
      <c r="E307" s="244" t="s">
        <v>1</v>
      </c>
      <c r="F307" s="245" t="s">
        <v>3808</v>
      </c>
      <c r="G307" s="242"/>
      <c r="H307" s="246">
        <v>55</v>
      </c>
      <c r="I307" s="247"/>
      <c r="J307" s="242"/>
      <c r="K307" s="242"/>
      <c r="L307" s="248"/>
      <c r="M307" s="249"/>
      <c r="N307" s="250"/>
      <c r="O307" s="250"/>
      <c r="P307" s="250"/>
      <c r="Q307" s="250"/>
      <c r="R307" s="250"/>
      <c r="S307" s="250"/>
      <c r="T307" s="25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2" t="s">
        <v>372</v>
      </c>
      <c r="AU307" s="252" t="s">
        <v>88</v>
      </c>
      <c r="AV307" s="13" t="s">
        <v>88</v>
      </c>
      <c r="AW307" s="13" t="s">
        <v>32</v>
      </c>
      <c r="AX307" s="13" t="s">
        <v>76</v>
      </c>
      <c r="AY307" s="252" t="s">
        <v>362</v>
      </c>
    </row>
    <row r="308" s="14" customFormat="1">
      <c r="A308" s="14"/>
      <c r="B308" s="263"/>
      <c r="C308" s="264"/>
      <c r="D308" s="243" t="s">
        <v>372</v>
      </c>
      <c r="E308" s="265" t="s">
        <v>1</v>
      </c>
      <c r="F308" s="266" t="s">
        <v>396</v>
      </c>
      <c r="G308" s="264"/>
      <c r="H308" s="267">
        <v>55</v>
      </c>
      <c r="I308" s="268"/>
      <c r="J308" s="264"/>
      <c r="K308" s="264"/>
      <c r="L308" s="269"/>
      <c r="M308" s="270"/>
      <c r="N308" s="271"/>
      <c r="O308" s="271"/>
      <c r="P308" s="271"/>
      <c r="Q308" s="271"/>
      <c r="R308" s="271"/>
      <c r="S308" s="271"/>
      <c r="T308" s="272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73" t="s">
        <v>372</v>
      </c>
      <c r="AU308" s="273" t="s">
        <v>88</v>
      </c>
      <c r="AV308" s="14" t="s">
        <v>370</v>
      </c>
      <c r="AW308" s="14" t="s">
        <v>32</v>
      </c>
      <c r="AX308" s="14" t="s">
        <v>83</v>
      </c>
      <c r="AY308" s="273" t="s">
        <v>362</v>
      </c>
    </row>
    <row r="309" s="2" customFormat="1" ht="37.8" customHeight="1">
      <c r="A309" s="39"/>
      <c r="B309" s="40"/>
      <c r="C309" s="228" t="s">
        <v>1207</v>
      </c>
      <c r="D309" s="228" t="s">
        <v>365</v>
      </c>
      <c r="E309" s="229" t="s">
        <v>3809</v>
      </c>
      <c r="F309" s="230" t="s">
        <v>3810</v>
      </c>
      <c r="G309" s="231" t="s">
        <v>403</v>
      </c>
      <c r="H309" s="232">
        <v>292</v>
      </c>
      <c r="I309" s="233"/>
      <c r="J309" s="234">
        <f>ROUND(I309*H309,2)</f>
        <v>0</v>
      </c>
      <c r="K309" s="230" t="s">
        <v>369</v>
      </c>
      <c r="L309" s="45"/>
      <c r="M309" s="235" t="s">
        <v>1</v>
      </c>
      <c r="N309" s="236" t="s">
        <v>42</v>
      </c>
      <c r="O309" s="92"/>
      <c r="P309" s="237">
        <f>O309*H309</f>
        <v>0</v>
      </c>
      <c r="Q309" s="237">
        <v>0.00020000000000000001</v>
      </c>
      <c r="R309" s="237">
        <f>Q309*H309</f>
        <v>0.058400000000000001</v>
      </c>
      <c r="S309" s="237">
        <v>0</v>
      </c>
      <c r="T309" s="238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9" t="s">
        <v>440</v>
      </c>
      <c r="AT309" s="239" t="s">
        <v>365</v>
      </c>
      <c r="AU309" s="239" t="s">
        <v>88</v>
      </c>
      <c r="AY309" s="18" t="s">
        <v>362</v>
      </c>
      <c r="BE309" s="240">
        <f>IF(N309="základní",J309,0)</f>
        <v>0</v>
      </c>
      <c r="BF309" s="240">
        <f>IF(N309="snížená",J309,0)</f>
        <v>0</v>
      </c>
      <c r="BG309" s="240">
        <f>IF(N309="zákl. přenesená",J309,0)</f>
        <v>0</v>
      </c>
      <c r="BH309" s="240">
        <f>IF(N309="sníž. přenesená",J309,0)</f>
        <v>0</v>
      </c>
      <c r="BI309" s="240">
        <f>IF(N309="nulová",J309,0)</f>
        <v>0</v>
      </c>
      <c r="BJ309" s="18" t="s">
        <v>88</v>
      </c>
      <c r="BK309" s="240">
        <f>ROUND(I309*H309,2)</f>
        <v>0</v>
      </c>
      <c r="BL309" s="18" t="s">
        <v>440</v>
      </c>
      <c r="BM309" s="239" t="s">
        <v>1532</v>
      </c>
    </row>
    <row r="310" s="13" customFormat="1">
      <c r="A310" s="13"/>
      <c r="B310" s="241"/>
      <c r="C310" s="242"/>
      <c r="D310" s="243" t="s">
        <v>372</v>
      </c>
      <c r="E310" s="244" t="s">
        <v>1</v>
      </c>
      <c r="F310" s="245" t="s">
        <v>3811</v>
      </c>
      <c r="G310" s="242"/>
      <c r="H310" s="246">
        <v>292</v>
      </c>
      <c r="I310" s="247"/>
      <c r="J310" s="242"/>
      <c r="K310" s="242"/>
      <c r="L310" s="248"/>
      <c r="M310" s="249"/>
      <c r="N310" s="250"/>
      <c r="O310" s="250"/>
      <c r="P310" s="250"/>
      <c r="Q310" s="250"/>
      <c r="R310" s="250"/>
      <c r="S310" s="250"/>
      <c r="T310" s="251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2" t="s">
        <v>372</v>
      </c>
      <c r="AU310" s="252" t="s">
        <v>88</v>
      </c>
      <c r="AV310" s="13" t="s">
        <v>88</v>
      </c>
      <c r="AW310" s="13" t="s">
        <v>32</v>
      </c>
      <c r="AX310" s="13" t="s">
        <v>76</v>
      </c>
      <c r="AY310" s="252" t="s">
        <v>362</v>
      </c>
    </row>
    <row r="311" s="14" customFormat="1">
      <c r="A311" s="14"/>
      <c r="B311" s="263"/>
      <c r="C311" s="264"/>
      <c r="D311" s="243" t="s">
        <v>372</v>
      </c>
      <c r="E311" s="265" t="s">
        <v>1</v>
      </c>
      <c r="F311" s="266" t="s">
        <v>396</v>
      </c>
      <c r="G311" s="264"/>
      <c r="H311" s="267">
        <v>292</v>
      </c>
      <c r="I311" s="268"/>
      <c r="J311" s="264"/>
      <c r="K311" s="264"/>
      <c r="L311" s="269"/>
      <c r="M311" s="270"/>
      <c r="N311" s="271"/>
      <c r="O311" s="271"/>
      <c r="P311" s="271"/>
      <c r="Q311" s="271"/>
      <c r="R311" s="271"/>
      <c r="S311" s="271"/>
      <c r="T311" s="27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73" t="s">
        <v>372</v>
      </c>
      <c r="AU311" s="273" t="s">
        <v>88</v>
      </c>
      <c r="AV311" s="14" t="s">
        <v>370</v>
      </c>
      <c r="AW311" s="14" t="s">
        <v>32</v>
      </c>
      <c r="AX311" s="14" t="s">
        <v>83</v>
      </c>
      <c r="AY311" s="273" t="s">
        <v>362</v>
      </c>
    </row>
    <row r="312" s="2" customFormat="1" ht="37.8" customHeight="1">
      <c r="A312" s="39"/>
      <c r="B312" s="40"/>
      <c r="C312" s="228" t="s">
        <v>1214</v>
      </c>
      <c r="D312" s="228" t="s">
        <v>365</v>
      </c>
      <c r="E312" s="229" t="s">
        <v>3812</v>
      </c>
      <c r="F312" s="230" t="s">
        <v>3813</v>
      </c>
      <c r="G312" s="231" t="s">
        <v>403</v>
      </c>
      <c r="H312" s="232">
        <v>398</v>
      </c>
      <c r="I312" s="233"/>
      <c r="J312" s="234">
        <f>ROUND(I312*H312,2)</f>
        <v>0</v>
      </c>
      <c r="K312" s="230" t="s">
        <v>369</v>
      </c>
      <c r="L312" s="45"/>
      <c r="M312" s="235" t="s">
        <v>1</v>
      </c>
      <c r="N312" s="236" t="s">
        <v>42</v>
      </c>
      <c r="O312" s="92"/>
      <c r="P312" s="237">
        <f>O312*H312</f>
        <v>0</v>
      </c>
      <c r="Q312" s="237">
        <v>0.00024000000000000001</v>
      </c>
      <c r="R312" s="237">
        <f>Q312*H312</f>
        <v>0.095520000000000008</v>
      </c>
      <c r="S312" s="237">
        <v>0</v>
      </c>
      <c r="T312" s="238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9" t="s">
        <v>440</v>
      </c>
      <c r="AT312" s="239" t="s">
        <v>365</v>
      </c>
      <c r="AU312" s="239" t="s">
        <v>88</v>
      </c>
      <c r="AY312" s="18" t="s">
        <v>362</v>
      </c>
      <c r="BE312" s="240">
        <f>IF(N312="základní",J312,0)</f>
        <v>0</v>
      </c>
      <c r="BF312" s="240">
        <f>IF(N312="snížená",J312,0)</f>
        <v>0</v>
      </c>
      <c r="BG312" s="240">
        <f>IF(N312="zákl. přenesená",J312,0)</f>
        <v>0</v>
      </c>
      <c r="BH312" s="240">
        <f>IF(N312="sníž. přenesená",J312,0)</f>
        <v>0</v>
      </c>
      <c r="BI312" s="240">
        <f>IF(N312="nulová",J312,0)</f>
        <v>0</v>
      </c>
      <c r="BJ312" s="18" t="s">
        <v>88</v>
      </c>
      <c r="BK312" s="240">
        <f>ROUND(I312*H312,2)</f>
        <v>0</v>
      </c>
      <c r="BL312" s="18" t="s">
        <v>440</v>
      </c>
      <c r="BM312" s="239" t="s">
        <v>1555</v>
      </c>
    </row>
    <row r="313" s="13" customFormat="1">
      <c r="A313" s="13"/>
      <c r="B313" s="241"/>
      <c r="C313" s="242"/>
      <c r="D313" s="243" t="s">
        <v>372</v>
      </c>
      <c r="E313" s="244" t="s">
        <v>1</v>
      </c>
      <c r="F313" s="245" t="s">
        <v>3814</v>
      </c>
      <c r="G313" s="242"/>
      <c r="H313" s="246">
        <v>398</v>
      </c>
      <c r="I313" s="247"/>
      <c r="J313" s="242"/>
      <c r="K313" s="242"/>
      <c r="L313" s="248"/>
      <c r="M313" s="249"/>
      <c r="N313" s="250"/>
      <c r="O313" s="250"/>
      <c r="P313" s="250"/>
      <c r="Q313" s="250"/>
      <c r="R313" s="250"/>
      <c r="S313" s="250"/>
      <c r="T313" s="251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2" t="s">
        <v>372</v>
      </c>
      <c r="AU313" s="252" t="s">
        <v>88</v>
      </c>
      <c r="AV313" s="13" t="s">
        <v>88</v>
      </c>
      <c r="AW313" s="13" t="s">
        <v>32</v>
      </c>
      <c r="AX313" s="13" t="s">
        <v>76</v>
      </c>
      <c r="AY313" s="252" t="s">
        <v>362</v>
      </c>
    </row>
    <row r="314" s="14" customFormat="1">
      <c r="A314" s="14"/>
      <c r="B314" s="263"/>
      <c r="C314" s="264"/>
      <c r="D314" s="243" t="s">
        <v>372</v>
      </c>
      <c r="E314" s="265" t="s">
        <v>1</v>
      </c>
      <c r="F314" s="266" t="s">
        <v>396</v>
      </c>
      <c r="G314" s="264"/>
      <c r="H314" s="267">
        <v>398</v>
      </c>
      <c r="I314" s="268"/>
      <c r="J314" s="264"/>
      <c r="K314" s="264"/>
      <c r="L314" s="269"/>
      <c r="M314" s="270"/>
      <c r="N314" s="271"/>
      <c r="O314" s="271"/>
      <c r="P314" s="271"/>
      <c r="Q314" s="271"/>
      <c r="R314" s="271"/>
      <c r="S314" s="271"/>
      <c r="T314" s="272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73" t="s">
        <v>372</v>
      </c>
      <c r="AU314" s="273" t="s">
        <v>88</v>
      </c>
      <c r="AV314" s="14" t="s">
        <v>370</v>
      </c>
      <c r="AW314" s="14" t="s">
        <v>32</v>
      </c>
      <c r="AX314" s="14" t="s">
        <v>83</v>
      </c>
      <c r="AY314" s="273" t="s">
        <v>362</v>
      </c>
    </row>
    <row r="315" s="2" customFormat="1" ht="37.8" customHeight="1">
      <c r="A315" s="39"/>
      <c r="B315" s="40"/>
      <c r="C315" s="228" t="s">
        <v>1218</v>
      </c>
      <c r="D315" s="228" t="s">
        <v>365</v>
      </c>
      <c r="E315" s="229" t="s">
        <v>3815</v>
      </c>
      <c r="F315" s="230" t="s">
        <v>3816</v>
      </c>
      <c r="G315" s="231" t="s">
        <v>403</v>
      </c>
      <c r="H315" s="232">
        <v>55</v>
      </c>
      <c r="I315" s="233"/>
      <c r="J315" s="234">
        <f>ROUND(I315*H315,2)</f>
        <v>0</v>
      </c>
      <c r="K315" s="230" t="s">
        <v>369</v>
      </c>
      <c r="L315" s="45"/>
      <c r="M315" s="235" t="s">
        <v>1</v>
      </c>
      <c r="N315" s="236" t="s">
        <v>42</v>
      </c>
      <c r="O315" s="92"/>
      <c r="P315" s="237">
        <f>O315*H315</f>
        <v>0</v>
      </c>
      <c r="Q315" s="237">
        <v>0.00027</v>
      </c>
      <c r="R315" s="237">
        <f>Q315*H315</f>
        <v>0.01485</v>
      </c>
      <c r="S315" s="237">
        <v>0</v>
      </c>
      <c r="T315" s="238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9" t="s">
        <v>440</v>
      </c>
      <c r="AT315" s="239" t="s">
        <v>365</v>
      </c>
      <c r="AU315" s="239" t="s">
        <v>88</v>
      </c>
      <c r="AY315" s="18" t="s">
        <v>362</v>
      </c>
      <c r="BE315" s="240">
        <f>IF(N315="základní",J315,0)</f>
        <v>0</v>
      </c>
      <c r="BF315" s="240">
        <f>IF(N315="snížená",J315,0)</f>
        <v>0</v>
      </c>
      <c r="BG315" s="240">
        <f>IF(N315="zákl. přenesená",J315,0)</f>
        <v>0</v>
      </c>
      <c r="BH315" s="240">
        <f>IF(N315="sníž. přenesená",J315,0)</f>
        <v>0</v>
      </c>
      <c r="BI315" s="240">
        <f>IF(N315="nulová",J315,0)</f>
        <v>0</v>
      </c>
      <c r="BJ315" s="18" t="s">
        <v>88</v>
      </c>
      <c r="BK315" s="240">
        <f>ROUND(I315*H315,2)</f>
        <v>0</v>
      </c>
      <c r="BL315" s="18" t="s">
        <v>440</v>
      </c>
      <c r="BM315" s="239" t="s">
        <v>1564</v>
      </c>
    </row>
    <row r="316" s="13" customFormat="1">
      <c r="A316" s="13"/>
      <c r="B316" s="241"/>
      <c r="C316" s="242"/>
      <c r="D316" s="243" t="s">
        <v>372</v>
      </c>
      <c r="E316" s="244" t="s">
        <v>1</v>
      </c>
      <c r="F316" s="245" t="s">
        <v>3817</v>
      </c>
      <c r="G316" s="242"/>
      <c r="H316" s="246">
        <v>55</v>
      </c>
      <c r="I316" s="247"/>
      <c r="J316" s="242"/>
      <c r="K316" s="242"/>
      <c r="L316" s="248"/>
      <c r="M316" s="249"/>
      <c r="N316" s="250"/>
      <c r="O316" s="250"/>
      <c r="P316" s="250"/>
      <c r="Q316" s="250"/>
      <c r="R316" s="250"/>
      <c r="S316" s="250"/>
      <c r="T316" s="251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2" t="s">
        <v>372</v>
      </c>
      <c r="AU316" s="252" t="s">
        <v>88</v>
      </c>
      <c r="AV316" s="13" t="s">
        <v>88</v>
      </c>
      <c r="AW316" s="13" t="s">
        <v>32</v>
      </c>
      <c r="AX316" s="13" t="s">
        <v>76</v>
      </c>
      <c r="AY316" s="252" t="s">
        <v>362</v>
      </c>
    </row>
    <row r="317" s="14" customFormat="1">
      <c r="A317" s="14"/>
      <c r="B317" s="263"/>
      <c r="C317" s="264"/>
      <c r="D317" s="243" t="s">
        <v>372</v>
      </c>
      <c r="E317" s="265" t="s">
        <v>1</v>
      </c>
      <c r="F317" s="266" t="s">
        <v>396</v>
      </c>
      <c r="G317" s="264"/>
      <c r="H317" s="267">
        <v>55</v>
      </c>
      <c r="I317" s="268"/>
      <c r="J317" s="264"/>
      <c r="K317" s="264"/>
      <c r="L317" s="269"/>
      <c r="M317" s="270"/>
      <c r="N317" s="271"/>
      <c r="O317" s="271"/>
      <c r="P317" s="271"/>
      <c r="Q317" s="271"/>
      <c r="R317" s="271"/>
      <c r="S317" s="271"/>
      <c r="T317" s="272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73" t="s">
        <v>372</v>
      </c>
      <c r="AU317" s="273" t="s">
        <v>88</v>
      </c>
      <c r="AV317" s="14" t="s">
        <v>370</v>
      </c>
      <c r="AW317" s="14" t="s">
        <v>32</v>
      </c>
      <c r="AX317" s="14" t="s">
        <v>83</v>
      </c>
      <c r="AY317" s="273" t="s">
        <v>362</v>
      </c>
    </row>
    <row r="318" s="2" customFormat="1" ht="37.8" customHeight="1">
      <c r="A318" s="39"/>
      <c r="B318" s="40"/>
      <c r="C318" s="228" t="s">
        <v>1222</v>
      </c>
      <c r="D318" s="228" t="s">
        <v>365</v>
      </c>
      <c r="E318" s="229" t="s">
        <v>3818</v>
      </c>
      <c r="F318" s="230" t="s">
        <v>3819</v>
      </c>
      <c r="G318" s="231" t="s">
        <v>403</v>
      </c>
      <c r="H318" s="232">
        <v>299</v>
      </c>
      <c r="I318" s="233"/>
      <c r="J318" s="234">
        <f>ROUND(I318*H318,2)</f>
        <v>0</v>
      </c>
      <c r="K318" s="230" t="s">
        <v>369</v>
      </c>
      <c r="L318" s="45"/>
      <c r="M318" s="235" t="s">
        <v>1</v>
      </c>
      <c r="N318" s="236" t="s">
        <v>42</v>
      </c>
      <c r="O318" s="92"/>
      <c r="P318" s="237">
        <f>O318*H318</f>
        <v>0</v>
      </c>
      <c r="Q318" s="237">
        <v>0.00044000000000000002</v>
      </c>
      <c r="R318" s="237">
        <f>Q318*H318</f>
        <v>0.13156000000000001</v>
      </c>
      <c r="S318" s="237">
        <v>0</v>
      </c>
      <c r="T318" s="238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9" t="s">
        <v>440</v>
      </c>
      <c r="AT318" s="239" t="s">
        <v>365</v>
      </c>
      <c r="AU318" s="239" t="s">
        <v>88</v>
      </c>
      <c r="AY318" s="18" t="s">
        <v>362</v>
      </c>
      <c r="BE318" s="240">
        <f>IF(N318="základní",J318,0)</f>
        <v>0</v>
      </c>
      <c r="BF318" s="240">
        <f>IF(N318="snížená",J318,0)</f>
        <v>0</v>
      </c>
      <c r="BG318" s="240">
        <f>IF(N318="zákl. přenesená",J318,0)</f>
        <v>0</v>
      </c>
      <c r="BH318" s="240">
        <f>IF(N318="sníž. přenesená",J318,0)</f>
        <v>0</v>
      </c>
      <c r="BI318" s="240">
        <f>IF(N318="nulová",J318,0)</f>
        <v>0</v>
      </c>
      <c r="BJ318" s="18" t="s">
        <v>88</v>
      </c>
      <c r="BK318" s="240">
        <f>ROUND(I318*H318,2)</f>
        <v>0</v>
      </c>
      <c r="BL318" s="18" t="s">
        <v>440</v>
      </c>
      <c r="BM318" s="239" t="s">
        <v>1580</v>
      </c>
    </row>
    <row r="319" s="13" customFormat="1">
      <c r="A319" s="13"/>
      <c r="B319" s="241"/>
      <c r="C319" s="242"/>
      <c r="D319" s="243" t="s">
        <v>372</v>
      </c>
      <c r="E319" s="244" t="s">
        <v>1</v>
      </c>
      <c r="F319" s="245" t="s">
        <v>3820</v>
      </c>
      <c r="G319" s="242"/>
      <c r="H319" s="246">
        <v>299</v>
      </c>
      <c r="I319" s="247"/>
      <c r="J319" s="242"/>
      <c r="K319" s="242"/>
      <c r="L319" s="248"/>
      <c r="M319" s="249"/>
      <c r="N319" s="250"/>
      <c r="O319" s="250"/>
      <c r="P319" s="250"/>
      <c r="Q319" s="250"/>
      <c r="R319" s="250"/>
      <c r="S319" s="250"/>
      <c r="T319" s="251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2" t="s">
        <v>372</v>
      </c>
      <c r="AU319" s="252" t="s">
        <v>88</v>
      </c>
      <c r="AV319" s="13" t="s">
        <v>88</v>
      </c>
      <c r="AW319" s="13" t="s">
        <v>32</v>
      </c>
      <c r="AX319" s="13" t="s">
        <v>76</v>
      </c>
      <c r="AY319" s="252" t="s">
        <v>362</v>
      </c>
    </row>
    <row r="320" s="14" customFormat="1">
      <c r="A320" s="14"/>
      <c r="B320" s="263"/>
      <c r="C320" s="264"/>
      <c r="D320" s="243" t="s">
        <v>372</v>
      </c>
      <c r="E320" s="265" t="s">
        <v>1</v>
      </c>
      <c r="F320" s="266" t="s">
        <v>396</v>
      </c>
      <c r="G320" s="264"/>
      <c r="H320" s="267">
        <v>299</v>
      </c>
      <c r="I320" s="268"/>
      <c r="J320" s="264"/>
      <c r="K320" s="264"/>
      <c r="L320" s="269"/>
      <c r="M320" s="270"/>
      <c r="N320" s="271"/>
      <c r="O320" s="271"/>
      <c r="P320" s="271"/>
      <c r="Q320" s="271"/>
      <c r="R320" s="271"/>
      <c r="S320" s="271"/>
      <c r="T320" s="27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73" t="s">
        <v>372</v>
      </c>
      <c r="AU320" s="273" t="s">
        <v>88</v>
      </c>
      <c r="AV320" s="14" t="s">
        <v>370</v>
      </c>
      <c r="AW320" s="14" t="s">
        <v>32</v>
      </c>
      <c r="AX320" s="14" t="s">
        <v>83</v>
      </c>
      <c r="AY320" s="273" t="s">
        <v>362</v>
      </c>
    </row>
    <row r="321" s="2" customFormat="1" ht="37.8" customHeight="1">
      <c r="A321" s="39"/>
      <c r="B321" s="40"/>
      <c r="C321" s="228" t="s">
        <v>1228</v>
      </c>
      <c r="D321" s="228" t="s">
        <v>365</v>
      </c>
      <c r="E321" s="229" t="s">
        <v>3821</v>
      </c>
      <c r="F321" s="230" t="s">
        <v>3822</v>
      </c>
      <c r="G321" s="231" t="s">
        <v>403</v>
      </c>
      <c r="H321" s="232">
        <v>154</v>
      </c>
      <c r="I321" s="233"/>
      <c r="J321" s="234">
        <f>ROUND(I321*H321,2)</f>
        <v>0</v>
      </c>
      <c r="K321" s="230" t="s">
        <v>369</v>
      </c>
      <c r="L321" s="45"/>
      <c r="M321" s="235" t="s">
        <v>1</v>
      </c>
      <c r="N321" s="236" t="s">
        <v>42</v>
      </c>
      <c r="O321" s="92"/>
      <c r="P321" s="237">
        <f>O321*H321</f>
        <v>0</v>
      </c>
      <c r="Q321" s="237">
        <v>0.00046999999999999999</v>
      </c>
      <c r="R321" s="237">
        <f>Q321*H321</f>
        <v>0.07238</v>
      </c>
      <c r="S321" s="237">
        <v>0</v>
      </c>
      <c r="T321" s="238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9" t="s">
        <v>440</v>
      </c>
      <c r="AT321" s="239" t="s">
        <v>365</v>
      </c>
      <c r="AU321" s="239" t="s">
        <v>88</v>
      </c>
      <c r="AY321" s="18" t="s">
        <v>362</v>
      </c>
      <c r="BE321" s="240">
        <f>IF(N321="základní",J321,0)</f>
        <v>0</v>
      </c>
      <c r="BF321" s="240">
        <f>IF(N321="snížená",J321,0)</f>
        <v>0</v>
      </c>
      <c r="BG321" s="240">
        <f>IF(N321="zákl. přenesená",J321,0)</f>
        <v>0</v>
      </c>
      <c r="BH321" s="240">
        <f>IF(N321="sníž. přenesená",J321,0)</f>
        <v>0</v>
      </c>
      <c r="BI321" s="240">
        <f>IF(N321="nulová",J321,0)</f>
        <v>0</v>
      </c>
      <c r="BJ321" s="18" t="s">
        <v>88</v>
      </c>
      <c r="BK321" s="240">
        <f>ROUND(I321*H321,2)</f>
        <v>0</v>
      </c>
      <c r="BL321" s="18" t="s">
        <v>440</v>
      </c>
      <c r="BM321" s="239" t="s">
        <v>1600</v>
      </c>
    </row>
    <row r="322" s="13" customFormat="1">
      <c r="A322" s="13"/>
      <c r="B322" s="241"/>
      <c r="C322" s="242"/>
      <c r="D322" s="243" t="s">
        <v>372</v>
      </c>
      <c r="E322" s="244" t="s">
        <v>1</v>
      </c>
      <c r="F322" s="245" t="s">
        <v>3823</v>
      </c>
      <c r="G322" s="242"/>
      <c r="H322" s="246">
        <v>154</v>
      </c>
      <c r="I322" s="247"/>
      <c r="J322" s="242"/>
      <c r="K322" s="242"/>
      <c r="L322" s="248"/>
      <c r="M322" s="249"/>
      <c r="N322" s="250"/>
      <c r="O322" s="250"/>
      <c r="P322" s="250"/>
      <c r="Q322" s="250"/>
      <c r="R322" s="250"/>
      <c r="S322" s="250"/>
      <c r="T322" s="251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2" t="s">
        <v>372</v>
      </c>
      <c r="AU322" s="252" t="s">
        <v>88</v>
      </c>
      <c r="AV322" s="13" t="s">
        <v>88</v>
      </c>
      <c r="AW322" s="13" t="s">
        <v>32</v>
      </c>
      <c r="AX322" s="13" t="s">
        <v>76</v>
      </c>
      <c r="AY322" s="252" t="s">
        <v>362</v>
      </c>
    </row>
    <row r="323" s="14" customFormat="1">
      <c r="A323" s="14"/>
      <c r="B323" s="263"/>
      <c r="C323" s="264"/>
      <c r="D323" s="243" t="s">
        <v>372</v>
      </c>
      <c r="E323" s="265" t="s">
        <v>1</v>
      </c>
      <c r="F323" s="266" t="s">
        <v>396</v>
      </c>
      <c r="G323" s="264"/>
      <c r="H323" s="267">
        <v>154</v>
      </c>
      <c r="I323" s="268"/>
      <c r="J323" s="264"/>
      <c r="K323" s="264"/>
      <c r="L323" s="269"/>
      <c r="M323" s="270"/>
      <c r="N323" s="271"/>
      <c r="O323" s="271"/>
      <c r="P323" s="271"/>
      <c r="Q323" s="271"/>
      <c r="R323" s="271"/>
      <c r="S323" s="271"/>
      <c r="T323" s="272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73" t="s">
        <v>372</v>
      </c>
      <c r="AU323" s="273" t="s">
        <v>88</v>
      </c>
      <c r="AV323" s="14" t="s">
        <v>370</v>
      </c>
      <c r="AW323" s="14" t="s">
        <v>32</v>
      </c>
      <c r="AX323" s="14" t="s">
        <v>83</v>
      </c>
      <c r="AY323" s="273" t="s">
        <v>362</v>
      </c>
    </row>
    <row r="324" s="2" customFormat="1" ht="16.5" customHeight="1">
      <c r="A324" s="39"/>
      <c r="B324" s="40"/>
      <c r="C324" s="228" t="s">
        <v>1233</v>
      </c>
      <c r="D324" s="228" t="s">
        <v>365</v>
      </c>
      <c r="E324" s="229" t="s">
        <v>3824</v>
      </c>
      <c r="F324" s="230" t="s">
        <v>3825</v>
      </c>
      <c r="G324" s="231" t="s">
        <v>403</v>
      </c>
      <c r="H324" s="232">
        <v>301</v>
      </c>
      <c r="I324" s="233"/>
      <c r="J324" s="234">
        <f>ROUND(I324*H324,2)</f>
        <v>0</v>
      </c>
      <c r="K324" s="230" t="s">
        <v>369</v>
      </c>
      <c r="L324" s="45"/>
      <c r="M324" s="235" t="s">
        <v>1</v>
      </c>
      <c r="N324" s="236" t="s">
        <v>42</v>
      </c>
      <c r="O324" s="92"/>
      <c r="P324" s="237">
        <f>O324*H324</f>
        <v>0</v>
      </c>
      <c r="Q324" s="237">
        <v>0.00019000000000000001</v>
      </c>
      <c r="R324" s="237">
        <f>Q324*H324</f>
        <v>0.057190000000000005</v>
      </c>
      <c r="S324" s="237">
        <v>0</v>
      </c>
      <c r="T324" s="238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9" t="s">
        <v>440</v>
      </c>
      <c r="AT324" s="239" t="s">
        <v>365</v>
      </c>
      <c r="AU324" s="239" t="s">
        <v>88</v>
      </c>
      <c r="AY324" s="18" t="s">
        <v>362</v>
      </c>
      <c r="BE324" s="240">
        <f>IF(N324="základní",J324,0)</f>
        <v>0</v>
      </c>
      <c r="BF324" s="240">
        <f>IF(N324="snížená",J324,0)</f>
        <v>0</v>
      </c>
      <c r="BG324" s="240">
        <f>IF(N324="zákl. přenesená",J324,0)</f>
        <v>0</v>
      </c>
      <c r="BH324" s="240">
        <f>IF(N324="sníž. přenesená",J324,0)</f>
        <v>0</v>
      </c>
      <c r="BI324" s="240">
        <f>IF(N324="nulová",J324,0)</f>
        <v>0</v>
      </c>
      <c r="BJ324" s="18" t="s">
        <v>88</v>
      </c>
      <c r="BK324" s="240">
        <f>ROUND(I324*H324,2)</f>
        <v>0</v>
      </c>
      <c r="BL324" s="18" t="s">
        <v>440</v>
      </c>
      <c r="BM324" s="239" t="s">
        <v>1608</v>
      </c>
    </row>
    <row r="325" s="13" customFormat="1">
      <c r="A325" s="13"/>
      <c r="B325" s="241"/>
      <c r="C325" s="242"/>
      <c r="D325" s="243" t="s">
        <v>372</v>
      </c>
      <c r="E325" s="244" t="s">
        <v>1</v>
      </c>
      <c r="F325" s="245" t="s">
        <v>3785</v>
      </c>
      <c r="G325" s="242"/>
      <c r="H325" s="246">
        <v>301</v>
      </c>
      <c r="I325" s="247"/>
      <c r="J325" s="242"/>
      <c r="K325" s="242"/>
      <c r="L325" s="248"/>
      <c r="M325" s="249"/>
      <c r="N325" s="250"/>
      <c r="O325" s="250"/>
      <c r="P325" s="250"/>
      <c r="Q325" s="250"/>
      <c r="R325" s="250"/>
      <c r="S325" s="250"/>
      <c r="T325" s="251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2" t="s">
        <v>372</v>
      </c>
      <c r="AU325" s="252" t="s">
        <v>88</v>
      </c>
      <c r="AV325" s="13" t="s">
        <v>88</v>
      </c>
      <c r="AW325" s="13" t="s">
        <v>32</v>
      </c>
      <c r="AX325" s="13" t="s">
        <v>76</v>
      </c>
      <c r="AY325" s="252" t="s">
        <v>362</v>
      </c>
    </row>
    <row r="326" s="14" customFormat="1">
      <c r="A326" s="14"/>
      <c r="B326" s="263"/>
      <c r="C326" s="264"/>
      <c r="D326" s="243" t="s">
        <v>372</v>
      </c>
      <c r="E326" s="265" t="s">
        <v>1</v>
      </c>
      <c r="F326" s="266" t="s">
        <v>396</v>
      </c>
      <c r="G326" s="264"/>
      <c r="H326" s="267">
        <v>301</v>
      </c>
      <c r="I326" s="268"/>
      <c r="J326" s="264"/>
      <c r="K326" s="264"/>
      <c r="L326" s="269"/>
      <c r="M326" s="270"/>
      <c r="N326" s="271"/>
      <c r="O326" s="271"/>
      <c r="P326" s="271"/>
      <c r="Q326" s="271"/>
      <c r="R326" s="271"/>
      <c r="S326" s="271"/>
      <c r="T326" s="272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73" t="s">
        <v>372</v>
      </c>
      <c r="AU326" s="273" t="s">
        <v>88</v>
      </c>
      <c r="AV326" s="14" t="s">
        <v>370</v>
      </c>
      <c r="AW326" s="14" t="s">
        <v>32</v>
      </c>
      <c r="AX326" s="14" t="s">
        <v>83</v>
      </c>
      <c r="AY326" s="273" t="s">
        <v>362</v>
      </c>
    </row>
    <row r="327" s="2" customFormat="1" ht="16.5" customHeight="1">
      <c r="A327" s="39"/>
      <c r="B327" s="40"/>
      <c r="C327" s="228" t="s">
        <v>1237</v>
      </c>
      <c r="D327" s="228" t="s">
        <v>365</v>
      </c>
      <c r="E327" s="229" t="s">
        <v>3826</v>
      </c>
      <c r="F327" s="230" t="s">
        <v>3827</v>
      </c>
      <c r="G327" s="231" t="s">
        <v>403</v>
      </c>
      <c r="H327" s="232">
        <v>88</v>
      </c>
      <c r="I327" s="233"/>
      <c r="J327" s="234">
        <f>ROUND(I327*H327,2)</f>
        <v>0</v>
      </c>
      <c r="K327" s="230" t="s">
        <v>369</v>
      </c>
      <c r="L327" s="45"/>
      <c r="M327" s="235" t="s">
        <v>1</v>
      </c>
      <c r="N327" s="236" t="s">
        <v>42</v>
      </c>
      <c r="O327" s="92"/>
      <c r="P327" s="237">
        <f>O327*H327</f>
        <v>0</v>
      </c>
      <c r="Q327" s="237">
        <v>0.00025000000000000001</v>
      </c>
      <c r="R327" s="237">
        <f>Q327*H327</f>
        <v>0.021999999999999999</v>
      </c>
      <c r="S327" s="237">
        <v>0</v>
      </c>
      <c r="T327" s="238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9" t="s">
        <v>440</v>
      </c>
      <c r="AT327" s="239" t="s">
        <v>365</v>
      </c>
      <c r="AU327" s="239" t="s">
        <v>88</v>
      </c>
      <c r="AY327" s="18" t="s">
        <v>362</v>
      </c>
      <c r="BE327" s="240">
        <f>IF(N327="základní",J327,0)</f>
        <v>0</v>
      </c>
      <c r="BF327" s="240">
        <f>IF(N327="snížená",J327,0)</f>
        <v>0</v>
      </c>
      <c r="BG327" s="240">
        <f>IF(N327="zákl. přenesená",J327,0)</f>
        <v>0</v>
      </c>
      <c r="BH327" s="240">
        <f>IF(N327="sníž. přenesená",J327,0)</f>
        <v>0</v>
      </c>
      <c r="BI327" s="240">
        <f>IF(N327="nulová",J327,0)</f>
        <v>0</v>
      </c>
      <c r="BJ327" s="18" t="s">
        <v>88</v>
      </c>
      <c r="BK327" s="240">
        <f>ROUND(I327*H327,2)</f>
        <v>0</v>
      </c>
      <c r="BL327" s="18" t="s">
        <v>440</v>
      </c>
      <c r="BM327" s="239" t="s">
        <v>1617</v>
      </c>
    </row>
    <row r="328" s="13" customFormat="1">
      <c r="A328" s="13"/>
      <c r="B328" s="241"/>
      <c r="C328" s="242"/>
      <c r="D328" s="243" t="s">
        <v>372</v>
      </c>
      <c r="E328" s="244" t="s">
        <v>1</v>
      </c>
      <c r="F328" s="245" t="s">
        <v>3789</v>
      </c>
      <c r="G328" s="242"/>
      <c r="H328" s="246">
        <v>88</v>
      </c>
      <c r="I328" s="247"/>
      <c r="J328" s="242"/>
      <c r="K328" s="242"/>
      <c r="L328" s="248"/>
      <c r="M328" s="249"/>
      <c r="N328" s="250"/>
      <c r="O328" s="250"/>
      <c r="P328" s="250"/>
      <c r="Q328" s="250"/>
      <c r="R328" s="250"/>
      <c r="S328" s="250"/>
      <c r="T328" s="251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2" t="s">
        <v>372</v>
      </c>
      <c r="AU328" s="252" t="s">
        <v>88</v>
      </c>
      <c r="AV328" s="13" t="s">
        <v>88</v>
      </c>
      <c r="AW328" s="13" t="s">
        <v>32</v>
      </c>
      <c r="AX328" s="13" t="s">
        <v>76</v>
      </c>
      <c r="AY328" s="252" t="s">
        <v>362</v>
      </c>
    </row>
    <row r="329" s="14" customFormat="1">
      <c r="A329" s="14"/>
      <c r="B329" s="263"/>
      <c r="C329" s="264"/>
      <c r="D329" s="243" t="s">
        <v>372</v>
      </c>
      <c r="E329" s="265" t="s">
        <v>1</v>
      </c>
      <c r="F329" s="266" t="s">
        <v>396</v>
      </c>
      <c r="G329" s="264"/>
      <c r="H329" s="267">
        <v>88</v>
      </c>
      <c r="I329" s="268"/>
      <c r="J329" s="264"/>
      <c r="K329" s="264"/>
      <c r="L329" s="269"/>
      <c r="M329" s="270"/>
      <c r="N329" s="271"/>
      <c r="O329" s="271"/>
      <c r="P329" s="271"/>
      <c r="Q329" s="271"/>
      <c r="R329" s="271"/>
      <c r="S329" s="271"/>
      <c r="T329" s="272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73" t="s">
        <v>372</v>
      </c>
      <c r="AU329" s="273" t="s">
        <v>88</v>
      </c>
      <c r="AV329" s="14" t="s">
        <v>370</v>
      </c>
      <c r="AW329" s="14" t="s">
        <v>32</v>
      </c>
      <c r="AX329" s="14" t="s">
        <v>83</v>
      </c>
      <c r="AY329" s="273" t="s">
        <v>362</v>
      </c>
    </row>
    <row r="330" s="2" customFormat="1" ht="16.5" customHeight="1">
      <c r="A330" s="39"/>
      <c r="B330" s="40"/>
      <c r="C330" s="228" t="s">
        <v>1239</v>
      </c>
      <c r="D330" s="228" t="s">
        <v>365</v>
      </c>
      <c r="E330" s="229" t="s">
        <v>3828</v>
      </c>
      <c r="F330" s="230" t="s">
        <v>3829</v>
      </c>
      <c r="G330" s="231" t="s">
        <v>403</v>
      </c>
      <c r="H330" s="232">
        <v>520</v>
      </c>
      <c r="I330" s="233"/>
      <c r="J330" s="234">
        <f>ROUND(I330*H330,2)</f>
        <v>0</v>
      </c>
      <c r="K330" s="230" t="s">
        <v>369</v>
      </c>
      <c r="L330" s="45"/>
      <c r="M330" s="235" t="s">
        <v>1</v>
      </c>
      <c r="N330" s="236" t="s">
        <v>42</v>
      </c>
      <c r="O330" s="92"/>
      <c r="P330" s="237">
        <f>O330*H330</f>
        <v>0</v>
      </c>
      <c r="Q330" s="237">
        <v>0.00025999999999999998</v>
      </c>
      <c r="R330" s="237">
        <f>Q330*H330</f>
        <v>0.13519999999999999</v>
      </c>
      <c r="S330" s="237">
        <v>0</v>
      </c>
      <c r="T330" s="238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9" t="s">
        <v>440</v>
      </c>
      <c r="AT330" s="239" t="s">
        <v>365</v>
      </c>
      <c r="AU330" s="239" t="s">
        <v>88</v>
      </c>
      <c r="AY330" s="18" t="s">
        <v>362</v>
      </c>
      <c r="BE330" s="240">
        <f>IF(N330="základní",J330,0)</f>
        <v>0</v>
      </c>
      <c r="BF330" s="240">
        <f>IF(N330="snížená",J330,0)</f>
        <v>0</v>
      </c>
      <c r="BG330" s="240">
        <f>IF(N330="zákl. přenesená",J330,0)</f>
        <v>0</v>
      </c>
      <c r="BH330" s="240">
        <f>IF(N330="sníž. přenesená",J330,0)</f>
        <v>0</v>
      </c>
      <c r="BI330" s="240">
        <f>IF(N330="nulová",J330,0)</f>
        <v>0</v>
      </c>
      <c r="BJ330" s="18" t="s">
        <v>88</v>
      </c>
      <c r="BK330" s="240">
        <f>ROUND(I330*H330,2)</f>
        <v>0</v>
      </c>
      <c r="BL330" s="18" t="s">
        <v>440</v>
      </c>
      <c r="BM330" s="239" t="s">
        <v>1635</v>
      </c>
    </row>
    <row r="331" s="13" customFormat="1">
      <c r="A331" s="13"/>
      <c r="B331" s="241"/>
      <c r="C331" s="242"/>
      <c r="D331" s="243" t="s">
        <v>372</v>
      </c>
      <c r="E331" s="244" t="s">
        <v>1</v>
      </c>
      <c r="F331" s="245" t="s">
        <v>3792</v>
      </c>
      <c r="G331" s="242"/>
      <c r="H331" s="246">
        <v>520</v>
      </c>
      <c r="I331" s="247"/>
      <c r="J331" s="242"/>
      <c r="K331" s="242"/>
      <c r="L331" s="248"/>
      <c r="M331" s="249"/>
      <c r="N331" s="250"/>
      <c r="O331" s="250"/>
      <c r="P331" s="250"/>
      <c r="Q331" s="250"/>
      <c r="R331" s="250"/>
      <c r="S331" s="250"/>
      <c r="T331" s="251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2" t="s">
        <v>372</v>
      </c>
      <c r="AU331" s="252" t="s">
        <v>88</v>
      </c>
      <c r="AV331" s="13" t="s">
        <v>88</v>
      </c>
      <c r="AW331" s="13" t="s">
        <v>32</v>
      </c>
      <c r="AX331" s="13" t="s">
        <v>76</v>
      </c>
      <c r="AY331" s="252" t="s">
        <v>362</v>
      </c>
    </row>
    <row r="332" s="14" customFormat="1">
      <c r="A332" s="14"/>
      <c r="B332" s="263"/>
      <c r="C332" s="264"/>
      <c r="D332" s="243" t="s">
        <v>372</v>
      </c>
      <c r="E332" s="265" t="s">
        <v>1</v>
      </c>
      <c r="F332" s="266" t="s">
        <v>396</v>
      </c>
      <c r="G332" s="264"/>
      <c r="H332" s="267">
        <v>520</v>
      </c>
      <c r="I332" s="268"/>
      <c r="J332" s="264"/>
      <c r="K332" s="264"/>
      <c r="L332" s="269"/>
      <c r="M332" s="270"/>
      <c r="N332" s="271"/>
      <c r="O332" s="271"/>
      <c r="P332" s="271"/>
      <c r="Q332" s="271"/>
      <c r="R332" s="271"/>
      <c r="S332" s="271"/>
      <c r="T332" s="272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73" t="s">
        <v>372</v>
      </c>
      <c r="AU332" s="273" t="s">
        <v>88</v>
      </c>
      <c r="AV332" s="14" t="s">
        <v>370</v>
      </c>
      <c r="AW332" s="14" t="s">
        <v>32</v>
      </c>
      <c r="AX332" s="14" t="s">
        <v>83</v>
      </c>
      <c r="AY332" s="273" t="s">
        <v>362</v>
      </c>
    </row>
    <row r="333" s="2" customFormat="1" ht="16.5" customHeight="1">
      <c r="A333" s="39"/>
      <c r="B333" s="40"/>
      <c r="C333" s="228" t="s">
        <v>1241</v>
      </c>
      <c r="D333" s="228" t="s">
        <v>365</v>
      </c>
      <c r="E333" s="229" t="s">
        <v>3830</v>
      </c>
      <c r="F333" s="230" t="s">
        <v>3831</v>
      </c>
      <c r="G333" s="231" t="s">
        <v>403</v>
      </c>
      <c r="H333" s="232">
        <v>99</v>
      </c>
      <c r="I333" s="233"/>
      <c r="J333" s="234">
        <f>ROUND(I333*H333,2)</f>
        <v>0</v>
      </c>
      <c r="K333" s="230" t="s">
        <v>369</v>
      </c>
      <c r="L333" s="45"/>
      <c r="M333" s="235" t="s">
        <v>1</v>
      </c>
      <c r="N333" s="236" t="s">
        <v>42</v>
      </c>
      <c r="O333" s="92"/>
      <c r="P333" s="237">
        <f>O333*H333</f>
        <v>0</v>
      </c>
      <c r="Q333" s="237">
        <v>0.00027</v>
      </c>
      <c r="R333" s="237">
        <f>Q333*H333</f>
        <v>0.02673</v>
      </c>
      <c r="S333" s="237">
        <v>0</v>
      </c>
      <c r="T333" s="238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9" t="s">
        <v>440</v>
      </c>
      <c r="AT333" s="239" t="s">
        <v>365</v>
      </c>
      <c r="AU333" s="239" t="s">
        <v>88</v>
      </c>
      <c r="AY333" s="18" t="s">
        <v>362</v>
      </c>
      <c r="BE333" s="240">
        <f>IF(N333="základní",J333,0)</f>
        <v>0</v>
      </c>
      <c r="BF333" s="240">
        <f>IF(N333="snížená",J333,0)</f>
        <v>0</v>
      </c>
      <c r="BG333" s="240">
        <f>IF(N333="zákl. přenesená",J333,0)</f>
        <v>0</v>
      </c>
      <c r="BH333" s="240">
        <f>IF(N333="sníž. přenesená",J333,0)</f>
        <v>0</v>
      </c>
      <c r="BI333" s="240">
        <f>IF(N333="nulová",J333,0)</f>
        <v>0</v>
      </c>
      <c r="BJ333" s="18" t="s">
        <v>88</v>
      </c>
      <c r="BK333" s="240">
        <f>ROUND(I333*H333,2)</f>
        <v>0</v>
      </c>
      <c r="BL333" s="18" t="s">
        <v>440</v>
      </c>
      <c r="BM333" s="239" t="s">
        <v>1645</v>
      </c>
    </row>
    <row r="334" s="13" customFormat="1">
      <c r="A334" s="13"/>
      <c r="B334" s="241"/>
      <c r="C334" s="242"/>
      <c r="D334" s="243" t="s">
        <v>372</v>
      </c>
      <c r="E334" s="244" t="s">
        <v>1</v>
      </c>
      <c r="F334" s="245" t="s">
        <v>3795</v>
      </c>
      <c r="G334" s="242"/>
      <c r="H334" s="246">
        <v>99</v>
      </c>
      <c r="I334" s="247"/>
      <c r="J334" s="242"/>
      <c r="K334" s="242"/>
      <c r="L334" s="248"/>
      <c r="M334" s="249"/>
      <c r="N334" s="250"/>
      <c r="O334" s="250"/>
      <c r="P334" s="250"/>
      <c r="Q334" s="250"/>
      <c r="R334" s="250"/>
      <c r="S334" s="250"/>
      <c r="T334" s="251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2" t="s">
        <v>372</v>
      </c>
      <c r="AU334" s="252" t="s">
        <v>88</v>
      </c>
      <c r="AV334" s="13" t="s">
        <v>88</v>
      </c>
      <c r="AW334" s="13" t="s">
        <v>32</v>
      </c>
      <c r="AX334" s="13" t="s">
        <v>76</v>
      </c>
      <c r="AY334" s="252" t="s">
        <v>362</v>
      </c>
    </row>
    <row r="335" s="14" customFormat="1">
      <c r="A335" s="14"/>
      <c r="B335" s="263"/>
      <c r="C335" s="264"/>
      <c r="D335" s="243" t="s">
        <v>372</v>
      </c>
      <c r="E335" s="265" t="s">
        <v>1</v>
      </c>
      <c r="F335" s="266" t="s">
        <v>396</v>
      </c>
      <c r="G335" s="264"/>
      <c r="H335" s="267">
        <v>99</v>
      </c>
      <c r="I335" s="268"/>
      <c r="J335" s="264"/>
      <c r="K335" s="264"/>
      <c r="L335" s="269"/>
      <c r="M335" s="270"/>
      <c r="N335" s="271"/>
      <c r="O335" s="271"/>
      <c r="P335" s="271"/>
      <c r="Q335" s="271"/>
      <c r="R335" s="271"/>
      <c r="S335" s="271"/>
      <c r="T335" s="272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73" t="s">
        <v>372</v>
      </c>
      <c r="AU335" s="273" t="s">
        <v>88</v>
      </c>
      <c r="AV335" s="14" t="s">
        <v>370</v>
      </c>
      <c r="AW335" s="14" t="s">
        <v>32</v>
      </c>
      <c r="AX335" s="14" t="s">
        <v>83</v>
      </c>
      <c r="AY335" s="273" t="s">
        <v>362</v>
      </c>
    </row>
    <row r="336" s="2" customFormat="1" ht="16.5" customHeight="1">
      <c r="A336" s="39"/>
      <c r="B336" s="40"/>
      <c r="C336" s="228" t="s">
        <v>1243</v>
      </c>
      <c r="D336" s="228" t="s">
        <v>365</v>
      </c>
      <c r="E336" s="229" t="s">
        <v>3832</v>
      </c>
      <c r="F336" s="230" t="s">
        <v>3833</v>
      </c>
      <c r="G336" s="231" t="s">
        <v>403</v>
      </c>
      <c r="H336" s="232">
        <v>110</v>
      </c>
      <c r="I336" s="233"/>
      <c r="J336" s="234">
        <f>ROUND(I336*H336,2)</f>
        <v>0</v>
      </c>
      <c r="K336" s="230" t="s">
        <v>369</v>
      </c>
      <c r="L336" s="45"/>
      <c r="M336" s="235" t="s">
        <v>1</v>
      </c>
      <c r="N336" s="236" t="s">
        <v>42</v>
      </c>
      <c r="O336" s="92"/>
      <c r="P336" s="237">
        <f>O336*H336</f>
        <v>0</v>
      </c>
      <c r="Q336" s="237">
        <v>0.00035</v>
      </c>
      <c r="R336" s="237">
        <f>Q336*H336</f>
        <v>0.0385</v>
      </c>
      <c r="S336" s="237">
        <v>0</v>
      </c>
      <c r="T336" s="238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9" t="s">
        <v>440</v>
      </c>
      <c r="AT336" s="239" t="s">
        <v>365</v>
      </c>
      <c r="AU336" s="239" t="s">
        <v>88</v>
      </c>
      <c r="AY336" s="18" t="s">
        <v>362</v>
      </c>
      <c r="BE336" s="240">
        <f>IF(N336="základní",J336,0)</f>
        <v>0</v>
      </c>
      <c r="BF336" s="240">
        <f>IF(N336="snížená",J336,0)</f>
        <v>0</v>
      </c>
      <c r="BG336" s="240">
        <f>IF(N336="zákl. přenesená",J336,0)</f>
        <v>0</v>
      </c>
      <c r="BH336" s="240">
        <f>IF(N336="sníž. přenesená",J336,0)</f>
        <v>0</v>
      </c>
      <c r="BI336" s="240">
        <f>IF(N336="nulová",J336,0)</f>
        <v>0</v>
      </c>
      <c r="BJ336" s="18" t="s">
        <v>88</v>
      </c>
      <c r="BK336" s="240">
        <f>ROUND(I336*H336,2)</f>
        <v>0</v>
      </c>
      <c r="BL336" s="18" t="s">
        <v>440</v>
      </c>
      <c r="BM336" s="239" t="s">
        <v>1666</v>
      </c>
    </row>
    <row r="337" s="13" customFormat="1">
      <c r="A337" s="13"/>
      <c r="B337" s="241"/>
      <c r="C337" s="242"/>
      <c r="D337" s="243" t="s">
        <v>372</v>
      </c>
      <c r="E337" s="244" t="s">
        <v>1</v>
      </c>
      <c r="F337" s="245" t="s">
        <v>3798</v>
      </c>
      <c r="G337" s="242"/>
      <c r="H337" s="246">
        <v>110</v>
      </c>
      <c r="I337" s="247"/>
      <c r="J337" s="242"/>
      <c r="K337" s="242"/>
      <c r="L337" s="248"/>
      <c r="M337" s="249"/>
      <c r="N337" s="250"/>
      <c r="O337" s="250"/>
      <c r="P337" s="250"/>
      <c r="Q337" s="250"/>
      <c r="R337" s="250"/>
      <c r="S337" s="250"/>
      <c r="T337" s="251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2" t="s">
        <v>372</v>
      </c>
      <c r="AU337" s="252" t="s">
        <v>88</v>
      </c>
      <c r="AV337" s="13" t="s">
        <v>88</v>
      </c>
      <c r="AW337" s="13" t="s">
        <v>32</v>
      </c>
      <c r="AX337" s="13" t="s">
        <v>76</v>
      </c>
      <c r="AY337" s="252" t="s">
        <v>362</v>
      </c>
    </row>
    <row r="338" s="14" customFormat="1">
      <c r="A338" s="14"/>
      <c r="B338" s="263"/>
      <c r="C338" s="264"/>
      <c r="D338" s="243" t="s">
        <v>372</v>
      </c>
      <c r="E338" s="265" t="s">
        <v>1</v>
      </c>
      <c r="F338" s="266" t="s">
        <v>396</v>
      </c>
      <c r="G338" s="264"/>
      <c r="H338" s="267">
        <v>110</v>
      </c>
      <c r="I338" s="268"/>
      <c r="J338" s="264"/>
      <c r="K338" s="264"/>
      <c r="L338" s="269"/>
      <c r="M338" s="270"/>
      <c r="N338" s="271"/>
      <c r="O338" s="271"/>
      <c r="P338" s="271"/>
      <c r="Q338" s="271"/>
      <c r="R338" s="271"/>
      <c r="S338" s="271"/>
      <c r="T338" s="272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73" t="s">
        <v>372</v>
      </c>
      <c r="AU338" s="273" t="s">
        <v>88</v>
      </c>
      <c r="AV338" s="14" t="s">
        <v>370</v>
      </c>
      <c r="AW338" s="14" t="s">
        <v>32</v>
      </c>
      <c r="AX338" s="14" t="s">
        <v>83</v>
      </c>
      <c r="AY338" s="273" t="s">
        <v>362</v>
      </c>
    </row>
    <row r="339" s="2" customFormat="1" ht="16.5" customHeight="1">
      <c r="A339" s="39"/>
      <c r="B339" s="40"/>
      <c r="C339" s="253" t="s">
        <v>1246</v>
      </c>
      <c r="D339" s="253" t="s">
        <v>380</v>
      </c>
      <c r="E339" s="254" t="s">
        <v>3834</v>
      </c>
      <c r="F339" s="255" t="s">
        <v>3835</v>
      </c>
      <c r="G339" s="256" t="s">
        <v>470</v>
      </c>
      <c r="H339" s="257">
        <v>593</v>
      </c>
      <c r="I339" s="258"/>
      <c r="J339" s="259">
        <f>ROUND(I339*H339,2)</f>
        <v>0</v>
      </c>
      <c r="K339" s="255" t="s">
        <v>471</v>
      </c>
      <c r="L339" s="260"/>
      <c r="M339" s="261" t="s">
        <v>1</v>
      </c>
      <c r="N339" s="262" t="s">
        <v>42</v>
      </c>
      <c r="O339" s="92"/>
      <c r="P339" s="237">
        <f>O339*H339</f>
        <v>0</v>
      </c>
      <c r="Q339" s="237">
        <v>0</v>
      </c>
      <c r="R339" s="237">
        <f>Q339*H339</f>
        <v>0</v>
      </c>
      <c r="S339" s="237">
        <v>0</v>
      </c>
      <c r="T339" s="238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9" t="s">
        <v>526</v>
      </c>
      <c r="AT339" s="239" t="s">
        <v>380</v>
      </c>
      <c r="AU339" s="239" t="s">
        <v>88</v>
      </c>
      <c r="AY339" s="18" t="s">
        <v>362</v>
      </c>
      <c r="BE339" s="240">
        <f>IF(N339="základní",J339,0)</f>
        <v>0</v>
      </c>
      <c r="BF339" s="240">
        <f>IF(N339="snížená",J339,0)</f>
        <v>0</v>
      </c>
      <c r="BG339" s="240">
        <f>IF(N339="zákl. přenesená",J339,0)</f>
        <v>0</v>
      </c>
      <c r="BH339" s="240">
        <f>IF(N339="sníž. přenesená",J339,0)</f>
        <v>0</v>
      </c>
      <c r="BI339" s="240">
        <f>IF(N339="nulová",J339,0)</f>
        <v>0</v>
      </c>
      <c r="BJ339" s="18" t="s">
        <v>88</v>
      </c>
      <c r="BK339" s="240">
        <f>ROUND(I339*H339,2)</f>
        <v>0</v>
      </c>
      <c r="BL339" s="18" t="s">
        <v>440</v>
      </c>
      <c r="BM339" s="239" t="s">
        <v>1675</v>
      </c>
    </row>
    <row r="340" s="13" customFormat="1">
      <c r="A340" s="13"/>
      <c r="B340" s="241"/>
      <c r="C340" s="242"/>
      <c r="D340" s="243" t="s">
        <v>372</v>
      </c>
      <c r="E340" s="244" t="s">
        <v>1</v>
      </c>
      <c r="F340" s="245" t="s">
        <v>3836</v>
      </c>
      <c r="G340" s="242"/>
      <c r="H340" s="246">
        <v>593</v>
      </c>
      <c r="I340" s="247"/>
      <c r="J340" s="242"/>
      <c r="K340" s="242"/>
      <c r="L340" s="248"/>
      <c r="M340" s="249"/>
      <c r="N340" s="250"/>
      <c r="O340" s="250"/>
      <c r="P340" s="250"/>
      <c r="Q340" s="250"/>
      <c r="R340" s="250"/>
      <c r="S340" s="250"/>
      <c r="T340" s="251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2" t="s">
        <v>372</v>
      </c>
      <c r="AU340" s="252" t="s">
        <v>88</v>
      </c>
      <c r="AV340" s="13" t="s">
        <v>88</v>
      </c>
      <c r="AW340" s="13" t="s">
        <v>32</v>
      </c>
      <c r="AX340" s="13" t="s">
        <v>76</v>
      </c>
      <c r="AY340" s="252" t="s">
        <v>362</v>
      </c>
    </row>
    <row r="341" s="14" customFormat="1">
      <c r="A341" s="14"/>
      <c r="B341" s="263"/>
      <c r="C341" s="264"/>
      <c r="D341" s="243" t="s">
        <v>372</v>
      </c>
      <c r="E341" s="265" t="s">
        <v>1</v>
      </c>
      <c r="F341" s="266" t="s">
        <v>396</v>
      </c>
      <c r="G341" s="264"/>
      <c r="H341" s="267">
        <v>593</v>
      </c>
      <c r="I341" s="268"/>
      <c r="J341" s="264"/>
      <c r="K341" s="264"/>
      <c r="L341" s="269"/>
      <c r="M341" s="270"/>
      <c r="N341" s="271"/>
      <c r="O341" s="271"/>
      <c r="P341" s="271"/>
      <c r="Q341" s="271"/>
      <c r="R341" s="271"/>
      <c r="S341" s="271"/>
      <c r="T341" s="272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73" t="s">
        <v>372</v>
      </c>
      <c r="AU341" s="273" t="s">
        <v>88</v>
      </c>
      <c r="AV341" s="14" t="s">
        <v>370</v>
      </c>
      <c r="AW341" s="14" t="s">
        <v>32</v>
      </c>
      <c r="AX341" s="14" t="s">
        <v>83</v>
      </c>
      <c r="AY341" s="273" t="s">
        <v>362</v>
      </c>
    </row>
    <row r="342" s="2" customFormat="1" ht="21.75" customHeight="1">
      <c r="A342" s="39"/>
      <c r="B342" s="40"/>
      <c r="C342" s="228" t="s">
        <v>1249</v>
      </c>
      <c r="D342" s="228" t="s">
        <v>365</v>
      </c>
      <c r="E342" s="229" t="s">
        <v>3837</v>
      </c>
      <c r="F342" s="230" t="s">
        <v>3838</v>
      </c>
      <c r="G342" s="231" t="s">
        <v>470</v>
      </c>
      <c r="H342" s="232">
        <v>76</v>
      </c>
      <c r="I342" s="233"/>
      <c r="J342" s="234">
        <f>ROUND(I342*H342,2)</f>
        <v>0</v>
      </c>
      <c r="K342" s="230" t="s">
        <v>369</v>
      </c>
      <c r="L342" s="45"/>
      <c r="M342" s="235" t="s">
        <v>1</v>
      </c>
      <c r="N342" s="236" t="s">
        <v>42</v>
      </c>
      <c r="O342" s="92"/>
      <c r="P342" s="237">
        <f>O342*H342</f>
        <v>0</v>
      </c>
      <c r="Q342" s="237">
        <v>0.00017000000000000001</v>
      </c>
      <c r="R342" s="237">
        <f>Q342*H342</f>
        <v>0.012920000000000001</v>
      </c>
      <c r="S342" s="237">
        <v>0</v>
      </c>
      <c r="T342" s="238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9" t="s">
        <v>440</v>
      </c>
      <c r="AT342" s="239" t="s">
        <v>365</v>
      </c>
      <c r="AU342" s="239" t="s">
        <v>88</v>
      </c>
      <c r="AY342" s="18" t="s">
        <v>362</v>
      </c>
      <c r="BE342" s="240">
        <f>IF(N342="základní",J342,0)</f>
        <v>0</v>
      </c>
      <c r="BF342" s="240">
        <f>IF(N342="snížená",J342,0)</f>
        <v>0</v>
      </c>
      <c r="BG342" s="240">
        <f>IF(N342="zákl. přenesená",J342,0)</f>
        <v>0</v>
      </c>
      <c r="BH342" s="240">
        <f>IF(N342="sníž. přenesená",J342,0)</f>
        <v>0</v>
      </c>
      <c r="BI342" s="240">
        <f>IF(N342="nulová",J342,0)</f>
        <v>0</v>
      </c>
      <c r="BJ342" s="18" t="s">
        <v>88</v>
      </c>
      <c r="BK342" s="240">
        <f>ROUND(I342*H342,2)</f>
        <v>0</v>
      </c>
      <c r="BL342" s="18" t="s">
        <v>440</v>
      </c>
      <c r="BM342" s="239" t="s">
        <v>1689</v>
      </c>
    </row>
    <row r="343" s="13" customFormat="1">
      <c r="A343" s="13"/>
      <c r="B343" s="241"/>
      <c r="C343" s="242"/>
      <c r="D343" s="243" t="s">
        <v>372</v>
      </c>
      <c r="E343" s="244" t="s">
        <v>1</v>
      </c>
      <c r="F343" s="245" t="s">
        <v>3839</v>
      </c>
      <c r="G343" s="242"/>
      <c r="H343" s="246">
        <v>76</v>
      </c>
      <c r="I343" s="247"/>
      <c r="J343" s="242"/>
      <c r="K343" s="242"/>
      <c r="L343" s="248"/>
      <c r="M343" s="249"/>
      <c r="N343" s="250"/>
      <c r="O343" s="250"/>
      <c r="P343" s="250"/>
      <c r="Q343" s="250"/>
      <c r="R343" s="250"/>
      <c r="S343" s="250"/>
      <c r="T343" s="251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2" t="s">
        <v>372</v>
      </c>
      <c r="AU343" s="252" t="s">
        <v>88</v>
      </c>
      <c r="AV343" s="13" t="s">
        <v>88</v>
      </c>
      <c r="AW343" s="13" t="s">
        <v>32</v>
      </c>
      <c r="AX343" s="13" t="s">
        <v>76</v>
      </c>
      <c r="AY343" s="252" t="s">
        <v>362</v>
      </c>
    </row>
    <row r="344" s="14" customFormat="1">
      <c r="A344" s="14"/>
      <c r="B344" s="263"/>
      <c r="C344" s="264"/>
      <c r="D344" s="243" t="s">
        <v>372</v>
      </c>
      <c r="E344" s="265" t="s">
        <v>1</v>
      </c>
      <c r="F344" s="266" t="s">
        <v>396</v>
      </c>
      <c r="G344" s="264"/>
      <c r="H344" s="267">
        <v>76</v>
      </c>
      <c r="I344" s="268"/>
      <c r="J344" s="264"/>
      <c r="K344" s="264"/>
      <c r="L344" s="269"/>
      <c r="M344" s="270"/>
      <c r="N344" s="271"/>
      <c r="O344" s="271"/>
      <c r="P344" s="271"/>
      <c r="Q344" s="271"/>
      <c r="R344" s="271"/>
      <c r="S344" s="271"/>
      <c r="T344" s="272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73" t="s">
        <v>372</v>
      </c>
      <c r="AU344" s="273" t="s">
        <v>88</v>
      </c>
      <c r="AV344" s="14" t="s">
        <v>370</v>
      </c>
      <c r="AW344" s="14" t="s">
        <v>32</v>
      </c>
      <c r="AX344" s="14" t="s">
        <v>83</v>
      </c>
      <c r="AY344" s="273" t="s">
        <v>362</v>
      </c>
    </row>
    <row r="345" s="2" customFormat="1" ht="21.75" customHeight="1">
      <c r="A345" s="39"/>
      <c r="B345" s="40"/>
      <c r="C345" s="228" t="s">
        <v>1252</v>
      </c>
      <c r="D345" s="228" t="s">
        <v>365</v>
      </c>
      <c r="E345" s="229" t="s">
        <v>3840</v>
      </c>
      <c r="F345" s="230" t="s">
        <v>3841</v>
      </c>
      <c r="G345" s="231" t="s">
        <v>3590</v>
      </c>
      <c r="H345" s="232">
        <v>186</v>
      </c>
      <c r="I345" s="233"/>
      <c r="J345" s="234">
        <f>ROUND(I345*H345,2)</f>
        <v>0</v>
      </c>
      <c r="K345" s="230" t="s">
        <v>369</v>
      </c>
      <c r="L345" s="45"/>
      <c r="M345" s="235" t="s">
        <v>1</v>
      </c>
      <c r="N345" s="236" t="s">
        <v>42</v>
      </c>
      <c r="O345" s="92"/>
      <c r="P345" s="237">
        <f>O345*H345</f>
        <v>0</v>
      </c>
      <c r="Q345" s="237">
        <v>0.00021000000000000001</v>
      </c>
      <c r="R345" s="237">
        <f>Q345*H345</f>
        <v>0.039060000000000004</v>
      </c>
      <c r="S345" s="237">
        <v>0</v>
      </c>
      <c r="T345" s="238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9" t="s">
        <v>440</v>
      </c>
      <c r="AT345" s="239" t="s">
        <v>365</v>
      </c>
      <c r="AU345" s="239" t="s">
        <v>88</v>
      </c>
      <c r="AY345" s="18" t="s">
        <v>362</v>
      </c>
      <c r="BE345" s="240">
        <f>IF(N345="základní",J345,0)</f>
        <v>0</v>
      </c>
      <c r="BF345" s="240">
        <f>IF(N345="snížená",J345,0)</f>
        <v>0</v>
      </c>
      <c r="BG345" s="240">
        <f>IF(N345="zákl. přenesená",J345,0)</f>
        <v>0</v>
      </c>
      <c r="BH345" s="240">
        <f>IF(N345="sníž. přenesená",J345,0)</f>
        <v>0</v>
      </c>
      <c r="BI345" s="240">
        <f>IF(N345="nulová",J345,0)</f>
        <v>0</v>
      </c>
      <c r="BJ345" s="18" t="s">
        <v>88</v>
      </c>
      <c r="BK345" s="240">
        <f>ROUND(I345*H345,2)</f>
        <v>0</v>
      </c>
      <c r="BL345" s="18" t="s">
        <v>440</v>
      </c>
      <c r="BM345" s="239" t="s">
        <v>1704</v>
      </c>
    </row>
    <row r="346" s="13" customFormat="1">
      <c r="A346" s="13"/>
      <c r="B346" s="241"/>
      <c r="C346" s="242"/>
      <c r="D346" s="243" t="s">
        <v>372</v>
      </c>
      <c r="E346" s="244" t="s">
        <v>1</v>
      </c>
      <c r="F346" s="245" t="s">
        <v>3842</v>
      </c>
      <c r="G346" s="242"/>
      <c r="H346" s="246">
        <v>186</v>
      </c>
      <c r="I346" s="247"/>
      <c r="J346" s="242"/>
      <c r="K346" s="242"/>
      <c r="L346" s="248"/>
      <c r="M346" s="249"/>
      <c r="N346" s="250"/>
      <c r="O346" s="250"/>
      <c r="P346" s="250"/>
      <c r="Q346" s="250"/>
      <c r="R346" s="250"/>
      <c r="S346" s="250"/>
      <c r="T346" s="251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2" t="s">
        <v>372</v>
      </c>
      <c r="AU346" s="252" t="s">
        <v>88</v>
      </c>
      <c r="AV346" s="13" t="s">
        <v>88</v>
      </c>
      <c r="AW346" s="13" t="s">
        <v>32</v>
      </c>
      <c r="AX346" s="13" t="s">
        <v>76</v>
      </c>
      <c r="AY346" s="252" t="s">
        <v>362</v>
      </c>
    </row>
    <row r="347" s="14" customFormat="1">
      <c r="A347" s="14"/>
      <c r="B347" s="263"/>
      <c r="C347" s="264"/>
      <c r="D347" s="243" t="s">
        <v>372</v>
      </c>
      <c r="E347" s="265" t="s">
        <v>1</v>
      </c>
      <c r="F347" s="266" t="s">
        <v>396</v>
      </c>
      <c r="G347" s="264"/>
      <c r="H347" s="267">
        <v>186</v>
      </c>
      <c r="I347" s="268"/>
      <c r="J347" s="264"/>
      <c r="K347" s="264"/>
      <c r="L347" s="269"/>
      <c r="M347" s="270"/>
      <c r="N347" s="271"/>
      <c r="O347" s="271"/>
      <c r="P347" s="271"/>
      <c r="Q347" s="271"/>
      <c r="R347" s="271"/>
      <c r="S347" s="271"/>
      <c r="T347" s="272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73" t="s">
        <v>372</v>
      </c>
      <c r="AU347" s="273" t="s">
        <v>88</v>
      </c>
      <c r="AV347" s="14" t="s">
        <v>370</v>
      </c>
      <c r="AW347" s="14" t="s">
        <v>32</v>
      </c>
      <c r="AX347" s="14" t="s">
        <v>83</v>
      </c>
      <c r="AY347" s="273" t="s">
        <v>362</v>
      </c>
    </row>
    <row r="348" s="2" customFormat="1" ht="24.15" customHeight="1">
      <c r="A348" s="39"/>
      <c r="B348" s="40"/>
      <c r="C348" s="228" t="s">
        <v>1258</v>
      </c>
      <c r="D348" s="228" t="s">
        <v>365</v>
      </c>
      <c r="E348" s="229" t="s">
        <v>3843</v>
      </c>
      <c r="F348" s="230" t="s">
        <v>3844</v>
      </c>
      <c r="G348" s="231" t="s">
        <v>470</v>
      </c>
      <c r="H348" s="232">
        <v>50</v>
      </c>
      <c r="I348" s="233"/>
      <c r="J348" s="234">
        <f>ROUND(I348*H348,2)</f>
        <v>0</v>
      </c>
      <c r="K348" s="230" t="s">
        <v>369</v>
      </c>
      <c r="L348" s="45"/>
      <c r="M348" s="235" t="s">
        <v>1</v>
      </c>
      <c r="N348" s="236" t="s">
        <v>42</v>
      </c>
      <c r="O348" s="92"/>
      <c r="P348" s="237">
        <f>O348*H348</f>
        <v>0</v>
      </c>
      <c r="Q348" s="237">
        <v>0.00022000000000000001</v>
      </c>
      <c r="R348" s="237">
        <f>Q348*H348</f>
        <v>0.011000000000000001</v>
      </c>
      <c r="S348" s="237">
        <v>0</v>
      </c>
      <c r="T348" s="238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9" t="s">
        <v>440</v>
      </c>
      <c r="AT348" s="239" t="s">
        <v>365</v>
      </c>
      <c r="AU348" s="239" t="s">
        <v>88</v>
      </c>
      <c r="AY348" s="18" t="s">
        <v>362</v>
      </c>
      <c r="BE348" s="240">
        <f>IF(N348="základní",J348,0)</f>
        <v>0</v>
      </c>
      <c r="BF348" s="240">
        <f>IF(N348="snížená",J348,0)</f>
        <v>0</v>
      </c>
      <c r="BG348" s="240">
        <f>IF(N348="zákl. přenesená",J348,0)</f>
        <v>0</v>
      </c>
      <c r="BH348" s="240">
        <f>IF(N348="sníž. přenesená",J348,0)</f>
        <v>0</v>
      </c>
      <c r="BI348" s="240">
        <f>IF(N348="nulová",J348,0)</f>
        <v>0</v>
      </c>
      <c r="BJ348" s="18" t="s">
        <v>88</v>
      </c>
      <c r="BK348" s="240">
        <f>ROUND(I348*H348,2)</f>
        <v>0</v>
      </c>
      <c r="BL348" s="18" t="s">
        <v>440</v>
      </c>
      <c r="BM348" s="239" t="s">
        <v>1714</v>
      </c>
    </row>
    <row r="349" s="13" customFormat="1">
      <c r="A349" s="13"/>
      <c r="B349" s="241"/>
      <c r="C349" s="242"/>
      <c r="D349" s="243" t="s">
        <v>372</v>
      </c>
      <c r="E349" s="244" t="s">
        <v>1</v>
      </c>
      <c r="F349" s="245" t="s">
        <v>3845</v>
      </c>
      <c r="G349" s="242"/>
      <c r="H349" s="246">
        <v>50</v>
      </c>
      <c r="I349" s="247"/>
      <c r="J349" s="242"/>
      <c r="K349" s="242"/>
      <c r="L349" s="248"/>
      <c r="M349" s="249"/>
      <c r="N349" s="250"/>
      <c r="O349" s="250"/>
      <c r="P349" s="250"/>
      <c r="Q349" s="250"/>
      <c r="R349" s="250"/>
      <c r="S349" s="250"/>
      <c r="T349" s="251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2" t="s">
        <v>372</v>
      </c>
      <c r="AU349" s="252" t="s">
        <v>88</v>
      </c>
      <c r="AV349" s="13" t="s">
        <v>88</v>
      </c>
      <c r="AW349" s="13" t="s">
        <v>32</v>
      </c>
      <c r="AX349" s="13" t="s">
        <v>76</v>
      </c>
      <c r="AY349" s="252" t="s">
        <v>362</v>
      </c>
    </row>
    <row r="350" s="14" customFormat="1">
      <c r="A350" s="14"/>
      <c r="B350" s="263"/>
      <c r="C350" s="264"/>
      <c r="D350" s="243" t="s">
        <v>372</v>
      </c>
      <c r="E350" s="265" t="s">
        <v>1</v>
      </c>
      <c r="F350" s="266" t="s">
        <v>396</v>
      </c>
      <c r="G350" s="264"/>
      <c r="H350" s="267">
        <v>50</v>
      </c>
      <c r="I350" s="268"/>
      <c r="J350" s="264"/>
      <c r="K350" s="264"/>
      <c r="L350" s="269"/>
      <c r="M350" s="270"/>
      <c r="N350" s="271"/>
      <c r="O350" s="271"/>
      <c r="P350" s="271"/>
      <c r="Q350" s="271"/>
      <c r="R350" s="271"/>
      <c r="S350" s="271"/>
      <c r="T350" s="272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73" t="s">
        <v>372</v>
      </c>
      <c r="AU350" s="273" t="s">
        <v>88</v>
      </c>
      <c r="AV350" s="14" t="s">
        <v>370</v>
      </c>
      <c r="AW350" s="14" t="s">
        <v>32</v>
      </c>
      <c r="AX350" s="14" t="s">
        <v>83</v>
      </c>
      <c r="AY350" s="273" t="s">
        <v>362</v>
      </c>
    </row>
    <row r="351" s="2" customFormat="1" ht="24.15" customHeight="1">
      <c r="A351" s="39"/>
      <c r="B351" s="40"/>
      <c r="C351" s="228" t="s">
        <v>1264</v>
      </c>
      <c r="D351" s="228" t="s">
        <v>365</v>
      </c>
      <c r="E351" s="229" t="s">
        <v>3846</v>
      </c>
      <c r="F351" s="230" t="s">
        <v>3847</v>
      </c>
      <c r="G351" s="231" t="s">
        <v>3590</v>
      </c>
      <c r="H351" s="232">
        <v>262</v>
      </c>
      <c r="I351" s="233"/>
      <c r="J351" s="234">
        <f>ROUND(I351*H351,2)</f>
        <v>0</v>
      </c>
      <c r="K351" s="230" t="s">
        <v>369</v>
      </c>
      <c r="L351" s="45"/>
      <c r="M351" s="235" t="s">
        <v>1</v>
      </c>
      <c r="N351" s="236" t="s">
        <v>42</v>
      </c>
      <c r="O351" s="92"/>
      <c r="P351" s="237">
        <f>O351*H351</f>
        <v>0</v>
      </c>
      <c r="Q351" s="237">
        <v>2.0000000000000002E-05</v>
      </c>
      <c r="R351" s="237">
        <f>Q351*H351</f>
        <v>0.0052400000000000007</v>
      </c>
      <c r="S351" s="237">
        <v>0</v>
      </c>
      <c r="T351" s="238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39" t="s">
        <v>440</v>
      </c>
      <c r="AT351" s="239" t="s">
        <v>365</v>
      </c>
      <c r="AU351" s="239" t="s">
        <v>88</v>
      </c>
      <c r="AY351" s="18" t="s">
        <v>362</v>
      </c>
      <c r="BE351" s="240">
        <f>IF(N351="základní",J351,0)</f>
        <v>0</v>
      </c>
      <c r="BF351" s="240">
        <f>IF(N351="snížená",J351,0)</f>
        <v>0</v>
      </c>
      <c r="BG351" s="240">
        <f>IF(N351="zákl. přenesená",J351,0)</f>
        <v>0</v>
      </c>
      <c r="BH351" s="240">
        <f>IF(N351="sníž. přenesená",J351,0)</f>
        <v>0</v>
      </c>
      <c r="BI351" s="240">
        <f>IF(N351="nulová",J351,0)</f>
        <v>0</v>
      </c>
      <c r="BJ351" s="18" t="s">
        <v>88</v>
      </c>
      <c r="BK351" s="240">
        <f>ROUND(I351*H351,2)</f>
        <v>0</v>
      </c>
      <c r="BL351" s="18" t="s">
        <v>440</v>
      </c>
      <c r="BM351" s="239" t="s">
        <v>1729</v>
      </c>
    </row>
    <row r="352" s="13" customFormat="1">
      <c r="A352" s="13"/>
      <c r="B352" s="241"/>
      <c r="C352" s="242"/>
      <c r="D352" s="243" t="s">
        <v>372</v>
      </c>
      <c r="E352" s="244" t="s">
        <v>1</v>
      </c>
      <c r="F352" s="245" t="s">
        <v>3848</v>
      </c>
      <c r="G352" s="242"/>
      <c r="H352" s="246">
        <v>262</v>
      </c>
      <c r="I352" s="247"/>
      <c r="J352" s="242"/>
      <c r="K352" s="242"/>
      <c r="L352" s="248"/>
      <c r="M352" s="249"/>
      <c r="N352" s="250"/>
      <c r="O352" s="250"/>
      <c r="P352" s="250"/>
      <c r="Q352" s="250"/>
      <c r="R352" s="250"/>
      <c r="S352" s="250"/>
      <c r="T352" s="251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2" t="s">
        <v>372</v>
      </c>
      <c r="AU352" s="252" t="s">
        <v>88</v>
      </c>
      <c r="AV352" s="13" t="s">
        <v>88</v>
      </c>
      <c r="AW352" s="13" t="s">
        <v>32</v>
      </c>
      <c r="AX352" s="13" t="s">
        <v>76</v>
      </c>
      <c r="AY352" s="252" t="s">
        <v>362</v>
      </c>
    </row>
    <row r="353" s="14" customFormat="1">
      <c r="A353" s="14"/>
      <c r="B353" s="263"/>
      <c r="C353" s="264"/>
      <c r="D353" s="243" t="s">
        <v>372</v>
      </c>
      <c r="E353" s="265" t="s">
        <v>1</v>
      </c>
      <c r="F353" s="266" t="s">
        <v>396</v>
      </c>
      <c r="G353" s="264"/>
      <c r="H353" s="267">
        <v>262</v>
      </c>
      <c r="I353" s="268"/>
      <c r="J353" s="264"/>
      <c r="K353" s="264"/>
      <c r="L353" s="269"/>
      <c r="M353" s="270"/>
      <c r="N353" s="271"/>
      <c r="O353" s="271"/>
      <c r="P353" s="271"/>
      <c r="Q353" s="271"/>
      <c r="R353" s="271"/>
      <c r="S353" s="271"/>
      <c r="T353" s="272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73" t="s">
        <v>372</v>
      </c>
      <c r="AU353" s="273" t="s">
        <v>88</v>
      </c>
      <c r="AV353" s="14" t="s">
        <v>370</v>
      </c>
      <c r="AW353" s="14" t="s">
        <v>32</v>
      </c>
      <c r="AX353" s="14" t="s">
        <v>83</v>
      </c>
      <c r="AY353" s="273" t="s">
        <v>362</v>
      </c>
    </row>
    <row r="354" s="2" customFormat="1" ht="16.5" customHeight="1">
      <c r="A354" s="39"/>
      <c r="B354" s="40"/>
      <c r="C354" s="253" t="s">
        <v>1199</v>
      </c>
      <c r="D354" s="253" t="s">
        <v>380</v>
      </c>
      <c r="E354" s="254" t="s">
        <v>3849</v>
      </c>
      <c r="F354" s="255" t="s">
        <v>3850</v>
      </c>
      <c r="G354" s="256" t="s">
        <v>470</v>
      </c>
      <c r="H354" s="257">
        <v>262</v>
      </c>
      <c r="I354" s="258"/>
      <c r="J354" s="259">
        <f>ROUND(I354*H354,2)</f>
        <v>0</v>
      </c>
      <c r="K354" s="255" t="s">
        <v>471</v>
      </c>
      <c r="L354" s="260"/>
      <c r="M354" s="261" t="s">
        <v>1</v>
      </c>
      <c r="N354" s="262" t="s">
        <v>42</v>
      </c>
      <c r="O354" s="92"/>
      <c r="P354" s="237">
        <f>O354*H354</f>
        <v>0</v>
      </c>
      <c r="Q354" s="237">
        <v>0</v>
      </c>
      <c r="R354" s="237">
        <f>Q354*H354</f>
        <v>0</v>
      </c>
      <c r="S354" s="237">
        <v>0</v>
      </c>
      <c r="T354" s="238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9" t="s">
        <v>526</v>
      </c>
      <c r="AT354" s="239" t="s">
        <v>380</v>
      </c>
      <c r="AU354" s="239" t="s">
        <v>88</v>
      </c>
      <c r="AY354" s="18" t="s">
        <v>362</v>
      </c>
      <c r="BE354" s="240">
        <f>IF(N354="základní",J354,0)</f>
        <v>0</v>
      </c>
      <c r="BF354" s="240">
        <f>IF(N354="snížená",J354,0)</f>
        <v>0</v>
      </c>
      <c r="BG354" s="240">
        <f>IF(N354="zákl. přenesená",J354,0)</f>
        <v>0</v>
      </c>
      <c r="BH354" s="240">
        <f>IF(N354="sníž. přenesená",J354,0)</f>
        <v>0</v>
      </c>
      <c r="BI354" s="240">
        <f>IF(N354="nulová",J354,0)</f>
        <v>0</v>
      </c>
      <c r="BJ354" s="18" t="s">
        <v>88</v>
      </c>
      <c r="BK354" s="240">
        <f>ROUND(I354*H354,2)</f>
        <v>0</v>
      </c>
      <c r="BL354" s="18" t="s">
        <v>440</v>
      </c>
      <c r="BM354" s="239" t="s">
        <v>1737</v>
      </c>
    </row>
    <row r="355" s="13" customFormat="1">
      <c r="A355" s="13"/>
      <c r="B355" s="241"/>
      <c r="C355" s="242"/>
      <c r="D355" s="243" t="s">
        <v>372</v>
      </c>
      <c r="E355" s="244" t="s">
        <v>1</v>
      </c>
      <c r="F355" s="245" t="s">
        <v>3851</v>
      </c>
      <c r="G355" s="242"/>
      <c r="H355" s="246">
        <v>262</v>
      </c>
      <c r="I355" s="247"/>
      <c r="J355" s="242"/>
      <c r="K355" s="242"/>
      <c r="L355" s="248"/>
      <c r="M355" s="249"/>
      <c r="N355" s="250"/>
      <c r="O355" s="250"/>
      <c r="P355" s="250"/>
      <c r="Q355" s="250"/>
      <c r="R355" s="250"/>
      <c r="S355" s="250"/>
      <c r="T355" s="251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2" t="s">
        <v>372</v>
      </c>
      <c r="AU355" s="252" t="s">
        <v>88</v>
      </c>
      <c r="AV355" s="13" t="s">
        <v>88</v>
      </c>
      <c r="AW355" s="13" t="s">
        <v>32</v>
      </c>
      <c r="AX355" s="13" t="s">
        <v>76</v>
      </c>
      <c r="AY355" s="252" t="s">
        <v>362</v>
      </c>
    </row>
    <row r="356" s="14" customFormat="1">
      <c r="A356" s="14"/>
      <c r="B356" s="263"/>
      <c r="C356" s="264"/>
      <c r="D356" s="243" t="s">
        <v>372</v>
      </c>
      <c r="E356" s="265" t="s">
        <v>1</v>
      </c>
      <c r="F356" s="266" t="s">
        <v>396</v>
      </c>
      <c r="G356" s="264"/>
      <c r="H356" s="267">
        <v>262</v>
      </c>
      <c r="I356" s="268"/>
      <c r="J356" s="264"/>
      <c r="K356" s="264"/>
      <c r="L356" s="269"/>
      <c r="M356" s="270"/>
      <c r="N356" s="271"/>
      <c r="O356" s="271"/>
      <c r="P356" s="271"/>
      <c r="Q356" s="271"/>
      <c r="R356" s="271"/>
      <c r="S356" s="271"/>
      <c r="T356" s="272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73" t="s">
        <v>372</v>
      </c>
      <c r="AU356" s="273" t="s">
        <v>88</v>
      </c>
      <c r="AV356" s="14" t="s">
        <v>370</v>
      </c>
      <c r="AW356" s="14" t="s">
        <v>32</v>
      </c>
      <c r="AX356" s="14" t="s">
        <v>83</v>
      </c>
      <c r="AY356" s="273" t="s">
        <v>362</v>
      </c>
    </row>
    <row r="357" s="2" customFormat="1" ht="24.15" customHeight="1">
      <c r="A357" s="39"/>
      <c r="B357" s="40"/>
      <c r="C357" s="228" t="s">
        <v>1275</v>
      </c>
      <c r="D357" s="228" t="s">
        <v>365</v>
      </c>
      <c r="E357" s="229" t="s">
        <v>3852</v>
      </c>
      <c r="F357" s="230" t="s">
        <v>3853</v>
      </c>
      <c r="G357" s="231" t="s">
        <v>470</v>
      </c>
      <c r="H357" s="232">
        <v>24</v>
      </c>
      <c r="I357" s="233"/>
      <c r="J357" s="234">
        <f>ROUND(I357*H357,2)</f>
        <v>0</v>
      </c>
      <c r="K357" s="230" t="s">
        <v>369</v>
      </c>
      <c r="L357" s="45"/>
      <c r="M357" s="235" t="s">
        <v>1</v>
      </c>
      <c r="N357" s="236" t="s">
        <v>42</v>
      </c>
      <c r="O357" s="92"/>
      <c r="P357" s="237">
        <f>O357*H357</f>
        <v>0</v>
      </c>
      <c r="Q357" s="237">
        <v>0.00027</v>
      </c>
      <c r="R357" s="237">
        <f>Q357*H357</f>
        <v>0.0064799999999999996</v>
      </c>
      <c r="S357" s="237">
        <v>0</v>
      </c>
      <c r="T357" s="238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9" t="s">
        <v>440</v>
      </c>
      <c r="AT357" s="239" t="s">
        <v>365</v>
      </c>
      <c r="AU357" s="239" t="s">
        <v>88</v>
      </c>
      <c r="AY357" s="18" t="s">
        <v>362</v>
      </c>
      <c r="BE357" s="240">
        <f>IF(N357="základní",J357,0)</f>
        <v>0</v>
      </c>
      <c r="BF357" s="240">
        <f>IF(N357="snížená",J357,0)</f>
        <v>0</v>
      </c>
      <c r="BG357" s="240">
        <f>IF(N357="zákl. přenesená",J357,0)</f>
        <v>0</v>
      </c>
      <c r="BH357" s="240">
        <f>IF(N357="sníž. přenesená",J357,0)</f>
        <v>0</v>
      </c>
      <c r="BI357" s="240">
        <f>IF(N357="nulová",J357,0)</f>
        <v>0</v>
      </c>
      <c r="BJ357" s="18" t="s">
        <v>88</v>
      </c>
      <c r="BK357" s="240">
        <f>ROUND(I357*H357,2)</f>
        <v>0</v>
      </c>
      <c r="BL357" s="18" t="s">
        <v>440</v>
      </c>
      <c r="BM357" s="239" t="s">
        <v>1749</v>
      </c>
    </row>
    <row r="358" s="13" customFormat="1">
      <c r="A358" s="13"/>
      <c r="B358" s="241"/>
      <c r="C358" s="242"/>
      <c r="D358" s="243" t="s">
        <v>372</v>
      </c>
      <c r="E358" s="244" t="s">
        <v>1</v>
      </c>
      <c r="F358" s="245" t="s">
        <v>3854</v>
      </c>
      <c r="G358" s="242"/>
      <c r="H358" s="246">
        <v>24</v>
      </c>
      <c r="I358" s="247"/>
      <c r="J358" s="242"/>
      <c r="K358" s="242"/>
      <c r="L358" s="248"/>
      <c r="M358" s="249"/>
      <c r="N358" s="250"/>
      <c r="O358" s="250"/>
      <c r="P358" s="250"/>
      <c r="Q358" s="250"/>
      <c r="R358" s="250"/>
      <c r="S358" s="250"/>
      <c r="T358" s="251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2" t="s">
        <v>372</v>
      </c>
      <c r="AU358" s="252" t="s">
        <v>88</v>
      </c>
      <c r="AV358" s="13" t="s">
        <v>88</v>
      </c>
      <c r="AW358" s="13" t="s">
        <v>32</v>
      </c>
      <c r="AX358" s="13" t="s">
        <v>76</v>
      </c>
      <c r="AY358" s="252" t="s">
        <v>362</v>
      </c>
    </row>
    <row r="359" s="14" customFormat="1">
      <c r="A359" s="14"/>
      <c r="B359" s="263"/>
      <c r="C359" s="264"/>
      <c r="D359" s="243" t="s">
        <v>372</v>
      </c>
      <c r="E359" s="265" t="s">
        <v>1</v>
      </c>
      <c r="F359" s="266" t="s">
        <v>396</v>
      </c>
      <c r="G359" s="264"/>
      <c r="H359" s="267">
        <v>24</v>
      </c>
      <c r="I359" s="268"/>
      <c r="J359" s="264"/>
      <c r="K359" s="264"/>
      <c r="L359" s="269"/>
      <c r="M359" s="270"/>
      <c r="N359" s="271"/>
      <c r="O359" s="271"/>
      <c r="P359" s="271"/>
      <c r="Q359" s="271"/>
      <c r="R359" s="271"/>
      <c r="S359" s="271"/>
      <c r="T359" s="272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73" t="s">
        <v>372</v>
      </c>
      <c r="AU359" s="273" t="s">
        <v>88</v>
      </c>
      <c r="AV359" s="14" t="s">
        <v>370</v>
      </c>
      <c r="AW359" s="14" t="s">
        <v>32</v>
      </c>
      <c r="AX359" s="14" t="s">
        <v>83</v>
      </c>
      <c r="AY359" s="273" t="s">
        <v>362</v>
      </c>
    </row>
    <row r="360" s="2" customFormat="1" ht="24.15" customHeight="1">
      <c r="A360" s="39"/>
      <c r="B360" s="40"/>
      <c r="C360" s="228" t="s">
        <v>1280</v>
      </c>
      <c r="D360" s="228" t="s">
        <v>365</v>
      </c>
      <c r="E360" s="229" t="s">
        <v>3855</v>
      </c>
      <c r="F360" s="230" t="s">
        <v>3856</v>
      </c>
      <c r="G360" s="231" t="s">
        <v>470</v>
      </c>
      <c r="H360" s="232">
        <v>142</v>
      </c>
      <c r="I360" s="233"/>
      <c r="J360" s="234">
        <f>ROUND(I360*H360,2)</f>
        <v>0</v>
      </c>
      <c r="K360" s="230" t="s">
        <v>369</v>
      </c>
      <c r="L360" s="45"/>
      <c r="M360" s="235" t="s">
        <v>1</v>
      </c>
      <c r="N360" s="236" t="s">
        <v>42</v>
      </c>
      <c r="O360" s="92"/>
      <c r="P360" s="237">
        <f>O360*H360</f>
        <v>0</v>
      </c>
      <c r="Q360" s="237">
        <v>0.00040000000000000002</v>
      </c>
      <c r="R360" s="237">
        <f>Q360*H360</f>
        <v>0.056800000000000003</v>
      </c>
      <c r="S360" s="237">
        <v>0</v>
      </c>
      <c r="T360" s="238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9" t="s">
        <v>440</v>
      </c>
      <c r="AT360" s="239" t="s">
        <v>365</v>
      </c>
      <c r="AU360" s="239" t="s">
        <v>88</v>
      </c>
      <c r="AY360" s="18" t="s">
        <v>362</v>
      </c>
      <c r="BE360" s="240">
        <f>IF(N360="základní",J360,0)</f>
        <v>0</v>
      </c>
      <c r="BF360" s="240">
        <f>IF(N360="snížená",J360,0)</f>
        <v>0</v>
      </c>
      <c r="BG360" s="240">
        <f>IF(N360="zákl. přenesená",J360,0)</f>
        <v>0</v>
      </c>
      <c r="BH360" s="240">
        <f>IF(N360="sníž. přenesená",J360,0)</f>
        <v>0</v>
      </c>
      <c r="BI360" s="240">
        <f>IF(N360="nulová",J360,0)</f>
        <v>0</v>
      </c>
      <c r="BJ360" s="18" t="s">
        <v>88</v>
      </c>
      <c r="BK360" s="240">
        <f>ROUND(I360*H360,2)</f>
        <v>0</v>
      </c>
      <c r="BL360" s="18" t="s">
        <v>440</v>
      </c>
      <c r="BM360" s="239" t="s">
        <v>1767</v>
      </c>
    </row>
    <row r="361" s="13" customFormat="1">
      <c r="A361" s="13"/>
      <c r="B361" s="241"/>
      <c r="C361" s="242"/>
      <c r="D361" s="243" t="s">
        <v>372</v>
      </c>
      <c r="E361" s="244" t="s">
        <v>1</v>
      </c>
      <c r="F361" s="245" t="s">
        <v>3857</v>
      </c>
      <c r="G361" s="242"/>
      <c r="H361" s="246">
        <v>142</v>
      </c>
      <c r="I361" s="247"/>
      <c r="J361" s="242"/>
      <c r="K361" s="242"/>
      <c r="L361" s="248"/>
      <c r="M361" s="249"/>
      <c r="N361" s="250"/>
      <c r="O361" s="250"/>
      <c r="P361" s="250"/>
      <c r="Q361" s="250"/>
      <c r="R361" s="250"/>
      <c r="S361" s="250"/>
      <c r="T361" s="251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2" t="s">
        <v>372</v>
      </c>
      <c r="AU361" s="252" t="s">
        <v>88</v>
      </c>
      <c r="AV361" s="13" t="s">
        <v>88</v>
      </c>
      <c r="AW361" s="13" t="s">
        <v>32</v>
      </c>
      <c r="AX361" s="13" t="s">
        <v>76</v>
      </c>
      <c r="AY361" s="252" t="s">
        <v>362</v>
      </c>
    </row>
    <row r="362" s="14" customFormat="1">
      <c r="A362" s="14"/>
      <c r="B362" s="263"/>
      <c r="C362" s="264"/>
      <c r="D362" s="243" t="s">
        <v>372</v>
      </c>
      <c r="E362" s="265" t="s">
        <v>1</v>
      </c>
      <c r="F362" s="266" t="s">
        <v>396</v>
      </c>
      <c r="G362" s="264"/>
      <c r="H362" s="267">
        <v>142</v>
      </c>
      <c r="I362" s="268"/>
      <c r="J362" s="264"/>
      <c r="K362" s="264"/>
      <c r="L362" s="269"/>
      <c r="M362" s="270"/>
      <c r="N362" s="271"/>
      <c r="O362" s="271"/>
      <c r="P362" s="271"/>
      <c r="Q362" s="271"/>
      <c r="R362" s="271"/>
      <c r="S362" s="271"/>
      <c r="T362" s="272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73" t="s">
        <v>372</v>
      </c>
      <c r="AU362" s="273" t="s">
        <v>88</v>
      </c>
      <c r="AV362" s="14" t="s">
        <v>370</v>
      </c>
      <c r="AW362" s="14" t="s">
        <v>32</v>
      </c>
      <c r="AX362" s="14" t="s">
        <v>83</v>
      </c>
      <c r="AY362" s="273" t="s">
        <v>362</v>
      </c>
    </row>
    <row r="363" s="2" customFormat="1" ht="24.15" customHeight="1">
      <c r="A363" s="39"/>
      <c r="B363" s="40"/>
      <c r="C363" s="228" t="s">
        <v>1288</v>
      </c>
      <c r="D363" s="228" t="s">
        <v>365</v>
      </c>
      <c r="E363" s="229" t="s">
        <v>3858</v>
      </c>
      <c r="F363" s="230" t="s">
        <v>3859</v>
      </c>
      <c r="G363" s="231" t="s">
        <v>470</v>
      </c>
      <c r="H363" s="232">
        <v>40</v>
      </c>
      <c r="I363" s="233"/>
      <c r="J363" s="234">
        <f>ROUND(I363*H363,2)</f>
        <v>0</v>
      </c>
      <c r="K363" s="230" t="s">
        <v>369</v>
      </c>
      <c r="L363" s="45"/>
      <c r="M363" s="235" t="s">
        <v>1</v>
      </c>
      <c r="N363" s="236" t="s">
        <v>42</v>
      </c>
      <c r="O363" s="92"/>
      <c r="P363" s="237">
        <f>O363*H363</f>
        <v>0</v>
      </c>
      <c r="Q363" s="237">
        <v>0.00056999999999999998</v>
      </c>
      <c r="R363" s="237">
        <f>Q363*H363</f>
        <v>0.022800000000000001</v>
      </c>
      <c r="S363" s="237">
        <v>0</v>
      </c>
      <c r="T363" s="238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9" t="s">
        <v>440</v>
      </c>
      <c r="AT363" s="239" t="s">
        <v>365</v>
      </c>
      <c r="AU363" s="239" t="s">
        <v>88</v>
      </c>
      <c r="AY363" s="18" t="s">
        <v>362</v>
      </c>
      <c r="BE363" s="240">
        <f>IF(N363="základní",J363,0)</f>
        <v>0</v>
      </c>
      <c r="BF363" s="240">
        <f>IF(N363="snížená",J363,0)</f>
        <v>0</v>
      </c>
      <c r="BG363" s="240">
        <f>IF(N363="zákl. přenesená",J363,0)</f>
        <v>0</v>
      </c>
      <c r="BH363" s="240">
        <f>IF(N363="sníž. přenesená",J363,0)</f>
        <v>0</v>
      </c>
      <c r="BI363" s="240">
        <f>IF(N363="nulová",J363,0)</f>
        <v>0</v>
      </c>
      <c r="BJ363" s="18" t="s">
        <v>88</v>
      </c>
      <c r="BK363" s="240">
        <f>ROUND(I363*H363,2)</f>
        <v>0</v>
      </c>
      <c r="BL363" s="18" t="s">
        <v>440</v>
      </c>
      <c r="BM363" s="239" t="s">
        <v>2748</v>
      </c>
    </row>
    <row r="364" s="13" customFormat="1">
      <c r="A364" s="13"/>
      <c r="B364" s="241"/>
      <c r="C364" s="242"/>
      <c r="D364" s="243" t="s">
        <v>372</v>
      </c>
      <c r="E364" s="244" t="s">
        <v>1</v>
      </c>
      <c r="F364" s="245" t="s">
        <v>3860</v>
      </c>
      <c r="G364" s="242"/>
      <c r="H364" s="246">
        <v>40</v>
      </c>
      <c r="I364" s="247"/>
      <c r="J364" s="242"/>
      <c r="K364" s="242"/>
      <c r="L364" s="248"/>
      <c r="M364" s="249"/>
      <c r="N364" s="250"/>
      <c r="O364" s="250"/>
      <c r="P364" s="250"/>
      <c r="Q364" s="250"/>
      <c r="R364" s="250"/>
      <c r="S364" s="250"/>
      <c r="T364" s="251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2" t="s">
        <v>372</v>
      </c>
      <c r="AU364" s="252" t="s">
        <v>88</v>
      </c>
      <c r="AV364" s="13" t="s">
        <v>88</v>
      </c>
      <c r="AW364" s="13" t="s">
        <v>32</v>
      </c>
      <c r="AX364" s="13" t="s">
        <v>76</v>
      </c>
      <c r="AY364" s="252" t="s">
        <v>362</v>
      </c>
    </row>
    <row r="365" s="14" customFormat="1">
      <c r="A365" s="14"/>
      <c r="B365" s="263"/>
      <c r="C365" s="264"/>
      <c r="D365" s="243" t="s">
        <v>372</v>
      </c>
      <c r="E365" s="265" t="s">
        <v>1</v>
      </c>
      <c r="F365" s="266" t="s">
        <v>396</v>
      </c>
      <c r="G365" s="264"/>
      <c r="H365" s="267">
        <v>40</v>
      </c>
      <c r="I365" s="268"/>
      <c r="J365" s="264"/>
      <c r="K365" s="264"/>
      <c r="L365" s="269"/>
      <c r="M365" s="270"/>
      <c r="N365" s="271"/>
      <c r="O365" s="271"/>
      <c r="P365" s="271"/>
      <c r="Q365" s="271"/>
      <c r="R365" s="271"/>
      <c r="S365" s="271"/>
      <c r="T365" s="272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73" t="s">
        <v>372</v>
      </c>
      <c r="AU365" s="273" t="s">
        <v>88</v>
      </c>
      <c r="AV365" s="14" t="s">
        <v>370</v>
      </c>
      <c r="AW365" s="14" t="s">
        <v>32</v>
      </c>
      <c r="AX365" s="14" t="s">
        <v>83</v>
      </c>
      <c r="AY365" s="273" t="s">
        <v>362</v>
      </c>
    </row>
    <row r="366" s="2" customFormat="1" ht="24.15" customHeight="1">
      <c r="A366" s="39"/>
      <c r="B366" s="40"/>
      <c r="C366" s="228" t="s">
        <v>1293</v>
      </c>
      <c r="D366" s="228" t="s">
        <v>365</v>
      </c>
      <c r="E366" s="229" t="s">
        <v>3861</v>
      </c>
      <c r="F366" s="230" t="s">
        <v>3862</v>
      </c>
      <c r="G366" s="231" t="s">
        <v>470</v>
      </c>
      <c r="H366" s="232">
        <v>1</v>
      </c>
      <c r="I366" s="233"/>
      <c r="J366" s="234">
        <f>ROUND(I366*H366,2)</f>
        <v>0</v>
      </c>
      <c r="K366" s="230" t="s">
        <v>369</v>
      </c>
      <c r="L366" s="45"/>
      <c r="M366" s="235" t="s">
        <v>1</v>
      </c>
      <c r="N366" s="236" t="s">
        <v>42</v>
      </c>
      <c r="O366" s="92"/>
      <c r="P366" s="237">
        <f>O366*H366</f>
        <v>0</v>
      </c>
      <c r="Q366" s="237">
        <v>0.00080000000000000004</v>
      </c>
      <c r="R366" s="237">
        <f>Q366*H366</f>
        <v>0.00080000000000000004</v>
      </c>
      <c r="S366" s="237">
        <v>0</v>
      </c>
      <c r="T366" s="238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39" t="s">
        <v>440</v>
      </c>
      <c r="AT366" s="239" t="s">
        <v>365</v>
      </c>
      <c r="AU366" s="239" t="s">
        <v>88</v>
      </c>
      <c r="AY366" s="18" t="s">
        <v>362</v>
      </c>
      <c r="BE366" s="240">
        <f>IF(N366="základní",J366,0)</f>
        <v>0</v>
      </c>
      <c r="BF366" s="240">
        <f>IF(N366="snížená",J366,0)</f>
        <v>0</v>
      </c>
      <c r="BG366" s="240">
        <f>IF(N366="zákl. přenesená",J366,0)</f>
        <v>0</v>
      </c>
      <c r="BH366" s="240">
        <f>IF(N366="sníž. přenesená",J366,0)</f>
        <v>0</v>
      </c>
      <c r="BI366" s="240">
        <f>IF(N366="nulová",J366,0)</f>
        <v>0</v>
      </c>
      <c r="BJ366" s="18" t="s">
        <v>88</v>
      </c>
      <c r="BK366" s="240">
        <f>ROUND(I366*H366,2)</f>
        <v>0</v>
      </c>
      <c r="BL366" s="18" t="s">
        <v>440</v>
      </c>
      <c r="BM366" s="239" t="s">
        <v>2751</v>
      </c>
    </row>
    <row r="367" s="13" customFormat="1">
      <c r="A367" s="13"/>
      <c r="B367" s="241"/>
      <c r="C367" s="242"/>
      <c r="D367" s="243" t="s">
        <v>372</v>
      </c>
      <c r="E367" s="244" t="s">
        <v>1</v>
      </c>
      <c r="F367" s="245" t="s">
        <v>3863</v>
      </c>
      <c r="G367" s="242"/>
      <c r="H367" s="246">
        <v>1</v>
      </c>
      <c r="I367" s="247"/>
      <c r="J367" s="242"/>
      <c r="K367" s="242"/>
      <c r="L367" s="248"/>
      <c r="M367" s="249"/>
      <c r="N367" s="250"/>
      <c r="O367" s="250"/>
      <c r="P367" s="250"/>
      <c r="Q367" s="250"/>
      <c r="R367" s="250"/>
      <c r="S367" s="250"/>
      <c r="T367" s="251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2" t="s">
        <v>372</v>
      </c>
      <c r="AU367" s="252" t="s">
        <v>88</v>
      </c>
      <c r="AV367" s="13" t="s">
        <v>88</v>
      </c>
      <c r="AW367" s="13" t="s">
        <v>32</v>
      </c>
      <c r="AX367" s="13" t="s">
        <v>76</v>
      </c>
      <c r="AY367" s="252" t="s">
        <v>362</v>
      </c>
    </row>
    <row r="368" s="14" customFormat="1">
      <c r="A368" s="14"/>
      <c r="B368" s="263"/>
      <c r="C368" s="264"/>
      <c r="D368" s="243" t="s">
        <v>372</v>
      </c>
      <c r="E368" s="265" t="s">
        <v>1</v>
      </c>
      <c r="F368" s="266" t="s">
        <v>396</v>
      </c>
      <c r="G368" s="264"/>
      <c r="H368" s="267">
        <v>1</v>
      </c>
      <c r="I368" s="268"/>
      <c r="J368" s="264"/>
      <c r="K368" s="264"/>
      <c r="L368" s="269"/>
      <c r="M368" s="270"/>
      <c r="N368" s="271"/>
      <c r="O368" s="271"/>
      <c r="P368" s="271"/>
      <c r="Q368" s="271"/>
      <c r="R368" s="271"/>
      <c r="S368" s="271"/>
      <c r="T368" s="272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73" t="s">
        <v>372</v>
      </c>
      <c r="AU368" s="273" t="s">
        <v>88</v>
      </c>
      <c r="AV368" s="14" t="s">
        <v>370</v>
      </c>
      <c r="AW368" s="14" t="s">
        <v>32</v>
      </c>
      <c r="AX368" s="14" t="s">
        <v>83</v>
      </c>
      <c r="AY368" s="273" t="s">
        <v>362</v>
      </c>
    </row>
    <row r="369" s="2" customFormat="1" ht="24.15" customHeight="1">
      <c r="A369" s="39"/>
      <c r="B369" s="40"/>
      <c r="C369" s="228" t="s">
        <v>1301</v>
      </c>
      <c r="D369" s="228" t="s">
        <v>365</v>
      </c>
      <c r="E369" s="229" t="s">
        <v>3864</v>
      </c>
      <c r="F369" s="230" t="s">
        <v>3865</v>
      </c>
      <c r="G369" s="231" t="s">
        <v>470</v>
      </c>
      <c r="H369" s="232">
        <v>6</v>
      </c>
      <c r="I369" s="233"/>
      <c r="J369" s="234">
        <f>ROUND(I369*H369,2)</f>
        <v>0</v>
      </c>
      <c r="K369" s="230" t="s">
        <v>369</v>
      </c>
      <c r="L369" s="45"/>
      <c r="M369" s="235" t="s">
        <v>1</v>
      </c>
      <c r="N369" s="236" t="s">
        <v>42</v>
      </c>
      <c r="O369" s="92"/>
      <c r="P369" s="237">
        <f>O369*H369</f>
        <v>0</v>
      </c>
      <c r="Q369" s="237">
        <v>0.00182</v>
      </c>
      <c r="R369" s="237">
        <f>Q369*H369</f>
        <v>0.010919999999999999</v>
      </c>
      <c r="S369" s="237">
        <v>0</v>
      </c>
      <c r="T369" s="238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39" t="s">
        <v>440</v>
      </c>
      <c r="AT369" s="239" t="s">
        <v>365</v>
      </c>
      <c r="AU369" s="239" t="s">
        <v>88</v>
      </c>
      <c r="AY369" s="18" t="s">
        <v>362</v>
      </c>
      <c r="BE369" s="240">
        <f>IF(N369="základní",J369,0)</f>
        <v>0</v>
      </c>
      <c r="BF369" s="240">
        <f>IF(N369="snížená",J369,0)</f>
        <v>0</v>
      </c>
      <c r="BG369" s="240">
        <f>IF(N369="zákl. přenesená",J369,0)</f>
        <v>0</v>
      </c>
      <c r="BH369" s="240">
        <f>IF(N369="sníž. přenesená",J369,0)</f>
        <v>0</v>
      </c>
      <c r="BI369" s="240">
        <f>IF(N369="nulová",J369,0)</f>
        <v>0</v>
      </c>
      <c r="BJ369" s="18" t="s">
        <v>88</v>
      </c>
      <c r="BK369" s="240">
        <f>ROUND(I369*H369,2)</f>
        <v>0</v>
      </c>
      <c r="BL369" s="18" t="s">
        <v>440</v>
      </c>
      <c r="BM369" s="239" t="s">
        <v>2754</v>
      </c>
    </row>
    <row r="370" s="13" customFormat="1">
      <c r="A370" s="13"/>
      <c r="B370" s="241"/>
      <c r="C370" s="242"/>
      <c r="D370" s="243" t="s">
        <v>372</v>
      </c>
      <c r="E370" s="244" t="s">
        <v>1</v>
      </c>
      <c r="F370" s="245" t="s">
        <v>3866</v>
      </c>
      <c r="G370" s="242"/>
      <c r="H370" s="246">
        <v>6</v>
      </c>
      <c r="I370" s="247"/>
      <c r="J370" s="242"/>
      <c r="K370" s="242"/>
      <c r="L370" s="248"/>
      <c r="M370" s="249"/>
      <c r="N370" s="250"/>
      <c r="O370" s="250"/>
      <c r="P370" s="250"/>
      <c r="Q370" s="250"/>
      <c r="R370" s="250"/>
      <c r="S370" s="250"/>
      <c r="T370" s="251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2" t="s">
        <v>372</v>
      </c>
      <c r="AU370" s="252" t="s">
        <v>88</v>
      </c>
      <c r="AV370" s="13" t="s">
        <v>88</v>
      </c>
      <c r="AW370" s="13" t="s">
        <v>32</v>
      </c>
      <c r="AX370" s="13" t="s">
        <v>76</v>
      </c>
      <c r="AY370" s="252" t="s">
        <v>362</v>
      </c>
    </row>
    <row r="371" s="14" customFormat="1">
      <c r="A371" s="14"/>
      <c r="B371" s="263"/>
      <c r="C371" s="264"/>
      <c r="D371" s="243" t="s">
        <v>372</v>
      </c>
      <c r="E371" s="265" t="s">
        <v>1</v>
      </c>
      <c r="F371" s="266" t="s">
        <v>396</v>
      </c>
      <c r="G371" s="264"/>
      <c r="H371" s="267">
        <v>6</v>
      </c>
      <c r="I371" s="268"/>
      <c r="J371" s="264"/>
      <c r="K371" s="264"/>
      <c r="L371" s="269"/>
      <c r="M371" s="270"/>
      <c r="N371" s="271"/>
      <c r="O371" s="271"/>
      <c r="P371" s="271"/>
      <c r="Q371" s="271"/>
      <c r="R371" s="271"/>
      <c r="S371" s="271"/>
      <c r="T371" s="272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73" t="s">
        <v>372</v>
      </c>
      <c r="AU371" s="273" t="s">
        <v>88</v>
      </c>
      <c r="AV371" s="14" t="s">
        <v>370</v>
      </c>
      <c r="AW371" s="14" t="s">
        <v>32</v>
      </c>
      <c r="AX371" s="14" t="s">
        <v>83</v>
      </c>
      <c r="AY371" s="273" t="s">
        <v>362</v>
      </c>
    </row>
    <row r="372" s="2" customFormat="1" ht="21.75" customHeight="1">
      <c r="A372" s="39"/>
      <c r="B372" s="40"/>
      <c r="C372" s="228" t="s">
        <v>1307</v>
      </c>
      <c r="D372" s="228" t="s">
        <v>365</v>
      </c>
      <c r="E372" s="229" t="s">
        <v>3867</v>
      </c>
      <c r="F372" s="230" t="s">
        <v>3868</v>
      </c>
      <c r="G372" s="231" t="s">
        <v>470</v>
      </c>
      <c r="H372" s="232">
        <v>23</v>
      </c>
      <c r="I372" s="233"/>
      <c r="J372" s="234">
        <f>ROUND(I372*H372,2)</f>
        <v>0</v>
      </c>
      <c r="K372" s="230" t="s">
        <v>369</v>
      </c>
      <c r="L372" s="45"/>
      <c r="M372" s="235" t="s">
        <v>1</v>
      </c>
      <c r="N372" s="236" t="s">
        <v>42</v>
      </c>
      <c r="O372" s="92"/>
      <c r="P372" s="237">
        <f>O372*H372</f>
        <v>0</v>
      </c>
      <c r="Q372" s="237">
        <v>2.0000000000000002E-05</v>
      </c>
      <c r="R372" s="237">
        <f>Q372*H372</f>
        <v>0.00046000000000000001</v>
      </c>
      <c r="S372" s="237">
        <v>0</v>
      </c>
      <c r="T372" s="238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9" t="s">
        <v>440</v>
      </c>
      <c r="AT372" s="239" t="s">
        <v>365</v>
      </c>
      <c r="AU372" s="239" t="s">
        <v>88</v>
      </c>
      <c r="AY372" s="18" t="s">
        <v>362</v>
      </c>
      <c r="BE372" s="240">
        <f>IF(N372="základní",J372,0)</f>
        <v>0</v>
      </c>
      <c r="BF372" s="240">
        <f>IF(N372="snížená",J372,0)</f>
        <v>0</v>
      </c>
      <c r="BG372" s="240">
        <f>IF(N372="zákl. přenesená",J372,0)</f>
        <v>0</v>
      </c>
      <c r="BH372" s="240">
        <f>IF(N372="sníž. přenesená",J372,0)</f>
        <v>0</v>
      </c>
      <c r="BI372" s="240">
        <f>IF(N372="nulová",J372,0)</f>
        <v>0</v>
      </c>
      <c r="BJ372" s="18" t="s">
        <v>88</v>
      </c>
      <c r="BK372" s="240">
        <f>ROUND(I372*H372,2)</f>
        <v>0</v>
      </c>
      <c r="BL372" s="18" t="s">
        <v>440</v>
      </c>
      <c r="BM372" s="239" t="s">
        <v>2757</v>
      </c>
    </row>
    <row r="373" s="13" customFormat="1">
      <c r="A373" s="13"/>
      <c r="B373" s="241"/>
      <c r="C373" s="242"/>
      <c r="D373" s="243" t="s">
        <v>372</v>
      </c>
      <c r="E373" s="244" t="s">
        <v>1</v>
      </c>
      <c r="F373" s="245" t="s">
        <v>3869</v>
      </c>
      <c r="G373" s="242"/>
      <c r="H373" s="246">
        <v>23</v>
      </c>
      <c r="I373" s="247"/>
      <c r="J373" s="242"/>
      <c r="K373" s="242"/>
      <c r="L373" s="248"/>
      <c r="M373" s="249"/>
      <c r="N373" s="250"/>
      <c r="O373" s="250"/>
      <c r="P373" s="250"/>
      <c r="Q373" s="250"/>
      <c r="R373" s="250"/>
      <c r="S373" s="250"/>
      <c r="T373" s="251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2" t="s">
        <v>372</v>
      </c>
      <c r="AU373" s="252" t="s">
        <v>88</v>
      </c>
      <c r="AV373" s="13" t="s">
        <v>88</v>
      </c>
      <c r="AW373" s="13" t="s">
        <v>32</v>
      </c>
      <c r="AX373" s="13" t="s">
        <v>76</v>
      </c>
      <c r="AY373" s="252" t="s">
        <v>362</v>
      </c>
    </row>
    <row r="374" s="14" customFormat="1">
      <c r="A374" s="14"/>
      <c r="B374" s="263"/>
      <c r="C374" s="264"/>
      <c r="D374" s="243" t="s">
        <v>372</v>
      </c>
      <c r="E374" s="265" t="s">
        <v>1</v>
      </c>
      <c r="F374" s="266" t="s">
        <v>396</v>
      </c>
      <c r="G374" s="264"/>
      <c r="H374" s="267">
        <v>23</v>
      </c>
      <c r="I374" s="268"/>
      <c r="J374" s="264"/>
      <c r="K374" s="264"/>
      <c r="L374" s="269"/>
      <c r="M374" s="270"/>
      <c r="N374" s="271"/>
      <c r="O374" s="271"/>
      <c r="P374" s="271"/>
      <c r="Q374" s="271"/>
      <c r="R374" s="271"/>
      <c r="S374" s="271"/>
      <c r="T374" s="272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73" t="s">
        <v>372</v>
      </c>
      <c r="AU374" s="273" t="s">
        <v>88</v>
      </c>
      <c r="AV374" s="14" t="s">
        <v>370</v>
      </c>
      <c r="AW374" s="14" t="s">
        <v>32</v>
      </c>
      <c r="AX374" s="14" t="s">
        <v>83</v>
      </c>
      <c r="AY374" s="273" t="s">
        <v>362</v>
      </c>
    </row>
    <row r="375" s="2" customFormat="1" ht="24.15" customHeight="1">
      <c r="A375" s="39"/>
      <c r="B375" s="40"/>
      <c r="C375" s="253" t="s">
        <v>1314</v>
      </c>
      <c r="D375" s="253" t="s">
        <v>380</v>
      </c>
      <c r="E375" s="254" t="s">
        <v>3870</v>
      </c>
      <c r="F375" s="255" t="s">
        <v>3871</v>
      </c>
      <c r="G375" s="256" t="s">
        <v>470</v>
      </c>
      <c r="H375" s="257">
        <v>21</v>
      </c>
      <c r="I375" s="258"/>
      <c r="J375" s="259">
        <f>ROUND(I375*H375,2)</f>
        <v>0</v>
      </c>
      <c r="K375" s="255" t="s">
        <v>471</v>
      </c>
      <c r="L375" s="260"/>
      <c r="M375" s="261" t="s">
        <v>1</v>
      </c>
      <c r="N375" s="262" t="s">
        <v>42</v>
      </c>
      <c r="O375" s="92"/>
      <c r="P375" s="237">
        <f>O375*H375</f>
        <v>0</v>
      </c>
      <c r="Q375" s="237">
        <v>0</v>
      </c>
      <c r="R375" s="237">
        <f>Q375*H375</f>
        <v>0</v>
      </c>
      <c r="S375" s="237">
        <v>0</v>
      </c>
      <c r="T375" s="238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9" t="s">
        <v>526</v>
      </c>
      <c r="AT375" s="239" t="s">
        <v>380</v>
      </c>
      <c r="AU375" s="239" t="s">
        <v>88</v>
      </c>
      <c r="AY375" s="18" t="s">
        <v>362</v>
      </c>
      <c r="BE375" s="240">
        <f>IF(N375="základní",J375,0)</f>
        <v>0</v>
      </c>
      <c r="BF375" s="240">
        <f>IF(N375="snížená",J375,0)</f>
        <v>0</v>
      </c>
      <c r="BG375" s="240">
        <f>IF(N375="zákl. přenesená",J375,0)</f>
        <v>0</v>
      </c>
      <c r="BH375" s="240">
        <f>IF(N375="sníž. přenesená",J375,0)</f>
        <v>0</v>
      </c>
      <c r="BI375" s="240">
        <f>IF(N375="nulová",J375,0)</f>
        <v>0</v>
      </c>
      <c r="BJ375" s="18" t="s">
        <v>88</v>
      </c>
      <c r="BK375" s="240">
        <f>ROUND(I375*H375,2)</f>
        <v>0</v>
      </c>
      <c r="BL375" s="18" t="s">
        <v>440</v>
      </c>
      <c r="BM375" s="239" t="s">
        <v>2760</v>
      </c>
    </row>
    <row r="376" s="13" customFormat="1">
      <c r="A376" s="13"/>
      <c r="B376" s="241"/>
      <c r="C376" s="242"/>
      <c r="D376" s="243" t="s">
        <v>372</v>
      </c>
      <c r="E376" s="244" t="s">
        <v>1</v>
      </c>
      <c r="F376" s="245" t="s">
        <v>3872</v>
      </c>
      <c r="G376" s="242"/>
      <c r="H376" s="246">
        <v>21</v>
      </c>
      <c r="I376" s="247"/>
      <c r="J376" s="242"/>
      <c r="K376" s="242"/>
      <c r="L376" s="248"/>
      <c r="M376" s="249"/>
      <c r="N376" s="250"/>
      <c r="O376" s="250"/>
      <c r="P376" s="250"/>
      <c r="Q376" s="250"/>
      <c r="R376" s="250"/>
      <c r="S376" s="250"/>
      <c r="T376" s="251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2" t="s">
        <v>372</v>
      </c>
      <c r="AU376" s="252" t="s">
        <v>88</v>
      </c>
      <c r="AV376" s="13" t="s">
        <v>88</v>
      </c>
      <c r="AW376" s="13" t="s">
        <v>32</v>
      </c>
      <c r="AX376" s="13" t="s">
        <v>76</v>
      </c>
      <c r="AY376" s="252" t="s">
        <v>362</v>
      </c>
    </row>
    <row r="377" s="14" customFormat="1">
      <c r="A377" s="14"/>
      <c r="B377" s="263"/>
      <c r="C377" s="264"/>
      <c r="D377" s="243" t="s">
        <v>372</v>
      </c>
      <c r="E377" s="265" t="s">
        <v>1</v>
      </c>
      <c r="F377" s="266" t="s">
        <v>396</v>
      </c>
      <c r="G377" s="264"/>
      <c r="H377" s="267">
        <v>21</v>
      </c>
      <c r="I377" s="268"/>
      <c r="J377" s="264"/>
      <c r="K377" s="264"/>
      <c r="L377" s="269"/>
      <c r="M377" s="270"/>
      <c r="N377" s="271"/>
      <c r="O377" s="271"/>
      <c r="P377" s="271"/>
      <c r="Q377" s="271"/>
      <c r="R377" s="271"/>
      <c r="S377" s="271"/>
      <c r="T377" s="272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73" t="s">
        <v>372</v>
      </c>
      <c r="AU377" s="273" t="s">
        <v>88</v>
      </c>
      <c r="AV377" s="14" t="s">
        <v>370</v>
      </c>
      <c r="AW377" s="14" t="s">
        <v>32</v>
      </c>
      <c r="AX377" s="14" t="s">
        <v>83</v>
      </c>
      <c r="AY377" s="273" t="s">
        <v>362</v>
      </c>
    </row>
    <row r="378" s="2" customFormat="1" ht="24.15" customHeight="1">
      <c r="A378" s="39"/>
      <c r="B378" s="40"/>
      <c r="C378" s="253" t="s">
        <v>1319</v>
      </c>
      <c r="D378" s="253" t="s">
        <v>380</v>
      </c>
      <c r="E378" s="254" t="s">
        <v>3873</v>
      </c>
      <c r="F378" s="255" t="s">
        <v>3874</v>
      </c>
      <c r="G378" s="256" t="s">
        <v>470</v>
      </c>
      <c r="H378" s="257">
        <v>2</v>
      </c>
      <c r="I378" s="258"/>
      <c r="J378" s="259">
        <f>ROUND(I378*H378,2)</f>
        <v>0</v>
      </c>
      <c r="K378" s="255" t="s">
        <v>471</v>
      </c>
      <c r="L378" s="260"/>
      <c r="M378" s="261" t="s">
        <v>1</v>
      </c>
      <c r="N378" s="262" t="s">
        <v>42</v>
      </c>
      <c r="O378" s="92"/>
      <c r="P378" s="237">
        <f>O378*H378</f>
        <v>0</v>
      </c>
      <c r="Q378" s="237">
        <v>0</v>
      </c>
      <c r="R378" s="237">
        <f>Q378*H378</f>
        <v>0</v>
      </c>
      <c r="S378" s="237">
        <v>0</v>
      </c>
      <c r="T378" s="238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39" t="s">
        <v>526</v>
      </c>
      <c r="AT378" s="239" t="s">
        <v>380</v>
      </c>
      <c r="AU378" s="239" t="s">
        <v>88</v>
      </c>
      <c r="AY378" s="18" t="s">
        <v>362</v>
      </c>
      <c r="BE378" s="240">
        <f>IF(N378="základní",J378,0)</f>
        <v>0</v>
      </c>
      <c r="BF378" s="240">
        <f>IF(N378="snížená",J378,0)</f>
        <v>0</v>
      </c>
      <c r="BG378" s="240">
        <f>IF(N378="zákl. přenesená",J378,0)</f>
        <v>0</v>
      </c>
      <c r="BH378" s="240">
        <f>IF(N378="sníž. přenesená",J378,0)</f>
        <v>0</v>
      </c>
      <c r="BI378" s="240">
        <f>IF(N378="nulová",J378,0)</f>
        <v>0</v>
      </c>
      <c r="BJ378" s="18" t="s">
        <v>88</v>
      </c>
      <c r="BK378" s="240">
        <f>ROUND(I378*H378,2)</f>
        <v>0</v>
      </c>
      <c r="BL378" s="18" t="s">
        <v>440</v>
      </c>
      <c r="BM378" s="239" t="s">
        <v>2763</v>
      </c>
    </row>
    <row r="379" s="13" customFormat="1">
      <c r="A379" s="13"/>
      <c r="B379" s="241"/>
      <c r="C379" s="242"/>
      <c r="D379" s="243" t="s">
        <v>372</v>
      </c>
      <c r="E379" s="244" t="s">
        <v>1</v>
      </c>
      <c r="F379" s="245" t="s">
        <v>3875</v>
      </c>
      <c r="G379" s="242"/>
      <c r="H379" s="246">
        <v>2</v>
      </c>
      <c r="I379" s="247"/>
      <c r="J379" s="242"/>
      <c r="K379" s="242"/>
      <c r="L379" s="248"/>
      <c r="M379" s="249"/>
      <c r="N379" s="250"/>
      <c r="O379" s="250"/>
      <c r="P379" s="250"/>
      <c r="Q379" s="250"/>
      <c r="R379" s="250"/>
      <c r="S379" s="250"/>
      <c r="T379" s="251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2" t="s">
        <v>372</v>
      </c>
      <c r="AU379" s="252" t="s">
        <v>88</v>
      </c>
      <c r="AV379" s="13" t="s">
        <v>88</v>
      </c>
      <c r="AW379" s="13" t="s">
        <v>32</v>
      </c>
      <c r="AX379" s="13" t="s">
        <v>76</v>
      </c>
      <c r="AY379" s="252" t="s">
        <v>362</v>
      </c>
    </row>
    <row r="380" s="14" customFormat="1">
      <c r="A380" s="14"/>
      <c r="B380" s="263"/>
      <c r="C380" s="264"/>
      <c r="D380" s="243" t="s">
        <v>372</v>
      </c>
      <c r="E380" s="265" t="s">
        <v>1</v>
      </c>
      <c r="F380" s="266" t="s">
        <v>396</v>
      </c>
      <c r="G380" s="264"/>
      <c r="H380" s="267">
        <v>2</v>
      </c>
      <c r="I380" s="268"/>
      <c r="J380" s="264"/>
      <c r="K380" s="264"/>
      <c r="L380" s="269"/>
      <c r="M380" s="270"/>
      <c r="N380" s="271"/>
      <c r="O380" s="271"/>
      <c r="P380" s="271"/>
      <c r="Q380" s="271"/>
      <c r="R380" s="271"/>
      <c r="S380" s="271"/>
      <c r="T380" s="272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73" t="s">
        <v>372</v>
      </c>
      <c r="AU380" s="273" t="s">
        <v>88</v>
      </c>
      <c r="AV380" s="14" t="s">
        <v>370</v>
      </c>
      <c r="AW380" s="14" t="s">
        <v>32</v>
      </c>
      <c r="AX380" s="14" t="s">
        <v>83</v>
      </c>
      <c r="AY380" s="273" t="s">
        <v>362</v>
      </c>
    </row>
    <row r="381" s="2" customFormat="1" ht="24.15" customHeight="1">
      <c r="A381" s="39"/>
      <c r="B381" s="40"/>
      <c r="C381" s="228" t="s">
        <v>1322</v>
      </c>
      <c r="D381" s="228" t="s">
        <v>365</v>
      </c>
      <c r="E381" s="229" t="s">
        <v>3876</v>
      </c>
      <c r="F381" s="230" t="s">
        <v>3877</v>
      </c>
      <c r="G381" s="231" t="s">
        <v>3590</v>
      </c>
      <c r="H381" s="232">
        <v>10</v>
      </c>
      <c r="I381" s="233"/>
      <c r="J381" s="234">
        <f>ROUND(I381*H381,2)</f>
        <v>0</v>
      </c>
      <c r="K381" s="230" t="s">
        <v>471</v>
      </c>
      <c r="L381" s="45"/>
      <c r="M381" s="235" t="s">
        <v>1</v>
      </c>
      <c r="N381" s="236" t="s">
        <v>42</v>
      </c>
      <c r="O381" s="92"/>
      <c r="P381" s="237">
        <f>O381*H381</f>
        <v>0</v>
      </c>
      <c r="Q381" s="237">
        <v>0</v>
      </c>
      <c r="R381" s="237">
        <f>Q381*H381</f>
        <v>0</v>
      </c>
      <c r="S381" s="237">
        <v>0</v>
      </c>
      <c r="T381" s="238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9" t="s">
        <v>440</v>
      </c>
      <c r="AT381" s="239" t="s">
        <v>365</v>
      </c>
      <c r="AU381" s="239" t="s">
        <v>88</v>
      </c>
      <c r="AY381" s="18" t="s">
        <v>362</v>
      </c>
      <c r="BE381" s="240">
        <f>IF(N381="základní",J381,0)</f>
        <v>0</v>
      </c>
      <c r="BF381" s="240">
        <f>IF(N381="snížená",J381,0)</f>
        <v>0</v>
      </c>
      <c r="BG381" s="240">
        <f>IF(N381="zákl. přenesená",J381,0)</f>
        <v>0</v>
      </c>
      <c r="BH381" s="240">
        <f>IF(N381="sníž. přenesená",J381,0)</f>
        <v>0</v>
      </c>
      <c r="BI381" s="240">
        <f>IF(N381="nulová",J381,0)</f>
        <v>0</v>
      </c>
      <c r="BJ381" s="18" t="s">
        <v>88</v>
      </c>
      <c r="BK381" s="240">
        <f>ROUND(I381*H381,2)</f>
        <v>0</v>
      </c>
      <c r="BL381" s="18" t="s">
        <v>440</v>
      </c>
      <c r="BM381" s="239" t="s">
        <v>2766</v>
      </c>
    </row>
    <row r="382" s="13" customFormat="1">
      <c r="A382" s="13"/>
      <c r="B382" s="241"/>
      <c r="C382" s="242"/>
      <c r="D382" s="243" t="s">
        <v>372</v>
      </c>
      <c r="E382" s="244" t="s">
        <v>1</v>
      </c>
      <c r="F382" s="245" t="s">
        <v>3878</v>
      </c>
      <c r="G382" s="242"/>
      <c r="H382" s="246">
        <v>10</v>
      </c>
      <c r="I382" s="247"/>
      <c r="J382" s="242"/>
      <c r="K382" s="242"/>
      <c r="L382" s="248"/>
      <c r="M382" s="249"/>
      <c r="N382" s="250"/>
      <c r="O382" s="250"/>
      <c r="P382" s="250"/>
      <c r="Q382" s="250"/>
      <c r="R382" s="250"/>
      <c r="S382" s="250"/>
      <c r="T382" s="251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2" t="s">
        <v>372</v>
      </c>
      <c r="AU382" s="252" t="s">
        <v>88</v>
      </c>
      <c r="AV382" s="13" t="s">
        <v>88</v>
      </c>
      <c r="AW382" s="13" t="s">
        <v>32</v>
      </c>
      <c r="AX382" s="13" t="s">
        <v>76</v>
      </c>
      <c r="AY382" s="252" t="s">
        <v>362</v>
      </c>
    </row>
    <row r="383" s="14" customFormat="1">
      <c r="A383" s="14"/>
      <c r="B383" s="263"/>
      <c r="C383" s="264"/>
      <c r="D383" s="243" t="s">
        <v>372</v>
      </c>
      <c r="E383" s="265" t="s">
        <v>1</v>
      </c>
      <c r="F383" s="266" t="s">
        <v>396</v>
      </c>
      <c r="G383" s="264"/>
      <c r="H383" s="267">
        <v>10</v>
      </c>
      <c r="I383" s="268"/>
      <c r="J383" s="264"/>
      <c r="K383" s="264"/>
      <c r="L383" s="269"/>
      <c r="M383" s="270"/>
      <c r="N383" s="271"/>
      <c r="O383" s="271"/>
      <c r="P383" s="271"/>
      <c r="Q383" s="271"/>
      <c r="R383" s="271"/>
      <c r="S383" s="271"/>
      <c r="T383" s="272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73" t="s">
        <v>372</v>
      </c>
      <c r="AU383" s="273" t="s">
        <v>88</v>
      </c>
      <c r="AV383" s="14" t="s">
        <v>370</v>
      </c>
      <c r="AW383" s="14" t="s">
        <v>32</v>
      </c>
      <c r="AX383" s="14" t="s">
        <v>83</v>
      </c>
      <c r="AY383" s="273" t="s">
        <v>362</v>
      </c>
    </row>
    <row r="384" s="2" customFormat="1" ht="33" customHeight="1">
      <c r="A384" s="39"/>
      <c r="B384" s="40"/>
      <c r="C384" s="228" t="s">
        <v>1336</v>
      </c>
      <c r="D384" s="228" t="s">
        <v>365</v>
      </c>
      <c r="E384" s="229" t="s">
        <v>3879</v>
      </c>
      <c r="F384" s="230" t="s">
        <v>3880</v>
      </c>
      <c r="G384" s="231" t="s">
        <v>470</v>
      </c>
      <c r="H384" s="232">
        <v>82</v>
      </c>
      <c r="I384" s="233"/>
      <c r="J384" s="234">
        <f>ROUND(I384*H384,2)</f>
        <v>0</v>
      </c>
      <c r="K384" s="230" t="s">
        <v>369</v>
      </c>
      <c r="L384" s="45"/>
      <c r="M384" s="235" t="s">
        <v>1</v>
      </c>
      <c r="N384" s="236" t="s">
        <v>42</v>
      </c>
      <c r="O384" s="92"/>
      <c r="P384" s="237">
        <f>O384*H384</f>
        <v>0</v>
      </c>
      <c r="Q384" s="237">
        <v>0.0015100000000000001</v>
      </c>
      <c r="R384" s="237">
        <f>Q384*H384</f>
        <v>0.12382</v>
      </c>
      <c r="S384" s="237">
        <v>0</v>
      </c>
      <c r="T384" s="238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9" t="s">
        <v>440</v>
      </c>
      <c r="AT384" s="239" t="s">
        <v>365</v>
      </c>
      <c r="AU384" s="239" t="s">
        <v>88</v>
      </c>
      <c r="AY384" s="18" t="s">
        <v>362</v>
      </c>
      <c r="BE384" s="240">
        <f>IF(N384="základní",J384,0)</f>
        <v>0</v>
      </c>
      <c r="BF384" s="240">
        <f>IF(N384="snížená",J384,0)</f>
        <v>0</v>
      </c>
      <c r="BG384" s="240">
        <f>IF(N384="zákl. přenesená",J384,0)</f>
        <v>0</v>
      </c>
      <c r="BH384" s="240">
        <f>IF(N384="sníž. přenesená",J384,0)</f>
        <v>0</v>
      </c>
      <c r="BI384" s="240">
        <f>IF(N384="nulová",J384,0)</f>
        <v>0</v>
      </c>
      <c r="BJ384" s="18" t="s">
        <v>88</v>
      </c>
      <c r="BK384" s="240">
        <f>ROUND(I384*H384,2)</f>
        <v>0</v>
      </c>
      <c r="BL384" s="18" t="s">
        <v>440</v>
      </c>
      <c r="BM384" s="239" t="s">
        <v>2769</v>
      </c>
    </row>
    <row r="385" s="13" customFormat="1">
      <c r="A385" s="13"/>
      <c r="B385" s="241"/>
      <c r="C385" s="242"/>
      <c r="D385" s="243" t="s">
        <v>372</v>
      </c>
      <c r="E385" s="244" t="s">
        <v>1</v>
      </c>
      <c r="F385" s="245" t="s">
        <v>3881</v>
      </c>
      <c r="G385" s="242"/>
      <c r="H385" s="246">
        <v>82</v>
      </c>
      <c r="I385" s="247"/>
      <c r="J385" s="242"/>
      <c r="K385" s="242"/>
      <c r="L385" s="248"/>
      <c r="M385" s="249"/>
      <c r="N385" s="250"/>
      <c r="O385" s="250"/>
      <c r="P385" s="250"/>
      <c r="Q385" s="250"/>
      <c r="R385" s="250"/>
      <c r="S385" s="250"/>
      <c r="T385" s="251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2" t="s">
        <v>372</v>
      </c>
      <c r="AU385" s="252" t="s">
        <v>88</v>
      </c>
      <c r="AV385" s="13" t="s">
        <v>88</v>
      </c>
      <c r="AW385" s="13" t="s">
        <v>32</v>
      </c>
      <c r="AX385" s="13" t="s">
        <v>76</v>
      </c>
      <c r="AY385" s="252" t="s">
        <v>362</v>
      </c>
    </row>
    <row r="386" s="14" customFormat="1">
      <c r="A386" s="14"/>
      <c r="B386" s="263"/>
      <c r="C386" s="264"/>
      <c r="D386" s="243" t="s">
        <v>372</v>
      </c>
      <c r="E386" s="265" t="s">
        <v>1</v>
      </c>
      <c r="F386" s="266" t="s">
        <v>396</v>
      </c>
      <c r="G386" s="264"/>
      <c r="H386" s="267">
        <v>82</v>
      </c>
      <c r="I386" s="268"/>
      <c r="J386" s="264"/>
      <c r="K386" s="264"/>
      <c r="L386" s="269"/>
      <c r="M386" s="270"/>
      <c r="N386" s="271"/>
      <c r="O386" s="271"/>
      <c r="P386" s="271"/>
      <c r="Q386" s="271"/>
      <c r="R386" s="271"/>
      <c r="S386" s="271"/>
      <c r="T386" s="272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73" t="s">
        <v>372</v>
      </c>
      <c r="AU386" s="273" t="s">
        <v>88</v>
      </c>
      <c r="AV386" s="14" t="s">
        <v>370</v>
      </c>
      <c r="AW386" s="14" t="s">
        <v>32</v>
      </c>
      <c r="AX386" s="14" t="s">
        <v>83</v>
      </c>
      <c r="AY386" s="273" t="s">
        <v>362</v>
      </c>
    </row>
    <row r="387" s="2" customFormat="1" ht="37.8" customHeight="1">
      <c r="A387" s="39"/>
      <c r="B387" s="40"/>
      <c r="C387" s="228" t="s">
        <v>1341</v>
      </c>
      <c r="D387" s="228" t="s">
        <v>365</v>
      </c>
      <c r="E387" s="229" t="s">
        <v>3882</v>
      </c>
      <c r="F387" s="230" t="s">
        <v>3883</v>
      </c>
      <c r="G387" s="231" t="s">
        <v>470</v>
      </c>
      <c r="H387" s="232">
        <v>82</v>
      </c>
      <c r="I387" s="233"/>
      <c r="J387" s="234">
        <f>ROUND(I387*H387,2)</f>
        <v>0</v>
      </c>
      <c r="K387" s="230" t="s">
        <v>369</v>
      </c>
      <c r="L387" s="45"/>
      <c r="M387" s="235" t="s">
        <v>1</v>
      </c>
      <c r="N387" s="236" t="s">
        <v>42</v>
      </c>
      <c r="O387" s="92"/>
      <c r="P387" s="237">
        <f>O387*H387</f>
        <v>0</v>
      </c>
      <c r="Q387" s="237">
        <v>0.0015100000000000001</v>
      </c>
      <c r="R387" s="237">
        <f>Q387*H387</f>
        <v>0.12382</v>
      </c>
      <c r="S387" s="237">
        <v>0</v>
      </c>
      <c r="T387" s="238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9" t="s">
        <v>440</v>
      </c>
      <c r="AT387" s="239" t="s">
        <v>365</v>
      </c>
      <c r="AU387" s="239" t="s">
        <v>88</v>
      </c>
      <c r="AY387" s="18" t="s">
        <v>362</v>
      </c>
      <c r="BE387" s="240">
        <f>IF(N387="základní",J387,0)</f>
        <v>0</v>
      </c>
      <c r="BF387" s="240">
        <f>IF(N387="snížená",J387,0)</f>
        <v>0</v>
      </c>
      <c r="BG387" s="240">
        <f>IF(N387="zákl. přenesená",J387,0)</f>
        <v>0</v>
      </c>
      <c r="BH387" s="240">
        <f>IF(N387="sníž. přenesená",J387,0)</f>
        <v>0</v>
      </c>
      <c r="BI387" s="240">
        <f>IF(N387="nulová",J387,0)</f>
        <v>0</v>
      </c>
      <c r="BJ387" s="18" t="s">
        <v>88</v>
      </c>
      <c r="BK387" s="240">
        <f>ROUND(I387*H387,2)</f>
        <v>0</v>
      </c>
      <c r="BL387" s="18" t="s">
        <v>440</v>
      </c>
      <c r="BM387" s="239" t="s">
        <v>2772</v>
      </c>
    </row>
    <row r="388" s="13" customFormat="1">
      <c r="A388" s="13"/>
      <c r="B388" s="241"/>
      <c r="C388" s="242"/>
      <c r="D388" s="243" t="s">
        <v>372</v>
      </c>
      <c r="E388" s="244" t="s">
        <v>1</v>
      </c>
      <c r="F388" s="245" t="s">
        <v>3881</v>
      </c>
      <c r="G388" s="242"/>
      <c r="H388" s="246">
        <v>82</v>
      </c>
      <c r="I388" s="247"/>
      <c r="J388" s="242"/>
      <c r="K388" s="242"/>
      <c r="L388" s="248"/>
      <c r="M388" s="249"/>
      <c r="N388" s="250"/>
      <c r="O388" s="250"/>
      <c r="P388" s="250"/>
      <c r="Q388" s="250"/>
      <c r="R388" s="250"/>
      <c r="S388" s="250"/>
      <c r="T388" s="251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2" t="s">
        <v>372</v>
      </c>
      <c r="AU388" s="252" t="s">
        <v>88</v>
      </c>
      <c r="AV388" s="13" t="s">
        <v>88</v>
      </c>
      <c r="AW388" s="13" t="s">
        <v>32</v>
      </c>
      <c r="AX388" s="13" t="s">
        <v>76</v>
      </c>
      <c r="AY388" s="252" t="s">
        <v>362</v>
      </c>
    </row>
    <row r="389" s="14" customFormat="1">
      <c r="A389" s="14"/>
      <c r="B389" s="263"/>
      <c r="C389" s="264"/>
      <c r="D389" s="243" t="s">
        <v>372</v>
      </c>
      <c r="E389" s="265" t="s">
        <v>1</v>
      </c>
      <c r="F389" s="266" t="s">
        <v>396</v>
      </c>
      <c r="G389" s="264"/>
      <c r="H389" s="267">
        <v>82</v>
      </c>
      <c r="I389" s="268"/>
      <c r="J389" s="264"/>
      <c r="K389" s="264"/>
      <c r="L389" s="269"/>
      <c r="M389" s="270"/>
      <c r="N389" s="271"/>
      <c r="O389" s="271"/>
      <c r="P389" s="271"/>
      <c r="Q389" s="271"/>
      <c r="R389" s="271"/>
      <c r="S389" s="271"/>
      <c r="T389" s="272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73" t="s">
        <v>372</v>
      </c>
      <c r="AU389" s="273" t="s">
        <v>88</v>
      </c>
      <c r="AV389" s="14" t="s">
        <v>370</v>
      </c>
      <c r="AW389" s="14" t="s">
        <v>32</v>
      </c>
      <c r="AX389" s="14" t="s">
        <v>83</v>
      </c>
      <c r="AY389" s="273" t="s">
        <v>362</v>
      </c>
    </row>
    <row r="390" s="2" customFormat="1" ht="21.75" customHeight="1">
      <c r="A390" s="39"/>
      <c r="B390" s="40"/>
      <c r="C390" s="228" t="s">
        <v>1351</v>
      </c>
      <c r="D390" s="228" t="s">
        <v>365</v>
      </c>
      <c r="E390" s="229" t="s">
        <v>3884</v>
      </c>
      <c r="F390" s="230" t="s">
        <v>3885</v>
      </c>
      <c r="G390" s="231" t="s">
        <v>403</v>
      </c>
      <c r="H390" s="232">
        <v>1937</v>
      </c>
      <c r="I390" s="233"/>
      <c r="J390" s="234">
        <f>ROUND(I390*H390,2)</f>
        <v>0</v>
      </c>
      <c r="K390" s="230" t="s">
        <v>369</v>
      </c>
      <c r="L390" s="45"/>
      <c r="M390" s="235" t="s">
        <v>1</v>
      </c>
      <c r="N390" s="236" t="s">
        <v>42</v>
      </c>
      <c r="O390" s="92"/>
      <c r="P390" s="237">
        <f>O390*H390</f>
        <v>0</v>
      </c>
      <c r="Q390" s="237">
        <v>1.0000000000000001E-05</v>
      </c>
      <c r="R390" s="237">
        <f>Q390*H390</f>
        <v>0.019370000000000002</v>
      </c>
      <c r="S390" s="237">
        <v>0</v>
      </c>
      <c r="T390" s="238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9" t="s">
        <v>440</v>
      </c>
      <c r="AT390" s="239" t="s">
        <v>365</v>
      </c>
      <c r="AU390" s="239" t="s">
        <v>88</v>
      </c>
      <c r="AY390" s="18" t="s">
        <v>362</v>
      </c>
      <c r="BE390" s="240">
        <f>IF(N390="základní",J390,0)</f>
        <v>0</v>
      </c>
      <c r="BF390" s="240">
        <f>IF(N390="snížená",J390,0)</f>
        <v>0</v>
      </c>
      <c r="BG390" s="240">
        <f>IF(N390="zákl. přenesená",J390,0)</f>
        <v>0</v>
      </c>
      <c r="BH390" s="240">
        <f>IF(N390="sníž. přenesená",J390,0)</f>
        <v>0</v>
      </c>
      <c r="BI390" s="240">
        <f>IF(N390="nulová",J390,0)</f>
        <v>0</v>
      </c>
      <c r="BJ390" s="18" t="s">
        <v>88</v>
      </c>
      <c r="BK390" s="240">
        <f>ROUND(I390*H390,2)</f>
        <v>0</v>
      </c>
      <c r="BL390" s="18" t="s">
        <v>440</v>
      </c>
      <c r="BM390" s="239" t="s">
        <v>2775</v>
      </c>
    </row>
    <row r="391" s="13" customFormat="1">
      <c r="A391" s="13"/>
      <c r="B391" s="241"/>
      <c r="C391" s="242"/>
      <c r="D391" s="243" t="s">
        <v>372</v>
      </c>
      <c r="E391" s="244" t="s">
        <v>1</v>
      </c>
      <c r="F391" s="245" t="s">
        <v>3886</v>
      </c>
      <c r="G391" s="242"/>
      <c r="H391" s="246">
        <v>751</v>
      </c>
      <c r="I391" s="247"/>
      <c r="J391" s="242"/>
      <c r="K391" s="242"/>
      <c r="L391" s="248"/>
      <c r="M391" s="249"/>
      <c r="N391" s="250"/>
      <c r="O391" s="250"/>
      <c r="P391" s="250"/>
      <c r="Q391" s="250"/>
      <c r="R391" s="250"/>
      <c r="S391" s="250"/>
      <c r="T391" s="251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2" t="s">
        <v>372</v>
      </c>
      <c r="AU391" s="252" t="s">
        <v>88</v>
      </c>
      <c r="AV391" s="13" t="s">
        <v>88</v>
      </c>
      <c r="AW391" s="13" t="s">
        <v>32</v>
      </c>
      <c r="AX391" s="13" t="s">
        <v>76</v>
      </c>
      <c r="AY391" s="252" t="s">
        <v>362</v>
      </c>
    </row>
    <row r="392" s="13" customFormat="1">
      <c r="A392" s="13"/>
      <c r="B392" s="241"/>
      <c r="C392" s="242"/>
      <c r="D392" s="243" t="s">
        <v>372</v>
      </c>
      <c r="E392" s="244" t="s">
        <v>1</v>
      </c>
      <c r="F392" s="245" t="s">
        <v>3887</v>
      </c>
      <c r="G392" s="242"/>
      <c r="H392" s="246">
        <v>1118</v>
      </c>
      <c r="I392" s="247"/>
      <c r="J392" s="242"/>
      <c r="K392" s="242"/>
      <c r="L392" s="248"/>
      <c r="M392" s="249"/>
      <c r="N392" s="250"/>
      <c r="O392" s="250"/>
      <c r="P392" s="250"/>
      <c r="Q392" s="250"/>
      <c r="R392" s="250"/>
      <c r="S392" s="250"/>
      <c r="T392" s="251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2" t="s">
        <v>372</v>
      </c>
      <c r="AU392" s="252" t="s">
        <v>88</v>
      </c>
      <c r="AV392" s="13" t="s">
        <v>88</v>
      </c>
      <c r="AW392" s="13" t="s">
        <v>32</v>
      </c>
      <c r="AX392" s="13" t="s">
        <v>76</v>
      </c>
      <c r="AY392" s="252" t="s">
        <v>362</v>
      </c>
    </row>
    <row r="393" s="13" customFormat="1">
      <c r="A393" s="13"/>
      <c r="B393" s="241"/>
      <c r="C393" s="242"/>
      <c r="D393" s="243" t="s">
        <v>372</v>
      </c>
      <c r="E393" s="244" t="s">
        <v>1</v>
      </c>
      <c r="F393" s="245" t="s">
        <v>3888</v>
      </c>
      <c r="G393" s="242"/>
      <c r="H393" s="246">
        <v>68</v>
      </c>
      <c r="I393" s="247"/>
      <c r="J393" s="242"/>
      <c r="K393" s="242"/>
      <c r="L393" s="248"/>
      <c r="M393" s="249"/>
      <c r="N393" s="250"/>
      <c r="O393" s="250"/>
      <c r="P393" s="250"/>
      <c r="Q393" s="250"/>
      <c r="R393" s="250"/>
      <c r="S393" s="250"/>
      <c r="T393" s="251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2" t="s">
        <v>372</v>
      </c>
      <c r="AU393" s="252" t="s">
        <v>88</v>
      </c>
      <c r="AV393" s="13" t="s">
        <v>88</v>
      </c>
      <c r="AW393" s="13" t="s">
        <v>32</v>
      </c>
      <c r="AX393" s="13" t="s">
        <v>76</v>
      </c>
      <c r="AY393" s="252" t="s">
        <v>362</v>
      </c>
    </row>
    <row r="394" s="14" customFormat="1">
      <c r="A394" s="14"/>
      <c r="B394" s="263"/>
      <c r="C394" s="264"/>
      <c r="D394" s="243" t="s">
        <v>372</v>
      </c>
      <c r="E394" s="265" t="s">
        <v>1</v>
      </c>
      <c r="F394" s="266" t="s">
        <v>396</v>
      </c>
      <c r="G394" s="264"/>
      <c r="H394" s="267">
        <v>1937</v>
      </c>
      <c r="I394" s="268"/>
      <c r="J394" s="264"/>
      <c r="K394" s="264"/>
      <c r="L394" s="269"/>
      <c r="M394" s="270"/>
      <c r="N394" s="271"/>
      <c r="O394" s="271"/>
      <c r="P394" s="271"/>
      <c r="Q394" s="271"/>
      <c r="R394" s="271"/>
      <c r="S394" s="271"/>
      <c r="T394" s="272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73" t="s">
        <v>372</v>
      </c>
      <c r="AU394" s="273" t="s">
        <v>88</v>
      </c>
      <c r="AV394" s="14" t="s">
        <v>370</v>
      </c>
      <c r="AW394" s="14" t="s">
        <v>32</v>
      </c>
      <c r="AX394" s="14" t="s">
        <v>83</v>
      </c>
      <c r="AY394" s="273" t="s">
        <v>362</v>
      </c>
    </row>
    <row r="395" s="2" customFormat="1" ht="24.15" customHeight="1">
      <c r="A395" s="39"/>
      <c r="B395" s="40"/>
      <c r="C395" s="228" t="s">
        <v>1357</v>
      </c>
      <c r="D395" s="228" t="s">
        <v>365</v>
      </c>
      <c r="E395" s="229" t="s">
        <v>3889</v>
      </c>
      <c r="F395" s="230" t="s">
        <v>3890</v>
      </c>
      <c r="G395" s="231" t="s">
        <v>403</v>
      </c>
      <c r="H395" s="232">
        <v>1817</v>
      </c>
      <c r="I395" s="233"/>
      <c r="J395" s="234">
        <f>ROUND(I395*H395,2)</f>
        <v>0</v>
      </c>
      <c r="K395" s="230" t="s">
        <v>369</v>
      </c>
      <c r="L395" s="45"/>
      <c r="M395" s="235" t="s">
        <v>1</v>
      </c>
      <c r="N395" s="236" t="s">
        <v>42</v>
      </c>
      <c r="O395" s="92"/>
      <c r="P395" s="237">
        <f>O395*H395</f>
        <v>0</v>
      </c>
      <c r="Q395" s="237">
        <v>2.0000000000000002E-05</v>
      </c>
      <c r="R395" s="237">
        <f>Q395*H395</f>
        <v>0.036340000000000004</v>
      </c>
      <c r="S395" s="237">
        <v>0</v>
      </c>
      <c r="T395" s="238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9" t="s">
        <v>440</v>
      </c>
      <c r="AT395" s="239" t="s">
        <v>365</v>
      </c>
      <c r="AU395" s="239" t="s">
        <v>88</v>
      </c>
      <c r="AY395" s="18" t="s">
        <v>362</v>
      </c>
      <c r="BE395" s="240">
        <f>IF(N395="základní",J395,0)</f>
        <v>0</v>
      </c>
      <c r="BF395" s="240">
        <f>IF(N395="snížená",J395,0)</f>
        <v>0</v>
      </c>
      <c r="BG395" s="240">
        <f>IF(N395="zákl. přenesená",J395,0)</f>
        <v>0</v>
      </c>
      <c r="BH395" s="240">
        <f>IF(N395="sníž. přenesená",J395,0)</f>
        <v>0</v>
      </c>
      <c r="BI395" s="240">
        <f>IF(N395="nulová",J395,0)</f>
        <v>0</v>
      </c>
      <c r="BJ395" s="18" t="s">
        <v>88</v>
      </c>
      <c r="BK395" s="240">
        <f>ROUND(I395*H395,2)</f>
        <v>0</v>
      </c>
      <c r="BL395" s="18" t="s">
        <v>440</v>
      </c>
      <c r="BM395" s="239" t="s">
        <v>2778</v>
      </c>
    </row>
    <row r="396" s="13" customFormat="1">
      <c r="A396" s="13"/>
      <c r="B396" s="241"/>
      <c r="C396" s="242"/>
      <c r="D396" s="243" t="s">
        <v>372</v>
      </c>
      <c r="E396" s="244" t="s">
        <v>1</v>
      </c>
      <c r="F396" s="245" t="s">
        <v>3891</v>
      </c>
      <c r="G396" s="242"/>
      <c r="H396" s="246">
        <v>751</v>
      </c>
      <c r="I396" s="247"/>
      <c r="J396" s="242"/>
      <c r="K396" s="242"/>
      <c r="L396" s="248"/>
      <c r="M396" s="249"/>
      <c r="N396" s="250"/>
      <c r="O396" s="250"/>
      <c r="P396" s="250"/>
      <c r="Q396" s="250"/>
      <c r="R396" s="250"/>
      <c r="S396" s="250"/>
      <c r="T396" s="251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2" t="s">
        <v>372</v>
      </c>
      <c r="AU396" s="252" t="s">
        <v>88</v>
      </c>
      <c r="AV396" s="13" t="s">
        <v>88</v>
      </c>
      <c r="AW396" s="13" t="s">
        <v>32</v>
      </c>
      <c r="AX396" s="13" t="s">
        <v>76</v>
      </c>
      <c r="AY396" s="252" t="s">
        <v>362</v>
      </c>
    </row>
    <row r="397" s="13" customFormat="1">
      <c r="A397" s="13"/>
      <c r="B397" s="241"/>
      <c r="C397" s="242"/>
      <c r="D397" s="243" t="s">
        <v>372</v>
      </c>
      <c r="E397" s="244" t="s">
        <v>1</v>
      </c>
      <c r="F397" s="245" t="s">
        <v>3892</v>
      </c>
      <c r="G397" s="242"/>
      <c r="H397" s="246">
        <v>998</v>
      </c>
      <c r="I397" s="247"/>
      <c r="J397" s="242"/>
      <c r="K397" s="242"/>
      <c r="L397" s="248"/>
      <c r="M397" s="249"/>
      <c r="N397" s="250"/>
      <c r="O397" s="250"/>
      <c r="P397" s="250"/>
      <c r="Q397" s="250"/>
      <c r="R397" s="250"/>
      <c r="S397" s="250"/>
      <c r="T397" s="251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2" t="s">
        <v>372</v>
      </c>
      <c r="AU397" s="252" t="s">
        <v>88</v>
      </c>
      <c r="AV397" s="13" t="s">
        <v>88</v>
      </c>
      <c r="AW397" s="13" t="s">
        <v>32</v>
      </c>
      <c r="AX397" s="13" t="s">
        <v>76</v>
      </c>
      <c r="AY397" s="252" t="s">
        <v>362</v>
      </c>
    </row>
    <row r="398" s="13" customFormat="1">
      <c r="A398" s="13"/>
      <c r="B398" s="241"/>
      <c r="C398" s="242"/>
      <c r="D398" s="243" t="s">
        <v>372</v>
      </c>
      <c r="E398" s="244" t="s">
        <v>1</v>
      </c>
      <c r="F398" s="245" t="s">
        <v>3893</v>
      </c>
      <c r="G398" s="242"/>
      <c r="H398" s="246">
        <v>68</v>
      </c>
      <c r="I398" s="247"/>
      <c r="J398" s="242"/>
      <c r="K398" s="242"/>
      <c r="L398" s="248"/>
      <c r="M398" s="249"/>
      <c r="N398" s="250"/>
      <c r="O398" s="250"/>
      <c r="P398" s="250"/>
      <c r="Q398" s="250"/>
      <c r="R398" s="250"/>
      <c r="S398" s="250"/>
      <c r="T398" s="251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2" t="s">
        <v>372</v>
      </c>
      <c r="AU398" s="252" t="s">
        <v>88</v>
      </c>
      <c r="AV398" s="13" t="s">
        <v>88</v>
      </c>
      <c r="AW398" s="13" t="s">
        <v>32</v>
      </c>
      <c r="AX398" s="13" t="s">
        <v>76</v>
      </c>
      <c r="AY398" s="252" t="s">
        <v>362</v>
      </c>
    </row>
    <row r="399" s="14" customFormat="1">
      <c r="A399" s="14"/>
      <c r="B399" s="263"/>
      <c r="C399" s="264"/>
      <c r="D399" s="243" t="s">
        <v>372</v>
      </c>
      <c r="E399" s="265" t="s">
        <v>1</v>
      </c>
      <c r="F399" s="266" t="s">
        <v>396</v>
      </c>
      <c r="G399" s="264"/>
      <c r="H399" s="267">
        <v>1817</v>
      </c>
      <c r="I399" s="268"/>
      <c r="J399" s="264"/>
      <c r="K399" s="264"/>
      <c r="L399" s="269"/>
      <c r="M399" s="270"/>
      <c r="N399" s="271"/>
      <c r="O399" s="271"/>
      <c r="P399" s="271"/>
      <c r="Q399" s="271"/>
      <c r="R399" s="271"/>
      <c r="S399" s="271"/>
      <c r="T399" s="272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73" t="s">
        <v>372</v>
      </c>
      <c r="AU399" s="273" t="s">
        <v>88</v>
      </c>
      <c r="AV399" s="14" t="s">
        <v>370</v>
      </c>
      <c r="AW399" s="14" t="s">
        <v>32</v>
      </c>
      <c r="AX399" s="14" t="s">
        <v>83</v>
      </c>
      <c r="AY399" s="273" t="s">
        <v>362</v>
      </c>
    </row>
    <row r="400" s="2" customFormat="1" ht="24.15" customHeight="1">
      <c r="A400" s="39"/>
      <c r="B400" s="40"/>
      <c r="C400" s="228" t="s">
        <v>1364</v>
      </c>
      <c r="D400" s="228" t="s">
        <v>365</v>
      </c>
      <c r="E400" s="229" t="s">
        <v>3894</v>
      </c>
      <c r="F400" s="230" t="s">
        <v>3895</v>
      </c>
      <c r="G400" s="231" t="s">
        <v>403</v>
      </c>
      <c r="H400" s="232">
        <v>55</v>
      </c>
      <c r="I400" s="233"/>
      <c r="J400" s="234">
        <f>ROUND(I400*H400,2)</f>
        <v>0</v>
      </c>
      <c r="K400" s="230" t="s">
        <v>369</v>
      </c>
      <c r="L400" s="45"/>
      <c r="M400" s="235" t="s">
        <v>1</v>
      </c>
      <c r="N400" s="236" t="s">
        <v>42</v>
      </c>
      <c r="O400" s="92"/>
      <c r="P400" s="237">
        <f>O400*H400</f>
        <v>0</v>
      </c>
      <c r="Q400" s="237">
        <v>6.0000000000000002E-05</v>
      </c>
      <c r="R400" s="237">
        <f>Q400*H400</f>
        <v>0.0033</v>
      </c>
      <c r="S400" s="237">
        <v>0</v>
      </c>
      <c r="T400" s="238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39" t="s">
        <v>440</v>
      </c>
      <c r="AT400" s="239" t="s">
        <v>365</v>
      </c>
      <c r="AU400" s="239" t="s">
        <v>88</v>
      </c>
      <c r="AY400" s="18" t="s">
        <v>362</v>
      </c>
      <c r="BE400" s="240">
        <f>IF(N400="základní",J400,0)</f>
        <v>0</v>
      </c>
      <c r="BF400" s="240">
        <f>IF(N400="snížená",J400,0)</f>
        <v>0</v>
      </c>
      <c r="BG400" s="240">
        <f>IF(N400="zákl. přenesená",J400,0)</f>
        <v>0</v>
      </c>
      <c r="BH400" s="240">
        <f>IF(N400="sníž. přenesená",J400,0)</f>
        <v>0</v>
      </c>
      <c r="BI400" s="240">
        <f>IF(N400="nulová",J400,0)</f>
        <v>0</v>
      </c>
      <c r="BJ400" s="18" t="s">
        <v>88</v>
      </c>
      <c r="BK400" s="240">
        <f>ROUND(I400*H400,2)</f>
        <v>0</v>
      </c>
      <c r="BL400" s="18" t="s">
        <v>440</v>
      </c>
      <c r="BM400" s="239" t="s">
        <v>2781</v>
      </c>
    </row>
    <row r="401" s="13" customFormat="1">
      <c r="A401" s="13"/>
      <c r="B401" s="241"/>
      <c r="C401" s="242"/>
      <c r="D401" s="243" t="s">
        <v>372</v>
      </c>
      <c r="E401" s="244" t="s">
        <v>1</v>
      </c>
      <c r="F401" s="245" t="s">
        <v>3896</v>
      </c>
      <c r="G401" s="242"/>
      <c r="H401" s="246">
        <v>55</v>
      </c>
      <c r="I401" s="247"/>
      <c r="J401" s="242"/>
      <c r="K401" s="242"/>
      <c r="L401" s="248"/>
      <c r="M401" s="249"/>
      <c r="N401" s="250"/>
      <c r="O401" s="250"/>
      <c r="P401" s="250"/>
      <c r="Q401" s="250"/>
      <c r="R401" s="250"/>
      <c r="S401" s="250"/>
      <c r="T401" s="251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2" t="s">
        <v>372</v>
      </c>
      <c r="AU401" s="252" t="s">
        <v>88</v>
      </c>
      <c r="AV401" s="13" t="s">
        <v>88</v>
      </c>
      <c r="AW401" s="13" t="s">
        <v>32</v>
      </c>
      <c r="AX401" s="13" t="s">
        <v>76</v>
      </c>
      <c r="AY401" s="252" t="s">
        <v>362</v>
      </c>
    </row>
    <row r="402" s="14" customFormat="1">
      <c r="A402" s="14"/>
      <c r="B402" s="263"/>
      <c r="C402" s="264"/>
      <c r="D402" s="243" t="s">
        <v>372</v>
      </c>
      <c r="E402" s="265" t="s">
        <v>1</v>
      </c>
      <c r="F402" s="266" t="s">
        <v>396</v>
      </c>
      <c r="G402" s="264"/>
      <c r="H402" s="267">
        <v>55</v>
      </c>
      <c r="I402" s="268"/>
      <c r="J402" s="264"/>
      <c r="K402" s="264"/>
      <c r="L402" s="269"/>
      <c r="M402" s="270"/>
      <c r="N402" s="271"/>
      <c r="O402" s="271"/>
      <c r="P402" s="271"/>
      <c r="Q402" s="271"/>
      <c r="R402" s="271"/>
      <c r="S402" s="271"/>
      <c r="T402" s="272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73" t="s">
        <v>372</v>
      </c>
      <c r="AU402" s="273" t="s">
        <v>88</v>
      </c>
      <c r="AV402" s="14" t="s">
        <v>370</v>
      </c>
      <c r="AW402" s="14" t="s">
        <v>32</v>
      </c>
      <c r="AX402" s="14" t="s">
        <v>83</v>
      </c>
      <c r="AY402" s="273" t="s">
        <v>362</v>
      </c>
    </row>
    <row r="403" s="2" customFormat="1" ht="24.15" customHeight="1">
      <c r="A403" s="39"/>
      <c r="B403" s="40"/>
      <c r="C403" s="228" t="s">
        <v>1369</v>
      </c>
      <c r="D403" s="228" t="s">
        <v>365</v>
      </c>
      <c r="E403" s="229" t="s">
        <v>3897</v>
      </c>
      <c r="F403" s="230" t="s">
        <v>3898</v>
      </c>
      <c r="G403" s="231" t="s">
        <v>482</v>
      </c>
      <c r="H403" s="232">
        <v>3.177</v>
      </c>
      <c r="I403" s="233"/>
      <c r="J403" s="234">
        <f>ROUND(I403*H403,2)</f>
        <v>0</v>
      </c>
      <c r="K403" s="230" t="s">
        <v>369</v>
      </c>
      <c r="L403" s="45"/>
      <c r="M403" s="235" t="s">
        <v>1</v>
      </c>
      <c r="N403" s="236" t="s">
        <v>42</v>
      </c>
      <c r="O403" s="92"/>
      <c r="P403" s="237">
        <f>O403*H403</f>
        <v>0</v>
      </c>
      <c r="Q403" s="237">
        <v>0</v>
      </c>
      <c r="R403" s="237">
        <f>Q403*H403</f>
        <v>0</v>
      </c>
      <c r="S403" s="237">
        <v>0</v>
      </c>
      <c r="T403" s="238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39" t="s">
        <v>440</v>
      </c>
      <c r="AT403" s="239" t="s">
        <v>365</v>
      </c>
      <c r="AU403" s="239" t="s">
        <v>88</v>
      </c>
      <c r="AY403" s="18" t="s">
        <v>362</v>
      </c>
      <c r="BE403" s="240">
        <f>IF(N403="základní",J403,0)</f>
        <v>0</v>
      </c>
      <c r="BF403" s="240">
        <f>IF(N403="snížená",J403,0)</f>
        <v>0</v>
      </c>
      <c r="BG403" s="240">
        <f>IF(N403="zákl. přenesená",J403,0)</f>
        <v>0</v>
      </c>
      <c r="BH403" s="240">
        <f>IF(N403="sníž. přenesená",J403,0)</f>
        <v>0</v>
      </c>
      <c r="BI403" s="240">
        <f>IF(N403="nulová",J403,0)</f>
        <v>0</v>
      </c>
      <c r="BJ403" s="18" t="s">
        <v>88</v>
      </c>
      <c r="BK403" s="240">
        <f>ROUND(I403*H403,2)</f>
        <v>0</v>
      </c>
      <c r="BL403" s="18" t="s">
        <v>440</v>
      </c>
      <c r="BM403" s="239" t="s">
        <v>2784</v>
      </c>
    </row>
    <row r="404" s="12" customFormat="1" ht="22.8" customHeight="1">
      <c r="A404" s="12"/>
      <c r="B404" s="212"/>
      <c r="C404" s="213"/>
      <c r="D404" s="214" t="s">
        <v>75</v>
      </c>
      <c r="E404" s="226" t="s">
        <v>1256</v>
      </c>
      <c r="F404" s="226" t="s">
        <v>1257</v>
      </c>
      <c r="G404" s="213"/>
      <c r="H404" s="213"/>
      <c r="I404" s="216"/>
      <c r="J404" s="227">
        <f>BK404</f>
        <v>0</v>
      </c>
      <c r="K404" s="213"/>
      <c r="L404" s="218"/>
      <c r="M404" s="219"/>
      <c r="N404" s="220"/>
      <c r="O404" s="220"/>
      <c r="P404" s="221">
        <f>SUM(P405:P525)</f>
        <v>0</v>
      </c>
      <c r="Q404" s="220"/>
      <c r="R404" s="221">
        <f>SUM(R405:R525)</f>
        <v>1.2769700000000004</v>
      </c>
      <c r="S404" s="220"/>
      <c r="T404" s="222">
        <f>SUM(T405:T525)</f>
        <v>0</v>
      </c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R404" s="223" t="s">
        <v>88</v>
      </c>
      <c r="AT404" s="224" t="s">
        <v>75</v>
      </c>
      <c r="AU404" s="224" t="s">
        <v>83</v>
      </c>
      <c r="AY404" s="223" t="s">
        <v>362</v>
      </c>
      <c r="BK404" s="225">
        <f>SUM(BK405:BK525)</f>
        <v>0</v>
      </c>
    </row>
    <row r="405" s="2" customFormat="1" ht="21.75" customHeight="1">
      <c r="A405" s="39"/>
      <c r="B405" s="40"/>
      <c r="C405" s="228" t="s">
        <v>1378</v>
      </c>
      <c r="D405" s="228" t="s">
        <v>365</v>
      </c>
      <c r="E405" s="229" t="s">
        <v>3899</v>
      </c>
      <c r="F405" s="230" t="s">
        <v>3900</v>
      </c>
      <c r="G405" s="231" t="s">
        <v>470</v>
      </c>
      <c r="H405" s="232">
        <v>60</v>
      </c>
      <c r="I405" s="233"/>
      <c r="J405" s="234">
        <f>ROUND(I405*H405,2)</f>
        <v>0</v>
      </c>
      <c r="K405" s="230" t="s">
        <v>369</v>
      </c>
      <c r="L405" s="45"/>
      <c r="M405" s="235" t="s">
        <v>1</v>
      </c>
      <c r="N405" s="236" t="s">
        <v>42</v>
      </c>
      <c r="O405" s="92"/>
      <c r="P405" s="237">
        <f>O405*H405</f>
        <v>0</v>
      </c>
      <c r="Q405" s="237">
        <v>0.0012700000000000001</v>
      </c>
      <c r="R405" s="237">
        <f>Q405*H405</f>
        <v>0.076200000000000004</v>
      </c>
      <c r="S405" s="237">
        <v>0</v>
      </c>
      <c r="T405" s="238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39" t="s">
        <v>440</v>
      </c>
      <c r="AT405" s="239" t="s">
        <v>365</v>
      </c>
      <c r="AU405" s="239" t="s">
        <v>88</v>
      </c>
      <c r="AY405" s="18" t="s">
        <v>362</v>
      </c>
      <c r="BE405" s="240">
        <f>IF(N405="základní",J405,0)</f>
        <v>0</v>
      </c>
      <c r="BF405" s="240">
        <f>IF(N405="snížená",J405,0)</f>
        <v>0</v>
      </c>
      <c r="BG405" s="240">
        <f>IF(N405="zákl. přenesená",J405,0)</f>
        <v>0</v>
      </c>
      <c r="BH405" s="240">
        <f>IF(N405="sníž. přenesená",J405,0)</f>
        <v>0</v>
      </c>
      <c r="BI405" s="240">
        <f>IF(N405="nulová",J405,0)</f>
        <v>0</v>
      </c>
      <c r="BJ405" s="18" t="s">
        <v>88</v>
      </c>
      <c r="BK405" s="240">
        <f>ROUND(I405*H405,2)</f>
        <v>0</v>
      </c>
      <c r="BL405" s="18" t="s">
        <v>440</v>
      </c>
      <c r="BM405" s="239" t="s">
        <v>2787</v>
      </c>
    </row>
    <row r="406" s="13" customFormat="1">
      <c r="A406" s="13"/>
      <c r="B406" s="241"/>
      <c r="C406" s="242"/>
      <c r="D406" s="243" t="s">
        <v>372</v>
      </c>
      <c r="E406" s="244" t="s">
        <v>1</v>
      </c>
      <c r="F406" s="245" t="s">
        <v>3901</v>
      </c>
      <c r="G406" s="242"/>
      <c r="H406" s="246">
        <v>50</v>
      </c>
      <c r="I406" s="247"/>
      <c r="J406" s="242"/>
      <c r="K406" s="242"/>
      <c r="L406" s="248"/>
      <c r="M406" s="249"/>
      <c r="N406" s="250"/>
      <c r="O406" s="250"/>
      <c r="P406" s="250"/>
      <c r="Q406" s="250"/>
      <c r="R406" s="250"/>
      <c r="S406" s="250"/>
      <c r="T406" s="251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2" t="s">
        <v>372</v>
      </c>
      <c r="AU406" s="252" t="s">
        <v>88</v>
      </c>
      <c r="AV406" s="13" t="s">
        <v>88</v>
      </c>
      <c r="AW406" s="13" t="s">
        <v>32</v>
      </c>
      <c r="AX406" s="13" t="s">
        <v>76</v>
      </c>
      <c r="AY406" s="252" t="s">
        <v>362</v>
      </c>
    </row>
    <row r="407" s="13" customFormat="1">
      <c r="A407" s="13"/>
      <c r="B407" s="241"/>
      <c r="C407" s="242"/>
      <c r="D407" s="243" t="s">
        <v>372</v>
      </c>
      <c r="E407" s="244" t="s">
        <v>1</v>
      </c>
      <c r="F407" s="245" t="s">
        <v>3902</v>
      </c>
      <c r="G407" s="242"/>
      <c r="H407" s="246">
        <v>10</v>
      </c>
      <c r="I407" s="247"/>
      <c r="J407" s="242"/>
      <c r="K407" s="242"/>
      <c r="L407" s="248"/>
      <c r="M407" s="249"/>
      <c r="N407" s="250"/>
      <c r="O407" s="250"/>
      <c r="P407" s="250"/>
      <c r="Q407" s="250"/>
      <c r="R407" s="250"/>
      <c r="S407" s="250"/>
      <c r="T407" s="251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2" t="s">
        <v>372</v>
      </c>
      <c r="AU407" s="252" t="s">
        <v>88</v>
      </c>
      <c r="AV407" s="13" t="s">
        <v>88</v>
      </c>
      <c r="AW407" s="13" t="s">
        <v>32</v>
      </c>
      <c r="AX407" s="13" t="s">
        <v>76</v>
      </c>
      <c r="AY407" s="252" t="s">
        <v>362</v>
      </c>
    </row>
    <row r="408" s="14" customFormat="1">
      <c r="A408" s="14"/>
      <c r="B408" s="263"/>
      <c r="C408" s="264"/>
      <c r="D408" s="243" t="s">
        <v>372</v>
      </c>
      <c r="E408" s="265" t="s">
        <v>1</v>
      </c>
      <c r="F408" s="266" t="s">
        <v>396</v>
      </c>
      <c r="G408" s="264"/>
      <c r="H408" s="267">
        <v>60</v>
      </c>
      <c r="I408" s="268"/>
      <c r="J408" s="264"/>
      <c r="K408" s="264"/>
      <c r="L408" s="269"/>
      <c r="M408" s="270"/>
      <c r="N408" s="271"/>
      <c r="O408" s="271"/>
      <c r="P408" s="271"/>
      <c r="Q408" s="271"/>
      <c r="R408" s="271"/>
      <c r="S408" s="271"/>
      <c r="T408" s="272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73" t="s">
        <v>372</v>
      </c>
      <c r="AU408" s="273" t="s">
        <v>88</v>
      </c>
      <c r="AV408" s="14" t="s">
        <v>370</v>
      </c>
      <c r="AW408" s="14" t="s">
        <v>32</v>
      </c>
      <c r="AX408" s="14" t="s">
        <v>83</v>
      </c>
      <c r="AY408" s="273" t="s">
        <v>362</v>
      </c>
    </row>
    <row r="409" s="2" customFormat="1" ht="24.15" customHeight="1">
      <c r="A409" s="39"/>
      <c r="B409" s="40"/>
      <c r="C409" s="253" t="s">
        <v>1383</v>
      </c>
      <c r="D409" s="253" t="s">
        <v>380</v>
      </c>
      <c r="E409" s="254" t="s">
        <v>3903</v>
      </c>
      <c r="F409" s="255" t="s">
        <v>3904</v>
      </c>
      <c r="G409" s="256" t="s">
        <v>470</v>
      </c>
      <c r="H409" s="257">
        <v>50</v>
      </c>
      <c r="I409" s="258"/>
      <c r="J409" s="259">
        <f>ROUND(I409*H409,2)</f>
        <v>0</v>
      </c>
      <c r="K409" s="255" t="s">
        <v>471</v>
      </c>
      <c r="L409" s="260"/>
      <c r="M409" s="261" t="s">
        <v>1</v>
      </c>
      <c r="N409" s="262" t="s">
        <v>42</v>
      </c>
      <c r="O409" s="92"/>
      <c r="P409" s="237">
        <f>O409*H409</f>
        <v>0</v>
      </c>
      <c r="Q409" s="237">
        <v>0</v>
      </c>
      <c r="R409" s="237">
        <f>Q409*H409</f>
        <v>0</v>
      </c>
      <c r="S409" s="237">
        <v>0</v>
      </c>
      <c r="T409" s="238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39" t="s">
        <v>526</v>
      </c>
      <c r="AT409" s="239" t="s">
        <v>380</v>
      </c>
      <c r="AU409" s="239" t="s">
        <v>88</v>
      </c>
      <c r="AY409" s="18" t="s">
        <v>362</v>
      </c>
      <c r="BE409" s="240">
        <f>IF(N409="základní",J409,0)</f>
        <v>0</v>
      </c>
      <c r="BF409" s="240">
        <f>IF(N409="snížená",J409,0)</f>
        <v>0</v>
      </c>
      <c r="BG409" s="240">
        <f>IF(N409="zákl. přenesená",J409,0)</f>
        <v>0</v>
      </c>
      <c r="BH409" s="240">
        <f>IF(N409="sníž. přenesená",J409,0)</f>
        <v>0</v>
      </c>
      <c r="BI409" s="240">
        <f>IF(N409="nulová",J409,0)</f>
        <v>0</v>
      </c>
      <c r="BJ409" s="18" t="s">
        <v>88</v>
      </c>
      <c r="BK409" s="240">
        <f>ROUND(I409*H409,2)</f>
        <v>0</v>
      </c>
      <c r="BL409" s="18" t="s">
        <v>440</v>
      </c>
      <c r="BM409" s="239" t="s">
        <v>2790</v>
      </c>
    </row>
    <row r="410" s="13" customFormat="1">
      <c r="A410" s="13"/>
      <c r="B410" s="241"/>
      <c r="C410" s="242"/>
      <c r="D410" s="243" t="s">
        <v>372</v>
      </c>
      <c r="E410" s="244" t="s">
        <v>1</v>
      </c>
      <c r="F410" s="245" t="s">
        <v>3901</v>
      </c>
      <c r="G410" s="242"/>
      <c r="H410" s="246">
        <v>50</v>
      </c>
      <c r="I410" s="247"/>
      <c r="J410" s="242"/>
      <c r="K410" s="242"/>
      <c r="L410" s="248"/>
      <c r="M410" s="249"/>
      <c r="N410" s="250"/>
      <c r="O410" s="250"/>
      <c r="P410" s="250"/>
      <c r="Q410" s="250"/>
      <c r="R410" s="250"/>
      <c r="S410" s="250"/>
      <c r="T410" s="251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2" t="s">
        <v>372</v>
      </c>
      <c r="AU410" s="252" t="s">
        <v>88</v>
      </c>
      <c r="AV410" s="13" t="s">
        <v>88</v>
      </c>
      <c r="AW410" s="13" t="s">
        <v>32</v>
      </c>
      <c r="AX410" s="13" t="s">
        <v>76</v>
      </c>
      <c r="AY410" s="252" t="s">
        <v>362</v>
      </c>
    </row>
    <row r="411" s="14" customFormat="1">
      <c r="A411" s="14"/>
      <c r="B411" s="263"/>
      <c r="C411" s="264"/>
      <c r="D411" s="243" t="s">
        <v>372</v>
      </c>
      <c r="E411" s="265" t="s">
        <v>1</v>
      </c>
      <c r="F411" s="266" t="s">
        <v>396</v>
      </c>
      <c r="G411" s="264"/>
      <c r="H411" s="267">
        <v>50</v>
      </c>
      <c r="I411" s="268"/>
      <c r="J411" s="264"/>
      <c r="K411" s="264"/>
      <c r="L411" s="269"/>
      <c r="M411" s="270"/>
      <c r="N411" s="271"/>
      <c r="O411" s="271"/>
      <c r="P411" s="271"/>
      <c r="Q411" s="271"/>
      <c r="R411" s="271"/>
      <c r="S411" s="271"/>
      <c r="T411" s="272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73" t="s">
        <v>372</v>
      </c>
      <c r="AU411" s="273" t="s">
        <v>88</v>
      </c>
      <c r="AV411" s="14" t="s">
        <v>370</v>
      </c>
      <c r="AW411" s="14" t="s">
        <v>32</v>
      </c>
      <c r="AX411" s="14" t="s">
        <v>83</v>
      </c>
      <c r="AY411" s="273" t="s">
        <v>362</v>
      </c>
    </row>
    <row r="412" s="2" customFormat="1" ht="24.15" customHeight="1">
      <c r="A412" s="39"/>
      <c r="B412" s="40"/>
      <c r="C412" s="253" t="s">
        <v>1397</v>
      </c>
      <c r="D412" s="253" t="s">
        <v>380</v>
      </c>
      <c r="E412" s="254" t="s">
        <v>3905</v>
      </c>
      <c r="F412" s="255" t="s">
        <v>3906</v>
      </c>
      <c r="G412" s="256" t="s">
        <v>470</v>
      </c>
      <c r="H412" s="257">
        <v>10</v>
      </c>
      <c r="I412" s="258"/>
      <c r="J412" s="259">
        <f>ROUND(I412*H412,2)</f>
        <v>0</v>
      </c>
      <c r="K412" s="255" t="s">
        <v>471</v>
      </c>
      <c r="L412" s="260"/>
      <c r="M412" s="261" t="s">
        <v>1</v>
      </c>
      <c r="N412" s="262" t="s">
        <v>42</v>
      </c>
      <c r="O412" s="92"/>
      <c r="P412" s="237">
        <f>O412*H412</f>
        <v>0</v>
      </c>
      <c r="Q412" s="237">
        <v>0</v>
      </c>
      <c r="R412" s="237">
        <f>Q412*H412</f>
        <v>0</v>
      </c>
      <c r="S412" s="237">
        <v>0</v>
      </c>
      <c r="T412" s="238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39" t="s">
        <v>526</v>
      </c>
      <c r="AT412" s="239" t="s">
        <v>380</v>
      </c>
      <c r="AU412" s="239" t="s">
        <v>88</v>
      </c>
      <c r="AY412" s="18" t="s">
        <v>362</v>
      </c>
      <c r="BE412" s="240">
        <f>IF(N412="základní",J412,0)</f>
        <v>0</v>
      </c>
      <c r="BF412" s="240">
        <f>IF(N412="snížená",J412,0)</f>
        <v>0</v>
      </c>
      <c r="BG412" s="240">
        <f>IF(N412="zákl. přenesená",J412,0)</f>
        <v>0</v>
      </c>
      <c r="BH412" s="240">
        <f>IF(N412="sníž. přenesená",J412,0)</f>
        <v>0</v>
      </c>
      <c r="BI412" s="240">
        <f>IF(N412="nulová",J412,0)</f>
        <v>0</v>
      </c>
      <c r="BJ412" s="18" t="s">
        <v>88</v>
      </c>
      <c r="BK412" s="240">
        <f>ROUND(I412*H412,2)</f>
        <v>0</v>
      </c>
      <c r="BL412" s="18" t="s">
        <v>440</v>
      </c>
      <c r="BM412" s="239" t="s">
        <v>2793</v>
      </c>
    </row>
    <row r="413" s="13" customFormat="1">
      <c r="A413" s="13"/>
      <c r="B413" s="241"/>
      <c r="C413" s="242"/>
      <c r="D413" s="243" t="s">
        <v>372</v>
      </c>
      <c r="E413" s="244" t="s">
        <v>1</v>
      </c>
      <c r="F413" s="245" t="s">
        <v>3902</v>
      </c>
      <c r="G413" s="242"/>
      <c r="H413" s="246">
        <v>10</v>
      </c>
      <c r="I413" s="247"/>
      <c r="J413" s="242"/>
      <c r="K413" s="242"/>
      <c r="L413" s="248"/>
      <c r="M413" s="249"/>
      <c r="N413" s="250"/>
      <c r="O413" s="250"/>
      <c r="P413" s="250"/>
      <c r="Q413" s="250"/>
      <c r="R413" s="250"/>
      <c r="S413" s="250"/>
      <c r="T413" s="251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2" t="s">
        <v>372</v>
      </c>
      <c r="AU413" s="252" t="s">
        <v>88</v>
      </c>
      <c r="AV413" s="13" t="s">
        <v>88</v>
      </c>
      <c r="AW413" s="13" t="s">
        <v>32</v>
      </c>
      <c r="AX413" s="13" t="s">
        <v>76</v>
      </c>
      <c r="AY413" s="252" t="s">
        <v>362</v>
      </c>
    </row>
    <row r="414" s="14" customFormat="1">
      <c r="A414" s="14"/>
      <c r="B414" s="263"/>
      <c r="C414" s="264"/>
      <c r="D414" s="243" t="s">
        <v>372</v>
      </c>
      <c r="E414" s="265" t="s">
        <v>1</v>
      </c>
      <c r="F414" s="266" t="s">
        <v>396</v>
      </c>
      <c r="G414" s="264"/>
      <c r="H414" s="267">
        <v>10</v>
      </c>
      <c r="I414" s="268"/>
      <c r="J414" s="264"/>
      <c r="K414" s="264"/>
      <c r="L414" s="269"/>
      <c r="M414" s="270"/>
      <c r="N414" s="271"/>
      <c r="O414" s="271"/>
      <c r="P414" s="271"/>
      <c r="Q414" s="271"/>
      <c r="R414" s="271"/>
      <c r="S414" s="271"/>
      <c r="T414" s="272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73" t="s">
        <v>372</v>
      </c>
      <c r="AU414" s="273" t="s">
        <v>88</v>
      </c>
      <c r="AV414" s="14" t="s">
        <v>370</v>
      </c>
      <c r="AW414" s="14" t="s">
        <v>32</v>
      </c>
      <c r="AX414" s="14" t="s">
        <v>83</v>
      </c>
      <c r="AY414" s="273" t="s">
        <v>362</v>
      </c>
    </row>
    <row r="415" s="2" customFormat="1" ht="24.15" customHeight="1">
      <c r="A415" s="39"/>
      <c r="B415" s="40"/>
      <c r="C415" s="253" t="s">
        <v>1405</v>
      </c>
      <c r="D415" s="253" t="s">
        <v>380</v>
      </c>
      <c r="E415" s="254" t="s">
        <v>3907</v>
      </c>
      <c r="F415" s="255" t="s">
        <v>3908</v>
      </c>
      <c r="G415" s="256" t="s">
        <v>470</v>
      </c>
      <c r="H415" s="257">
        <v>50</v>
      </c>
      <c r="I415" s="258"/>
      <c r="J415" s="259">
        <f>ROUND(I415*H415,2)</f>
        <v>0</v>
      </c>
      <c r="K415" s="255" t="s">
        <v>369</v>
      </c>
      <c r="L415" s="260"/>
      <c r="M415" s="261" t="s">
        <v>1</v>
      </c>
      <c r="N415" s="262" t="s">
        <v>42</v>
      </c>
      <c r="O415" s="92"/>
      <c r="P415" s="237">
        <f>O415*H415</f>
        <v>0</v>
      </c>
      <c r="Q415" s="237">
        <v>0.001</v>
      </c>
      <c r="R415" s="237">
        <f>Q415*H415</f>
        <v>0.050000000000000003</v>
      </c>
      <c r="S415" s="237">
        <v>0</v>
      </c>
      <c r="T415" s="238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39" t="s">
        <v>526</v>
      </c>
      <c r="AT415" s="239" t="s">
        <v>380</v>
      </c>
      <c r="AU415" s="239" t="s">
        <v>88</v>
      </c>
      <c r="AY415" s="18" t="s">
        <v>362</v>
      </c>
      <c r="BE415" s="240">
        <f>IF(N415="základní",J415,0)</f>
        <v>0</v>
      </c>
      <c r="BF415" s="240">
        <f>IF(N415="snížená",J415,0)</f>
        <v>0</v>
      </c>
      <c r="BG415" s="240">
        <f>IF(N415="zákl. přenesená",J415,0)</f>
        <v>0</v>
      </c>
      <c r="BH415" s="240">
        <f>IF(N415="sníž. přenesená",J415,0)</f>
        <v>0</v>
      </c>
      <c r="BI415" s="240">
        <f>IF(N415="nulová",J415,0)</f>
        <v>0</v>
      </c>
      <c r="BJ415" s="18" t="s">
        <v>88</v>
      </c>
      <c r="BK415" s="240">
        <f>ROUND(I415*H415,2)</f>
        <v>0</v>
      </c>
      <c r="BL415" s="18" t="s">
        <v>440</v>
      </c>
      <c r="BM415" s="239" t="s">
        <v>2796</v>
      </c>
    </row>
    <row r="416" s="13" customFormat="1">
      <c r="A416" s="13"/>
      <c r="B416" s="241"/>
      <c r="C416" s="242"/>
      <c r="D416" s="243" t="s">
        <v>372</v>
      </c>
      <c r="E416" s="244" t="s">
        <v>1</v>
      </c>
      <c r="F416" s="245" t="s">
        <v>3901</v>
      </c>
      <c r="G416" s="242"/>
      <c r="H416" s="246">
        <v>50</v>
      </c>
      <c r="I416" s="247"/>
      <c r="J416" s="242"/>
      <c r="K416" s="242"/>
      <c r="L416" s="248"/>
      <c r="M416" s="249"/>
      <c r="N416" s="250"/>
      <c r="O416" s="250"/>
      <c r="P416" s="250"/>
      <c r="Q416" s="250"/>
      <c r="R416" s="250"/>
      <c r="S416" s="250"/>
      <c r="T416" s="251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2" t="s">
        <v>372</v>
      </c>
      <c r="AU416" s="252" t="s">
        <v>88</v>
      </c>
      <c r="AV416" s="13" t="s">
        <v>88</v>
      </c>
      <c r="AW416" s="13" t="s">
        <v>32</v>
      </c>
      <c r="AX416" s="13" t="s">
        <v>76</v>
      </c>
      <c r="AY416" s="252" t="s">
        <v>362</v>
      </c>
    </row>
    <row r="417" s="14" customFormat="1">
      <c r="A417" s="14"/>
      <c r="B417" s="263"/>
      <c r="C417" s="264"/>
      <c r="D417" s="243" t="s">
        <v>372</v>
      </c>
      <c r="E417" s="265" t="s">
        <v>1</v>
      </c>
      <c r="F417" s="266" t="s">
        <v>396</v>
      </c>
      <c r="G417" s="264"/>
      <c r="H417" s="267">
        <v>50</v>
      </c>
      <c r="I417" s="268"/>
      <c r="J417" s="264"/>
      <c r="K417" s="264"/>
      <c r="L417" s="269"/>
      <c r="M417" s="270"/>
      <c r="N417" s="271"/>
      <c r="O417" s="271"/>
      <c r="P417" s="271"/>
      <c r="Q417" s="271"/>
      <c r="R417" s="271"/>
      <c r="S417" s="271"/>
      <c r="T417" s="272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73" t="s">
        <v>372</v>
      </c>
      <c r="AU417" s="273" t="s">
        <v>88</v>
      </c>
      <c r="AV417" s="14" t="s">
        <v>370</v>
      </c>
      <c r="AW417" s="14" t="s">
        <v>32</v>
      </c>
      <c r="AX417" s="14" t="s">
        <v>83</v>
      </c>
      <c r="AY417" s="273" t="s">
        <v>362</v>
      </c>
    </row>
    <row r="418" s="2" customFormat="1" ht="24.15" customHeight="1">
      <c r="A418" s="39"/>
      <c r="B418" s="40"/>
      <c r="C418" s="253" t="s">
        <v>1410</v>
      </c>
      <c r="D418" s="253" t="s">
        <v>380</v>
      </c>
      <c r="E418" s="254" t="s">
        <v>3909</v>
      </c>
      <c r="F418" s="255" t="s">
        <v>3910</v>
      </c>
      <c r="G418" s="256" t="s">
        <v>470</v>
      </c>
      <c r="H418" s="257">
        <v>10</v>
      </c>
      <c r="I418" s="258"/>
      <c r="J418" s="259">
        <f>ROUND(I418*H418,2)</f>
        <v>0</v>
      </c>
      <c r="K418" s="255" t="s">
        <v>471</v>
      </c>
      <c r="L418" s="260"/>
      <c r="M418" s="261" t="s">
        <v>1</v>
      </c>
      <c r="N418" s="262" t="s">
        <v>42</v>
      </c>
      <c r="O418" s="92"/>
      <c r="P418" s="237">
        <f>O418*H418</f>
        <v>0</v>
      </c>
      <c r="Q418" s="237">
        <v>0</v>
      </c>
      <c r="R418" s="237">
        <f>Q418*H418</f>
        <v>0</v>
      </c>
      <c r="S418" s="237">
        <v>0</v>
      </c>
      <c r="T418" s="238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39" t="s">
        <v>526</v>
      </c>
      <c r="AT418" s="239" t="s">
        <v>380</v>
      </c>
      <c r="AU418" s="239" t="s">
        <v>88</v>
      </c>
      <c r="AY418" s="18" t="s">
        <v>362</v>
      </c>
      <c r="BE418" s="240">
        <f>IF(N418="základní",J418,0)</f>
        <v>0</v>
      </c>
      <c r="BF418" s="240">
        <f>IF(N418="snížená",J418,0)</f>
        <v>0</v>
      </c>
      <c r="BG418" s="240">
        <f>IF(N418="zákl. přenesená",J418,0)</f>
        <v>0</v>
      </c>
      <c r="BH418" s="240">
        <f>IF(N418="sníž. přenesená",J418,0)</f>
        <v>0</v>
      </c>
      <c r="BI418" s="240">
        <f>IF(N418="nulová",J418,0)</f>
        <v>0</v>
      </c>
      <c r="BJ418" s="18" t="s">
        <v>88</v>
      </c>
      <c r="BK418" s="240">
        <f>ROUND(I418*H418,2)</f>
        <v>0</v>
      </c>
      <c r="BL418" s="18" t="s">
        <v>440</v>
      </c>
      <c r="BM418" s="239" t="s">
        <v>2799</v>
      </c>
    </row>
    <row r="419" s="13" customFormat="1">
      <c r="A419" s="13"/>
      <c r="B419" s="241"/>
      <c r="C419" s="242"/>
      <c r="D419" s="243" t="s">
        <v>372</v>
      </c>
      <c r="E419" s="244" t="s">
        <v>1</v>
      </c>
      <c r="F419" s="245" t="s">
        <v>3902</v>
      </c>
      <c r="G419" s="242"/>
      <c r="H419" s="246">
        <v>10</v>
      </c>
      <c r="I419" s="247"/>
      <c r="J419" s="242"/>
      <c r="K419" s="242"/>
      <c r="L419" s="248"/>
      <c r="M419" s="249"/>
      <c r="N419" s="250"/>
      <c r="O419" s="250"/>
      <c r="P419" s="250"/>
      <c r="Q419" s="250"/>
      <c r="R419" s="250"/>
      <c r="S419" s="250"/>
      <c r="T419" s="251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2" t="s">
        <v>372</v>
      </c>
      <c r="AU419" s="252" t="s">
        <v>88</v>
      </c>
      <c r="AV419" s="13" t="s">
        <v>88</v>
      </c>
      <c r="AW419" s="13" t="s">
        <v>32</v>
      </c>
      <c r="AX419" s="13" t="s">
        <v>76</v>
      </c>
      <c r="AY419" s="252" t="s">
        <v>362</v>
      </c>
    </row>
    <row r="420" s="14" customFormat="1">
      <c r="A420" s="14"/>
      <c r="B420" s="263"/>
      <c r="C420" s="264"/>
      <c r="D420" s="243" t="s">
        <v>372</v>
      </c>
      <c r="E420" s="265" t="s">
        <v>1</v>
      </c>
      <c r="F420" s="266" t="s">
        <v>396</v>
      </c>
      <c r="G420" s="264"/>
      <c r="H420" s="267">
        <v>10</v>
      </c>
      <c r="I420" s="268"/>
      <c r="J420" s="264"/>
      <c r="K420" s="264"/>
      <c r="L420" s="269"/>
      <c r="M420" s="270"/>
      <c r="N420" s="271"/>
      <c r="O420" s="271"/>
      <c r="P420" s="271"/>
      <c r="Q420" s="271"/>
      <c r="R420" s="271"/>
      <c r="S420" s="271"/>
      <c r="T420" s="272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73" t="s">
        <v>372</v>
      </c>
      <c r="AU420" s="273" t="s">
        <v>88</v>
      </c>
      <c r="AV420" s="14" t="s">
        <v>370</v>
      </c>
      <c r="AW420" s="14" t="s">
        <v>32</v>
      </c>
      <c r="AX420" s="14" t="s">
        <v>83</v>
      </c>
      <c r="AY420" s="273" t="s">
        <v>362</v>
      </c>
    </row>
    <row r="421" s="2" customFormat="1" ht="24.15" customHeight="1">
      <c r="A421" s="39"/>
      <c r="B421" s="40"/>
      <c r="C421" s="253" t="s">
        <v>1416</v>
      </c>
      <c r="D421" s="253" t="s">
        <v>380</v>
      </c>
      <c r="E421" s="254" t="s">
        <v>3911</v>
      </c>
      <c r="F421" s="255" t="s">
        <v>3912</v>
      </c>
      <c r="G421" s="256" t="s">
        <v>470</v>
      </c>
      <c r="H421" s="257">
        <v>10</v>
      </c>
      <c r="I421" s="258"/>
      <c r="J421" s="259">
        <f>ROUND(I421*H421,2)</f>
        <v>0</v>
      </c>
      <c r="K421" s="255" t="s">
        <v>471</v>
      </c>
      <c r="L421" s="260"/>
      <c r="M421" s="261" t="s">
        <v>1</v>
      </c>
      <c r="N421" s="262" t="s">
        <v>42</v>
      </c>
      <c r="O421" s="92"/>
      <c r="P421" s="237">
        <f>O421*H421</f>
        <v>0</v>
      </c>
      <c r="Q421" s="237">
        <v>0</v>
      </c>
      <c r="R421" s="237">
        <f>Q421*H421</f>
        <v>0</v>
      </c>
      <c r="S421" s="237">
        <v>0</v>
      </c>
      <c r="T421" s="238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39" t="s">
        <v>526</v>
      </c>
      <c r="AT421" s="239" t="s">
        <v>380</v>
      </c>
      <c r="AU421" s="239" t="s">
        <v>88</v>
      </c>
      <c r="AY421" s="18" t="s">
        <v>362</v>
      </c>
      <c r="BE421" s="240">
        <f>IF(N421="základní",J421,0)</f>
        <v>0</v>
      </c>
      <c r="BF421" s="240">
        <f>IF(N421="snížená",J421,0)</f>
        <v>0</v>
      </c>
      <c r="BG421" s="240">
        <f>IF(N421="zákl. přenesená",J421,0)</f>
        <v>0</v>
      </c>
      <c r="BH421" s="240">
        <f>IF(N421="sníž. přenesená",J421,0)</f>
        <v>0</v>
      </c>
      <c r="BI421" s="240">
        <f>IF(N421="nulová",J421,0)</f>
        <v>0</v>
      </c>
      <c r="BJ421" s="18" t="s">
        <v>88</v>
      </c>
      <c r="BK421" s="240">
        <f>ROUND(I421*H421,2)</f>
        <v>0</v>
      </c>
      <c r="BL421" s="18" t="s">
        <v>440</v>
      </c>
      <c r="BM421" s="239" t="s">
        <v>2802</v>
      </c>
    </row>
    <row r="422" s="13" customFormat="1">
      <c r="A422" s="13"/>
      <c r="B422" s="241"/>
      <c r="C422" s="242"/>
      <c r="D422" s="243" t="s">
        <v>372</v>
      </c>
      <c r="E422" s="244" t="s">
        <v>1</v>
      </c>
      <c r="F422" s="245" t="s">
        <v>3902</v>
      </c>
      <c r="G422" s="242"/>
      <c r="H422" s="246">
        <v>10</v>
      </c>
      <c r="I422" s="247"/>
      <c r="J422" s="242"/>
      <c r="K422" s="242"/>
      <c r="L422" s="248"/>
      <c r="M422" s="249"/>
      <c r="N422" s="250"/>
      <c r="O422" s="250"/>
      <c r="P422" s="250"/>
      <c r="Q422" s="250"/>
      <c r="R422" s="250"/>
      <c r="S422" s="250"/>
      <c r="T422" s="251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2" t="s">
        <v>372</v>
      </c>
      <c r="AU422" s="252" t="s">
        <v>88</v>
      </c>
      <c r="AV422" s="13" t="s">
        <v>88</v>
      </c>
      <c r="AW422" s="13" t="s">
        <v>32</v>
      </c>
      <c r="AX422" s="13" t="s">
        <v>76</v>
      </c>
      <c r="AY422" s="252" t="s">
        <v>362</v>
      </c>
    </row>
    <row r="423" s="14" customFormat="1">
      <c r="A423" s="14"/>
      <c r="B423" s="263"/>
      <c r="C423" s="264"/>
      <c r="D423" s="243" t="s">
        <v>372</v>
      </c>
      <c r="E423" s="265" t="s">
        <v>1</v>
      </c>
      <c r="F423" s="266" t="s">
        <v>396</v>
      </c>
      <c r="G423" s="264"/>
      <c r="H423" s="267">
        <v>10</v>
      </c>
      <c r="I423" s="268"/>
      <c r="J423" s="264"/>
      <c r="K423" s="264"/>
      <c r="L423" s="269"/>
      <c r="M423" s="270"/>
      <c r="N423" s="271"/>
      <c r="O423" s="271"/>
      <c r="P423" s="271"/>
      <c r="Q423" s="271"/>
      <c r="R423" s="271"/>
      <c r="S423" s="271"/>
      <c r="T423" s="272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73" t="s">
        <v>372</v>
      </c>
      <c r="AU423" s="273" t="s">
        <v>88</v>
      </c>
      <c r="AV423" s="14" t="s">
        <v>370</v>
      </c>
      <c r="AW423" s="14" t="s">
        <v>32</v>
      </c>
      <c r="AX423" s="14" t="s">
        <v>83</v>
      </c>
      <c r="AY423" s="273" t="s">
        <v>362</v>
      </c>
    </row>
    <row r="424" s="2" customFormat="1" ht="24.15" customHeight="1">
      <c r="A424" s="39"/>
      <c r="B424" s="40"/>
      <c r="C424" s="253" t="s">
        <v>1428</v>
      </c>
      <c r="D424" s="253" t="s">
        <v>380</v>
      </c>
      <c r="E424" s="254" t="s">
        <v>3913</v>
      </c>
      <c r="F424" s="255" t="s">
        <v>3914</v>
      </c>
      <c r="G424" s="256" t="s">
        <v>470</v>
      </c>
      <c r="H424" s="257">
        <v>50</v>
      </c>
      <c r="I424" s="258"/>
      <c r="J424" s="259">
        <f>ROUND(I424*H424,2)</f>
        <v>0</v>
      </c>
      <c r="K424" s="255" t="s">
        <v>471</v>
      </c>
      <c r="L424" s="260"/>
      <c r="M424" s="261" t="s">
        <v>1</v>
      </c>
      <c r="N424" s="262" t="s">
        <v>42</v>
      </c>
      <c r="O424" s="92"/>
      <c r="P424" s="237">
        <f>O424*H424</f>
        <v>0</v>
      </c>
      <c r="Q424" s="237">
        <v>0</v>
      </c>
      <c r="R424" s="237">
        <f>Q424*H424</f>
        <v>0</v>
      </c>
      <c r="S424" s="237">
        <v>0</v>
      </c>
      <c r="T424" s="238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39" t="s">
        <v>526</v>
      </c>
      <c r="AT424" s="239" t="s">
        <v>380</v>
      </c>
      <c r="AU424" s="239" t="s">
        <v>88</v>
      </c>
      <c r="AY424" s="18" t="s">
        <v>362</v>
      </c>
      <c r="BE424" s="240">
        <f>IF(N424="základní",J424,0)</f>
        <v>0</v>
      </c>
      <c r="BF424" s="240">
        <f>IF(N424="snížená",J424,0)</f>
        <v>0</v>
      </c>
      <c r="BG424" s="240">
        <f>IF(N424="zákl. přenesená",J424,0)</f>
        <v>0</v>
      </c>
      <c r="BH424" s="240">
        <f>IF(N424="sníž. přenesená",J424,0)</f>
        <v>0</v>
      </c>
      <c r="BI424" s="240">
        <f>IF(N424="nulová",J424,0)</f>
        <v>0</v>
      </c>
      <c r="BJ424" s="18" t="s">
        <v>88</v>
      </c>
      <c r="BK424" s="240">
        <f>ROUND(I424*H424,2)</f>
        <v>0</v>
      </c>
      <c r="BL424" s="18" t="s">
        <v>440</v>
      </c>
      <c r="BM424" s="239" t="s">
        <v>2808</v>
      </c>
    </row>
    <row r="425" s="13" customFormat="1">
      <c r="A425" s="13"/>
      <c r="B425" s="241"/>
      <c r="C425" s="242"/>
      <c r="D425" s="243" t="s">
        <v>372</v>
      </c>
      <c r="E425" s="244" t="s">
        <v>1</v>
      </c>
      <c r="F425" s="245" t="s">
        <v>3901</v>
      </c>
      <c r="G425" s="242"/>
      <c r="H425" s="246">
        <v>50</v>
      </c>
      <c r="I425" s="247"/>
      <c r="J425" s="242"/>
      <c r="K425" s="242"/>
      <c r="L425" s="248"/>
      <c r="M425" s="249"/>
      <c r="N425" s="250"/>
      <c r="O425" s="250"/>
      <c r="P425" s="250"/>
      <c r="Q425" s="250"/>
      <c r="R425" s="250"/>
      <c r="S425" s="250"/>
      <c r="T425" s="251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2" t="s">
        <v>372</v>
      </c>
      <c r="AU425" s="252" t="s">
        <v>88</v>
      </c>
      <c r="AV425" s="13" t="s">
        <v>88</v>
      </c>
      <c r="AW425" s="13" t="s">
        <v>32</v>
      </c>
      <c r="AX425" s="13" t="s">
        <v>76</v>
      </c>
      <c r="AY425" s="252" t="s">
        <v>362</v>
      </c>
    </row>
    <row r="426" s="14" customFormat="1">
      <c r="A426" s="14"/>
      <c r="B426" s="263"/>
      <c r="C426" s="264"/>
      <c r="D426" s="243" t="s">
        <v>372</v>
      </c>
      <c r="E426" s="265" t="s">
        <v>1</v>
      </c>
      <c r="F426" s="266" t="s">
        <v>396</v>
      </c>
      <c r="G426" s="264"/>
      <c r="H426" s="267">
        <v>50</v>
      </c>
      <c r="I426" s="268"/>
      <c r="J426" s="264"/>
      <c r="K426" s="264"/>
      <c r="L426" s="269"/>
      <c r="M426" s="270"/>
      <c r="N426" s="271"/>
      <c r="O426" s="271"/>
      <c r="P426" s="271"/>
      <c r="Q426" s="271"/>
      <c r="R426" s="271"/>
      <c r="S426" s="271"/>
      <c r="T426" s="272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73" t="s">
        <v>372</v>
      </c>
      <c r="AU426" s="273" t="s">
        <v>88</v>
      </c>
      <c r="AV426" s="14" t="s">
        <v>370</v>
      </c>
      <c r="AW426" s="14" t="s">
        <v>32</v>
      </c>
      <c r="AX426" s="14" t="s">
        <v>83</v>
      </c>
      <c r="AY426" s="273" t="s">
        <v>362</v>
      </c>
    </row>
    <row r="427" s="2" customFormat="1" ht="24.15" customHeight="1">
      <c r="A427" s="39"/>
      <c r="B427" s="40"/>
      <c r="C427" s="253" t="s">
        <v>1435</v>
      </c>
      <c r="D427" s="253" t="s">
        <v>380</v>
      </c>
      <c r="E427" s="254" t="s">
        <v>3915</v>
      </c>
      <c r="F427" s="255" t="s">
        <v>3916</v>
      </c>
      <c r="G427" s="256" t="s">
        <v>470</v>
      </c>
      <c r="H427" s="257">
        <v>10</v>
      </c>
      <c r="I427" s="258"/>
      <c r="J427" s="259">
        <f>ROUND(I427*H427,2)</f>
        <v>0</v>
      </c>
      <c r="K427" s="255" t="s">
        <v>471</v>
      </c>
      <c r="L427" s="260"/>
      <c r="M427" s="261" t="s">
        <v>1</v>
      </c>
      <c r="N427" s="262" t="s">
        <v>42</v>
      </c>
      <c r="O427" s="92"/>
      <c r="P427" s="237">
        <f>O427*H427</f>
        <v>0</v>
      </c>
      <c r="Q427" s="237">
        <v>0</v>
      </c>
      <c r="R427" s="237">
        <f>Q427*H427</f>
        <v>0</v>
      </c>
      <c r="S427" s="237">
        <v>0</v>
      </c>
      <c r="T427" s="238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39" t="s">
        <v>526</v>
      </c>
      <c r="AT427" s="239" t="s">
        <v>380</v>
      </c>
      <c r="AU427" s="239" t="s">
        <v>88</v>
      </c>
      <c r="AY427" s="18" t="s">
        <v>362</v>
      </c>
      <c r="BE427" s="240">
        <f>IF(N427="základní",J427,0)</f>
        <v>0</v>
      </c>
      <c r="BF427" s="240">
        <f>IF(N427="snížená",J427,0)</f>
        <v>0</v>
      </c>
      <c r="BG427" s="240">
        <f>IF(N427="zákl. přenesená",J427,0)</f>
        <v>0</v>
      </c>
      <c r="BH427" s="240">
        <f>IF(N427="sníž. přenesená",J427,0)</f>
        <v>0</v>
      </c>
      <c r="BI427" s="240">
        <f>IF(N427="nulová",J427,0)</f>
        <v>0</v>
      </c>
      <c r="BJ427" s="18" t="s">
        <v>88</v>
      </c>
      <c r="BK427" s="240">
        <f>ROUND(I427*H427,2)</f>
        <v>0</v>
      </c>
      <c r="BL427" s="18" t="s">
        <v>440</v>
      </c>
      <c r="BM427" s="239" t="s">
        <v>2811</v>
      </c>
    </row>
    <row r="428" s="13" customFormat="1">
      <c r="A428" s="13"/>
      <c r="B428" s="241"/>
      <c r="C428" s="242"/>
      <c r="D428" s="243" t="s">
        <v>372</v>
      </c>
      <c r="E428" s="244" t="s">
        <v>1</v>
      </c>
      <c r="F428" s="245" t="s">
        <v>3902</v>
      </c>
      <c r="G428" s="242"/>
      <c r="H428" s="246">
        <v>10</v>
      </c>
      <c r="I428" s="247"/>
      <c r="J428" s="242"/>
      <c r="K428" s="242"/>
      <c r="L428" s="248"/>
      <c r="M428" s="249"/>
      <c r="N428" s="250"/>
      <c r="O428" s="250"/>
      <c r="P428" s="250"/>
      <c r="Q428" s="250"/>
      <c r="R428" s="250"/>
      <c r="S428" s="250"/>
      <c r="T428" s="251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2" t="s">
        <v>372</v>
      </c>
      <c r="AU428" s="252" t="s">
        <v>88</v>
      </c>
      <c r="AV428" s="13" t="s">
        <v>88</v>
      </c>
      <c r="AW428" s="13" t="s">
        <v>32</v>
      </c>
      <c r="AX428" s="13" t="s">
        <v>76</v>
      </c>
      <c r="AY428" s="252" t="s">
        <v>362</v>
      </c>
    </row>
    <row r="429" s="14" customFormat="1">
      <c r="A429" s="14"/>
      <c r="B429" s="263"/>
      <c r="C429" s="264"/>
      <c r="D429" s="243" t="s">
        <v>372</v>
      </c>
      <c r="E429" s="265" t="s">
        <v>1</v>
      </c>
      <c r="F429" s="266" t="s">
        <v>396</v>
      </c>
      <c r="G429" s="264"/>
      <c r="H429" s="267">
        <v>10</v>
      </c>
      <c r="I429" s="268"/>
      <c r="J429" s="264"/>
      <c r="K429" s="264"/>
      <c r="L429" s="269"/>
      <c r="M429" s="270"/>
      <c r="N429" s="271"/>
      <c r="O429" s="271"/>
      <c r="P429" s="271"/>
      <c r="Q429" s="271"/>
      <c r="R429" s="271"/>
      <c r="S429" s="271"/>
      <c r="T429" s="272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73" t="s">
        <v>372</v>
      </c>
      <c r="AU429" s="273" t="s">
        <v>88</v>
      </c>
      <c r="AV429" s="14" t="s">
        <v>370</v>
      </c>
      <c r="AW429" s="14" t="s">
        <v>32</v>
      </c>
      <c r="AX429" s="14" t="s">
        <v>83</v>
      </c>
      <c r="AY429" s="273" t="s">
        <v>362</v>
      </c>
    </row>
    <row r="430" s="2" customFormat="1" ht="24.15" customHeight="1">
      <c r="A430" s="39"/>
      <c r="B430" s="40"/>
      <c r="C430" s="228" t="s">
        <v>1444</v>
      </c>
      <c r="D430" s="228" t="s">
        <v>365</v>
      </c>
      <c r="E430" s="229" t="s">
        <v>3917</v>
      </c>
      <c r="F430" s="230" t="s">
        <v>3918</v>
      </c>
      <c r="G430" s="231" t="s">
        <v>3590</v>
      </c>
      <c r="H430" s="232">
        <v>59</v>
      </c>
      <c r="I430" s="233"/>
      <c r="J430" s="234">
        <f>ROUND(I430*H430,2)</f>
        <v>0</v>
      </c>
      <c r="K430" s="230" t="s">
        <v>369</v>
      </c>
      <c r="L430" s="45"/>
      <c r="M430" s="235" t="s">
        <v>1</v>
      </c>
      <c r="N430" s="236" t="s">
        <v>42</v>
      </c>
      <c r="O430" s="92"/>
      <c r="P430" s="237">
        <f>O430*H430</f>
        <v>0</v>
      </c>
      <c r="Q430" s="237">
        <v>0.0099600000000000001</v>
      </c>
      <c r="R430" s="237">
        <f>Q430*H430</f>
        <v>0.58764000000000005</v>
      </c>
      <c r="S430" s="237">
        <v>0</v>
      </c>
      <c r="T430" s="238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39" t="s">
        <v>440</v>
      </c>
      <c r="AT430" s="239" t="s">
        <v>365</v>
      </c>
      <c r="AU430" s="239" t="s">
        <v>88</v>
      </c>
      <c r="AY430" s="18" t="s">
        <v>362</v>
      </c>
      <c r="BE430" s="240">
        <f>IF(N430="základní",J430,0)</f>
        <v>0</v>
      </c>
      <c r="BF430" s="240">
        <f>IF(N430="snížená",J430,0)</f>
        <v>0</v>
      </c>
      <c r="BG430" s="240">
        <f>IF(N430="zákl. přenesená",J430,0)</f>
        <v>0</v>
      </c>
      <c r="BH430" s="240">
        <f>IF(N430="sníž. přenesená",J430,0)</f>
        <v>0</v>
      </c>
      <c r="BI430" s="240">
        <f>IF(N430="nulová",J430,0)</f>
        <v>0</v>
      </c>
      <c r="BJ430" s="18" t="s">
        <v>88</v>
      </c>
      <c r="BK430" s="240">
        <f>ROUND(I430*H430,2)</f>
        <v>0</v>
      </c>
      <c r="BL430" s="18" t="s">
        <v>440</v>
      </c>
      <c r="BM430" s="239" t="s">
        <v>2814</v>
      </c>
    </row>
    <row r="431" s="13" customFormat="1">
      <c r="A431" s="13"/>
      <c r="B431" s="241"/>
      <c r="C431" s="242"/>
      <c r="D431" s="243" t="s">
        <v>372</v>
      </c>
      <c r="E431" s="244" t="s">
        <v>1</v>
      </c>
      <c r="F431" s="245" t="s">
        <v>3919</v>
      </c>
      <c r="G431" s="242"/>
      <c r="H431" s="246">
        <v>59</v>
      </c>
      <c r="I431" s="247"/>
      <c r="J431" s="242"/>
      <c r="K431" s="242"/>
      <c r="L431" s="248"/>
      <c r="M431" s="249"/>
      <c r="N431" s="250"/>
      <c r="O431" s="250"/>
      <c r="P431" s="250"/>
      <c r="Q431" s="250"/>
      <c r="R431" s="250"/>
      <c r="S431" s="250"/>
      <c r="T431" s="251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2" t="s">
        <v>372</v>
      </c>
      <c r="AU431" s="252" t="s">
        <v>88</v>
      </c>
      <c r="AV431" s="13" t="s">
        <v>88</v>
      </c>
      <c r="AW431" s="13" t="s">
        <v>32</v>
      </c>
      <c r="AX431" s="13" t="s">
        <v>76</v>
      </c>
      <c r="AY431" s="252" t="s">
        <v>362</v>
      </c>
    </row>
    <row r="432" s="14" customFormat="1">
      <c r="A432" s="14"/>
      <c r="B432" s="263"/>
      <c r="C432" s="264"/>
      <c r="D432" s="243" t="s">
        <v>372</v>
      </c>
      <c r="E432" s="265" t="s">
        <v>1</v>
      </c>
      <c r="F432" s="266" t="s">
        <v>396</v>
      </c>
      <c r="G432" s="264"/>
      <c r="H432" s="267">
        <v>59</v>
      </c>
      <c r="I432" s="268"/>
      <c r="J432" s="264"/>
      <c r="K432" s="264"/>
      <c r="L432" s="269"/>
      <c r="M432" s="270"/>
      <c r="N432" s="271"/>
      <c r="O432" s="271"/>
      <c r="P432" s="271"/>
      <c r="Q432" s="271"/>
      <c r="R432" s="271"/>
      <c r="S432" s="271"/>
      <c r="T432" s="272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73" t="s">
        <v>372</v>
      </c>
      <c r="AU432" s="273" t="s">
        <v>88</v>
      </c>
      <c r="AV432" s="14" t="s">
        <v>370</v>
      </c>
      <c r="AW432" s="14" t="s">
        <v>32</v>
      </c>
      <c r="AX432" s="14" t="s">
        <v>83</v>
      </c>
      <c r="AY432" s="273" t="s">
        <v>362</v>
      </c>
    </row>
    <row r="433" s="2" customFormat="1" ht="24.15" customHeight="1">
      <c r="A433" s="39"/>
      <c r="B433" s="40"/>
      <c r="C433" s="228" t="s">
        <v>1453</v>
      </c>
      <c r="D433" s="228" t="s">
        <v>365</v>
      </c>
      <c r="E433" s="229" t="s">
        <v>3920</v>
      </c>
      <c r="F433" s="230" t="s">
        <v>3921</v>
      </c>
      <c r="G433" s="231" t="s">
        <v>3590</v>
      </c>
      <c r="H433" s="232">
        <v>1</v>
      </c>
      <c r="I433" s="233"/>
      <c r="J433" s="234">
        <f>ROUND(I433*H433,2)</f>
        <v>0</v>
      </c>
      <c r="K433" s="230" t="s">
        <v>369</v>
      </c>
      <c r="L433" s="45"/>
      <c r="M433" s="235" t="s">
        <v>1</v>
      </c>
      <c r="N433" s="236" t="s">
        <v>42</v>
      </c>
      <c r="O433" s="92"/>
      <c r="P433" s="237">
        <f>O433*H433</f>
        <v>0</v>
      </c>
      <c r="Q433" s="237">
        <v>0.01447</v>
      </c>
      <c r="R433" s="237">
        <f>Q433*H433</f>
        <v>0.01447</v>
      </c>
      <c r="S433" s="237">
        <v>0</v>
      </c>
      <c r="T433" s="238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39" t="s">
        <v>440</v>
      </c>
      <c r="AT433" s="239" t="s">
        <v>365</v>
      </c>
      <c r="AU433" s="239" t="s">
        <v>88</v>
      </c>
      <c r="AY433" s="18" t="s">
        <v>362</v>
      </c>
      <c r="BE433" s="240">
        <f>IF(N433="základní",J433,0)</f>
        <v>0</v>
      </c>
      <c r="BF433" s="240">
        <f>IF(N433="snížená",J433,0)</f>
        <v>0</v>
      </c>
      <c r="BG433" s="240">
        <f>IF(N433="zákl. přenesená",J433,0)</f>
        <v>0</v>
      </c>
      <c r="BH433" s="240">
        <f>IF(N433="sníž. přenesená",J433,0)</f>
        <v>0</v>
      </c>
      <c r="BI433" s="240">
        <f>IF(N433="nulová",J433,0)</f>
        <v>0</v>
      </c>
      <c r="BJ433" s="18" t="s">
        <v>88</v>
      </c>
      <c r="BK433" s="240">
        <f>ROUND(I433*H433,2)</f>
        <v>0</v>
      </c>
      <c r="BL433" s="18" t="s">
        <v>440</v>
      </c>
      <c r="BM433" s="239" t="s">
        <v>2820</v>
      </c>
    </row>
    <row r="434" s="13" customFormat="1">
      <c r="A434" s="13"/>
      <c r="B434" s="241"/>
      <c r="C434" s="242"/>
      <c r="D434" s="243" t="s">
        <v>372</v>
      </c>
      <c r="E434" s="244" t="s">
        <v>1</v>
      </c>
      <c r="F434" s="245" t="s">
        <v>3922</v>
      </c>
      <c r="G434" s="242"/>
      <c r="H434" s="246">
        <v>1</v>
      </c>
      <c r="I434" s="247"/>
      <c r="J434" s="242"/>
      <c r="K434" s="242"/>
      <c r="L434" s="248"/>
      <c r="M434" s="249"/>
      <c r="N434" s="250"/>
      <c r="O434" s="250"/>
      <c r="P434" s="250"/>
      <c r="Q434" s="250"/>
      <c r="R434" s="250"/>
      <c r="S434" s="250"/>
      <c r="T434" s="251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2" t="s">
        <v>372</v>
      </c>
      <c r="AU434" s="252" t="s">
        <v>88</v>
      </c>
      <c r="AV434" s="13" t="s">
        <v>88</v>
      </c>
      <c r="AW434" s="13" t="s">
        <v>32</v>
      </c>
      <c r="AX434" s="13" t="s">
        <v>76</v>
      </c>
      <c r="AY434" s="252" t="s">
        <v>362</v>
      </c>
    </row>
    <row r="435" s="14" customFormat="1">
      <c r="A435" s="14"/>
      <c r="B435" s="263"/>
      <c r="C435" s="264"/>
      <c r="D435" s="243" t="s">
        <v>372</v>
      </c>
      <c r="E435" s="265" t="s">
        <v>1</v>
      </c>
      <c r="F435" s="266" t="s">
        <v>396</v>
      </c>
      <c r="G435" s="264"/>
      <c r="H435" s="267">
        <v>1</v>
      </c>
      <c r="I435" s="268"/>
      <c r="J435" s="264"/>
      <c r="K435" s="264"/>
      <c r="L435" s="269"/>
      <c r="M435" s="270"/>
      <c r="N435" s="271"/>
      <c r="O435" s="271"/>
      <c r="P435" s="271"/>
      <c r="Q435" s="271"/>
      <c r="R435" s="271"/>
      <c r="S435" s="271"/>
      <c r="T435" s="272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73" t="s">
        <v>372</v>
      </c>
      <c r="AU435" s="273" t="s">
        <v>88</v>
      </c>
      <c r="AV435" s="14" t="s">
        <v>370</v>
      </c>
      <c r="AW435" s="14" t="s">
        <v>32</v>
      </c>
      <c r="AX435" s="14" t="s">
        <v>83</v>
      </c>
      <c r="AY435" s="273" t="s">
        <v>362</v>
      </c>
    </row>
    <row r="436" s="2" customFormat="1" ht="24.15" customHeight="1">
      <c r="A436" s="39"/>
      <c r="B436" s="40"/>
      <c r="C436" s="228" t="s">
        <v>1457</v>
      </c>
      <c r="D436" s="228" t="s">
        <v>365</v>
      </c>
      <c r="E436" s="229" t="s">
        <v>3923</v>
      </c>
      <c r="F436" s="230" t="s">
        <v>3924</v>
      </c>
      <c r="G436" s="231" t="s">
        <v>3590</v>
      </c>
      <c r="H436" s="232">
        <v>10</v>
      </c>
      <c r="I436" s="233"/>
      <c r="J436" s="234">
        <f>ROUND(I436*H436,2)</f>
        <v>0</v>
      </c>
      <c r="K436" s="230" t="s">
        <v>369</v>
      </c>
      <c r="L436" s="45"/>
      <c r="M436" s="235" t="s">
        <v>1</v>
      </c>
      <c r="N436" s="236" t="s">
        <v>42</v>
      </c>
      <c r="O436" s="92"/>
      <c r="P436" s="237">
        <f>O436*H436</f>
        <v>0</v>
      </c>
      <c r="Q436" s="237">
        <v>0.019709999999999998</v>
      </c>
      <c r="R436" s="237">
        <f>Q436*H436</f>
        <v>0.1971</v>
      </c>
      <c r="S436" s="237">
        <v>0</v>
      </c>
      <c r="T436" s="238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39" t="s">
        <v>440</v>
      </c>
      <c r="AT436" s="239" t="s">
        <v>365</v>
      </c>
      <c r="AU436" s="239" t="s">
        <v>88</v>
      </c>
      <c r="AY436" s="18" t="s">
        <v>362</v>
      </c>
      <c r="BE436" s="240">
        <f>IF(N436="základní",J436,0)</f>
        <v>0</v>
      </c>
      <c r="BF436" s="240">
        <f>IF(N436="snížená",J436,0)</f>
        <v>0</v>
      </c>
      <c r="BG436" s="240">
        <f>IF(N436="zákl. přenesená",J436,0)</f>
        <v>0</v>
      </c>
      <c r="BH436" s="240">
        <f>IF(N436="sníž. přenesená",J436,0)</f>
        <v>0</v>
      </c>
      <c r="BI436" s="240">
        <f>IF(N436="nulová",J436,0)</f>
        <v>0</v>
      </c>
      <c r="BJ436" s="18" t="s">
        <v>88</v>
      </c>
      <c r="BK436" s="240">
        <f>ROUND(I436*H436,2)</f>
        <v>0</v>
      </c>
      <c r="BL436" s="18" t="s">
        <v>440</v>
      </c>
      <c r="BM436" s="239" t="s">
        <v>2823</v>
      </c>
    </row>
    <row r="437" s="13" customFormat="1">
      <c r="A437" s="13"/>
      <c r="B437" s="241"/>
      <c r="C437" s="242"/>
      <c r="D437" s="243" t="s">
        <v>372</v>
      </c>
      <c r="E437" s="244" t="s">
        <v>1</v>
      </c>
      <c r="F437" s="245" t="s">
        <v>3925</v>
      </c>
      <c r="G437" s="242"/>
      <c r="H437" s="246">
        <v>10</v>
      </c>
      <c r="I437" s="247"/>
      <c r="J437" s="242"/>
      <c r="K437" s="242"/>
      <c r="L437" s="248"/>
      <c r="M437" s="249"/>
      <c r="N437" s="250"/>
      <c r="O437" s="250"/>
      <c r="P437" s="250"/>
      <c r="Q437" s="250"/>
      <c r="R437" s="250"/>
      <c r="S437" s="250"/>
      <c r="T437" s="251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2" t="s">
        <v>372</v>
      </c>
      <c r="AU437" s="252" t="s">
        <v>88</v>
      </c>
      <c r="AV437" s="13" t="s">
        <v>88</v>
      </c>
      <c r="AW437" s="13" t="s">
        <v>32</v>
      </c>
      <c r="AX437" s="13" t="s">
        <v>76</v>
      </c>
      <c r="AY437" s="252" t="s">
        <v>362</v>
      </c>
    </row>
    <row r="438" s="14" customFormat="1">
      <c r="A438" s="14"/>
      <c r="B438" s="263"/>
      <c r="C438" s="264"/>
      <c r="D438" s="243" t="s">
        <v>372</v>
      </c>
      <c r="E438" s="265" t="s">
        <v>1</v>
      </c>
      <c r="F438" s="266" t="s">
        <v>396</v>
      </c>
      <c r="G438" s="264"/>
      <c r="H438" s="267">
        <v>10</v>
      </c>
      <c r="I438" s="268"/>
      <c r="J438" s="264"/>
      <c r="K438" s="264"/>
      <c r="L438" s="269"/>
      <c r="M438" s="270"/>
      <c r="N438" s="271"/>
      <c r="O438" s="271"/>
      <c r="P438" s="271"/>
      <c r="Q438" s="271"/>
      <c r="R438" s="271"/>
      <c r="S438" s="271"/>
      <c r="T438" s="272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73" t="s">
        <v>372</v>
      </c>
      <c r="AU438" s="273" t="s">
        <v>88</v>
      </c>
      <c r="AV438" s="14" t="s">
        <v>370</v>
      </c>
      <c r="AW438" s="14" t="s">
        <v>32</v>
      </c>
      <c r="AX438" s="14" t="s">
        <v>83</v>
      </c>
      <c r="AY438" s="273" t="s">
        <v>362</v>
      </c>
    </row>
    <row r="439" s="2" customFormat="1" ht="21.75" customHeight="1">
      <c r="A439" s="39"/>
      <c r="B439" s="40"/>
      <c r="C439" s="228" t="s">
        <v>1461</v>
      </c>
      <c r="D439" s="228" t="s">
        <v>365</v>
      </c>
      <c r="E439" s="229" t="s">
        <v>3926</v>
      </c>
      <c r="F439" s="230" t="s">
        <v>3927</v>
      </c>
      <c r="G439" s="231" t="s">
        <v>3590</v>
      </c>
      <c r="H439" s="232">
        <v>60</v>
      </c>
      <c r="I439" s="233"/>
      <c r="J439" s="234">
        <f>ROUND(I439*H439,2)</f>
        <v>0</v>
      </c>
      <c r="K439" s="230" t="s">
        <v>369</v>
      </c>
      <c r="L439" s="45"/>
      <c r="M439" s="235" t="s">
        <v>1</v>
      </c>
      <c r="N439" s="236" t="s">
        <v>42</v>
      </c>
      <c r="O439" s="92"/>
      <c r="P439" s="237">
        <f>O439*H439</f>
        <v>0</v>
      </c>
      <c r="Q439" s="237">
        <v>0.0018</v>
      </c>
      <c r="R439" s="237">
        <f>Q439*H439</f>
        <v>0.108</v>
      </c>
      <c r="S439" s="237">
        <v>0</v>
      </c>
      <c r="T439" s="238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39" t="s">
        <v>440</v>
      </c>
      <c r="AT439" s="239" t="s">
        <v>365</v>
      </c>
      <c r="AU439" s="239" t="s">
        <v>88</v>
      </c>
      <c r="AY439" s="18" t="s">
        <v>362</v>
      </c>
      <c r="BE439" s="240">
        <f>IF(N439="základní",J439,0)</f>
        <v>0</v>
      </c>
      <c r="BF439" s="240">
        <f>IF(N439="snížená",J439,0)</f>
        <v>0</v>
      </c>
      <c r="BG439" s="240">
        <f>IF(N439="zákl. přenesená",J439,0)</f>
        <v>0</v>
      </c>
      <c r="BH439" s="240">
        <f>IF(N439="sníž. přenesená",J439,0)</f>
        <v>0</v>
      </c>
      <c r="BI439" s="240">
        <f>IF(N439="nulová",J439,0)</f>
        <v>0</v>
      </c>
      <c r="BJ439" s="18" t="s">
        <v>88</v>
      </c>
      <c r="BK439" s="240">
        <f>ROUND(I439*H439,2)</f>
        <v>0</v>
      </c>
      <c r="BL439" s="18" t="s">
        <v>440</v>
      </c>
      <c r="BM439" s="239" t="s">
        <v>2826</v>
      </c>
    </row>
    <row r="440" s="13" customFormat="1">
      <c r="A440" s="13"/>
      <c r="B440" s="241"/>
      <c r="C440" s="242"/>
      <c r="D440" s="243" t="s">
        <v>372</v>
      </c>
      <c r="E440" s="244" t="s">
        <v>1</v>
      </c>
      <c r="F440" s="245" t="s">
        <v>3919</v>
      </c>
      <c r="G440" s="242"/>
      <c r="H440" s="246">
        <v>59</v>
      </c>
      <c r="I440" s="247"/>
      <c r="J440" s="242"/>
      <c r="K440" s="242"/>
      <c r="L440" s="248"/>
      <c r="M440" s="249"/>
      <c r="N440" s="250"/>
      <c r="O440" s="250"/>
      <c r="P440" s="250"/>
      <c r="Q440" s="250"/>
      <c r="R440" s="250"/>
      <c r="S440" s="250"/>
      <c r="T440" s="251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2" t="s">
        <v>372</v>
      </c>
      <c r="AU440" s="252" t="s">
        <v>88</v>
      </c>
      <c r="AV440" s="13" t="s">
        <v>88</v>
      </c>
      <c r="AW440" s="13" t="s">
        <v>32</v>
      </c>
      <c r="AX440" s="13" t="s">
        <v>76</v>
      </c>
      <c r="AY440" s="252" t="s">
        <v>362</v>
      </c>
    </row>
    <row r="441" s="13" customFormat="1">
      <c r="A441" s="13"/>
      <c r="B441" s="241"/>
      <c r="C441" s="242"/>
      <c r="D441" s="243" t="s">
        <v>372</v>
      </c>
      <c r="E441" s="244" t="s">
        <v>1</v>
      </c>
      <c r="F441" s="245" t="s">
        <v>3922</v>
      </c>
      <c r="G441" s="242"/>
      <c r="H441" s="246">
        <v>1</v>
      </c>
      <c r="I441" s="247"/>
      <c r="J441" s="242"/>
      <c r="K441" s="242"/>
      <c r="L441" s="248"/>
      <c r="M441" s="249"/>
      <c r="N441" s="250"/>
      <c r="O441" s="250"/>
      <c r="P441" s="250"/>
      <c r="Q441" s="250"/>
      <c r="R441" s="250"/>
      <c r="S441" s="250"/>
      <c r="T441" s="251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2" t="s">
        <v>372</v>
      </c>
      <c r="AU441" s="252" t="s">
        <v>88</v>
      </c>
      <c r="AV441" s="13" t="s">
        <v>88</v>
      </c>
      <c r="AW441" s="13" t="s">
        <v>32</v>
      </c>
      <c r="AX441" s="13" t="s">
        <v>76</v>
      </c>
      <c r="AY441" s="252" t="s">
        <v>362</v>
      </c>
    </row>
    <row r="442" s="14" customFormat="1">
      <c r="A442" s="14"/>
      <c r="B442" s="263"/>
      <c r="C442" s="264"/>
      <c r="D442" s="243" t="s">
        <v>372</v>
      </c>
      <c r="E442" s="265" t="s">
        <v>1</v>
      </c>
      <c r="F442" s="266" t="s">
        <v>396</v>
      </c>
      <c r="G442" s="264"/>
      <c r="H442" s="267">
        <v>60</v>
      </c>
      <c r="I442" s="268"/>
      <c r="J442" s="264"/>
      <c r="K442" s="264"/>
      <c r="L442" s="269"/>
      <c r="M442" s="270"/>
      <c r="N442" s="271"/>
      <c r="O442" s="271"/>
      <c r="P442" s="271"/>
      <c r="Q442" s="271"/>
      <c r="R442" s="271"/>
      <c r="S442" s="271"/>
      <c r="T442" s="272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73" t="s">
        <v>372</v>
      </c>
      <c r="AU442" s="273" t="s">
        <v>88</v>
      </c>
      <c r="AV442" s="14" t="s">
        <v>370</v>
      </c>
      <c r="AW442" s="14" t="s">
        <v>32</v>
      </c>
      <c r="AX442" s="14" t="s">
        <v>83</v>
      </c>
      <c r="AY442" s="273" t="s">
        <v>362</v>
      </c>
    </row>
    <row r="443" s="2" customFormat="1" ht="24.15" customHeight="1">
      <c r="A443" s="39"/>
      <c r="B443" s="40"/>
      <c r="C443" s="228" t="s">
        <v>1170</v>
      </c>
      <c r="D443" s="228" t="s">
        <v>365</v>
      </c>
      <c r="E443" s="229" t="s">
        <v>3928</v>
      </c>
      <c r="F443" s="230" t="s">
        <v>3929</v>
      </c>
      <c r="G443" s="231" t="s">
        <v>3590</v>
      </c>
      <c r="H443" s="232">
        <v>10</v>
      </c>
      <c r="I443" s="233"/>
      <c r="J443" s="234">
        <f>ROUND(I443*H443,2)</f>
        <v>0</v>
      </c>
      <c r="K443" s="230" t="s">
        <v>471</v>
      </c>
      <c r="L443" s="45"/>
      <c r="M443" s="235" t="s">
        <v>1</v>
      </c>
      <c r="N443" s="236" t="s">
        <v>42</v>
      </c>
      <c r="O443" s="92"/>
      <c r="P443" s="237">
        <f>O443*H443</f>
        <v>0</v>
      </c>
      <c r="Q443" s="237">
        <v>0</v>
      </c>
      <c r="R443" s="237">
        <f>Q443*H443</f>
        <v>0</v>
      </c>
      <c r="S443" s="237">
        <v>0</v>
      </c>
      <c r="T443" s="238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39" t="s">
        <v>440</v>
      </c>
      <c r="AT443" s="239" t="s">
        <v>365</v>
      </c>
      <c r="AU443" s="239" t="s">
        <v>88</v>
      </c>
      <c r="AY443" s="18" t="s">
        <v>362</v>
      </c>
      <c r="BE443" s="240">
        <f>IF(N443="základní",J443,0)</f>
        <v>0</v>
      </c>
      <c r="BF443" s="240">
        <f>IF(N443="snížená",J443,0)</f>
        <v>0</v>
      </c>
      <c r="BG443" s="240">
        <f>IF(N443="zákl. přenesená",J443,0)</f>
        <v>0</v>
      </c>
      <c r="BH443" s="240">
        <f>IF(N443="sníž. přenesená",J443,0)</f>
        <v>0</v>
      </c>
      <c r="BI443" s="240">
        <f>IF(N443="nulová",J443,0)</f>
        <v>0</v>
      </c>
      <c r="BJ443" s="18" t="s">
        <v>88</v>
      </c>
      <c r="BK443" s="240">
        <f>ROUND(I443*H443,2)</f>
        <v>0</v>
      </c>
      <c r="BL443" s="18" t="s">
        <v>440</v>
      </c>
      <c r="BM443" s="239" t="s">
        <v>2829</v>
      </c>
    </row>
    <row r="444" s="13" customFormat="1">
      <c r="A444" s="13"/>
      <c r="B444" s="241"/>
      <c r="C444" s="242"/>
      <c r="D444" s="243" t="s">
        <v>372</v>
      </c>
      <c r="E444" s="244" t="s">
        <v>1</v>
      </c>
      <c r="F444" s="245" t="s">
        <v>3925</v>
      </c>
      <c r="G444" s="242"/>
      <c r="H444" s="246">
        <v>10</v>
      </c>
      <c r="I444" s="247"/>
      <c r="J444" s="242"/>
      <c r="K444" s="242"/>
      <c r="L444" s="248"/>
      <c r="M444" s="249"/>
      <c r="N444" s="250"/>
      <c r="O444" s="250"/>
      <c r="P444" s="250"/>
      <c r="Q444" s="250"/>
      <c r="R444" s="250"/>
      <c r="S444" s="250"/>
      <c r="T444" s="251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2" t="s">
        <v>372</v>
      </c>
      <c r="AU444" s="252" t="s">
        <v>88</v>
      </c>
      <c r="AV444" s="13" t="s">
        <v>88</v>
      </c>
      <c r="AW444" s="13" t="s">
        <v>32</v>
      </c>
      <c r="AX444" s="13" t="s">
        <v>76</v>
      </c>
      <c r="AY444" s="252" t="s">
        <v>362</v>
      </c>
    </row>
    <row r="445" s="14" customFormat="1">
      <c r="A445" s="14"/>
      <c r="B445" s="263"/>
      <c r="C445" s="264"/>
      <c r="D445" s="243" t="s">
        <v>372</v>
      </c>
      <c r="E445" s="265" t="s">
        <v>1</v>
      </c>
      <c r="F445" s="266" t="s">
        <v>396</v>
      </c>
      <c r="G445" s="264"/>
      <c r="H445" s="267">
        <v>10</v>
      </c>
      <c r="I445" s="268"/>
      <c r="J445" s="264"/>
      <c r="K445" s="264"/>
      <c r="L445" s="269"/>
      <c r="M445" s="270"/>
      <c r="N445" s="271"/>
      <c r="O445" s="271"/>
      <c r="P445" s="271"/>
      <c r="Q445" s="271"/>
      <c r="R445" s="271"/>
      <c r="S445" s="271"/>
      <c r="T445" s="272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73" t="s">
        <v>372</v>
      </c>
      <c r="AU445" s="273" t="s">
        <v>88</v>
      </c>
      <c r="AV445" s="14" t="s">
        <v>370</v>
      </c>
      <c r="AW445" s="14" t="s">
        <v>32</v>
      </c>
      <c r="AX445" s="14" t="s">
        <v>83</v>
      </c>
      <c r="AY445" s="273" t="s">
        <v>362</v>
      </c>
    </row>
    <row r="446" s="2" customFormat="1" ht="16.5" customHeight="1">
      <c r="A446" s="39"/>
      <c r="B446" s="40"/>
      <c r="C446" s="228" t="s">
        <v>1471</v>
      </c>
      <c r="D446" s="228" t="s">
        <v>365</v>
      </c>
      <c r="E446" s="229" t="s">
        <v>3930</v>
      </c>
      <c r="F446" s="230" t="s">
        <v>3931</v>
      </c>
      <c r="G446" s="231" t="s">
        <v>470</v>
      </c>
      <c r="H446" s="232">
        <v>70</v>
      </c>
      <c r="I446" s="233"/>
      <c r="J446" s="234">
        <f>ROUND(I446*H446,2)</f>
        <v>0</v>
      </c>
      <c r="K446" s="230" t="s">
        <v>369</v>
      </c>
      <c r="L446" s="45"/>
      <c r="M446" s="235" t="s">
        <v>1</v>
      </c>
      <c r="N446" s="236" t="s">
        <v>42</v>
      </c>
      <c r="O446" s="92"/>
      <c r="P446" s="237">
        <f>O446*H446</f>
        <v>0</v>
      </c>
      <c r="Q446" s="237">
        <v>0.00013999999999999999</v>
      </c>
      <c r="R446" s="237">
        <f>Q446*H446</f>
        <v>0.0097999999999999997</v>
      </c>
      <c r="S446" s="237">
        <v>0</v>
      </c>
      <c r="T446" s="238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39" t="s">
        <v>440</v>
      </c>
      <c r="AT446" s="239" t="s">
        <v>365</v>
      </c>
      <c r="AU446" s="239" t="s">
        <v>88</v>
      </c>
      <c r="AY446" s="18" t="s">
        <v>362</v>
      </c>
      <c r="BE446" s="240">
        <f>IF(N446="základní",J446,0)</f>
        <v>0</v>
      </c>
      <c r="BF446" s="240">
        <f>IF(N446="snížená",J446,0)</f>
        <v>0</v>
      </c>
      <c r="BG446" s="240">
        <f>IF(N446="zákl. přenesená",J446,0)</f>
        <v>0</v>
      </c>
      <c r="BH446" s="240">
        <f>IF(N446="sníž. přenesená",J446,0)</f>
        <v>0</v>
      </c>
      <c r="BI446" s="240">
        <f>IF(N446="nulová",J446,0)</f>
        <v>0</v>
      </c>
      <c r="BJ446" s="18" t="s">
        <v>88</v>
      </c>
      <c r="BK446" s="240">
        <f>ROUND(I446*H446,2)</f>
        <v>0</v>
      </c>
      <c r="BL446" s="18" t="s">
        <v>440</v>
      </c>
      <c r="BM446" s="239" t="s">
        <v>2832</v>
      </c>
    </row>
    <row r="447" s="13" customFormat="1">
      <c r="A447" s="13"/>
      <c r="B447" s="241"/>
      <c r="C447" s="242"/>
      <c r="D447" s="243" t="s">
        <v>372</v>
      </c>
      <c r="E447" s="244" t="s">
        <v>1</v>
      </c>
      <c r="F447" s="245" t="s">
        <v>3919</v>
      </c>
      <c r="G447" s="242"/>
      <c r="H447" s="246">
        <v>59</v>
      </c>
      <c r="I447" s="247"/>
      <c r="J447" s="242"/>
      <c r="K447" s="242"/>
      <c r="L447" s="248"/>
      <c r="M447" s="249"/>
      <c r="N447" s="250"/>
      <c r="O447" s="250"/>
      <c r="P447" s="250"/>
      <c r="Q447" s="250"/>
      <c r="R447" s="250"/>
      <c r="S447" s="250"/>
      <c r="T447" s="251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2" t="s">
        <v>372</v>
      </c>
      <c r="AU447" s="252" t="s">
        <v>88</v>
      </c>
      <c r="AV447" s="13" t="s">
        <v>88</v>
      </c>
      <c r="AW447" s="13" t="s">
        <v>32</v>
      </c>
      <c r="AX447" s="13" t="s">
        <v>76</v>
      </c>
      <c r="AY447" s="252" t="s">
        <v>362</v>
      </c>
    </row>
    <row r="448" s="13" customFormat="1">
      <c r="A448" s="13"/>
      <c r="B448" s="241"/>
      <c r="C448" s="242"/>
      <c r="D448" s="243" t="s">
        <v>372</v>
      </c>
      <c r="E448" s="244" t="s">
        <v>1</v>
      </c>
      <c r="F448" s="245" t="s">
        <v>3922</v>
      </c>
      <c r="G448" s="242"/>
      <c r="H448" s="246">
        <v>1</v>
      </c>
      <c r="I448" s="247"/>
      <c r="J448" s="242"/>
      <c r="K448" s="242"/>
      <c r="L448" s="248"/>
      <c r="M448" s="249"/>
      <c r="N448" s="250"/>
      <c r="O448" s="250"/>
      <c r="P448" s="250"/>
      <c r="Q448" s="250"/>
      <c r="R448" s="250"/>
      <c r="S448" s="250"/>
      <c r="T448" s="251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2" t="s">
        <v>372</v>
      </c>
      <c r="AU448" s="252" t="s">
        <v>88</v>
      </c>
      <c r="AV448" s="13" t="s">
        <v>88</v>
      </c>
      <c r="AW448" s="13" t="s">
        <v>32</v>
      </c>
      <c r="AX448" s="13" t="s">
        <v>76</v>
      </c>
      <c r="AY448" s="252" t="s">
        <v>362</v>
      </c>
    </row>
    <row r="449" s="13" customFormat="1">
      <c r="A449" s="13"/>
      <c r="B449" s="241"/>
      <c r="C449" s="242"/>
      <c r="D449" s="243" t="s">
        <v>372</v>
      </c>
      <c r="E449" s="244" t="s">
        <v>1</v>
      </c>
      <c r="F449" s="245" t="s">
        <v>3925</v>
      </c>
      <c r="G449" s="242"/>
      <c r="H449" s="246">
        <v>10</v>
      </c>
      <c r="I449" s="247"/>
      <c r="J449" s="242"/>
      <c r="K449" s="242"/>
      <c r="L449" s="248"/>
      <c r="M449" s="249"/>
      <c r="N449" s="250"/>
      <c r="O449" s="250"/>
      <c r="P449" s="250"/>
      <c r="Q449" s="250"/>
      <c r="R449" s="250"/>
      <c r="S449" s="250"/>
      <c r="T449" s="251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2" t="s">
        <v>372</v>
      </c>
      <c r="AU449" s="252" t="s">
        <v>88</v>
      </c>
      <c r="AV449" s="13" t="s">
        <v>88</v>
      </c>
      <c r="AW449" s="13" t="s">
        <v>32</v>
      </c>
      <c r="AX449" s="13" t="s">
        <v>76</v>
      </c>
      <c r="AY449" s="252" t="s">
        <v>362</v>
      </c>
    </row>
    <row r="450" s="14" customFormat="1">
      <c r="A450" s="14"/>
      <c r="B450" s="263"/>
      <c r="C450" s="264"/>
      <c r="D450" s="243" t="s">
        <v>372</v>
      </c>
      <c r="E450" s="265" t="s">
        <v>1</v>
      </c>
      <c r="F450" s="266" t="s">
        <v>396</v>
      </c>
      <c r="G450" s="264"/>
      <c r="H450" s="267">
        <v>70</v>
      </c>
      <c r="I450" s="268"/>
      <c r="J450" s="264"/>
      <c r="K450" s="264"/>
      <c r="L450" s="269"/>
      <c r="M450" s="270"/>
      <c r="N450" s="271"/>
      <c r="O450" s="271"/>
      <c r="P450" s="271"/>
      <c r="Q450" s="271"/>
      <c r="R450" s="271"/>
      <c r="S450" s="271"/>
      <c r="T450" s="272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73" t="s">
        <v>372</v>
      </c>
      <c r="AU450" s="273" t="s">
        <v>88</v>
      </c>
      <c r="AV450" s="14" t="s">
        <v>370</v>
      </c>
      <c r="AW450" s="14" t="s">
        <v>32</v>
      </c>
      <c r="AX450" s="14" t="s">
        <v>83</v>
      </c>
      <c r="AY450" s="273" t="s">
        <v>362</v>
      </c>
    </row>
    <row r="451" s="2" customFormat="1" ht="21.75" customHeight="1">
      <c r="A451" s="39"/>
      <c r="B451" s="40"/>
      <c r="C451" s="228" t="s">
        <v>1477</v>
      </c>
      <c r="D451" s="228" t="s">
        <v>365</v>
      </c>
      <c r="E451" s="229" t="s">
        <v>3932</v>
      </c>
      <c r="F451" s="230" t="s">
        <v>3933</v>
      </c>
      <c r="G451" s="231" t="s">
        <v>470</v>
      </c>
      <c r="H451" s="232">
        <v>60</v>
      </c>
      <c r="I451" s="233"/>
      <c r="J451" s="234">
        <f>ROUND(I451*H451,2)</f>
        <v>0</v>
      </c>
      <c r="K451" s="230" t="s">
        <v>471</v>
      </c>
      <c r="L451" s="45"/>
      <c r="M451" s="235" t="s">
        <v>1</v>
      </c>
      <c r="N451" s="236" t="s">
        <v>42</v>
      </c>
      <c r="O451" s="92"/>
      <c r="P451" s="237">
        <f>O451*H451</f>
        <v>0</v>
      </c>
      <c r="Q451" s="237">
        <v>0</v>
      </c>
      <c r="R451" s="237">
        <f>Q451*H451</f>
        <v>0</v>
      </c>
      <c r="S451" s="237">
        <v>0</v>
      </c>
      <c r="T451" s="238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39" t="s">
        <v>440</v>
      </c>
      <c r="AT451" s="239" t="s">
        <v>365</v>
      </c>
      <c r="AU451" s="239" t="s">
        <v>88</v>
      </c>
      <c r="AY451" s="18" t="s">
        <v>362</v>
      </c>
      <c r="BE451" s="240">
        <f>IF(N451="základní",J451,0)</f>
        <v>0</v>
      </c>
      <c r="BF451" s="240">
        <f>IF(N451="snížená",J451,0)</f>
        <v>0</v>
      </c>
      <c r="BG451" s="240">
        <f>IF(N451="zákl. přenesená",J451,0)</f>
        <v>0</v>
      </c>
      <c r="BH451" s="240">
        <f>IF(N451="sníž. přenesená",J451,0)</f>
        <v>0</v>
      </c>
      <c r="BI451" s="240">
        <f>IF(N451="nulová",J451,0)</f>
        <v>0</v>
      </c>
      <c r="BJ451" s="18" t="s">
        <v>88</v>
      </c>
      <c r="BK451" s="240">
        <f>ROUND(I451*H451,2)</f>
        <v>0</v>
      </c>
      <c r="BL451" s="18" t="s">
        <v>440</v>
      </c>
      <c r="BM451" s="239" t="s">
        <v>2835</v>
      </c>
    </row>
    <row r="452" s="13" customFormat="1">
      <c r="A452" s="13"/>
      <c r="B452" s="241"/>
      <c r="C452" s="242"/>
      <c r="D452" s="243" t="s">
        <v>372</v>
      </c>
      <c r="E452" s="244" t="s">
        <v>1</v>
      </c>
      <c r="F452" s="245" t="s">
        <v>3919</v>
      </c>
      <c r="G452" s="242"/>
      <c r="H452" s="246">
        <v>59</v>
      </c>
      <c r="I452" s="247"/>
      <c r="J452" s="242"/>
      <c r="K452" s="242"/>
      <c r="L452" s="248"/>
      <c r="M452" s="249"/>
      <c r="N452" s="250"/>
      <c r="O452" s="250"/>
      <c r="P452" s="250"/>
      <c r="Q452" s="250"/>
      <c r="R452" s="250"/>
      <c r="S452" s="250"/>
      <c r="T452" s="251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52" t="s">
        <v>372</v>
      </c>
      <c r="AU452" s="252" t="s">
        <v>88</v>
      </c>
      <c r="AV452" s="13" t="s">
        <v>88</v>
      </c>
      <c r="AW452" s="13" t="s">
        <v>32</v>
      </c>
      <c r="AX452" s="13" t="s">
        <v>76</v>
      </c>
      <c r="AY452" s="252" t="s">
        <v>362</v>
      </c>
    </row>
    <row r="453" s="13" customFormat="1">
      <c r="A453" s="13"/>
      <c r="B453" s="241"/>
      <c r="C453" s="242"/>
      <c r="D453" s="243" t="s">
        <v>372</v>
      </c>
      <c r="E453" s="244" t="s">
        <v>1</v>
      </c>
      <c r="F453" s="245" t="s">
        <v>3922</v>
      </c>
      <c r="G453" s="242"/>
      <c r="H453" s="246">
        <v>1</v>
      </c>
      <c r="I453" s="247"/>
      <c r="J453" s="242"/>
      <c r="K453" s="242"/>
      <c r="L453" s="248"/>
      <c r="M453" s="249"/>
      <c r="N453" s="250"/>
      <c r="O453" s="250"/>
      <c r="P453" s="250"/>
      <c r="Q453" s="250"/>
      <c r="R453" s="250"/>
      <c r="S453" s="250"/>
      <c r="T453" s="251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2" t="s">
        <v>372</v>
      </c>
      <c r="AU453" s="252" t="s">
        <v>88</v>
      </c>
      <c r="AV453" s="13" t="s">
        <v>88</v>
      </c>
      <c r="AW453" s="13" t="s">
        <v>32</v>
      </c>
      <c r="AX453" s="13" t="s">
        <v>76</v>
      </c>
      <c r="AY453" s="252" t="s">
        <v>362</v>
      </c>
    </row>
    <row r="454" s="14" customFormat="1">
      <c r="A454" s="14"/>
      <c r="B454" s="263"/>
      <c r="C454" s="264"/>
      <c r="D454" s="243" t="s">
        <v>372</v>
      </c>
      <c r="E454" s="265" t="s">
        <v>1</v>
      </c>
      <c r="F454" s="266" t="s">
        <v>396</v>
      </c>
      <c r="G454" s="264"/>
      <c r="H454" s="267">
        <v>60</v>
      </c>
      <c r="I454" s="268"/>
      <c r="J454" s="264"/>
      <c r="K454" s="264"/>
      <c r="L454" s="269"/>
      <c r="M454" s="270"/>
      <c r="N454" s="271"/>
      <c r="O454" s="271"/>
      <c r="P454" s="271"/>
      <c r="Q454" s="271"/>
      <c r="R454" s="271"/>
      <c r="S454" s="271"/>
      <c r="T454" s="272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73" t="s">
        <v>372</v>
      </c>
      <c r="AU454" s="273" t="s">
        <v>88</v>
      </c>
      <c r="AV454" s="14" t="s">
        <v>370</v>
      </c>
      <c r="AW454" s="14" t="s">
        <v>32</v>
      </c>
      <c r="AX454" s="14" t="s">
        <v>83</v>
      </c>
      <c r="AY454" s="273" t="s">
        <v>362</v>
      </c>
    </row>
    <row r="455" s="2" customFormat="1" ht="21.75" customHeight="1">
      <c r="A455" s="39"/>
      <c r="B455" s="40"/>
      <c r="C455" s="228" t="s">
        <v>1486</v>
      </c>
      <c r="D455" s="228" t="s">
        <v>365</v>
      </c>
      <c r="E455" s="229" t="s">
        <v>3934</v>
      </c>
      <c r="F455" s="230" t="s">
        <v>3935</v>
      </c>
      <c r="G455" s="231" t="s">
        <v>470</v>
      </c>
      <c r="H455" s="232">
        <v>10</v>
      </c>
      <c r="I455" s="233"/>
      <c r="J455" s="234">
        <f>ROUND(I455*H455,2)</f>
        <v>0</v>
      </c>
      <c r="K455" s="230" t="s">
        <v>369</v>
      </c>
      <c r="L455" s="45"/>
      <c r="M455" s="235" t="s">
        <v>1</v>
      </c>
      <c r="N455" s="236" t="s">
        <v>42</v>
      </c>
      <c r="O455" s="92"/>
      <c r="P455" s="237">
        <f>O455*H455</f>
        <v>0</v>
      </c>
      <c r="Q455" s="237">
        <v>0.00055000000000000003</v>
      </c>
      <c r="R455" s="237">
        <f>Q455*H455</f>
        <v>0.0055000000000000005</v>
      </c>
      <c r="S455" s="237">
        <v>0</v>
      </c>
      <c r="T455" s="238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39" t="s">
        <v>440</v>
      </c>
      <c r="AT455" s="239" t="s">
        <v>365</v>
      </c>
      <c r="AU455" s="239" t="s">
        <v>88</v>
      </c>
      <c r="AY455" s="18" t="s">
        <v>362</v>
      </c>
      <c r="BE455" s="240">
        <f>IF(N455="základní",J455,0)</f>
        <v>0</v>
      </c>
      <c r="BF455" s="240">
        <f>IF(N455="snížená",J455,0)</f>
        <v>0</v>
      </c>
      <c r="BG455" s="240">
        <f>IF(N455="zákl. přenesená",J455,0)</f>
        <v>0</v>
      </c>
      <c r="BH455" s="240">
        <f>IF(N455="sníž. přenesená",J455,0)</f>
        <v>0</v>
      </c>
      <c r="BI455" s="240">
        <f>IF(N455="nulová",J455,0)</f>
        <v>0</v>
      </c>
      <c r="BJ455" s="18" t="s">
        <v>88</v>
      </c>
      <c r="BK455" s="240">
        <f>ROUND(I455*H455,2)</f>
        <v>0</v>
      </c>
      <c r="BL455" s="18" t="s">
        <v>440</v>
      </c>
      <c r="BM455" s="239" t="s">
        <v>2838</v>
      </c>
    </row>
    <row r="456" s="13" customFormat="1">
      <c r="A456" s="13"/>
      <c r="B456" s="241"/>
      <c r="C456" s="242"/>
      <c r="D456" s="243" t="s">
        <v>372</v>
      </c>
      <c r="E456" s="244" t="s">
        <v>1</v>
      </c>
      <c r="F456" s="245" t="s">
        <v>3925</v>
      </c>
      <c r="G456" s="242"/>
      <c r="H456" s="246">
        <v>10</v>
      </c>
      <c r="I456" s="247"/>
      <c r="J456" s="242"/>
      <c r="K456" s="242"/>
      <c r="L456" s="248"/>
      <c r="M456" s="249"/>
      <c r="N456" s="250"/>
      <c r="O456" s="250"/>
      <c r="P456" s="250"/>
      <c r="Q456" s="250"/>
      <c r="R456" s="250"/>
      <c r="S456" s="250"/>
      <c r="T456" s="251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2" t="s">
        <v>372</v>
      </c>
      <c r="AU456" s="252" t="s">
        <v>88</v>
      </c>
      <c r="AV456" s="13" t="s">
        <v>88</v>
      </c>
      <c r="AW456" s="13" t="s">
        <v>32</v>
      </c>
      <c r="AX456" s="13" t="s">
        <v>76</v>
      </c>
      <c r="AY456" s="252" t="s">
        <v>362</v>
      </c>
    </row>
    <row r="457" s="14" customFormat="1">
      <c r="A457" s="14"/>
      <c r="B457" s="263"/>
      <c r="C457" s="264"/>
      <c r="D457" s="243" t="s">
        <v>372</v>
      </c>
      <c r="E457" s="265" t="s">
        <v>1</v>
      </c>
      <c r="F457" s="266" t="s">
        <v>396</v>
      </c>
      <c r="G457" s="264"/>
      <c r="H457" s="267">
        <v>10</v>
      </c>
      <c r="I457" s="268"/>
      <c r="J457" s="264"/>
      <c r="K457" s="264"/>
      <c r="L457" s="269"/>
      <c r="M457" s="270"/>
      <c r="N457" s="271"/>
      <c r="O457" s="271"/>
      <c r="P457" s="271"/>
      <c r="Q457" s="271"/>
      <c r="R457" s="271"/>
      <c r="S457" s="271"/>
      <c r="T457" s="272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73" t="s">
        <v>372</v>
      </c>
      <c r="AU457" s="273" t="s">
        <v>88</v>
      </c>
      <c r="AV457" s="14" t="s">
        <v>370</v>
      </c>
      <c r="AW457" s="14" t="s">
        <v>32</v>
      </c>
      <c r="AX457" s="14" t="s">
        <v>83</v>
      </c>
      <c r="AY457" s="273" t="s">
        <v>362</v>
      </c>
    </row>
    <row r="458" s="2" customFormat="1" ht="24.15" customHeight="1">
      <c r="A458" s="39"/>
      <c r="B458" s="40"/>
      <c r="C458" s="228" t="s">
        <v>1205</v>
      </c>
      <c r="D458" s="228" t="s">
        <v>365</v>
      </c>
      <c r="E458" s="229" t="s">
        <v>3936</v>
      </c>
      <c r="F458" s="230" t="s">
        <v>3937</v>
      </c>
      <c r="G458" s="231" t="s">
        <v>3590</v>
      </c>
      <c r="H458" s="232">
        <v>19</v>
      </c>
      <c r="I458" s="233"/>
      <c r="J458" s="234">
        <f>ROUND(I458*H458,2)</f>
        <v>0</v>
      </c>
      <c r="K458" s="230" t="s">
        <v>471</v>
      </c>
      <c r="L458" s="45"/>
      <c r="M458" s="235" t="s">
        <v>1</v>
      </c>
      <c r="N458" s="236" t="s">
        <v>42</v>
      </c>
      <c r="O458" s="92"/>
      <c r="P458" s="237">
        <f>O458*H458</f>
        <v>0</v>
      </c>
      <c r="Q458" s="237">
        <v>0</v>
      </c>
      <c r="R458" s="237">
        <f>Q458*H458</f>
        <v>0</v>
      </c>
      <c r="S458" s="237">
        <v>0</v>
      </c>
      <c r="T458" s="238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39" t="s">
        <v>440</v>
      </c>
      <c r="AT458" s="239" t="s">
        <v>365</v>
      </c>
      <c r="AU458" s="239" t="s">
        <v>88</v>
      </c>
      <c r="AY458" s="18" t="s">
        <v>362</v>
      </c>
      <c r="BE458" s="240">
        <f>IF(N458="základní",J458,0)</f>
        <v>0</v>
      </c>
      <c r="BF458" s="240">
        <f>IF(N458="snížená",J458,0)</f>
        <v>0</v>
      </c>
      <c r="BG458" s="240">
        <f>IF(N458="zákl. přenesená",J458,0)</f>
        <v>0</v>
      </c>
      <c r="BH458" s="240">
        <f>IF(N458="sníž. přenesená",J458,0)</f>
        <v>0</v>
      </c>
      <c r="BI458" s="240">
        <f>IF(N458="nulová",J458,0)</f>
        <v>0</v>
      </c>
      <c r="BJ458" s="18" t="s">
        <v>88</v>
      </c>
      <c r="BK458" s="240">
        <f>ROUND(I458*H458,2)</f>
        <v>0</v>
      </c>
      <c r="BL458" s="18" t="s">
        <v>440</v>
      </c>
      <c r="BM458" s="239" t="s">
        <v>2841</v>
      </c>
    </row>
    <row r="459" s="13" customFormat="1">
      <c r="A459" s="13"/>
      <c r="B459" s="241"/>
      <c r="C459" s="242"/>
      <c r="D459" s="243" t="s">
        <v>372</v>
      </c>
      <c r="E459" s="244" t="s">
        <v>1</v>
      </c>
      <c r="F459" s="245" t="s">
        <v>3938</v>
      </c>
      <c r="G459" s="242"/>
      <c r="H459" s="246">
        <v>19</v>
      </c>
      <c r="I459" s="247"/>
      <c r="J459" s="242"/>
      <c r="K459" s="242"/>
      <c r="L459" s="248"/>
      <c r="M459" s="249"/>
      <c r="N459" s="250"/>
      <c r="O459" s="250"/>
      <c r="P459" s="250"/>
      <c r="Q459" s="250"/>
      <c r="R459" s="250"/>
      <c r="S459" s="250"/>
      <c r="T459" s="251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2" t="s">
        <v>372</v>
      </c>
      <c r="AU459" s="252" t="s">
        <v>88</v>
      </c>
      <c r="AV459" s="13" t="s">
        <v>88</v>
      </c>
      <c r="AW459" s="13" t="s">
        <v>32</v>
      </c>
      <c r="AX459" s="13" t="s">
        <v>76</v>
      </c>
      <c r="AY459" s="252" t="s">
        <v>362</v>
      </c>
    </row>
    <row r="460" s="14" customFormat="1">
      <c r="A460" s="14"/>
      <c r="B460" s="263"/>
      <c r="C460" s="264"/>
      <c r="D460" s="243" t="s">
        <v>372</v>
      </c>
      <c r="E460" s="265" t="s">
        <v>1</v>
      </c>
      <c r="F460" s="266" t="s">
        <v>396</v>
      </c>
      <c r="G460" s="264"/>
      <c r="H460" s="267">
        <v>19</v>
      </c>
      <c r="I460" s="268"/>
      <c r="J460" s="264"/>
      <c r="K460" s="264"/>
      <c r="L460" s="269"/>
      <c r="M460" s="270"/>
      <c r="N460" s="271"/>
      <c r="O460" s="271"/>
      <c r="P460" s="271"/>
      <c r="Q460" s="271"/>
      <c r="R460" s="271"/>
      <c r="S460" s="271"/>
      <c r="T460" s="272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73" t="s">
        <v>372</v>
      </c>
      <c r="AU460" s="273" t="s">
        <v>88</v>
      </c>
      <c r="AV460" s="14" t="s">
        <v>370</v>
      </c>
      <c r="AW460" s="14" t="s">
        <v>32</v>
      </c>
      <c r="AX460" s="14" t="s">
        <v>83</v>
      </c>
      <c r="AY460" s="273" t="s">
        <v>362</v>
      </c>
    </row>
    <row r="461" s="2" customFormat="1" ht="24.15" customHeight="1">
      <c r="A461" s="39"/>
      <c r="B461" s="40"/>
      <c r="C461" s="228" t="s">
        <v>1499</v>
      </c>
      <c r="D461" s="228" t="s">
        <v>365</v>
      </c>
      <c r="E461" s="229" t="s">
        <v>3939</v>
      </c>
      <c r="F461" s="230" t="s">
        <v>3940</v>
      </c>
      <c r="G461" s="231" t="s">
        <v>3590</v>
      </c>
      <c r="H461" s="232">
        <v>57</v>
      </c>
      <c r="I461" s="233"/>
      <c r="J461" s="234">
        <f>ROUND(I461*H461,2)</f>
        <v>0</v>
      </c>
      <c r="K461" s="230" t="s">
        <v>471</v>
      </c>
      <c r="L461" s="45"/>
      <c r="M461" s="235" t="s">
        <v>1</v>
      </c>
      <c r="N461" s="236" t="s">
        <v>42</v>
      </c>
      <c r="O461" s="92"/>
      <c r="P461" s="237">
        <f>O461*H461</f>
        <v>0</v>
      </c>
      <c r="Q461" s="237">
        <v>0</v>
      </c>
      <c r="R461" s="237">
        <f>Q461*H461</f>
        <v>0</v>
      </c>
      <c r="S461" s="237">
        <v>0</v>
      </c>
      <c r="T461" s="238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39" t="s">
        <v>440</v>
      </c>
      <c r="AT461" s="239" t="s">
        <v>365</v>
      </c>
      <c r="AU461" s="239" t="s">
        <v>88</v>
      </c>
      <c r="AY461" s="18" t="s">
        <v>362</v>
      </c>
      <c r="BE461" s="240">
        <f>IF(N461="základní",J461,0)</f>
        <v>0</v>
      </c>
      <c r="BF461" s="240">
        <f>IF(N461="snížená",J461,0)</f>
        <v>0</v>
      </c>
      <c r="BG461" s="240">
        <f>IF(N461="zákl. přenesená",J461,0)</f>
        <v>0</v>
      </c>
      <c r="BH461" s="240">
        <f>IF(N461="sníž. přenesená",J461,0)</f>
        <v>0</v>
      </c>
      <c r="BI461" s="240">
        <f>IF(N461="nulová",J461,0)</f>
        <v>0</v>
      </c>
      <c r="BJ461" s="18" t="s">
        <v>88</v>
      </c>
      <c r="BK461" s="240">
        <f>ROUND(I461*H461,2)</f>
        <v>0</v>
      </c>
      <c r="BL461" s="18" t="s">
        <v>440</v>
      </c>
      <c r="BM461" s="239" t="s">
        <v>2844</v>
      </c>
    </row>
    <row r="462" s="13" customFormat="1">
      <c r="A462" s="13"/>
      <c r="B462" s="241"/>
      <c r="C462" s="242"/>
      <c r="D462" s="243" t="s">
        <v>372</v>
      </c>
      <c r="E462" s="244" t="s">
        <v>1</v>
      </c>
      <c r="F462" s="245" t="s">
        <v>3941</v>
      </c>
      <c r="G462" s="242"/>
      <c r="H462" s="246">
        <v>57</v>
      </c>
      <c r="I462" s="247"/>
      <c r="J462" s="242"/>
      <c r="K462" s="242"/>
      <c r="L462" s="248"/>
      <c r="M462" s="249"/>
      <c r="N462" s="250"/>
      <c r="O462" s="250"/>
      <c r="P462" s="250"/>
      <c r="Q462" s="250"/>
      <c r="R462" s="250"/>
      <c r="S462" s="250"/>
      <c r="T462" s="251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2" t="s">
        <v>372</v>
      </c>
      <c r="AU462" s="252" t="s">
        <v>88</v>
      </c>
      <c r="AV462" s="13" t="s">
        <v>88</v>
      </c>
      <c r="AW462" s="13" t="s">
        <v>32</v>
      </c>
      <c r="AX462" s="13" t="s">
        <v>76</v>
      </c>
      <c r="AY462" s="252" t="s">
        <v>362</v>
      </c>
    </row>
    <row r="463" s="14" customFormat="1">
      <c r="A463" s="14"/>
      <c r="B463" s="263"/>
      <c r="C463" s="264"/>
      <c r="D463" s="243" t="s">
        <v>372</v>
      </c>
      <c r="E463" s="265" t="s">
        <v>1</v>
      </c>
      <c r="F463" s="266" t="s">
        <v>396</v>
      </c>
      <c r="G463" s="264"/>
      <c r="H463" s="267">
        <v>57</v>
      </c>
      <c r="I463" s="268"/>
      <c r="J463" s="264"/>
      <c r="K463" s="264"/>
      <c r="L463" s="269"/>
      <c r="M463" s="270"/>
      <c r="N463" s="271"/>
      <c r="O463" s="271"/>
      <c r="P463" s="271"/>
      <c r="Q463" s="271"/>
      <c r="R463" s="271"/>
      <c r="S463" s="271"/>
      <c r="T463" s="272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73" t="s">
        <v>372</v>
      </c>
      <c r="AU463" s="273" t="s">
        <v>88</v>
      </c>
      <c r="AV463" s="14" t="s">
        <v>370</v>
      </c>
      <c r="AW463" s="14" t="s">
        <v>32</v>
      </c>
      <c r="AX463" s="14" t="s">
        <v>83</v>
      </c>
      <c r="AY463" s="273" t="s">
        <v>362</v>
      </c>
    </row>
    <row r="464" s="2" customFormat="1" ht="24.15" customHeight="1">
      <c r="A464" s="39"/>
      <c r="B464" s="40"/>
      <c r="C464" s="228" t="s">
        <v>1503</v>
      </c>
      <c r="D464" s="228" t="s">
        <v>365</v>
      </c>
      <c r="E464" s="229" t="s">
        <v>3942</v>
      </c>
      <c r="F464" s="230" t="s">
        <v>3943</v>
      </c>
      <c r="G464" s="231" t="s">
        <v>3590</v>
      </c>
      <c r="H464" s="232">
        <v>10</v>
      </c>
      <c r="I464" s="233"/>
      <c r="J464" s="234">
        <f>ROUND(I464*H464,2)</f>
        <v>0</v>
      </c>
      <c r="K464" s="230" t="s">
        <v>471</v>
      </c>
      <c r="L464" s="45"/>
      <c r="M464" s="235" t="s">
        <v>1</v>
      </c>
      <c r="N464" s="236" t="s">
        <v>42</v>
      </c>
      <c r="O464" s="92"/>
      <c r="P464" s="237">
        <f>O464*H464</f>
        <v>0</v>
      </c>
      <c r="Q464" s="237">
        <v>0</v>
      </c>
      <c r="R464" s="237">
        <f>Q464*H464</f>
        <v>0</v>
      </c>
      <c r="S464" s="237">
        <v>0</v>
      </c>
      <c r="T464" s="238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39" t="s">
        <v>440</v>
      </c>
      <c r="AT464" s="239" t="s">
        <v>365</v>
      </c>
      <c r="AU464" s="239" t="s">
        <v>88</v>
      </c>
      <c r="AY464" s="18" t="s">
        <v>362</v>
      </c>
      <c r="BE464" s="240">
        <f>IF(N464="základní",J464,0)</f>
        <v>0</v>
      </c>
      <c r="BF464" s="240">
        <f>IF(N464="snížená",J464,0)</f>
        <v>0</v>
      </c>
      <c r="BG464" s="240">
        <f>IF(N464="zákl. přenesená",J464,0)</f>
        <v>0</v>
      </c>
      <c r="BH464" s="240">
        <f>IF(N464="sníž. přenesená",J464,0)</f>
        <v>0</v>
      </c>
      <c r="BI464" s="240">
        <f>IF(N464="nulová",J464,0)</f>
        <v>0</v>
      </c>
      <c r="BJ464" s="18" t="s">
        <v>88</v>
      </c>
      <c r="BK464" s="240">
        <f>ROUND(I464*H464,2)</f>
        <v>0</v>
      </c>
      <c r="BL464" s="18" t="s">
        <v>440</v>
      </c>
      <c r="BM464" s="239" t="s">
        <v>2847</v>
      </c>
    </row>
    <row r="465" s="13" customFormat="1">
      <c r="A465" s="13"/>
      <c r="B465" s="241"/>
      <c r="C465" s="242"/>
      <c r="D465" s="243" t="s">
        <v>372</v>
      </c>
      <c r="E465" s="244" t="s">
        <v>1</v>
      </c>
      <c r="F465" s="245" t="s">
        <v>3944</v>
      </c>
      <c r="G465" s="242"/>
      <c r="H465" s="246">
        <v>10</v>
      </c>
      <c r="I465" s="247"/>
      <c r="J465" s="242"/>
      <c r="K465" s="242"/>
      <c r="L465" s="248"/>
      <c r="M465" s="249"/>
      <c r="N465" s="250"/>
      <c r="O465" s="250"/>
      <c r="P465" s="250"/>
      <c r="Q465" s="250"/>
      <c r="R465" s="250"/>
      <c r="S465" s="250"/>
      <c r="T465" s="251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2" t="s">
        <v>372</v>
      </c>
      <c r="AU465" s="252" t="s">
        <v>88</v>
      </c>
      <c r="AV465" s="13" t="s">
        <v>88</v>
      </c>
      <c r="AW465" s="13" t="s">
        <v>32</v>
      </c>
      <c r="AX465" s="13" t="s">
        <v>76</v>
      </c>
      <c r="AY465" s="252" t="s">
        <v>362</v>
      </c>
    </row>
    <row r="466" s="14" customFormat="1">
      <c r="A466" s="14"/>
      <c r="B466" s="263"/>
      <c r="C466" s="264"/>
      <c r="D466" s="243" t="s">
        <v>372</v>
      </c>
      <c r="E466" s="265" t="s">
        <v>1</v>
      </c>
      <c r="F466" s="266" t="s">
        <v>396</v>
      </c>
      <c r="G466" s="264"/>
      <c r="H466" s="267">
        <v>10</v>
      </c>
      <c r="I466" s="268"/>
      <c r="J466" s="264"/>
      <c r="K466" s="264"/>
      <c r="L466" s="269"/>
      <c r="M466" s="270"/>
      <c r="N466" s="271"/>
      <c r="O466" s="271"/>
      <c r="P466" s="271"/>
      <c r="Q466" s="271"/>
      <c r="R466" s="271"/>
      <c r="S466" s="271"/>
      <c r="T466" s="272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73" t="s">
        <v>372</v>
      </c>
      <c r="AU466" s="273" t="s">
        <v>88</v>
      </c>
      <c r="AV466" s="14" t="s">
        <v>370</v>
      </c>
      <c r="AW466" s="14" t="s">
        <v>32</v>
      </c>
      <c r="AX466" s="14" t="s">
        <v>83</v>
      </c>
      <c r="AY466" s="273" t="s">
        <v>362</v>
      </c>
    </row>
    <row r="467" s="2" customFormat="1" ht="24.15" customHeight="1">
      <c r="A467" s="39"/>
      <c r="B467" s="40"/>
      <c r="C467" s="228" t="s">
        <v>1507</v>
      </c>
      <c r="D467" s="228" t="s">
        <v>365</v>
      </c>
      <c r="E467" s="229" t="s">
        <v>3945</v>
      </c>
      <c r="F467" s="230" t="s">
        <v>3946</v>
      </c>
      <c r="G467" s="231" t="s">
        <v>3590</v>
      </c>
      <c r="H467" s="232">
        <v>2</v>
      </c>
      <c r="I467" s="233"/>
      <c r="J467" s="234">
        <f>ROUND(I467*H467,2)</f>
        <v>0</v>
      </c>
      <c r="K467" s="230" t="s">
        <v>471</v>
      </c>
      <c r="L467" s="45"/>
      <c r="M467" s="235" t="s">
        <v>1</v>
      </c>
      <c r="N467" s="236" t="s">
        <v>42</v>
      </c>
      <c r="O467" s="92"/>
      <c r="P467" s="237">
        <f>O467*H467</f>
        <v>0</v>
      </c>
      <c r="Q467" s="237">
        <v>0</v>
      </c>
      <c r="R467" s="237">
        <f>Q467*H467</f>
        <v>0</v>
      </c>
      <c r="S467" s="237">
        <v>0</v>
      </c>
      <c r="T467" s="238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39" t="s">
        <v>440</v>
      </c>
      <c r="AT467" s="239" t="s">
        <v>365</v>
      </c>
      <c r="AU467" s="239" t="s">
        <v>88</v>
      </c>
      <c r="AY467" s="18" t="s">
        <v>362</v>
      </c>
      <c r="BE467" s="240">
        <f>IF(N467="základní",J467,0)</f>
        <v>0</v>
      </c>
      <c r="BF467" s="240">
        <f>IF(N467="snížená",J467,0)</f>
        <v>0</v>
      </c>
      <c r="BG467" s="240">
        <f>IF(N467="zákl. přenesená",J467,0)</f>
        <v>0</v>
      </c>
      <c r="BH467" s="240">
        <f>IF(N467="sníž. přenesená",J467,0)</f>
        <v>0</v>
      </c>
      <c r="BI467" s="240">
        <f>IF(N467="nulová",J467,0)</f>
        <v>0</v>
      </c>
      <c r="BJ467" s="18" t="s">
        <v>88</v>
      </c>
      <c r="BK467" s="240">
        <f>ROUND(I467*H467,2)</f>
        <v>0</v>
      </c>
      <c r="BL467" s="18" t="s">
        <v>440</v>
      </c>
      <c r="BM467" s="239" t="s">
        <v>2850</v>
      </c>
    </row>
    <row r="468" s="13" customFormat="1">
      <c r="A468" s="13"/>
      <c r="B468" s="241"/>
      <c r="C468" s="242"/>
      <c r="D468" s="243" t="s">
        <v>372</v>
      </c>
      <c r="E468" s="244" t="s">
        <v>1</v>
      </c>
      <c r="F468" s="245" t="s">
        <v>3947</v>
      </c>
      <c r="G468" s="242"/>
      <c r="H468" s="246">
        <v>2</v>
      </c>
      <c r="I468" s="247"/>
      <c r="J468" s="242"/>
      <c r="K468" s="242"/>
      <c r="L468" s="248"/>
      <c r="M468" s="249"/>
      <c r="N468" s="250"/>
      <c r="O468" s="250"/>
      <c r="P468" s="250"/>
      <c r="Q468" s="250"/>
      <c r="R468" s="250"/>
      <c r="S468" s="250"/>
      <c r="T468" s="251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2" t="s">
        <v>372</v>
      </c>
      <c r="AU468" s="252" t="s">
        <v>88</v>
      </c>
      <c r="AV468" s="13" t="s">
        <v>88</v>
      </c>
      <c r="AW468" s="13" t="s">
        <v>32</v>
      </c>
      <c r="AX468" s="13" t="s">
        <v>76</v>
      </c>
      <c r="AY468" s="252" t="s">
        <v>362</v>
      </c>
    </row>
    <row r="469" s="14" customFormat="1">
      <c r="A469" s="14"/>
      <c r="B469" s="263"/>
      <c r="C469" s="264"/>
      <c r="D469" s="243" t="s">
        <v>372</v>
      </c>
      <c r="E469" s="265" t="s">
        <v>1</v>
      </c>
      <c r="F469" s="266" t="s">
        <v>396</v>
      </c>
      <c r="G469" s="264"/>
      <c r="H469" s="267">
        <v>2</v>
      </c>
      <c r="I469" s="268"/>
      <c r="J469" s="264"/>
      <c r="K469" s="264"/>
      <c r="L469" s="269"/>
      <c r="M469" s="270"/>
      <c r="N469" s="271"/>
      <c r="O469" s="271"/>
      <c r="P469" s="271"/>
      <c r="Q469" s="271"/>
      <c r="R469" s="271"/>
      <c r="S469" s="271"/>
      <c r="T469" s="272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73" t="s">
        <v>372</v>
      </c>
      <c r="AU469" s="273" t="s">
        <v>88</v>
      </c>
      <c r="AV469" s="14" t="s">
        <v>370</v>
      </c>
      <c r="AW469" s="14" t="s">
        <v>32</v>
      </c>
      <c r="AX469" s="14" t="s">
        <v>83</v>
      </c>
      <c r="AY469" s="273" t="s">
        <v>362</v>
      </c>
    </row>
    <row r="470" s="2" customFormat="1" ht="37.8" customHeight="1">
      <c r="A470" s="39"/>
      <c r="B470" s="40"/>
      <c r="C470" s="228" t="s">
        <v>1514</v>
      </c>
      <c r="D470" s="228" t="s">
        <v>365</v>
      </c>
      <c r="E470" s="229" t="s">
        <v>3948</v>
      </c>
      <c r="F470" s="230" t="s">
        <v>3949</v>
      </c>
      <c r="G470" s="231" t="s">
        <v>3590</v>
      </c>
      <c r="H470" s="232">
        <v>2</v>
      </c>
      <c r="I470" s="233"/>
      <c r="J470" s="234">
        <f>ROUND(I470*H470,2)</f>
        <v>0</v>
      </c>
      <c r="K470" s="230" t="s">
        <v>471</v>
      </c>
      <c r="L470" s="45"/>
      <c r="M470" s="235" t="s">
        <v>1</v>
      </c>
      <c r="N470" s="236" t="s">
        <v>42</v>
      </c>
      <c r="O470" s="92"/>
      <c r="P470" s="237">
        <f>O470*H470</f>
        <v>0</v>
      </c>
      <c r="Q470" s="237">
        <v>0</v>
      </c>
      <c r="R470" s="237">
        <f>Q470*H470</f>
        <v>0</v>
      </c>
      <c r="S470" s="237">
        <v>0</v>
      </c>
      <c r="T470" s="238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39" t="s">
        <v>440</v>
      </c>
      <c r="AT470" s="239" t="s">
        <v>365</v>
      </c>
      <c r="AU470" s="239" t="s">
        <v>88</v>
      </c>
      <c r="AY470" s="18" t="s">
        <v>362</v>
      </c>
      <c r="BE470" s="240">
        <f>IF(N470="základní",J470,0)</f>
        <v>0</v>
      </c>
      <c r="BF470" s="240">
        <f>IF(N470="snížená",J470,0)</f>
        <v>0</v>
      </c>
      <c r="BG470" s="240">
        <f>IF(N470="zákl. přenesená",J470,0)</f>
        <v>0</v>
      </c>
      <c r="BH470" s="240">
        <f>IF(N470="sníž. přenesená",J470,0)</f>
        <v>0</v>
      </c>
      <c r="BI470" s="240">
        <f>IF(N470="nulová",J470,0)</f>
        <v>0</v>
      </c>
      <c r="BJ470" s="18" t="s">
        <v>88</v>
      </c>
      <c r="BK470" s="240">
        <f>ROUND(I470*H470,2)</f>
        <v>0</v>
      </c>
      <c r="BL470" s="18" t="s">
        <v>440</v>
      </c>
      <c r="BM470" s="239" t="s">
        <v>2853</v>
      </c>
    </row>
    <row r="471" s="13" customFormat="1">
      <c r="A471" s="13"/>
      <c r="B471" s="241"/>
      <c r="C471" s="242"/>
      <c r="D471" s="243" t="s">
        <v>372</v>
      </c>
      <c r="E471" s="244" t="s">
        <v>1</v>
      </c>
      <c r="F471" s="245" t="s">
        <v>3947</v>
      </c>
      <c r="G471" s="242"/>
      <c r="H471" s="246">
        <v>2</v>
      </c>
      <c r="I471" s="247"/>
      <c r="J471" s="242"/>
      <c r="K471" s="242"/>
      <c r="L471" s="248"/>
      <c r="M471" s="249"/>
      <c r="N471" s="250"/>
      <c r="O471" s="250"/>
      <c r="P471" s="250"/>
      <c r="Q471" s="250"/>
      <c r="R471" s="250"/>
      <c r="S471" s="250"/>
      <c r="T471" s="251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2" t="s">
        <v>372</v>
      </c>
      <c r="AU471" s="252" t="s">
        <v>88</v>
      </c>
      <c r="AV471" s="13" t="s">
        <v>88</v>
      </c>
      <c r="AW471" s="13" t="s">
        <v>32</v>
      </c>
      <c r="AX471" s="13" t="s">
        <v>76</v>
      </c>
      <c r="AY471" s="252" t="s">
        <v>362</v>
      </c>
    </row>
    <row r="472" s="14" customFormat="1">
      <c r="A472" s="14"/>
      <c r="B472" s="263"/>
      <c r="C472" s="264"/>
      <c r="D472" s="243" t="s">
        <v>372</v>
      </c>
      <c r="E472" s="265" t="s">
        <v>1</v>
      </c>
      <c r="F472" s="266" t="s">
        <v>396</v>
      </c>
      <c r="G472" s="264"/>
      <c r="H472" s="267">
        <v>2</v>
      </c>
      <c r="I472" s="268"/>
      <c r="J472" s="264"/>
      <c r="K472" s="264"/>
      <c r="L472" s="269"/>
      <c r="M472" s="270"/>
      <c r="N472" s="271"/>
      <c r="O472" s="271"/>
      <c r="P472" s="271"/>
      <c r="Q472" s="271"/>
      <c r="R472" s="271"/>
      <c r="S472" s="271"/>
      <c r="T472" s="272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73" t="s">
        <v>372</v>
      </c>
      <c r="AU472" s="273" t="s">
        <v>88</v>
      </c>
      <c r="AV472" s="14" t="s">
        <v>370</v>
      </c>
      <c r="AW472" s="14" t="s">
        <v>32</v>
      </c>
      <c r="AX472" s="14" t="s">
        <v>83</v>
      </c>
      <c r="AY472" s="273" t="s">
        <v>362</v>
      </c>
    </row>
    <row r="473" s="2" customFormat="1" ht="37.8" customHeight="1">
      <c r="A473" s="39"/>
      <c r="B473" s="40"/>
      <c r="C473" s="228" t="s">
        <v>1528</v>
      </c>
      <c r="D473" s="228" t="s">
        <v>365</v>
      </c>
      <c r="E473" s="229" t="s">
        <v>3950</v>
      </c>
      <c r="F473" s="230" t="s">
        <v>3951</v>
      </c>
      <c r="G473" s="231" t="s">
        <v>470</v>
      </c>
      <c r="H473" s="232">
        <v>57</v>
      </c>
      <c r="I473" s="233"/>
      <c r="J473" s="234">
        <f>ROUND(I473*H473,2)</f>
        <v>0</v>
      </c>
      <c r="K473" s="230" t="s">
        <v>471</v>
      </c>
      <c r="L473" s="45"/>
      <c r="M473" s="235" t="s">
        <v>1</v>
      </c>
      <c r="N473" s="236" t="s">
        <v>42</v>
      </c>
      <c r="O473" s="92"/>
      <c r="P473" s="237">
        <f>O473*H473</f>
        <v>0</v>
      </c>
      <c r="Q473" s="237">
        <v>0</v>
      </c>
      <c r="R473" s="237">
        <f>Q473*H473</f>
        <v>0</v>
      </c>
      <c r="S473" s="237">
        <v>0</v>
      </c>
      <c r="T473" s="238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39" t="s">
        <v>440</v>
      </c>
      <c r="AT473" s="239" t="s">
        <v>365</v>
      </c>
      <c r="AU473" s="239" t="s">
        <v>88</v>
      </c>
      <c r="AY473" s="18" t="s">
        <v>362</v>
      </c>
      <c r="BE473" s="240">
        <f>IF(N473="základní",J473,0)</f>
        <v>0</v>
      </c>
      <c r="BF473" s="240">
        <f>IF(N473="snížená",J473,0)</f>
        <v>0</v>
      </c>
      <c r="BG473" s="240">
        <f>IF(N473="zákl. přenesená",J473,0)</f>
        <v>0</v>
      </c>
      <c r="BH473" s="240">
        <f>IF(N473="sníž. přenesená",J473,0)</f>
        <v>0</v>
      </c>
      <c r="BI473" s="240">
        <f>IF(N473="nulová",J473,0)</f>
        <v>0</v>
      </c>
      <c r="BJ473" s="18" t="s">
        <v>88</v>
      </c>
      <c r="BK473" s="240">
        <f>ROUND(I473*H473,2)</f>
        <v>0</v>
      </c>
      <c r="BL473" s="18" t="s">
        <v>440</v>
      </c>
      <c r="BM473" s="239" t="s">
        <v>2856</v>
      </c>
    </row>
    <row r="474" s="13" customFormat="1">
      <c r="A474" s="13"/>
      <c r="B474" s="241"/>
      <c r="C474" s="242"/>
      <c r="D474" s="243" t="s">
        <v>372</v>
      </c>
      <c r="E474" s="244" t="s">
        <v>1</v>
      </c>
      <c r="F474" s="245" t="s">
        <v>3952</v>
      </c>
      <c r="G474" s="242"/>
      <c r="H474" s="246">
        <v>9</v>
      </c>
      <c r="I474" s="247"/>
      <c r="J474" s="242"/>
      <c r="K474" s="242"/>
      <c r="L474" s="248"/>
      <c r="M474" s="249"/>
      <c r="N474" s="250"/>
      <c r="O474" s="250"/>
      <c r="P474" s="250"/>
      <c r="Q474" s="250"/>
      <c r="R474" s="250"/>
      <c r="S474" s="250"/>
      <c r="T474" s="251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2" t="s">
        <v>372</v>
      </c>
      <c r="AU474" s="252" t="s">
        <v>88</v>
      </c>
      <c r="AV474" s="13" t="s">
        <v>88</v>
      </c>
      <c r="AW474" s="13" t="s">
        <v>32</v>
      </c>
      <c r="AX474" s="13" t="s">
        <v>76</v>
      </c>
      <c r="AY474" s="252" t="s">
        <v>362</v>
      </c>
    </row>
    <row r="475" s="13" customFormat="1">
      <c r="A475" s="13"/>
      <c r="B475" s="241"/>
      <c r="C475" s="242"/>
      <c r="D475" s="243" t="s">
        <v>372</v>
      </c>
      <c r="E475" s="244" t="s">
        <v>1</v>
      </c>
      <c r="F475" s="245" t="s">
        <v>3953</v>
      </c>
      <c r="G475" s="242"/>
      <c r="H475" s="246">
        <v>48</v>
      </c>
      <c r="I475" s="247"/>
      <c r="J475" s="242"/>
      <c r="K475" s="242"/>
      <c r="L475" s="248"/>
      <c r="M475" s="249"/>
      <c r="N475" s="250"/>
      <c r="O475" s="250"/>
      <c r="P475" s="250"/>
      <c r="Q475" s="250"/>
      <c r="R475" s="250"/>
      <c r="S475" s="250"/>
      <c r="T475" s="251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2" t="s">
        <v>372</v>
      </c>
      <c r="AU475" s="252" t="s">
        <v>88</v>
      </c>
      <c r="AV475" s="13" t="s">
        <v>88</v>
      </c>
      <c r="AW475" s="13" t="s">
        <v>32</v>
      </c>
      <c r="AX475" s="13" t="s">
        <v>76</v>
      </c>
      <c r="AY475" s="252" t="s">
        <v>362</v>
      </c>
    </row>
    <row r="476" s="14" customFormat="1">
      <c r="A476" s="14"/>
      <c r="B476" s="263"/>
      <c r="C476" s="264"/>
      <c r="D476" s="243" t="s">
        <v>372</v>
      </c>
      <c r="E476" s="265" t="s">
        <v>1</v>
      </c>
      <c r="F476" s="266" t="s">
        <v>396</v>
      </c>
      <c r="G476" s="264"/>
      <c r="H476" s="267">
        <v>57</v>
      </c>
      <c r="I476" s="268"/>
      <c r="J476" s="264"/>
      <c r="K476" s="264"/>
      <c r="L476" s="269"/>
      <c r="M476" s="270"/>
      <c r="N476" s="271"/>
      <c r="O476" s="271"/>
      <c r="P476" s="271"/>
      <c r="Q476" s="271"/>
      <c r="R476" s="271"/>
      <c r="S476" s="271"/>
      <c r="T476" s="272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73" t="s">
        <v>372</v>
      </c>
      <c r="AU476" s="273" t="s">
        <v>88</v>
      </c>
      <c r="AV476" s="14" t="s">
        <v>370</v>
      </c>
      <c r="AW476" s="14" t="s">
        <v>32</v>
      </c>
      <c r="AX476" s="14" t="s">
        <v>83</v>
      </c>
      <c r="AY476" s="273" t="s">
        <v>362</v>
      </c>
    </row>
    <row r="477" s="2" customFormat="1" ht="33" customHeight="1">
      <c r="A477" s="39"/>
      <c r="B477" s="40"/>
      <c r="C477" s="228" t="s">
        <v>1532</v>
      </c>
      <c r="D477" s="228" t="s">
        <v>365</v>
      </c>
      <c r="E477" s="229" t="s">
        <v>3954</v>
      </c>
      <c r="F477" s="230" t="s">
        <v>3955</v>
      </c>
      <c r="G477" s="231" t="s">
        <v>3590</v>
      </c>
      <c r="H477" s="232">
        <v>59</v>
      </c>
      <c r="I477" s="233"/>
      <c r="J477" s="234">
        <f>ROUND(I477*H477,2)</f>
        <v>0</v>
      </c>
      <c r="K477" s="230" t="s">
        <v>471</v>
      </c>
      <c r="L477" s="45"/>
      <c r="M477" s="235" t="s">
        <v>1</v>
      </c>
      <c r="N477" s="236" t="s">
        <v>42</v>
      </c>
      <c r="O477" s="92"/>
      <c r="P477" s="237">
        <f>O477*H477</f>
        <v>0</v>
      </c>
      <c r="Q477" s="237">
        <v>0</v>
      </c>
      <c r="R477" s="237">
        <f>Q477*H477</f>
        <v>0</v>
      </c>
      <c r="S477" s="237">
        <v>0</v>
      </c>
      <c r="T477" s="238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39" t="s">
        <v>440</v>
      </c>
      <c r="AT477" s="239" t="s">
        <v>365</v>
      </c>
      <c r="AU477" s="239" t="s">
        <v>88</v>
      </c>
      <c r="AY477" s="18" t="s">
        <v>362</v>
      </c>
      <c r="BE477" s="240">
        <f>IF(N477="základní",J477,0)</f>
        <v>0</v>
      </c>
      <c r="BF477" s="240">
        <f>IF(N477="snížená",J477,0)</f>
        <v>0</v>
      </c>
      <c r="BG477" s="240">
        <f>IF(N477="zákl. přenesená",J477,0)</f>
        <v>0</v>
      </c>
      <c r="BH477" s="240">
        <f>IF(N477="sníž. přenesená",J477,0)</f>
        <v>0</v>
      </c>
      <c r="BI477" s="240">
        <f>IF(N477="nulová",J477,0)</f>
        <v>0</v>
      </c>
      <c r="BJ477" s="18" t="s">
        <v>88</v>
      </c>
      <c r="BK477" s="240">
        <f>ROUND(I477*H477,2)</f>
        <v>0</v>
      </c>
      <c r="BL477" s="18" t="s">
        <v>440</v>
      </c>
      <c r="BM477" s="239" t="s">
        <v>2860</v>
      </c>
    </row>
    <row r="478" s="13" customFormat="1">
      <c r="A478" s="13"/>
      <c r="B478" s="241"/>
      <c r="C478" s="242"/>
      <c r="D478" s="243" t="s">
        <v>372</v>
      </c>
      <c r="E478" s="244" t="s">
        <v>1</v>
      </c>
      <c r="F478" s="245" t="s">
        <v>3947</v>
      </c>
      <c r="G478" s="242"/>
      <c r="H478" s="246">
        <v>2</v>
      </c>
      <c r="I478" s="247"/>
      <c r="J478" s="242"/>
      <c r="K478" s="242"/>
      <c r="L478" s="248"/>
      <c r="M478" s="249"/>
      <c r="N478" s="250"/>
      <c r="O478" s="250"/>
      <c r="P478" s="250"/>
      <c r="Q478" s="250"/>
      <c r="R478" s="250"/>
      <c r="S478" s="250"/>
      <c r="T478" s="251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2" t="s">
        <v>372</v>
      </c>
      <c r="AU478" s="252" t="s">
        <v>88</v>
      </c>
      <c r="AV478" s="13" t="s">
        <v>88</v>
      </c>
      <c r="AW478" s="13" t="s">
        <v>32</v>
      </c>
      <c r="AX478" s="13" t="s">
        <v>76</v>
      </c>
      <c r="AY478" s="252" t="s">
        <v>362</v>
      </c>
    </row>
    <row r="479" s="13" customFormat="1">
      <c r="A479" s="13"/>
      <c r="B479" s="241"/>
      <c r="C479" s="242"/>
      <c r="D479" s="243" t="s">
        <v>372</v>
      </c>
      <c r="E479" s="244" t="s">
        <v>1</v>
      </c>
      <c r="F479" s="245" t="s">
        <v>3952</v>
      </c>
      <c r="G479" s="242"/>
      <c r="H479" s="246">
        <v>9</v>
      </c>
      <c r="I479" s="247"/>
      <c r="J479" s="242"/>
      <c r="K479" s="242"/>
      <c r="L479" s="248"/>
      <c r="M479" s="249"/>
      <c r="N479" s="250"/>
      <c r="O479" s="250"/>
      <c r="P479" s="250"/>
      <c r="Q479" s="250"/>
      <c r="R479" s="250"/>
      <c r="S479" s="250"/>
      <c r="T479" s="251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2" t="s">
        <v>372</v>
      </c>
      <c r="AU479" s="252" t="s">
        <v>88</v>
      </c>
      <c r="AV479" s="13" t="s">
        <v>88</v>
      </c>
      <c r="AW479" s="13" t="s">
        <v>32</v>
      </c>
      <c r="AX479" s="13" t="s">
        <v>76</v>
      </c>
      <c r="AY479" s="252" t="s">
        <v>362</v>
      </c>
    </row>
    <row r="480" s="13" customFormat="1">
      <c r="A480" s="13"/>
      <c r="B480" s="241"/>
      <c r="C480" s="242"/>
      <c r="D480" s="243" t="s">
        <v>372</v>
      </c>
      <c r="E480" s="244" t="s">
        <v>1</v>
      </c>
      <c r="F480" s="245" t="s">
        <v>3953</v>
      </c>
      <c r="G480" s="242"/>
      <c r="H480" s="246">
        <v>48</v>
      </c>
      <c r="I480" s="247"/>
      <c r="J480" s="242"/>
      <c r="K480" s="242"/>
      <c r="L480" s="248"/>
      <c r="M480" s="249"/>
      <c r="N480" s="250"/>
      <c r="O480" s="250"/>
      <c r="P480" s="250"/>
      <c r="Q480" s="250"/>
      <c r="R480" s="250"/>
      <c r="S480" s="250"/>
      <c r="T480" s="251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2" t="s">
        <v>372</v>
      </c>
      <c r="AU480" s="252" t="s">
        <v>88</v>
      </c>
      <c r="AV480" s="13" t="s">
        <v>88</v>
      </c>
      <c r="AW480" s="13" t="s">
        <v>32</v>
      </c>
      <c r="AX480" s="13" t="s">
        <v>76</v>
      </c>
      <c r="AY480" s="252" t="s">
        <v>362</v>
      </c>
    </row>
    <row r="481" s="14" customFormat="1">
      <c r="A481" s="14"/>
      <c r="B481" s="263"/>
      <c r="C481" s="264"/>
      <c r="D481" s="243" t="s">
        <v>372</v>
      </c>
      <c r="E481" s="265" t="s">
        <v>1</v>
      </c>
      <c r="F481" s="266" t="s">
        <v>396</v>
      </c>
      <c r="G481" s="264"/>
      <c r="H481" s="267">
        <v>59</v>
      </c>
      <c r="I481" s="268"/>
      <c r="J481" s="264"/>
      <c r="K481" s="264"/>
      <c r="L481" s="269"/>
      <c r="M481" s="270"/>
      <c r="N481" s="271"/>
      <c r="O481" s="271"/>
      <c r="P481" s="271"/>
      <c r="Q481" s="271"/>
      <c r="R481" s="271"/>
      <c r="S481" s="271"/>
      <c r="T481" s="272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73" t="s">
        <v>372</v>
      </c>
      <c r="AU481" s="273" t="s">
        <v>88</v>
      </c>
      <c r="AV481" s="14" t="s">
        <v>370</v>
      </c>
      <c r="AW481" s="14" t="s">
        <v>32</v>
      </c>
      <c r="AX481" s="14" t="s">
        <v>83</v>
      </c>
      <c r="AY481" s="273" t="s">
        <v>362</v>
      </c>
    </row>
    <row r="482" s="2" customFormat="1" ht="24.15" customHeight="1">
      <c r="A482" s="39"/>
      <c r="B482" s="40"/>
      <c r="C482" s="228" t="s">
        <v>1549</v>
      </c>
      <c r="D482" s="228" t="s">
        <v>365</v>
      </c>
      <c r="E482" s="229" t="s">
        <v>3956</v>
      </c>
      <c r="F482" s="230" t="s">
        <v>3957</v>
      </c>
      <c r="G482" s="231" t="s">
        <v>470</v>
      </c>
      <c r="H482" s="232">
        <v>2</v>
      </c>
      <c r="I482" s="233"/>
      <c r="J482" s="234">
        <f>ROUND(I482*H482,2)</f>
        <v>0</v>
      </c>
      <c r="K482" s="230" t="s">
        <v>369</v>
      </c>
      <c r="L482" s="45"/>
      <c r="M482" s="235" t="s">
        <v>1</v>
      </c>
      <c r="N482" s="236" t="s">
        <v>42</v>
      </c>
      <c r="O482" s="92"/>
      <c r="P482" s="237">
        <f>O482*H482</f>
        <v>0</v>
      </c>
      <c r="Q482" s="237">
        <v>0.00075000000000000002</v>
      </c>
      <c r="R482" s="237">
        <f>Q482*H482</f>
        <v>0.0015</v>
      </c>
      <c r="S482" s="237">
        <v>0</v>
      </c>
      <c r="T482" s="238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39" t="s">
        <v>440</v>
      </c>
      <c r="AT482" s="239" t="s">
        <v>365</v>
      </c>
      <c r="AU482" s="239" t="s">
        <v>88</v>
      </c>
      <c r="AY482" s="18" t="s">
        <v>362</v>
      </c>
      <c r="BE482" s="240">
        <f>IF(N482="základní",J482,0)</f>
        <v>0</v>
      </c>
      <c r="BF482" s="240">
        <f>IF(N482="snížená",J482,0)</f>
        <v>0</v>
      </c>
      <c r="BG482" s="240">
        <f>IF(N482="zákl. přenesená",J482,0)</f>
        <v>0</v>
      </c>
      <c r="BH482" s="240">
        <f>IF(N482="sníž. přenesená",J482,0)</f>
        <v>0</v>
      </c>
      <c r="BI482" s="240">
        <f>IF(N482="nulová",J482,0)</f>
        <v>0</v>
      </c>
      <c r="BJ482" s="18" t="s">
        <v>88</v>
      </c>
      <c r="BK482" s="240">
        <f>ROUND(I482*H482,2)</f>
        <v>0</v>
      </c>
      <c r="BL482" s="18" t="s">
        <v>440</v>
      </c>
      <c r="BM482" s="239" t="s">
        <v>3958</v>
      </c>
    </row>
    <row r="483" s="13" customFormat="1">
      <c r="A483" s="13"/>
      <c r="B483" s="241"/>
      <c r="C483" s="242"/>
      <c r="D483" s="243" t="s">
        <v>372</v>
      </c>
      <c r="E483" s="244" t="s">
        <v>1</v>
      </c>
      <c r="F483" s="245" t="s">
        <v>3947</v>
      </c>
      <c r="G483" s="242"/>
      <c r="H483" s="246">
        <v>2</v>
      </c>
      <c r="I483" s="247"/>
      <c r="J483" s="242"/>
      <c r="K483" s="242"/>
      <c r="L483" s="248"/>
      <c r="M483" s="249"/>
      <c r="N483" s="250"/>
      <c r="O483" s="250"/>
      <c r="P483" s="250"/>
      <c r="Q483" s="250"/>
      <c r="R483" s="250"/>
      <c r="S483" s="250"/>
      <c r="T483" s="251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52" t="s">
        <v>372</v>
      </c>
      <c r="AU483" s="252" t="s">
        <v>88</v>
      </c>
      <c r="AV483" s="13" t="s">
        <v>88</v>
      </c>
      <c r="AW483" s="13" t="s">
        <v>32</v>
      </c>
      <c r="AX483" s="13" t="s">
        <v>76</v>
      </c>
      <c r="AY483" s="252" t="s">
        <v>362</v>
      </c>
    </row>
    <row r="484" s="14" customFormat="1">
      <c r="A484" s="14"/>
      <c r="B484" s="263"/>
      <c r="C484" s="264"/>
      <c r="D484" s="243" t="s">
        <v>372</v>
      </c>
      <c r="E484" s="265" t="s">
        <v>1</v>
      </c>
      <c r="F484" s="266" t="s">
        <v>396</v>
      </c>
      <c r="G484" s="264"/>
      <c r="H484" s="267">
        <v>2</v>
      </c>
      <c r="I484" s="268"/>
      <c r="J484" s="264"/>
      <c r="K484" s="264"/>
      <c r="L484" s="269"/>
      <c r="M484" s="270"/>
      <c r="N484" s="271"/>
      <c r="O484" s="271"/>
      <c r="P484" s="271"/>
      <c r="Q484" s="271"/>
      <c r="R484" s="271"/>
      <c r="S484" s="271"/>
      <c r="T484" s="272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73" t="s">
        <v>372</v>
      </c>
      <c r="AU484" s="273" t="s">
        <v>88</v>
      </c>
      <c r="AV484" s="14" t="s">
        <v>370</v>
      </c>
      <c r="AW484" s="14" t="s">
        <v>32</v>
      </c>
      <c r="AX484" s="14" t="s">
        <v>83</v>
      </c>
      <c r="AY484" s="273" t="s">
        <v>362</v>
      </c>
    </row>
    <row r="485" s="2" customFormat="1" ht="24.15" customHeight="1">
      <c r="A485" s="39"/>
      <c r="B485" s="40"/>
      <c r="C485" s="228" t="s">
        <v>1555</v>
      </c>
      <c r="D485" s="228" t="s">
        <v>365</v>
      </c>
      <c r="E485" s="229" t="s">
        <v>3959</v>
      </c>
      <c r="F485" s="230" t="s">
        <v>3960</v>
      </c>
      <c r="G485" s="231" t="s">
        <v>3590</v>
      </c>
      <c r="H485" s="232">
        <v>1</v>
      </c>
      <c r="I485" s="233"/>
      <c r="J485" s="234">
        <f>ROUND(I485*H485,2)</f>
        <v>0</v>
      </c>
      <c r="K485" s="230" t="s">
        <v>369</v>
      </c>
      <c r="L485" s="45"/>
      <c r="M485" s="235" t="s">
        <v>1</v>
      </c>
      <c r="N485" s="236" t="s">
        <v>42</v>
      </c>
      <c r="O485" s="92"/>
      <c r="P485" s="237">
        <f>O485*H485</f>
        <v>0</v>
      </c>
      <c r="Q485" s="237">
        <v>0.017069999999999998</v>
      </c>
      <c r="R485" s="237">
        <f>Q485*H485</f>
        <v>0.017069999999999998</v>
      </c>
      <c r="S485" s="237">
        <v>0</v>
      </c>
      <c r="T485" s="238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39" t="s">
        <v>440</v>
      </c>
      <c r="AT485" s="239" t="s">
        <v>365</v>
      </c>
      <c r="AU485" s="239" t="s">
        <v>88</v>
      </c>
      <c r="AY485" s="18" t="s">
        <v>362</v>
      </c>
      <c r="BE485" s="240">
        <f>IF(N485="základní",J485,0)</f>
        <v>0</v>
      </c>
      <c r="BF485" s="240">
        <f>IF(N485="snížená",J485,0)</f>
        <v>0</v>
      </c>
      <c r="BG485" s="240">
        <f>IF(N485="zákl. přenesená",J485,0)</f>
        <v>0</v>
      </c>
      <c r="BH485" s="240">
        <f>IF(N485="sníž. přenesená",J485,0)</f>
        <v>0</v>
      </c>
      <c r="BI485" s="240">
        <f>IF(N485="nulová",J485,0)</f>
        <v>0</v>
      </c>
      <c r="BJ485" s="18" t="s">
        <v>88</v>
      </c>
      <c r="BK485" s="240">
        <f>ROUND(I485*H485,2)</f>
        <v>0</v>
      </c>
      <c r="BL485" s="18" t="s">
        <v>440</v>
      </c>
      <c r="BM485" s="239" t="s">
        <v>3961</v>
      </c>
    </row>
    <row r="486" s="13" customFormat="1">
      <c r="A486" s="13"/>
      <c r="B486" s="241"/>
      <c r="C486" s="242"/>
      <c r="D486" s="243" t="s">
        <v>372</v>
      </c>
      <c r="E486" s="244" t="s">
        <v>1</v>
      </c>
      <c r="F486" s="245" t="s">
        <v>3962</v>
      </c>
      <c r="G486" s="242"/>
      <c r="H486" s="246">
        <v>1</v>
      </c>
      <c r="I486" s="247"/>
      <c r="J486" s="242"/>
      <c r="K486" s="242"/>
      <c r="L486" s="248"/>
      <c r="M486" s="249"/>
      <c r="N486" s="250"/>
      <c r="O486" s="250"/>
      <c r="P486" s="250"/>
      <c r="Q486" s="250"/>
      <c r="R486" s="250"/>
      <c r="S486" s="250"/>
      <c r="T486" s="251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2" t="s">
        <v>372</v>
      </c>
      <c r="AU486" s="252" t="s">
        <v>88</v>
      </c>
      <c r="AV486" s="13" t="s">
        <v>88</v>
      </c>
      <c r="AW486" s="13" t="s">
        <v>32</v>
      </c>
      <c r="AX486" s="13" t="s">
        <v>76</v>
      </c>
      <c r="AY486" s="252" t="s">
        <v>362</v>
      </c>
    </row>
    <row r="487" s="14" customFormat="1">
      <c r="A487" s="14"/>
      <c r="B487" s="263"/>
      <c r="C487" s="264"/>
      <c r="D487" s="243" t="s">
        <v>372</v>
      </c>
      <c r="E487" s="265" t="s">
        <v>1</v>
      </c>
      <c r="F487" s="266" t="s">
        <v>396</v>
      </c>
      <c r="G487" s="264"/>
      <c r="H487" s="267">
        <v>1</v>
      </c>
      <c r="I487" s="268"/>
      <c r="J487" s="264"/>
      <c r="K487" s="264"/>
      <c r="L487" s="269"/>
      <c r="M487" s="270"/>
      <c r="N487" s="271"/>
      <c r="O487" s="271"/>
      <c r="P487" s="271"/>
      <c r="Q487" s="271"/>
      <c r="R487" s="271"/>
      <c r="S487" s="271"/>
      <c r="T487" s="272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73" t="s">
        <v>372</v>
      </c>
      <c r="AU487" s="273" t="s">
        <v>88</v>
      </c>
      <c r="AV487" s="14" t="s">
        <v>370</v>
      </c>
      <c r="AW487" s="14" t="s">
        <v>32</v>
      </c>
      <c r="AX487" s="14" t="s">
        <v>83</v>
      </c>
      <c r="AY487" s="273" t="s">
        <v>362</v>
      </c>
    </row>
    <row r="488" s="2" customFormat="1" ht="24.15" customHeight="1">
      <c r="A488" s="39"/>
      <c r="B488" s="40"/>
      <c r="C488" s="228" t="s">
        <v>1559</v>
      </c>
      <c r="D488" s="228" t="s">
        <v>365</v>
      </c>
      <c r="E488" s="229" t="s">
        <v>3963</v>
      </c>
      <c r="F488" s="230" t="s">
        <v>3964</v>
      </c>
      <c r="G488" s="231" t="s">
        <v>3590</v>
      </c>
      <c r="H488" s="232">
        <v>1</v>
      </c>
      <c r="I488" s="233"/>
      <c r="J488" s="234">
        <f>ROUND(I488*H488,2)</f>
        <v>0</v>
      </c>
      <c r="K488" s="230" t="s">
        <v>369</v>
      </c>
      <c r="L488" s="45"/>
      <c r="M488" s="235" t="s">
        <v>1</v>
      </c>
      <c r="N488" s="236" t="s">
        <v>42</v>
      </c>
      <c r="O488" s="92"/>
      <c r="P488" s="237">
        <f>O488*H488</f>
        <v>0</v>
      </c>
      <c r="Q488" s="237">
        <v>0.0023600000000000001</v>
      </c>
      <c r="R488" s="237">
        <f>Q488*H488</f>
        <v>0.0023600000000000001</v>
      </c>
      <c r="S488" s="237">
        <v>0</v>
      </c>
      <c r="T488" s="238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39" t="s">
        <v>440</v>
      </c>
      <c r="AT488" s="239" t="s">
        <v>365</v>
      </c>
      <c r="AU488" s="239" t="s">
        <v>88</v>
      </c>
      <c r="AY488" s="18" t="s">
        <v>362</v>
      </c>
      <c r="BE488" s="240">
        <f>IF(N488="základní",J488,0)</f>
        <v>0</v>
      </c>
      <c r="BF488" s="240">
        <f>IF(N488="snížená",J488,0)</f>
        <v>0</v>
      </c>
      <c r="BG488" s="240">
        <f>IF(N488="zákl. přenesená",J488,0)</f>
        <v>0</v>
      </c>
      <c r="BH488" s="240">
        <f>IF(N488="sníž. přenesená",J488,0)</f>
        <v>0</v>
      </c>
      <c r="BI488" s="240">
        <f>IF(N488="nulová",J488,0)</f>
        <v>0</v>
      </c>
      <c r="BJ488" s="18" t="s">
        <v>88</v>
      </c>
      <c r="BK488" s="240">
        <f>ROUND(I488*H488,2)</f>
        <v>0</v>
      </c>
      <c r="BL488" s="18" t="s">
        <v>440</v>
      </c>
      <c r="BM488" s="239" t="s">
        <v>3965</v>
      </c>
    </row>
    <row r="489" s="13" customFormat="1">
      <c r="A489" s="13"/>
      <c r="B489" s="241"/>
      <c r="C489" s="242"/>
      <c r="D489" s="243" t="s">
        <v>372</v>
      </c>
      <c r="E489" s="244" t="s">
        <v>1</v>
      </c>
      <c r="F489" s="245" t="s">
        <v>3966</v>
      </c>
      <c r="G489" s="242"/>
      <c r="H489" s="246">
        <v>3</v>
      </c>
      <c r="I489" s="247"/>
      <c r="J489" s="242"/>
      <c r="K489" s="242"/>
      <c r="L489" s="248"/>
      <c r="M489" s="249"/>
      <c r="N489" s="250"/>
      <c r="O489" s="250"/>
      <c r="P489" s="250"/>
      <c r="Q489" s="250"/>
      <c r="R489" s="250"/>
      <c r="S489" s="250"/>
      <c r="T489" s="251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2" t="s">
        <v>372</v>
      </c>
      <c r="AU489" s="252" t="s">
        <v>88</v>
      </c>
      <c r="AV489" s="13" t="s">
        <v>88</v>
      </c>
      <c r="AW489" s="13" t="s">
        <v>32</v>
      </c>
      <c r="AX489" s="13" t="s">
        <v>76</v>
      </c>
      <c r="AY489" s="252" t="s">
        <v>362</v>
      </c>
    </row>
    <row r="490" s="14" customFormat="1">
      <c r="A490" s="14"/>
      <c r="B490" s="263"/>
      <c r="C490" s="264"/>
      <c r="D490" s="243" t="s">
        <v>372</v>
      </c>
      <c r="E490" s="265" t="s">
        <v>1</v>
      </c>
      <c r="F490" s="266" t="s">
        <v>396</v>
      </c>
      <c r="G490" s="264"/>
      <c r="H490" s="267">
        <v>3</v>
      </c>
      <c r="I490" s="268"/>
      <c r="J490" s="264"/>
      <c r="K490" s="264"/>
      <c r="L490" s="269"/>
      <c r="M490" s="270"/>
      <c r="N490" s="271"/>
      <c r="O490" s="271"/>
      <c r="P490" s="271"/>
      <c r="Q490" s="271"/>
      <c r="R490" s="271"/>
      <c r="S490" s="271"/>
      <c r="T490" s="272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73" t="s">
        <v>372</v>
      </c>
      <c r="AU490" s="273" t="s">
        <v>88</v>
      </c>
      <c r="AV490" s="14" t="s">
        <v>370</v>
      </c>
      <c r="AW490" s="14" t="s">
        <v>32</v>
      </c>
      <c r="AX490" s="14" t="s">
        <v>76</v>
      </c>
      <c r="AY490" s="273" t="s">
        <v>362</v>
      </c>
    </row>
    <row r="491" s="13" customFormat="1">
      <c r="A491" s="13"/>
      <c r="B491" s="241"/>
      <c r="C491" s="242"/>
      <c r="D491" s="243" t="s">
        <v>372</v>
      </c>
      <c r="E491" s="244" t="s">
        <v>1</v>
      </c>
      <c r="F491" s="245" t="s">
        <v>3962</v>
      </c>
      <c r="G491" s="242"/>
      <c r="H491" s="246">
        <v>1</v>
      </c>
      <c r="I491" s="247"/>
      <c r="J491" s="242"/>
      <c r="K491" s="242"/>
      <c r="L491" s="248"/>
      <c r="M491" s="249"/>
      <c r="N491" s="250"/>
      <c r="O491" s="250"/>
      <c r="P491" s="250"/>
      <c r="Q491" s="250"/>
      <c r="R491" s="250"/>
      <c r="S491" s="250"/>
      <c r="T491" s="251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52" t="s">
        <v>372</v>
      </c>
      <c r="AU491" s="252" t="s">
        <v>88</v>
      </c>
      <c r="AV491" s="13" t="s">
        <v>88</v>
      </c>
      <c r="AW491" s="13" t="s">
        <v>32</v>
      </c>
      <c r="AX491" s="13" t="s">
        <v>76</v>
      </c>
      <c r="AY491" s="252" t="s">
        <v>362</v>
      </c>
    </row>
    <row r="492" s="14" customFormat="1">
      <c r="A492" s="14"/>
      <c r="B492" s="263"/>
      <c r="C492" s="264"/>
      <c r="D492" s="243" t="s">
        <v>372</v>
      </c>
      <c r="E492" s="265" t="s">
        <v>1</v>
      </c>
      <c r="F492" s="266" t="s">
        <v>396</v>
      </c>
      <c r="G492" s="264"/>
      <c r="H492" s="267">
        <v>1</v>
      </c>
      <c r="I492" s="268"/>
      <c r="J492" s="264"/>
      <c r="K492" s="264"/>
      <c r="L492" s="269"/>
      <c r="M492" s="270"/>
      <c r="N492" s="271"/>
      <c r="O492" s="271"/>
      <c r="P492" s="271"/>
      <c r="Q492" s="271"/>
      <c r="R492" s="271"/>
      <c r="S492" s="271"/>
      <c r="T492" s="272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73" t="s">
        <v>372</v>
      </c>
      <c r="AU492" s="273" t="s">
        <v>88</v>
      </c>
      <c r="AV492" s="14" t="s">
        <v>370</v>
      </c>
      <c r="AW492" s="14" t="s">
        <v>32</v>
      </c>
      <c r="AX492" s="14" t="s">
        <v>83</v>
      </c>
      <c r="AY492" s="273" t="s">
        <v>362</v>
      </c>
    </row>
    <row r="493" s="2" customFormat="1" ht="24.15" customHeight="1">
      <c r="A493" s="39"/>
      <c r="B493" s="40"/>
      <c r="C493" s="228" t="s">
        <v>1564</v>
      </c>
      <c r="D493" s="228" t="s">
        <v>365</v>
      </c>
      <c r="E493" s="229" t="s">
        <v>3967</v>
      </c>
      <c r="F493" s="230" t="s">
        <v>3968</v>
      </c>
      <c r="G493" s="231" t="s">
        <v>470</v>
      </c>
      <c r="H493" s="232">
        <v>1</v>
      </c>
      <c r="I493" s="233"/>
      <c r="J493" s="234">
        <f>ROUND(I493*H493,2)</f>
        <v>0</v>
      </c>
      <c r="K493" s="230" t="s">
        <v>369</v>
      </c>
      <c r="L493" s="45"/>
      <c r="M493" s="235" t="s">
        <v>1</v>
      </c>
      <c r="N493" s="236" t="s">
        <v>42</v>
      </c>
      <c r="O493" s="92"/>
      <c r="P493" s="237">
        <f>O493*H493</f>
        <v>0</v>
      </c>
      <c r="Q493" s="237">
        <v>0.0010100000000000001</v>
      </c>
      <c r="R493" s="237">
        <f>Q493*H493</f>
        <v>0.0010100000000000001</v>
      </c>
      <c r="S493" s="237">
        <v>0</v>
      </c>
      <c r="T493" s="238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39" t="s">
        <v>440</v>
      </c>
      <c r="AT493" s="239" t="s">
        <v>365</v>
      </c>
      <c r="AU493" s="239" t="s">
        <v>88</v>
      </c>
      <c r="AY493" s="18" t="s">
        <v>362</v>
      </c>
      <c r="BE493" s="240">
        <f>IF(N493="základní",J493,0)</f>
        <v>0</v>
      </c>
      <c r="BF493" s="240">
        <f>IF(N493="snížená",J493,0)</f>
        <v>0</v>
      </c>
      <c r="BG493" s="240">
        <f>IF(N493="zákl. přenesená",J493,0)</f>
        <v>0</v>
      </c>
      <c r="BH493" s="240">
        <f>IF(N493="sníž. přenesená",J493,0)</f>
        <v>0</v>
      </c>
      <c r="BI493" s="240">
        <f>IF(N493="nulová",J493,0)</f>
        <v>0</v>
      </c>
      <c r="BJ493" s="18" t="s">
        <v>88</v>
      </c>
      <c r="BK493" s="240">
        <f>ROUND(I493*H493,2)</f>
        <v>0</v>
      </c>
      <c r="BL493" s="18" t="s">
        <v>440</v>
      </c>
      <c r="BM493" s="239" t="s">
        <v>3969</v>
      </c>
    </row>
    <row r="494" s="13" customFormat="1">
      <c r="A494" s="13"/>
      <c r="B494" s="241"/>
      <c r="C494" s="242"/>
      <c r="D494" s="243" t="s">
        <v>372</v>
      </c>
      <c r="E494" s="244" t="s">
        <v>1</v>
      </c>
      <c r="F494" s="245" t="s">
        <v>3966</v>
      </c>
      <c r="G494" s="242"/>
      <c r="H494" s="246">
        <v>3</v>
      </c>
      <c r="I494" s="247"/>
      <c r="J494" s="242"/>
      <c r="K494" s="242"/>
      <c r="L494" s="248"/>
      <c r="M494" s="249"/>
      <c r="N494" s="250"/>
      <c r="O494" s="250"/>
      <c r="P494" s="250"/>
      <c r="Q494" s="250"/>
      <c r="R494" s="250"/>
      <c r="S494" s="250"/>
      <c r="T494" s="251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2" t="s">
        <v>372</v>
      </c>
      <c r="AU494" s="252" t="s">
        <v>88</v>
      </c>
      <c r="AV494" s="13" t="s">
        <v>88</v>
      </c>
      <c r="AW494" s="13" t="s">
        <v>32</v>
      </c>
      <c r="AX494" s="13" t="s">
        <v>76</v>
      </c>
      <c r="AY494" s="252" t="s">
        <v>362</v>
      </c>
    </row>
    <row r="495" s="14" customFormat="1">
      <c r="A495" s="14"/>
      <c r="B495" s="263"/>
      <c r="C495" s="264"/>
      <c r="D495" s="243" t="s">
        <v>372</v>
      </c>
      <c r="E495" s="265" t="s">
        <v>1</v>
      </c>
      <c r="F495" s="266" t="s">
        <v>396</v>
      </c>
      <c r="G495" s="264"/>
      <c r="H495" s="267">
        <v>3</v>
      </c>
      <c r="I495" s="268"/>
      <c r="J495" s="264"/>
      <c r="K495" s="264"/>
      <c r="L495" s="269"/>
      <c r="M495" s="270"/>
      <c r="N495" s="271"/>
      <c r="O495" s="271"/>
      <c r="P495" s="271"/>
      <c r="Q495" s="271"/>
      <c r="R495" s="271"/>
      <c r="S495" s="271"/>
      <c r="T495" s="272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73" t="s">
        <v>372</v>
      </c>
      <c r="AU495" s="273" t="s">
        <v>88</v>
      </c>
      <c r="AV495" s="14" t="s">
        <v>370</v>
      </c>
      <c r="AW495" s="14" t="s">
        <v>32</v>
      </c>
      <c r="AX495" s="14" t="s">
        <v>76</v>
      </c>
      <c r="AY495" s="273" t="s">
        <v>362</v>
      </c>
    </row>
    <row r="496" s="13" customFormat="1">
      <c r="A496" s="13"/>
      <c r="B496" s="241"/>
      <c r="C496" s="242"/>
      <c r="D496" s="243" t="s">
        <v>372</v>
      </c>
      <c r="E496" s="244" t="s">
        <v>1</v>
      </c>
      <c r="F496" s="245" t="s">
        <v>3962</v>
      </c>
      <c r="G496" s="242"/>
      <c r="H496" s="246">
        <v>1</v>
      </c>
      <c r="I496" s="247"/>
      <c r="J496" s="242"/>
      <c r="K496" s="242"/>
      <c r="L496" s="248"/>
      <c r="M496" s="249"/>
      <c r="N496" s="250"/>
      <c r="O496" s="250"/>
      <c r="P496" s="250"/>
      <c r="Q496" s="250"/>
      <c r="R496" s="250"/>
      <c r="S496" s="250"/>
      <c r="T496" s="251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2" t="s">
        <v>372</v>
      </c>
      <c r="AU496" s="252" t="s">
        <v>88</v>
      </c>
      <c r="AV496" s="13" t="s">
        <v>88</v>
      </c>
      <c r="AW496" s="13" t="s">
        <v>32</v>
      </c>
      <c r="AX496" s="13" t="s">
        <v>76</v>
      </c>
      <c r="AY496" s="252" t="s">
        <v>362</v>
      </c>
    </row>
    <row r="497" s="14" customFormat="1">
      <c r="A497" s="14"/>
      <c r="B497" s="263"/>
      <c r="C497" s="264"/>
      <c r="D497" s="243" t="s">
        <v>372</v>
      </c>
      <c r="E497" s="265" t="s">
        <v>1</v>
      </c>
      <c r="F497" s="266" t="s">
        <v>396</v>
      </c>
      <c r="G497" s="264"/>
      <c r="H497" s="267">
        <v>1</v>
      </c>
      <c r="I497" s="268"/>
      <c r="J497" s="264"/>
      <c r="K497" s="264"/>
      <c r="L497" s="269"/>
      <c r="M497" s="270"/>
      <c r="N497" s="271"/>
      <c r="O497" s="271"/>
      <c r="P497" s="271"/>
      <c r="Q497" s="271"/>
      <c r="R497" s="271"/>
      <c r="S497" s="271"/>
      <c r="T497" s="272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73" t="s">
        <v>372</v>
      </c>
      <c r="AU497" s="273" t="s">
        <v>88</v>
      </c>
      <c r="AV497" s="14" t="s">
        <v>370</v>
      </c>
      <c r="AW497" s="14" t="s">
        <v>32</v>
      </c>
      <c r="AX497" s="14" t="s">
        <v>83</v>
      </c>
      <c r="AY497" s="273" t="s">
        <v>362</v>
      </c>
    </row>
    <row r="498" s="2" customFormat="1" ht="16.5" customHeight="1">
      <c r="A498" s="39"/>
      <c r="B498" s="40"/>
      <c r="C498" s="228" t="s">
        <v>1576</v>
      </c>
      <c r="D498" s="228" t="s">
        <v>365</v>
      </c>
      <c r="E498" s="229" t="s">
        <v>3970</v>
      </c>
      <c r="F498" s="230" t="s">
        <v>3971</v>
      </c>
      <c r="G498" s="231" t="s">
        <v>3590</v>
      </c>
      <c r="H498" s="232">
        <v>58</v>
      </c>
      <c r="I498" s="233"/>
      <c r="J498" s="234">
        <f>ROUND(I498*H498,2)</f>
        <v>0</v>
      </c>
      <c r="K498" s="230" t="s">
        <v>471</v>
      </c>
      <c r="L498" s="45"/>
      <c r="M498" s="235" t="s">
        <v>1</v>
      </c>
      <c r="N498" s="236" t="s">
        <v>42</v>
      </c>
      <c r="O498" s="92"/>
      <c r="P498" s="237">
        <f>O498*H498</f>
        <v>0</v>
      </c>
      <c r="Q498" s="237">
        <v>0</v>
      </c>
      <c r="R498" s="237">
        <f>Q498*H498</f>
        <v>0</v>
      </c>
      <c r="S498" s="237">
        <v>0</v>
      </c>
      <c r="T498" s="238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39" t="s">
        <v>440</v>
      </c>
      <c r="AT498" s="239" t="s">
        <v>365</v>
      </c>
      <c r="AU498" s="239" t="s">
        <v>88</v>
      </c>
      <c r="AY498" s="18" t="s">
        <v>362</v>
      </c>
      <c r="BE498" s="240">
        <f>IF(N498="základní",J498,0)</f>
        <v>0</v>
      </c>
      <c r="BF498" s="240">
        <f>IF(N498="snížená",J498,0)</f>
        <v>0</v>
      </c>
      <c r="BG498" s="240">
        <f>IF(N498="zákl. přenesená",J498,0)</f>
        <v>0</v>
      </c>
      <c r="BH498" s="240">
        <f>IF(N498="sníž. přenesená",J498,0)</f>
        <v>0</v>
      </c>
      <c r="BI498" s="240">
        <f>IF(N498="nulová",J498,0)</f>
        <v>0</v>
      </c>
      <c r="BJ498" s="18" t="s">
        <v>88</v>
      </c>
      <c r="BK498" s="240">
        <f>ROUND(I498*H498,2)</f>
        <v>0</v>
      </c>
      <c r="BL498" s="18" t="s">
        <v>440</v>
      </c>
      <c r="BM498" s="239" t="s">
        <v>3972</v>
      </c>
    </row>
    <row r="499" s="13" customFormat="1">
      <c r="A499" s="13"/>
      <c r="B499" s="241"/>
      <c r="C499" s="242"/>
      <c r="D499" s="243" t="s">
        <v>372</v>
      </c>
      <c r="E499" s="244" t="s">
        <v>1</v>
      </c>
      <c r="F499" s="245" t="s">
        <v>3973</v>
      </c>
      <c r="G499" s="242"/>
      <c r="H499" s="246">
        <v>58</v>
      </c>
      <c r="I499" s="247"/>
      <c r="J499" s="242"/>
      <c r="K499" s="242"/>
      <c r="L499" s="248"/>
      <c r="M499" s="249"/>
      <c r="N499" s="250"/>
      <c r="O499" s="250"/>
      <c r="P499" s="250"/>
      <c r="Q499" s="250"/>
      <c r="R499" s="250"/>
      <c r="S499" s="250"/>
      <c r="T499" s="251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2" t="s">
        <v>372</v>
      </c>
      <c r="AU499" s="252" t="s">
        <v>88</v>
      </c>
      <c r="AV499" s="13" t="s">
        <v>88</v>
      </c>
      <c r="AW499" s="13" t="s">
        <v>32</v>
      </c>
      <c r="AX499" s="13" t="s">
        <v>76</v>
      </c>
      <c r="AY499" s="252" t="s">
        <v>362</v>
      </c>
    </row>
    <row r="500" s="14" customFormat="1">
      <c r="A500" s="14"/>
      <c r="B500" s="263"/>
      <c r="C500" s="264"/>
      <c r="D500" s="243" t="s">
        <v>372</v>
      </c>
      <c r="E500" s="265" t="s">
        <v>1</v>
      </c>
      <c r="F500" s="266" t="s">
        <v>396</v>
      </c>
      <c r="G500" s="264"/>
      <c r="H500" s="267">
        <v>58</v>
      </c>
      <c r="I500" s="268"/>
      <c r="J500" s="264"/>
      <c r="K500" s="264"/>
      <c r="L500" s="269"/>
      <c r="M500" s="270"/>
      <c r="N500" s="271"/>
      <c r="O500" s="271"/>
      <c r="P500" s="271"/>
      <c r="Q500" s="271"/>
      <c r="R500" s="271"/>
      <c r="S500" s="271"/>
      <c r="T500" s="272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73" t="s">
        <v>372</v>
      </c>
      <c r="AU500" s="273" t="s">
        <v>88</v>
      </c>
      <c r="AV500" s="14" t="s">
        <v>370</v>
      </c>
      <c r="AW500" s="14" t="s">
        <v>32</v>
      </c>
      <c r="AX500" s="14" t="s">
        <v>83</v>
      </c>
      <c r="AY500" s="273" t="s">
        <v>362</v>
      </c>
    </row>
    <row r="501" s="2" customFormat="1" ht="24.15" customHeight="1">
      <c r="A501" s="39"/>
      <c r="B501" s="40"/>
      <c r="C501" s="228" t="s">
        <v>1580</v>
      </c>
      <c r="D501" s="228" t="s">
        <v>365</v>
      </c>
      <c r="E501" s="229" t="s">
        <v>3974</v>
      </c>
      <c r="F501" s="230" t="s">
        <v>3975</v>
      </c>
      <c r="G501" s="231" t="s">
        <v>3590</v>
      </c>
      <c r="H501" s="232">
        <v>58</v>
      </c>
      <c r="I501" s="233"/>
      <c r="J501" s="234">
        <f>ROUND(I501*H501,2)</f>
        <v>0</v>
      </c>
      <c r="K501" s="230" t="s">
        <v>369</v>
      </c>
      <c r="L501" s="45"/>
      <c r="M501" s="235" t="s">
        <v>1</v>
      </c>
      <c r="N501" s="236" t="s">
        <v>42</v>
      </c>
      <c r="O501" s="92"/>
      <c r="P501" s="237">
        <f>O501*H501</f>
        <v>0</v>
      </c>
      <c r="Q501" s="237">
        <v>0.0018</v>
      </c>
      <c r="R501" s="237">
        <f>Q501*H501</f>
        <v>0.10439999999999999</v>
      </c>
      <c r="S501" s="237">
        <v>0</v>
      </c>
      <c r="T501" s="238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39" t="s">
        <v>440</v>
      </c>
      <c r="AT501" s="239" t="s">
        <v>365</v>
      </c>
      <c r="AU501" s="239" t="s">
        <v>88</v>
      </c>
      <c r="AY501" s="18" t="s">
        <v>362</v>
      </c>
      <c r="BE501" s="240">
        <f>IF(N501="základní",J501,0)</f>
        <v>0</v>
      </c>
      <c r="BF501" s="240">
        <f>IF(N501="snížená",J501,0)</f>
        <v>0</v>
      </c>
      <c r="BG501" s="240">
        <f>IF(N501="zákl. přenesená",J501,0)</f>
        <v>0</v>
      </c>
      <c r="BH501" s="240">
        <f>IF(N501="sníž. přenesená",J501,0)</f>
        <v>0</v>
      </c>
      <c r="BI501" s="240">
        <f>IF(N501="nulová",J501,0)</f>
        <v>0</v>
      </c>
      <c r="BJ501" s="18" t="s">
        <v>88</v>
      </c>
      <c r="BK501" s="240">
        <f>ROUND(I501*H501,2)</f>
        <v>0</v>
      </c>
      <c r="BL501" s="18" t="s">
        <v>440</v>
      </c>
      <c r="BM501" s="239" t="s">
        <v>3976</v>
      </c>
    </row>
    <row r="502" s="13" customFormat="1">
      <c r="A502" s="13"/>
      <c r="B502" s="241"/>
      <c r="C502" s="242"/>
      <c r="D502" s="243" t="s">
        <v>372</v>
      </c>
      <c r="E502" s="244" t="s">
        <v>1</v>
      </c>
      <c r="F502" s="245" t="s">
        <v>3973</v>
      </c>
      <c r="G502" s="242"/>
      <c r="H502" s="246">
        <v>58</v>
      </c>
      <c r="I502" s="247"/>
      <c r="J502" s="242"/>
      <c r="K502" s="242"/>
      <c r="L502" s="248"/>
      <c r="M502" s="249"/>
      <c r="N502" s="250"/>
      <c r="O502" s="250"/>
      <c r="P502" s="250"/>
      <c r="Q502" s="250"/>
      <c r="R502" s="250"/>
      <c r="S502" s="250"/>
      <c r="T502" s="251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52" t="s">
        <v>372</v>
      </c>
      <c r="AU502" s="252" t="s">
        <v>88</v>
      </c>
      <c r="AV502" s="13" t="s">
        <v>88</v>
      </c>
      <c r="AW502" s="13" t="s">
        <v>32</v>
      </c>
      <c r="AX502" s="13" t="s">
        <v>76</v>
      </c>
      <c r="AY502" s="252" t="s">
        <v>362</v>
      </c>
    </row>
    <row r="503" s="14" customFormat="1">
      <c r="A503" s="14"/>
      <c r="B503" s="263"/>
      <c r="C503" s="264"/>
      <c r="D503" s="243" t="s">
        <v>372</v>
      </c>
      <c r="E503" s="265" t="s">
        <v>1</v>
      </c>
      <c r="F503" s="266" t="s">
        <v>396</v>
      </c>
      <c r="G503" s="264"/>
      <c r="H503" s="267">
        <v>58</v>
      </c>
      <c r="I503" s="268"/>
      <c r="J503" s="264"/>
      <c r="K503" s="264"/>
      <c r="L503" s="269"/>
      <c r="M503" s="270"/>
      <c r="N503" s="271"/>
      <c r="O503" s="271"/>
      <c r="P503" s="271"/>
      <c r="Q503" s="271"/>
      <c r="R503" s="271"/>
      <c r="S503" s="271"/>
      <c r="T503" s="272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73" t="s">
        <v>372</v>
      </c>
      <c r="AU503" s="273" t="s">
        <v>88</v>
      </c>
      <c r="AV503" s="14" t="s">
        <v>370</v>
      </c>
      <c r="AW503" s="14" t="s">
        <v>32</v>
      </c>
      <c r="AX503" s="14" t="s">
        <v>83</v>
      </c>
      <c r="AY503" s="273" t="s">
        <v>362</v>
      </c>
    </row>
    <row r="504" s="2" customFormat="1" ht="16.5" customHeight="1">
      <c r="A504" s="39"/>
      <c r="B504" s="40"/>
      <c r="C504" s="228" t="s">
        <v>1584</v>
      </c>
      <c r="D504" s="228" t="s">
        <v>365</v>
      </c>
      <c r="E504" s="229" t="s">
        <v>3977</v>
      </c>
      <c r="F504" s="230" t="s">
        <v>3978</v>
      </c>
      <c r="G504" s="231" t="s">
        <v>470</v>
      </c>
      <c r="H504" s="232">
        <v>58</v>
      </c>
      <c r="I504" s="233"/>
      <c r="J504" s="234">
        <f>ROUND(I504*H504,2)</f>
        <v>0</v>
      </c>
      <c r="K504" s="230" t="s">
        <v>369</v>
      </c>
      <c r="L504" s="45"/>
      <c r="M504" s="235" t="s">
        <v>1</v>
      </c>
      <c r="N504" s="236" t="s">
        <v>42</v>
      </c>
      <c r="O504" s="92"/>
      <c r="P504" s="237">
        <f>O504*H504</f>
        <v>0</v>
      </c>
      <c r="Q504" s="237">
        <v>0.00036000000000000002</v>
      </c>
      <c r="R504" s="237">
        <f>Q504*H504</f>
        <v>0.020880000000000003</v>
      </c>
      <c r="S504" s="237">
        <v>0</v>
      </c>
      <c r="T504" s="238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39" t="s">
        <v>440</v>
      </c>
      <c r="AT504" s="239" t="s">
        <v>365</v>
      </c>
      <c r="AU504" s="239" t="s">
        <v>88</v>
      </c>
      <c r="AY504" s="18" t="s">
        <v>362</v>
      </c>
      <c r="BE504" s="240">
        <f>IF(N504="základní",J504,0)</f>
        <v>0</v>
      </c>
      <c r="BF504" s="240">
        <f>IF(N504="snížená",J504,0)</f>
        <v>0</v>
      </c>
      <c r="BG504" s="240">
        <f>IF(N504="zákl. přenesená",J504,0)</f>
        <v>0</v>
      </c>
      <c r="BH504" s="240">
        <f>IF(N504="sníž. přenesená",J504,0)</f>
        <v>0</v>
      </c>
      <c r="BI504" s="240">
        <f>IF(N504="nulová",J504,0)</f>
        <v>0</v>
      </c>
      <c r="BJ504" s="18" t="s">
        <v>88</v>
      </c>
      <c r="BK504" s="240">
        <f>ROUND(I504*H504,2)</f>
        <v>0</v>
      </c>
      <c r="BL504" s="18" t="s">
        <v>440</v>
      </c>
      <c r="BM504" s="239" t="s">
        <v>3979</v>
      </c>
    </row>
    <row r="505" s="13" customFormat="1">
      <c r="A505" s="13"/>
      <c r="B505" s="241"/>
      <c r="C505" s="242"/>
      <c r="D505" s="243" t="s">
        <v>372</v>
      </c>
      <c r="E505" s="244" t="s">
        <v>1</v>
      </c>
      <c r="F505" s="245" t="s">
        <v>3973</v>
      </c>
      <c r="G505" s="242"/>
      <c r="H505" s="246">
        <v>58</v>
      </c>
      <c r="I505" s="247"/>
      <c r="J505" s="242"/>
      <c r="K505" s="242"/>
      <c r="L505" s="248"/>
      <c r="M505" s="249"/>
      <c r="N505" s="250"/>
      <c r="O505" s="250"/>
      <c r="P505" s="250"/>
      <c r="Q505" s="250"/>
      <c r="R505" s="250"/>
      <c r="S505" s="250"/>
      <c r="T505" s="251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2" t="s">
        <v>372</v>
      </c>
      <c r="AU505" s="252" t="s">
        <v>88</v>
      </c>
      <c r="AV505" s="13" t="s">
        <v>88</v>
      </c>
      <c r="AW505" s="13" t="s">
        <v>32</v>
      </c>
      <c r="AX505" s="13" t="s">
        <v>76</v>
      </c>
      <c r="AY505" s="252" t="s">
        <v>362</v>
      </c>
    </row>
    <row r="506" s="14" customFormat="1">
      <c r="A506" s="14"/>
      <c r="B506" s="263"/>
      <c r="C506" s="264"/>
      <c r="D506" s="243" t="s">
        <v>372</v>
      </c>
      <c r="E506" s="265" t="s">
        <v>1</v>
      </c>
      <c r="F506" s="266" t="s">
        <v>396</v>
      </c>
      <c r="G506" s="264"/>
      <c r="H506" s="267">
        <v>58</v>
      </c>
      <c r="I506" s="268"/>
      <c r="J506" s="264"/>
      <c r="K506" s="264"/>
      <c r="L506" s="269"/>
      <c r="M506" s="270"/>
      <c r="N506" s="271"/>
      <c r="O506" s="271"/>
      <c r="P506" s="271"/>
      <c r="Q506" s="271"/>
      <c r="R506" s="271"/>
      <c r="S506" s="271"/>
      <c r="T506" s="272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73" t="s">
        <v>372</v>
      </c>
      <c r="AU506" s="273" t="s">
        <v>88</v>
      </c>
      <c r="AV506" s="14" t="s">
        <v>370</v>
      </c>
      <c r="AW506" s="14" t="s">
        <v>32</v>
      </c>
      <c r="AX506" s="14" t="s">
        <v>83</v>
      </c>
      <c r="AY506" s="273" t="s">
        <v>362</v>
      </c>
    </row>
    <row r="507" s="2" customFormat="1" ht="16.5" customHeight="1">
      <c r="A507" s="39"/>
      <c r="B507" s="40"/>
      <c r="C507" s="228" t="s">
        <v>1600</v>
      </c>
      <c r="D507" s="228" t="s">
        <v>365</v>
      </c>
      <c r="E507" s="229" t="s">
        <v>3980</v>
      </c>
      <c r="F507" s="230" t="s">
        <v>3981</v>
      </c>
      <c r="G507" s="231" t="s">
        <v>470</v>
      </c>
      <c r="H507" s="232">
        <v>58</v>
      </c>
      <c r="I507" s="233"/>
      <c r="J507" s="234">
        <f>ROUND(I507*H507,2)</f>
        <v>0</v>
      </c>
      <c r="K507" s="230" t="s">
        <v>369</v>
      </c>
      <c r="L507" s="45"/>
      <c r="M507" s="235" t="s">
        <v>1</v>
      </c>
      <c r="N507" s="236" t="s">
        <v>42</v>
      </c>
      <c r="O507" s="92"/>
      <c r="P507" s="237">
        <f>O507*H507</f>
        <v>0</v>
      </c>
      <c r="Q507" s="237">
        <v>0.00027999999999999998</v>
      </c>
      <c r="R507" s="237">
        <f>Q507*H507</f>
        <v>0.016239999999999997</v>
      </c>
      <c r="S507" s="237">
        <v>0</v>
      </c>
      <c r="T507" s="238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39" t="s">
        <v>440</v>
      </c>
      <c r="AT507" s="239" t="s">
        <v>365</v>
      </c>
      <c r="AU507" s="239" t="s">
        <v>88</v>
      </c>
      <c r="AY507" s="18" t="s">
        <v>362</v>
      </c>
      <c r="BE507" s="240">
        <f>IF(N507="základní",J507,0)</f>
        <v>0</v>
      </c>
      <c r="BF507" s="240">
        <f>IF(N507="snížená",J507,0)</f>
        <v>0</v>
      </c>
      <c r="BG507" s="240">
        <f>IF(N507="zákl. přenesená",J507,0)</f>
        <v>0</v>
      </c>
      <c r="BH507" s="240">
        <f>IF(N507="sníž. přenesená",J507,0)</f>
        <v>0</v>
      </c>
      <c r="BI507" s="240">
        <f>IF(N507="nulová",J507,0)</f>
        <v>0</v>
      </c>
      <c r="BJ507" s="18" t="s">
        <v>88</v>
      </c>
      <c r="BK507" s="240">
        <f>ROUND(I507*H507,2)</f>
        <v>0</v>
      </c>
      <c r="BL507" s="18" t="s">
        <v>440</v>
      </c>
      <c r="BM507" s="239" t="s">
        <v>3982</v>
      </c>
    </row>
    <row r="508" s="13" customFormat="1">
      <c r="A508" s="13"/>
      <c r="B508" s="241"/>
      <c r="C508" s="242"/>
      <c r="D508" s="243" t="s">
        <v>372</v>
      </c>
      <c r="E508" s="244" t="s">
        <v>1</v>
      </c>
      <c r="F508" s="245" t="s">
        <v>3973</v>
      </c>
      <c r="G508" s="242"/>
      <c r="H508" s="246">
        <v>58</v>
      </c>
      <c r="I508" s="247"/>
      <c r="J508" s="242"/>
      <c r="K508" s="242"/>
      <c r="L508" s="248"/>
      <c r="M508" s="249"/>
      <c r="N508" s="250"/>
      <c r="O508" s="250"/>
      <c r="P508" s="250"/>
      <c r="Q508" s="250"/>
      <c r="R508" s="250"/>
      <c r="S508" s="250"/>
      <c r="T508" s="251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52" t="s">
        <v>372</v>
      </c>
      <c r="AU508" s="252" t="s">
        <v>88</v>
      </c>
      <c r="AV508" s="13" t="s">
        <v>88</v>
      </c>
      <c r="AW508" s="13" t="s">
        <v>32</v>
      </c>
      <c r="AX508" s="13" t="s">
        <v>76</v>
      </c>
      <c r="AY508" s="252" t="s">
        <v>362</v>
      </c>
    </row>
    <row r="509" s="14" customFormat="1">
      <c r="A509" s="14"/>
      <c r="B509" s="263"/>
      <c r="C509" s="264"/>
      <c r="D509" s="243" t="s">
        <v>372</v>
      </c>
      <c r="E509" s="265" t="s">
        <v>1</v>
      </c>
      <c r="F509" s="266" t="s">
        <v>396</v>
      </c>
      <c r="G509" s="264"/>
      <c r="H509" s="267">
        <v>58</v>
      </c>
      <c r="I509" s="268"/>
      <c r="J509" s="264"/>
      <c r="K509" s="264"/>
      <c r="L509" s="269"/>
      <c r="M509" s="270"/>
      <c r="N509" s="271"/>
      <c r="O509" s="271"/>
      <c r="P509" s="271"/>
      <c r="Q509" s="271"/>
      <c r="R509" s="271"/>
      <c r="S509" s="271"/>
      <c r="T509" s="272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73" t="s">
        <v>372</v>
      </c>
      <c r="AU509" s="273" t="s">
        <v>88</v>
      </c>
      <c r="AV509" s="14" t="s">
        <v>370</v>
      </c>
      <c r="AW509" s="14" t="s">
        <v>32</v>
      </c>
      <c r="AX509" s="14" t="s">
        <v>83</v>
      </c>
      <c r="AY509" s="273" t="s">
        <v>362</v>
      </c>
    </row>
    <row r="510" s="2" customFormat="1" ht="24.15" customHeight="1">
      <c r="A510" s="39"/>
      <c r="B510" s="40"/>
      <c r="C510" s="228" t="s">
        <v>1604</v>
      </c>
      <c r="D510" s="228" t="s">
        <v>365</v>
      </c>
      <c r="E510" s="229" t="s">
        <v>3983</v>
      </c>
      <c r="F510" s="230" t="s">
        <v>3984</v>
      </c>
      <c r="G510" s="231" t="s">
        <v>3590</v>
      </c>
      <c r="H510" s="232">
        <v>6</v>
      </c>
      <c r="I510" s="233"/>
      <c r="J510" s="234">
        <f>ROUND(I510*H510,2)</f>
        <v>0</v>
      </c>
      <c r="K510" s="230" t="s">
        <v>471</v>
      </c>
      <c r="L510" s="45"/>
      <c r="M510" s="235" t="s">
        <v>1</v>
      </c>
      <c r="N510" s="236" t="s">
        <v>42</v>
      </c>
      <c r="O510" s="92"/>
      <c r="P510" s="237">
        <f>O510*H510</f>
        <v>0</v>
      </c>
      <c r="Q510" s="237">
        <v>0</v>
      </c>
      <c r="R510" s="237">
        <f>Q510*H510</f>
        <v>0</v>
      </c>
      <c r="S510" s="237">
        <v>0</v>
      </c>
      <c r="T510" s="238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39" t="s">
        <v>440</v>
      </c>
      <c r="AT510" s="239" t="s">
        <v>365</v>
      </c>
      <c r="AU510" s="239" t="s">
        <v>88</v>
      </c>
      <c r="AY510" s="18" t="s">
        <v>362</v>
      </c>
      <c r="BE510" s="240">
        <f>IF(N510="základní",J510,0)</f>
        <v>0</v>
      </c>
      <c r="BF510" s="240">
        <f>IF(N510="snížená",J510,0)</f>
        <v>0</v>
      </c>
      <c r="BG510" s="240">
        <f>IF(N510="zákl. přenesená",J510,0)</f>
        <v>0</v>
      </c>
      <c r="BH510" s="240">
        <f>IF(N510="sníž. přenesená",J510,0)</f>
        <v>0</v>
      </c>
      <c r="BI510" s="240">
        <f>IF(N510="nulová",J510,0)</f>
        <v>0</v>
      </c>
      <c r="BJ510" s="18" t="s">
        <v>88</v>
      </c>
      <c r="BK510" s="240">
        <f>ROUND(I510*H510,2)</f>
        <v>0</v>
      </c>
      <c r="BL510" s="18" t="s">
        <v>440</v>
      </c>
      <c r="BM510" s="239" t="s">
        <v>3985</v>
      </c>
    </row>
    <row r="511" s="13" customFormat="1">
      <c r="A511" s="13"/>
      <c r="B511" s="241"/>
      <c r="C511" s="242"/>
      <c r="D511" s="243" t="s">
        <v>372</v>
      </c>
      <c r="E511" s="244" t="s">
        <v>1</v>
      </c>
      <c r="F511" s="245" t="s">
        <v>3986</v>
      </c>
      <c r="G511" s="242"/>
      <c r="H511" s="246">
        <v>6</v>
      </c>
      <c r="I511" s="247"/>
      <c r="J511" s="242"/>
      <c r="K511" s="242"/>
      <c r="L511" s="248"/>
      <c r="M511" s="249"/>
      <c r="N511" s="250"/>
      <c r="O511" s="250"/>
      <c r="P511" s="250"/>
      <c r="Q511" s="250"/>
      <c r="R511" s="250"/>
      <c r="S511" s="250"/>
      <c r="T511" s="251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2" t="s">
        <v>372</v>
      </c>
      <c r="AU511" s="252" t="s">
        <v>88</v>
      </c>
      <c r="AV511" s="13" t="s">
        <v>88</v>
      </c>
      <c r="AW511" s="13" t="s">
        <v>32</v>
      </c>
      <c r="AX511" s="13" t="s">
        <v>76</v>
      </c>
      <c r="AY511" s="252" t="s">
        <v>362</v>
      </c>
    </row>
    <row r="512" s="14" customFormat="1">
      <c r="A512" s="14"/>
      <c r="B512" s="263"/>
      <c r="C512" s="264"/>
      <c r="D512" s="243" t="s">
        <v>372</v>
      </c>
      <c r="E512" s="265" t="s">
        <v>1</v>
      </c>
      <c r="F512" s="266" t="s">
        <v>396</v>
      </c>
      <c r="G512" s="264"/>
      <c r="H512" s="267">
        <v>6</v>
      </c>
      <c r="I512" s="268"/>
      <c r="J512" s="264"/>
      <c r="K512" s="264"/>
      <c r="L512" s="269"/>
      <c r="M512" s="270"/>
      <c r="N512" s="271"/>
      <c r="O512" s="271"/>
      <c r="P512" s="271"/>
      <c r="Q512" s="271"/>
      <c r="R512" s="271"/>
      <c r="S512" s="271"/>
      <c r="T512" s="272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73" t="s">
        <v>372</v>
      </c>
      <c r="AU512" s="273" t="s">
        <v>88</v>
      </c>
      <c r="AV512" s="14" t="s">
        <v>370</v>
      </c>
      <c r="AW512" s="14" t="s">
        <v>32</v>
      </c>
      <c r="AX512" s="14" t="s">
        <v>83</v>
      </c>
      <c r="AY512" s="273" t="s">
        <v>362</v>
      </c>
    </row>
    <row r="513" s="2" customFormat="1" ht="24.15" customHeight="1">
      <c r="A513" s="39"/>
      <c r="B513" s="40"/>
      <c r="C513" s="228" t="s">
        <v>1608</v>
      </c>
      <c r="D513" s="228" t="s">
        <v>365</v>
      </c>
      <c r="E513" s="229" t="s">
        <v>3987</v>
      </c>
      <c r="F513" s="230" t="s">
        <v>3988</v>
      </c>
      <c r="G513" s="231" t="s">
        <v>3590</v>
      </c>
      <c r="H513" s="232">
        <v>6</v>
      </c>
      <c r="I513" s="233"/>
      <c r="J513" s="234">
        <f>ROUND(I513*H513,2)</f>
        <v>0</v>
      </c>
      <c r="K513" s="230" t="s">
        <v>369</v>
      </c>
      <c r="L513" s="45"/>
      <c r="M513" s="235" t="s">
        <v>1</v>
      </c>
      <c r="N513" s="236" t="s">
        <v>42</v>
      </c>
      <c r="O513" s="92"/>
      <c r="P513" s="237">
        <f>O513*H513</f>
        <v>0</v>
      </c>
      <c r="Q513" s="237">
        <v>0.0037100000000000002</v>
      </c>
      <c r="R513" s="237">
        <f>Q513*H513</f>
        <v>0.022260000000000002</v>
      </c>
      <c r="S513" s="237">
        <v>0</v>
      </c>
      <c r="T513" s="238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39" t="s">
        <v>440</v>
      </c>
      <c r="AT513" s="239" t="s">
        <v>365</v>
      </c>
      <c r="AU513" s="239" t="s">
        <v>88</v>
      </c>
      <c r="AY513" s="18" t="s">
        <v>362</v>
      </c>
      <c r="BE513" s="240">
        <f>IF(N513="základní",J513,0)</f>
        <v>0</v>
      </c>
      <c r="BF513" s="240">
        <f>IF(N513="snížená",J513,0)</f>
        <v>0</v>
      </c>
      <c r="BG513" s="240">
        <f>IF(N513="zákl. přenesená",J513,0)</f>
        <v>0</v>
      </c>
      <c r="BH513" s="240">
        <f>IF(N513="sníž. přenesená",J513,0)</f>
        <v>0</v>
      </c>
      <c r="BI513" s="240">
        <f>IF(N513="nulová",J513,0)</f>
        <v>0</v>
      </c>
      <c r="BJ513" s="18" t="s">
        <v>88</v>
      </c>
      <c r="BK513" s="240">
        <f>ROUND(I513*H513,2)</f>
        <v>0</v>
      </c>
      <c r="BL513" s="18" t="s">
        <v>440</v>
      </c>
      <c r="BM513" s="239" t="s">
        <v>3989</v>
      </c>
    </row>
    <row r="514" s="13" customFormat="1">
      <c r="A514" s="13"/>
      <c r="B514" s="241"/>
      <c r="C514" s="242"/>
      <c r="D514" s="243" t="s">
        <v>372</v>
      </c>
      <c r="E514" s="244" t="s">
        <v>1</v>
      </c>
      <c r="F514" s="245" t="s">
        <v>3986</v>
      </c>
      <c r="G514" s="242"/>
      <c r="H514" s="246">
        <v>6</v>
      </c>
      <c r="I514" s="247"/>
      <c r="J514" s="242"/>
      <c r="K514" s="242"/>
      <c r="L514" s="248"/>
      <c r="M514" s="249"/>
      <c r="N514" s="250"/>
      <c r="O514" s="250"/>
      <c r="P514" s="250"/>
      <c r="Q514" s="250"/>
      <c r="R514" s="250"/>
      <c r="S514" s="250"/>
      <c r="T514" s="251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52" t="s">
        <v>372</v>
      </c>
      <c r="AU514" s="252" t="s">
        <v>88</v>
      </c>
      <c r="AV514" s="13" t="s">
        <v>88</v>
      </c>
      <c r="AW514" s="13" t="s">
        <v>32</v>
      </c>
      <c r="AX514" s="13" t="s">
        <v>76</v>
      </c>
      <c r="AY514" s="252" t="s">
        <v>362</v>
      </c>
    </row>
    <row r="515" s="14" customFormat="1">
      <c r="A515" s="14"/>
      <c r="B515" s="263"/>
      <c r="C515" s="264"/>
      <c r="D515" s="243" t="s">
        <v>372</v>
      </c>
      <c r="E515" s="265" t="s">
        <v>1</v>
      </c>
      <c r="F515" s="266" t="s">
        <v>396</v>
      </c>
      <c r="G515" s="264"/>
      <c r="H515" s="267">
        <v>6</v>
      </c>
      <c r="I515" s="268"/>
      <c r="J515" s="264"/>
      <c r="K515" s="264"/>
      <c r="L515" s="269"/>
      <c r="M515" s="270"/>
      <c r="N515" s="271"/>
      <c r="O515" s="271"/>
      <c r="P515" s="271"/>
      <c r="Q515" s="271"/>
      <c r="R515" s="271"/>
      <c r="S515" s="271"/>
      <c r="T515" s="272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73" t="s">
        <v>372</v>
      </c>
      <c r="AU515" s="273" t="s">
        <v>88</v>
      </c>
      <c r="AV515" s="14" t="s">
        <v>370</v>
      </c>
      <c r="AW515" s="14" t="s">
        <v>32</v>
      </c>
      <c r="AX515" s="14" t="s">
        <v>83</v>
      </c>
      <c r="AY515" s="273" t="s">
        <v>362</v>
      </c>
    </row>
    <row r="516" s="2" customFormat="1" ht="24.15" customHeight="1">
      <c r="A516" s="39"/>
      <c r="B516" s="40"/>
      <c r="C516" s="228" t="s">
        <v>1612</v>
      </c>
      <c r="D516" s="228" t="s">
        <v>365</v>
      </c>
      <c r="E516" s="229" t="s">
        <v>3990</v>
      </c>
      <c r="F516" s="230" t="s">
        <v>3991</v>
      </c>
      <c r="G516" s="231" t="s">
        <v>3590</v>
      </c>
      <c r="H516" s="232">
        <v>6</v>
      </c>
      <c r="I516" s="233"/>
      <c r="J516" s="234">
        <f>ROUND(I516*H516,2)</f>
        <v>0</v>
      </c>
      <c r="K516" s="230" t="s">
        <v>369</v>
      </c>
      <c r="L516" s="45"/>
      <c r="M516" s="235" t="s">
        <v>1</v>
      </c>
      <c r="N516" s="236" t="s">
        <v>42</v>
      </c>
      <c r="O516" s="92"/>
      <c r="P516" s="237">
        <f>O516*H516</f>
        <v>0</v>
      </c>
      <c r="Q516" s="237">
        <v>0.00172</v>
      </c>
      <c r="R516" s="237">
        <f>Q516*H516</f>
        <v>0.010319999999999999</v>
      </c>
      <c r="S516" s="237">
        <v>0</v>
      </c>
      <c r="T516" s="238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39" t="s">
        <v>440</v>
      </c>
      <c r="AT516" s="239" t="s">
        <v>365</v>
      </c>
      <c r="AU516" s="239" t="s">
        <v>88</v>
      </c>
      <c r="AY516" s="18" t="s">
        <v>362</v>
      </c>
      <c r="BE516" s="240">
        <f>IF(N516="základní",J516,0)</f>
        <v>0</v>
      </c>
      <c r="BF516" s="240">
        <f>IF(N516="snížená",J516,0)</f>
        <v>0</v>
      </c>
      <c r="BG516" s="240">
        <f>IF(N516="zákl. přenesená",J516,0)</f>
        <v>0</v>
      </c>
      <c r="BH516" s="240">
        <f>IF(N516="sníž. přenesená",J516,0)</f>
        <v>0</v>
      </c>
      <c r="BI516" s="240">
        <f>IF(N516="nulová",J516,0)</f>
        <v>0</v>
      </c>
      <c r="BJ516" s="18" t="s">
        <v>88</v>
      </c>
      <c r="BK516" s="240">
        <f>ROUND(I516*H516,2)</f>
        <v>0</v>
      </c>
      <c r="BL516" s="18" t="s">
        <v>440</v>
      </c>
      <c r="BM516" s="239" t="s">
        <v>3992</v>
      </c>
    </row>
    <row r="517" s="13" customFormat="1">
      <c r="A517" s="13"/>
      <c r="B517" s="241"/>
      <c r="C517" s="242"/>
      <c r="D517" s="243" t="s">
        <v>372</v>
      </c>
      <c r="E517" s="244" t="s">
        <v>1</v>
      </c>
      <c r="F517" s="245" t="s">
        <v>3986</v>
      </c>
      <c r="G517" s="242"/>
      <c r="H517" s="246">
        <v>6</v>
      </c>
      <c r="I517" s="247"/>
      <c r="J517" s="242"/>
      <c r="K517" s="242"/>
      <c r="L517" s="248"/>
      <c r="M517" s="249"/>
      <c r="N517" s="250"/>
      <c r="O517" s="250"/>
      <c r="P517" s="250"/>
      <c r="Q517" s="250"/>
      <c r="R517" s="250"/>
      <c r="S517" s="250"/>
      <c r="T517" s="251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52" t="s">
        <v>372</v>
      </c>
      <c r="AU517" s="252" t="s">
        <v>88</v>
      </c>
      <c r="AV517" s="13" t="s">
        <v>88</v>
      </c>
      <c r="AW517" s="13" t="s">
        <v>32</v>
      </c>
      <c r="AX517" s="13" t="s">
        <v>76</v>
      </c>
      <c r="AY517" s="252" t="s">
        <v>362</v>
      </c>
    </row>
    <row r="518" s="14" customFormat="1">
      <c r="A518" s="14"/>
      <c r="B518" s="263"/>
      <c r="C518" s="264"/>
      <c r="D518" s="243" t="s">
        <v>372</v>
      </c>
      <c r="E518" s="265" t="s">
        <v>1</v>
      </c>
      <c r="F518" s="266" t="s">
        <v>396</v>
      </c>
      <c r="G518" s="264"/>
      <c r="H518" s="267">
        <v>6</v>
      </c>
      <c r="I518" s="268"/>
      <c r="J518" s="264"/>
      <c r="K518" s="264"/>
      <c r="L518" s="269"/>
      <c r="M518" s="270"/>
      <c r="N518" s="271"/>
      <c r="O518" s="271"/>
      <c r="P518" s="271"/>
      <c r="Q518" s="271"/>
      <c r="R518" s="271"/>
      <c r="S518" s="271"/>
      <c r="T518" s="272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73" t="s">
        <v>372</v>
      </c>
      <c r="AU518" s="273" t="s">
        <v>88</v>
      </c>
      <c r="AV518" s="14" t="s">
        <v>370</v>
      </c>
      <c r="AW518" s="14" t="s">
        <v>32</v>
      </c>
      <c r="AX518" s="14" t="s">
        <v>83</v>
      </c>
      <c r="AY518" s="273" t="s">
        <v>362</v>
      </c>
    </row>
    <row r="519" s="2" customFormat="1" ht="16.5" customHeight="1">
      <c r="A519" s="39"/>
      <c r="B519" s="40"/>
      <c r="C519" s="228" t="s">
        <v>1617</v>
      </c>
      <c r="D519" s="228" t="s">
        <v>365</v>
      </c>
      <c r="E519" s="229" t="s">
        <v>3993</v>
      </c>
      <c r="F519" s="230" t="s">
        <v>3994</v>
      </c>
      <c r="G519" s="231" t="s">
        <v>470</v>
      </c>
      <c r="H519" s="232">
        <v>17</v>
      </c>
      <c r="I519" s="233"/>
      <c r="J519" s="234">
        <f>ROUND(I519*H519,2)</f>
        <v>0</v>
      </c>
      <c r="K519" s="230" t="s">
        <v>369</v>
      </c>
      <c r="L519" s="45"/>
      <c r="M519" s="235" t="s">
        <v>1</v>
      </c>
      <c r="N519" s="236" t="s">
        <v>42</v>
      </c>
      <c r="O519" s="92"/>
      <c r="P519" s="237">
        <f>O519*H519</f>
        <v>0</v>
      </c>
      <c r="Q519" s="237">
        <v>9.0000000000000006E-05</v>
      </c>
      <c r="R519" s="237">
        <f>Q519*H519</f>
        <v>0.0015300000000000001</v>
      </c>
      <c r="S519" s="237">
        <v>0</v>
      </c>
      <c r="T519" s="238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39" t="s">
        <v>440</v>
      </c>
      <c r="AT519" s="239" t="s">
        <v>365</v>
      </c>
      <c r="AU519" s="239" t="s">
        <v>88</v>
      </c>
      <c r="AY519" s="18" t="s">
        <v>362</v>
      </c>
      <c r="BE519" s="240">
        <f>IF(N519="základní",J519,0)</f>
        <v>0</v>
      </c>
      <c r="BF519" s="240">
        <f>IF(N519="snížená",J519,0)</f>
        <v>0</v>
      </c>
      <c r="BG519" s="240">
        <f>IF(N519="zákl. přenesená",J519,0)</f>
        <v>0</v>
      </c>
      <c r="BH519" s="240">
        <f>IF(N519="sníž. přenesená",J519,0)</f>
        <v>0</v>
      </c>
      <c r="BI519" s="240">
        <f>IF(N519="nulová",J519,0)</f>
        <v>0</v>
      </c>
      <c r="BJ519" s="18" t="s">
        <v>88</v>
      </c>
      <c r="BK519" s="240">
        <f>ROUND(I519*H519,2)</f>
        <v>0</v>
      </c>
      <c r="BL519" s="18" t="s">
        <v>440</v>
      </c>
      <c r="BM519" s="239" t="s">
        <v>3995</v>
      </c>
    </row>
    <row r="520" s="13" customFormat="1">
      <c r="A520" s="13"/>
      <c r="B520" s="241"/>
      <c r="C520" s="242"/>
      <c r="D520" s="243" t="s">
        <v>372</v>
      </c>
      <c r="E520" s="244" t="s">
        <v>1</v>
      </c>
      <c r="F520" s="245" t="s">
        <v>3996</v>
      </c>
      <c r="G520" s="242"/>
      <c r="H520" s="246">
        <v>17</v>
      </c>
      <c r="I520" s="247"/>
      <c r="J520" s="242"/>
      <c r="K520" s="242"/>
      <c r="L520" s="248"/>
      <c r="M520" s="249"/>
      <c r="N520" s="250"/>
      <c r="O520" s="250"/>
      <c r="P520" s="250"/>
      <c r="Q520" s="250"/>
      <c r="R520" s="250"/>
      <c r="S520" s="250"/>
      <c r="T520" s="251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2" t="s">
        <v>372</v>
      </c>
      <c r="AU520" s="252" t="s">
        <v>88</v>
      </c>
      <c r="AV520" s="13" t="s">
        <v>88</v>
      </c>
      <c r="AW520" s="13" t="s">
        <v>32</v>
      </c>
      <c r="AX520" s="13" t="s">
        <v>76</v>
      </c>
      <c r="AY520" s="252" t="s">
        <v>362</v>
      </c>
    </row>
    <row r="521" s="14" customFormat="1">
      <c r="A521" s="14"/>
      <c r="B521" s="263"/>
      <c r="C521" s="264"/>
      <c r="D521" s="243" t="s">
        <v>372</v>
      </c>
      <c r="E521" s="265" t="s">
        <v>1</v>
      </c>
      <c r="F521" s="266" t="s">
        <v>396</v>
      </c>
      <c r="G521" s="264"/>
      <c r="H521" s="267">
        <v>17</v>
      </c>
      <c r="I521" s="268"/>
      <c r="J521" s="264"/>
      <c r="K521" s="264"/>
      <c r="L521" s="269"/>
      <c r="M521" s="270"/>
      <c r="N521" s="271"/>
      <c r="O521" s="271"/>
      <c r="P521" s="271"/>
      <c r="Q521" s="271"/>
      <c r="R521" s="271"/>
      <c r="S521" s="271"/>
      <c r="T521" s="272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73" t="s">
        <v>372</v>
      </c>
      <c r="AU521" s="273" t="s">
        <v>88</v>
      </c>
      <c r="AV521" s="14" t="s">
        <v>370</v>
      </c>
      <c r="AW521" s="14" t="s">
        <v>32</v>
      </c>
      <c r="AX521" s="14" t="s">
        <v>83</v>
      </c>
      <c r="AY521" s="273" t="s">
        <v>362</v>
      </c>
    </row>
    <row r="522" s="2" customFormat="1" ht="16.5" customHeight="1">
      <c r="A522" s="39"/>
      <c r="B522" s="40"/>
      <c r="C522" s="228" t="s">
        <v>1630</v>
      </c>
      <c r="D522" s="228" t="s">
        <v>365</v>
      </c>
      <c r="E522" s="229" t="s">
        <v>3997</v>
      </c>
      <c r="F522" s="230" t="s">
        <v>3998</v>
      </c>
      <c r="G522" s="231" t="s">
        <v>470</v>
      </c>
      <c r="H522" s="232">
        <v>99</v>
      </c>
      <c r="I522" s="233"/>
      <c r="J522" s="234">
        <f>ROUND(I522*H522,2)</f>
        <v>0</v>
      </c>
      <c r="K522" s="230" t="s">
        <v>369</v>
      </c>
      <c r="L522" s="45"/>
      <c r="M522" s="235" t="s">
        <v>1</v>
      </c>
      <c r="N522" s="236" t="s">
        <v>42</v>
      </c>
      <c r="O522" s="92"/>
      <c r="P522" s="237">
        <f>O522*H522</f>
        <v>0</v>
      </c>
      <c r="Q522" s="237">
        <v>0.00031</v>
      </c>
      <c r="R522" s="237">
        <f>Q522*H522</f>
        <v>0.030689999999999999</v>
      </c>
      <c r="S522" s="237">
        <v>0</v>
      </c>
      <c r="T522" s="238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39" t="s">
        <v>440</v>
      </c>
      <c r="AT522" s="239" t="s">
        <v>365</v>
      </c>
      <c r="AU522" s="239" t="s">
        <v>88</v>
      </c>
      <c r="AY522" s="18" t="s">
        <v>362</v>
      </c>
      <c r="BE522" s="240">
        <f>IF(N522="základní",J522,0)</f>
        <v>0</v>
      </c>
      <c r="BF522" s="240">
        <f>IF(N522="snížená",J522,0)</f>
        <v>0</v>
      </c>
      <c r="BG522" s="240">
        <f>IF(N522="zákl. přenesená",J522,0)</f>
        <v>0</v>
      </c>
      <c r="BH522" s="240">
        <f>IF(N522="sníž. přenesená",J522,0)</f>
        <v>0</v>
      </c>
      <c r="BI522" s="240">
        <f>IF(N522="nulová",J522,0)</f>
        <v>0</v>
      </c>
      <c r="BJ522" s="18" t="s">
        <v>88</v>
      </c>
      <c r="BK522" s="240">
        <f>ROUND(I522*H522,2)</f>
        <v>0</v>
      </c>
      <c r="BL522" s="18" t="s">
        <v>440</v>
      </c>
      <c r="BM522" s="239" t="s">
        <v>3999</v>
      </c>
    </row>
    <row r="523" s="13" customFormat="1">
      <c r="A523" s="13"/>
      <c r="B523" s="241"/>
      <c r="C523" s="242"/>
      <c r="D523" s="243" t="s">
        <v>372</v>
      </c>
      <c r="E523" s="244" t="s">
        <v>1</v>
      </c>
      <c r="F523" s="245" t="s">
        <v>4000</v>
      </c>
      <c r="G523" s="242"/>
      <c r="H523" s="246">
        <v>99</v>
      </c>
      <c r="I523" s="247"/>
      <c r="J523" s="242"/>
      <c r="K523" s="242"/>
      <c r="L523" s="248"/>
      <c r="M523" s="249"/>
      <c r="N523" s="250"/>
      <c r="O523" s="250"/>
      <c r="P523" s="250"/>
      <c r="Q523" s="250"/>
      <c r="R523" s="250"/>
      <c r="S523" s="250"/>
      <c r="T523" s="251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2" t="s">
        <v>372</v>
      </c>
      <c r="AU523" s="252" t="s">
        <v>88</v>
      </c>
      <c r="AV523" s="13" t="s">
        <v>88</v>
      </c>
      <c r="AW523" s="13" t="s">
        <v>32</v>
      </c>
      <c r="AX523" s="13" t="s">
        <v>76</v>
      </c>
      <c r="AY523" s="252" t="s">
        <v>362</v>
      </c>
    </row>
    <row r="524" s="14" customFormat="1">
      <c r="A524" s="14"/>
      <c r="B524" s="263"/>
      <c r="C524" s="264"/>
      <c r="D524" s="243" t="s">
        <v>372</v>
      </c>
      <c r="E524" s="265" t="s">
        <v>1</v>
      </c>
      <c r="F524" s="266" t="s">
        <v>396</v>
      </c>
      <c r="G524" s="264"/>
      <c r="H524" s="267">
        <v>99</v>
      </c>
      <c r="I524" s="268"/>
      <c r="J524" s="264"/>
      <c r="K524" s="264"/>
      <c r="L524" s="269"/>
      <c r="M524" s="270"/>
      <c r="N524" s="271"/>
      <c r="O524" s="271"/>
      <c r="P524" s="271"/>
      <c r="Q524" s="271"/>
      <c r="R524" s="271"/>
      <c r="S524" s="271"/>
      <c r="T524" s="272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73" t="s">
        <v>372</v>
      </c>
      <c r="AU524" s="273" t="s">
        <v>88</v>
      </c>
      <c r="AV524" s="14" t="s">
        <v>370</v>
      </c>
      <c r="AW524" s="14" t="s">
        <v>32</v>
      </c>
      <c r="AX524" s="14" t="s">
        <v>83</v>
      </c>
      <c r="AY524" s="273" t="s">
        <v>362</v>
      </c>
    </row>
    <row r="525" s="2" customFormat="1" ht="24.15" customHeight="1">
      <c r="A525" s="39"/>
      <c r="B525" s="40"/>
      <c r="C525" s="228" t="s">
        <v>1635</v>
      </c>
      <c r="D525" s="228" t="s">
        <v>365</v>
      </c>
      <c r="E525" s="229" t="s">
        <v>4001</v>
      </c>
      <c r="F525" s="230" t="s">
        <v>4002</v>
      </c>
      <c r="G525" s="231" t="s">
        <v>482</v>
      </c>
      <c r="H525" s="232">
        <v>4.3899999999999997</v>
      </c>
      <c r="I525" s="233"/>
      <c r="J525" s="234">
        <f>ROUND(I525*H525,2)</f>
        <v>0</v>
      </c>
      <c r="K525" s="230" t="s">
        <v>369</v>
      </c>
      <c r="L525" s="45"/>
      <c r="M525" s="235" t="s">
        <v>1</v>
      </c>
      <c r="N525" s="236" t="s">
        <v>42</v>
      </c>
      <c r="O525" s="92"/>
      <c r="P525" s="237">
        <f>O525*H525</f>
        <v>0</v>
      </c>
      <c r="Q525" s="237">
        <v>0</v>
      </c>
      <c r="R525" s="237">
        <f>Q525*H525</f>
        <v>0</v>
      </c>
      <c r="S525" s="237">
        <v>0</v>
      </c>
      <c r="T525" s="238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39" t="s">
        <v>440</v>
      </c>
      <c r="AT525" s="239" t="s">
        <v>365</v>
      </c>
      <c r="AU525" s="239" t="s">
        <v>88</v>
      </c>
      <c r="AY525" s="18" t="s">
        <v>362</v>
      </c>
      <c r="BE525" s="240">
        <f>IF(N525="základní",J525,0)</f>
        <v>0</v>
      </c>
      <c r="BF525" s="240">
        <f>IF(N525="snížená",J525,0)</f>
        <v>0</v>
      </c>
      <c r="BG525" s="240">
        <f>IF(N525="zákl. přenesená",J525,0)</f>
        <v>0</v>
      </c>
      <c r="BH525" s="240">
        <f>IF(N525="sníž. přenesená",J525,0)</f>
        <v>0</v>
      </c>
      <c r="BI525" s="240">
        <f>IF(N525="nulová",J525,0)</f>
        <v>0</v>
      </c>
      <c r="BJ525" s="18" t="s">
        <v>88</v>
      </c>
      <c r="BK525" s="240">
        <f>ROUND(I525*H525,2)</f>
        <v>0</v>
      </c>
      <c r="BL525" s="18" t="s">
        <v>440</v>
      </c>
      <c r="BM525" s="239" t="s">
        <v>4003</v>
      </c>
    </row>
    <row r="526" s="12" customFormat="1" ht="22.8" customHeight="1">
      <c r="A526" s="12"/>
      <c r="B526" s="212"/>
      <c r="C526" s="213"/>
      <c r="D526" s="214" t="s">
        <v>75</v>
      </c>
      <c r="E526" s="226" t="s">
        <v>4004</v>
      </c>
      <c r="F526" s="226" t="s">
        <v>4005</v>
      </c>
      <c r="G526" s="213"/>
      <c r="H526" s="213"/>
      <c r="I526" s="216"/>
      <c r="J526" s="227">
        <f>BK526</f>
        <v>0</v>
      </c>
      <c r="K526" s="213"/>
      <c r="L526" s="218"/>
      <c r="M526" s="219"/>
      <c r="N526" s="220"/>
      <c r="O526" s="220"/>
      <c r="P526" s="221">
        <f>SUM(P527:P541)</f>
        <v>0</v>
      </c>
      <c r="Q526" s="220"/>
      <c r="R526" s="221">
        <f>SUM(R527:R541)</f>
        <v>1.0480000000000003</v>
      </c>
      <c r="S526" s="220"/>
      <c r="T526" s="222">
        <f>SUM(T527:T541)</f>
        <v>0</v>
      </c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R526" s="223" t="s">
        <v>88</v>
      </c>
      <c r="AT526" s="224" t="s">
        <v>75</v>
      </c>
      <c r="AU526" s="224" t="s">
        <v>83</v>
      </c>
      <c r="AY526" s="223" t="s">
        <v>362</v>
      </c>
      <c r="BK526" s="225">
        <f>SUM(BK527:BK541)</f>
        <v>0</v>
      </c>
    </row>
    <row r="527" s="2" customFormat="1" ht="33" customHeight="1">
      <c r="A527" s="39"/>
      <c r="B527" s="40"/>
      <c r="C527" s="228" t="s">
        <v>1641</v>
      </c>
      <c r="D527" s="228" t="s">
        <v>365</v>
      </c>
      <c r="E527" s="229" t="s">
        <v>4006</v>
      </c>
      <c r="F527" s="230" t="s">
        <v>4007</v>
      </c>
      <c r="G527" s="231" t="s">
        <v>3590</v>
      </c>
      <c r="H527" s="232">
        <v>50</v>
      </c>
      <c r="I527" s="233"/>
      <c r="J527" s="234">
        <f>ROUND(I527*H527,2)</f>
        <v>0</v>
      </c>
      <c r="K527" s="230" t="s">
        <v>369</v>
      </c>
      <c r="L527" s="45"/>
      <c r="M527" s="235" t="s">
        <v>1</v>
      </c>
      <c r="N527" s="236" t="s">
        <v>42</v>
      </c>
      <c r="O527" s="92"/>
      <c r="P527" s="237">
        <f>O527*H527</f>
        <v>0</v>
      </c>
      <c r="Q527" s="237">
        <v>0.016650000000000002</v>
      </c>
      <c r="R527" s="237">
        <f>Q527*H527</f>
        <v>0.83250000000000013</v>
      </c>
      <c r="S527" s="237">
        <v>0</v>
      </c>
      <c r="T527" s="238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39" t="s">
        <v>440</v>
      </c>
      <c r="AT527" s="239" t="s">
        <v>365</v>
      </c>
      <c r="AU527" s="239" t="s">
        <v>88</v>
      </c>
      <c r="AY527" s="18" t="s">
        <v>362</v>
      </c>
      <c r="BE527" s="240">
        <f>IF(N527="základní",J527,0)</f>
        <v>0</v>
      </c>
      <c r="BF527" s="240">
        <f>IF(N527="snížená",J527,0)</f>
        <v>0</v>
      </c>
      <c r="BG527" s="240">
        <f>IF(N527="zákl. přenesená",J527,0)</f>
        <v>0</v>
      </c>
      <c r="BH527" s="240">
        <f>IF(N527="sníž. přenesená",J527,0)</f>
        <v>0</v>
      </c>
      <c r="BI527" s="240">
        <f>IF(N527="nulová",J527,0)</f>
        <v>0</v>
      </c>
      <c r="BJ527" s="18" t="s">
        <v>88</v>
      </c>
      <c r="BK527" s="240">
        <f>ROUND(I527*H527,2)</f>
        <v>0</v>
      </c>
      <c r="BL527" s="18" t="s">
        <v>440</v>
      </c>
      <c r="BM527" s="239" t="s">
        <v>4008</v>
      </c>
    </row>
    <row r="528" s="13" customFormat="1">
      <c r="A528" s="13"/>
      <c r="B528" s="241"/>
      <c r="C528" s="242"/>
      <c r="D528" s="243" t="s">
        <v>372</v>
      </c>
      <c r="E528" s="244" t="s">
        <v>1</v>
      </c>
      <c r="F528" s="245" t="s">
        <v>3901</v>
      </c>
      <c r="G528" s="242"/>
      <c r="H528" s="246">
        <v>50</v>
      </c>
      <c r="I528" s="247"/>
      <c r="J528" s="242"/>
      <c r="K528" s="242"/>
      <c r="L528" s="248"/>
      <c r="M528" s="249"/>
      <c r="N528" s="250"/>
      <c r="O528" s="250"/>
      <c r="P528" s="250"/>
      <c r="Q528" s="250"/>
      <c r="R528" s="250"/>
      <c r="S528" s="250"/>
      <c r="T528" s="251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52" t="s">
        <v>372</v>
      </c>
      <c r="AU528" s="252" t="s">
        <v>88</v>
      </c>
      <c r="AV528" s="13" t="s">
        <v>88</v>
      </c>
      <c r="AW528" s="13" t="s">
        <v>32</v>
      </c>
      <c r="AX528" s="13" t="s">
        <v>76</v>
      </c>
      <c r="AY528" s="252" t="s">
        <v>362</v>
      </c>
    </row>
    <row r="529" s="14" customFormat="1">
      <c r="A529" s="14"/>
      <c r="B529" s="263"/>
      <c r="C529" s="264"/>
      <c r="D529" s="243" t="s">
        <v>372</v>
      </c>
      <c r="E529" s="265" t="s">
        <v>1</v>
      </c>
      <c r="F529" s="266" t="s">
        <v>396</v>
      </c>
      <c r="G529" s="264"/>
      <c r="H529" s="267">
        <v>50</v>
      </c>
      <c r="I529" s="268"/>
      <c r="J529" s="264"/>
      <c r="K529" s="264"/>
      <c r="L529" s="269"/>
      <c r="M529" s="270"/>
      <c r="N529" s="271"/>
      <c r="O529" s="271"/>
      <c r="P529" s="271"/>
      <c r="Q529" s="271"/>
      <c r="R529" s="271"/>
      <c r="S529" s="271"/>
      <c r="T529" s="272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73" t="s">
        <v>372</v>
      </c>
      <c r="AU529" s="273" t="s">
        <v>88</v>
      </c>
      <c r="AV529" s="14" t="s">
        <v>370</v>
      </c>
      <c r="AW529" s="14" t="s">
        <v>32</v>
      </c>
      <c r="AX529" s="14" t="s">
        <v>83</v>
      </c>
      <c r="AY529" s="273" t="s">
        <v>362</v>
      </c>
    </row>
    <row r="530" s="2" customFormat="1" ht="33" customHeight="1">
      <c r="A530" s="39"/>
      <c r="B530" s="40"/>
      <c r="C530" s="228" t="s">
        <v>1645</v>
      </c>
      <c r="D530" s="228" t="s">
        <v>365</v>
      </c>
      <c r="E530" s="229" t="s">
        <v>4009</v>
      </c>
      <c r="F530" s="230" t="s">
        <v>4010</v>
      </c>
      <c r="G530" s="231" t="s">
        <v>3590</v>
      </c>
      <c r="H530" s="232">
        <v>10</v>
      </c>
      <c r="I530" s="233"/>
      <c r="J530" s="234">
        <f>ROUND(I530*H530,2)</f>
        <v>0</v>
      </c>
      <c r="K530" s="230" t="s">
        <v>369</v>
      </c>
      <c r="L530" s="45"/>
      <c r="M530" s="235" t="s">
        <v>1</v>
      </c>
      <c r="N530" s="236" t="s">
        <v>42</v>
      </c>
      <c r="O530" s="92"/>
      <c r="P530" s="237">
        <f>O530*H530</f>
        <v>0</v>
      </c>
      <c r="Q530" s="237">
        <v>0.017649999999999999</v>
      </c>
      <c r="R530" s="237">
        <f>Q530*H530</f>
        <v>0.17649999999999999</v>
      </c>
      <c r="S530" s="237">
        <v>0</v>
      </c>
      <c r="T530" s="238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39" t="s">
        <v>440</v>
      </c>
      <c r="AT530" s="239" t="s">
        <v>365</v>
      </c>
      <c r="AU530" s="239" t="s">
        <v>88</v>
      </c>
      <c r="AY530" s="18" t="s">
        <v>362</v>
      </c>
      <c r="BE530" s="240">
        <f>IF(N530="základní",J530,0)</f>
        <v>0</v>
      </c>
      <c r="BF530" s="240">
        <f>IF(N530="snížená",J530,0)</f>
        <v>0</v>
      </c>
      <c r="BG530" s="240">
        <f>IF(N530="zákl. přenesená",J530,0)</f>
        <v>0</v>
      </c>
      <c r="BH530" s="240">
        <f>IF(N530="sníž. přenesená",J530,0)</f>
        <v>0</v>
      </c>
      <c r="BI530" s="240">
        <f>IF(N530="nulová",J530,0)</f>
        <v>0</v>
      </c>
      <c r="BJ530" s="18" t="s">
        <v>88</v>
      </c>
      <c r="BK530" s="240">
        <f>ROUND(I530*H530,2)</f>
        <v>0</v>
      </c>
      <c r="BL530" s="18" t="s">
        <v>440</v>
      </c>
      <c r="BM530" s="239" t="s">
        <v>4011</v>
      </c>
    </row>
    <row r="531" s="13" customFormat="1">
      <c r="A531" s="13"/>
      <c r="B531" s="241"/>
      <c r="C531" s="242"/>
      <c r="D531" s="243" t="s">
        <v>372</v>
      </c>
      <c r="E531" s="244" t="s">
        <v>1</v>
      </c>
      <c r="F531" s="245" t="s">
        <v>3902</v>
      </c>
      <c r="G531" s="242"/>
      <c r="H531" s="246">
        <v>10</v>
      </c>
      <c r="I531" s="247"/>
      <c r="J531" s="242"/>
      <c r="K531" s="242"/>
      <c r="L531" s="248"/>
      <c r="M531" s="249"/>
      <c r="N531" s="250"/>
      <c r="O531" s="250"/>
      <c r="P531" s="250"/>
      <c r="Q531" s="250"/>
      <c r="R531" s="250"/>
      <c r="S531" s="250"/>
      <c r="T531" s="251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52" t="s">
        <v>372</v>
      </c>
      <c r="AU531" s="252" t="s">
        <v>88</v>
      </c>
      <c r="AV531" s="13" t="s">
        <v>88</v>
      </c>
      <c r="AW531" s="13" t="s">
        <v>32</v>
      </c>
      <c r="AX531" s="13" t="s">
        <v>76</v>
      </c>
      <c r="AY531" s="252" t="s">
        <v>362</v>
      </c>
    </row>
    <row r="532" s="14" customFormat="1">
      <c r="A532" s="14"/>
      <c r="B532" s="263"/>
      <c r="C532" s="264"/>
      <c r="D532" s="243" t="s">
        <v>372</v>
      </c>
      <c r="E532" s="265" t="s">
        <v>1</v>
      </c>
      <c r="F532" s="266" t="s">
        <v>396</v>
      </c>
      <c r="G532" s="264"/>
      <c r="H532" s="267">
        <v>10</v>
      </c>
      <c r="I532" s="268"/>
      <c r="J532" s="264"/>
      <c r="K532" s="264"/>
      <c r="L532" s="269"/>
      <c r="M532" s="270"/>
      <c r="N532" s="271"/>
      <c r="O532" s="271"/>
      <c r="P532" s="271"/>
      <c r="Q532" s="271"/>
      <c r="R532" s="271"/>
      <c r="S532" s="271"/>
      <c r="T532" s="272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73" t="s">
        <v>372</v>
      </c>
      <c r="AU532" s="273" t="s">
        <v>88</v>
      </c>
      <c r="AV532" s="14" t="s">
        <v>370</v>
      </c>
      <c r="AW532" s="14" t="s">
        <v>32</v>
      </c>
      <c r="AX532" s="14" t="s">
        <v>83</v>
      </c>
      <c r="AY532" s="273" t="s">
        <v>362</v>
      </c>
    </row>
    <row r="533" s="2" customFormat="1" ht="16.5" customHeight="1">
      <c r="A533" s="39"/>
      <c r="B533" s="40"/>
      <c r="C533" s="228" t="s">
        <v>1651</v>
      </c>
      <c r="D533" s="228" t="s">
        <v>365</v>
      </c>
      <c r="E533" s="229" t="s">
        <v>4012</v>
      </c>
      <c r="F533" s="230" t="s">
        <v>4013</v>
      </c>
      <c r="G533" s="231" t="s">
        <v>3590</v>
      </c>
      <c r="H533" s="232">
        <v>60</v>
      </c>
      <c r="I533" s="233"/>
      <c r="J533" s="234">
        <f>ROUND(I533*H533,2)</f>
        <v>0</v>
      </c>
      <c r="K533" s="230" t="s">
        <v>369</v>
      </c>
      <c r="L533" s="45"/>
      <c r="M533" s="235" t="s">
        <v>1</v>
      </c>
      <c r="N533" s="236" t="s">
        <v>42</v>
      </c>
      <c r="O533" s="92"/>
      <c r="P533" s="237">
        <f>O533*H533</f>
        <v>0</v>
      </c>
      <c r="Q533" s="237">
        <v>0.00014999999999999999</v>
      </c>
      <c r="R533" s="237">
        <f>Q533*H533</f>
        <v>0.0089999999999999993</v>
      </c>
      <c r="S533" s="237">
        <v>0</v>
      </c>
      <c r="T533" s="238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39" t="s">
        <v>440</v>
      </c>
      <c r="AT533" s="239" t="s">
        <v>365</v>
      </c>
      <c r="AU533" s="239" t="s">
        <v>88</v>
      </c>
      <c r="AY533" s="18" t="s">
        <v>362</v>
      </c>
      <c r="BE533" s="240">
        <f>IF(N533="základní",J533,0)</f>
        <v>0</v>
      </c>
      <c r="BF533" s="240">
        <f>IF(N533="snížená",J533,0)</f>
        <v>0</v>
      </c>
      <c r="BG533" s="240">
        <f>IF(N533="zákl. přenesená",J533,0)</f>
        <v>0</v>
      </c>
      <c r="BH533" s="240">
        <f>IF(N533="sníž. přenesená",J533,0)</f>
        <v>0</v>
      </c>
      <c r="BI533" s="240">
        <f>IF(N533="nulová",J533,0)</f>
        <v>0</v>
      </c>
      <c r="BJ533" s="18" t="s">
        <v>88</v>
      </c>
      <c r="BK533" s="240">
        <f>ROUND(I533*H533,2)</f>
        <v>0</v>
      </c>
      <c r="BL533" s="18" t="s">
        <v>440</v>
      </c>
      <c r="BM533" s="239" t="s">
        <v>4014</v>
      </c>
    </row>
    <row r="534" s="13" customFormat="1">
      <c r="A534" s="13"/>
      <c r="B534" s="241"/>
      <c r="C534" s="242"/>
      <c r="D534" s="243" t="s">
        <v>372</v>
      </c>
      <c r="E534" s="244" t="s">
        <v>1</v>
      </c>
      <c r="F534" s="245" t="s">
        <v>3901</v>
      </c>
      <c r="G534" s="242"/>
      <c r="H534" s="246">
        <v>50</v>
      </c>
      <c r="I534" s="247"/>
      <c r="J534" s="242"/>
      <c r="K534" s="242"/>
      <c r="L534" s="248"/>
      <c r="M534" s="249"/>
      <c r="N534" s="250"/>
      <c r="O534" s="250"/>
      <c r="P534" s="250"/>
      <c r="Q534" s="250"/>
      <c r="R534" s="250"/>
      <c r="S534" s="250"/>
      <c r="T534" s="251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52" t="s">
        <v>372</v>
      </c>
      <c r="AU534" s="252" t="s">
        <v>88</v>
      </c>
      <c r="AV534" s="13" t="s">
        <v>88</v>
      </c>
      <c r="AW534" s="13" t="s">
        <v>32</v>
      </c>
      <c r="AX534" s="13" t="s">
        <v>76</v>
      </c>
      <c r="AY534" s="252" t="s">
        <v>362</v>
      </c>
    </row>
    <row r="535" s="13" customFormat="1">
      <c r="A535" s="13"/>
      <c r="B535" s="241"/>
      <c r="C535" s="242"/>
      <c r="D535" s="243" t="s">
        <v>372</v>
      </c>
      <c r="E535" s="244" t="s">
        <v>1</v>
      </c>
      <c r="F535" s="245" t="s">
        <v>3902</v>
      </c>
      <c r="G535" s="242"/>
      <c r="H535" s="246">
        <v>10</v>
      </c>
      <c r="I535" s="247"/>
      <c r="J535" s="242"/>
      <c r="K535" s="242"/>
      <c r="L535" s="248"/>
      <c r="M535" s="249"/>
      <c r="N535" s="250"/>
      <c r="O535" s="250"/>
      <c r="P535" s="250"/>
      <c r="Q535" s="250"/>
      <c r="R535" s="250"/>
      <c r="S535" s="250"/>
      <c r="T535" s="251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52" t="s">
        <v>372</v>
      </c>
      <c r="AU535" s="252" t="s">
        <v>88</v>
      </c>
      <c r="AV535" s="13" t="s">
        <v>88</v>
      </c>
      <c r="AW535" s="13" t="s">
        <v>32</v>
      </c>
      <c r="AX535" s="13" t="s">
        <v>76</v>
      </c>
      <c r="AY535" s="252" t="s">
        <v>362</v>
      </c>
    </row>
    <row r="536" s="14" customFormat="1">
      <c r="A536" s="14"/>
      <c r="B536" s="263"/>
      <c r="C536" s="264"/>
      <c r="D536" s="243" t="s">
        <v>372</v>
      </c>
      <c r="E536" s="265" t="s">
        <v>1</v>
      </c>
      <c r="F536" s="266" t="s">
        <v>396</v>
      </c>
      <c r="G536" s="264"/>
      <c r="H536" s="267">
        <v>60</v>
      </c>
      <c r="I536" s="268"/>
      <c r="J536" s="264"/>
      <c r="K536" s="264"/>
      <c r="L536" s="269"/>
      <c r="M536" s="270"/>
      <c r="N536" s="271"/>
      <c r="O536" s="271"/>
      <c r="P536" s="271"/>
      <c r="Q536" s="271"/>
      <c r="R536" s="271"/>
      <c r="S536" s="271"/>
      <c r="T536" s="272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73" t="s">
        <v>372</v>
      </c>
      <c r="AU536" s="273" t="s">
        <v>88</v>
      </c>
      <c r="AV536" s="14" t="s">
        <v>370</v>
      </c>
      <c r="AW536" s="14" t="s">
        <v>32</v>
      </c>
      <c r="AX536" s="14" t="s">
        <v>83</v>
      </c>
      <c r="AY536" s="273" t="s">
        <v>362</v>
      </c>
    </row>
    <row r="537" s="2" customFormat="1" ht="16.5" customHeight="1">
      <c r="A537" s="39"/>
      <c r="B537" s="40"/>
      <c r="C537" s="228" t="s">
        <v>1666</v>
      </c>
      <c r="D537" s="228" t="s">
        <v>365</v>
      </c>
      <c r="E537" s="229" t="s">
        <v>4015</v>
      </c>
      <c r="F537" s="230" t="s">
        <v>4016</v>
      </c>
      <c r="G537" s="231" t="s">
        <v>3590</v>
      </c>
      <c r="H537" s="232">
        <v>60</v>
      </c>
      <c r="I537" s="233"/>
      <c r="J537" s="234">
        <f>ROUND(I537*H537,2)</f>
        <v>0</v>
      </c>
      <c r="K537" s="230" t="s">
        <v>369</v>
      </c>
      <c r="L537" s="45"/>
      <c r="M537" s="235" t="s">
        <v>1</v>
      </c>
      <c r="N537" s="236" t="s">
        <v>42</v>
      </c>
      <c r="O537" s="92"/>
      <c r="P537" s="237">
        <f>O537*H537</f>
        <v>0</v>
      </c>
      <c r="Q537" s="237">
        <v>0.00050000000000000001</v>
      </c>
      <c r="R537" s="237">
        <f>Q537*H537</f>
        <v>0.029999999999999999</v>
      </c>
      <c r="S537" s="237">
        <v>0</v>
      </c>
      <c r="T537" s="238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39" t="s">
        <v>440</v>
      </c>
      <c r="AT537" s="239" t="s">
        <v>365</v>
      </c>
      <c r="AU537" s="239" t="s">
        <v>88</v>
      </c>
      <c r="AY537" s="18" t="s">
        <v>362</v>
      </c>
      <c r="BE537" s="240">
        <f>IF(N537="základní",J537,0)</f>
        <v>0</v>
      </c>
      <c r="BF537" s="240">
        <f>IF(N537="snížená",J537,0)</f>
        <v>0</v>
      </c>
      <c r="BG537" s="240">
        <f>IF(N537="zákl. přenesená",J537,0)</f>
        <v>0</v>
      </c>
      <c r="BH537" s="240">
        <f>IF(N537="sníž. přenesená",J537,0)</f>
        <v>0</v>
      </c>
      <c r="BI537" s="240">
        <f>IF(N537="nulová",J537,0)</f>
        <v>0</v>
      </c>
      <c r="BJ537" s="18" t="s">
        <v>88</v>
      </c>
      <c r="BK537" s="240">
        <f>ROUND(I537*H537,2)</f>
        <v>0</v>
      </c>
      <c r="BL537" s="18" t="s">
        <v>440</v>
      </c>
      <c r="BM537" s="239" t="s">
        <v>4017</v>
      </c>
    </row>
    <row r="538" s="13" customFormat="1">
      <c r="A538" s="13"/>
      <c r="B538" s="241"/>
      <c r="C538" s="242"/>
      <c r="D538" s="243" t="s">
        <v>372</v>
      </c>
      <c r="E538" s="244" t="s">
        <v>1</v>
      </c>
      <c r="F538" s="245" t="s">
        <v>3901</v>
      </c>
      <c r="G538" s="242"/>
      <c r="H538" s="246">
        <v>50</v>
      </c>
      <c r="I538" s="247"/>
      <c r="J538" s="242"/>
      <c r="K538" s="242"/>
      <c r="L538" s="248"/>
      <c r="M538" s="249"/>
      <c r="N538" s="250"/>
      <c r="O538" s="250"/>
      <c r="P538" s="250"/>
      <c r="Q538" s="250"/>
      <c r="R538" s="250"/>
      <c r="S538" s="250"/>
      <c r="T538" s="251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2" t="s">
        <v>372</v>
      </c>
      <c r="AU538" s="252" t="s">
        <v>88</v>
      </c>
      <c r="AV538" s="13" t="s">
        <v>88</v>
      </c>
      <c r="AW538" s="13" t="s">
        <v>32</v>
      </c>
      <c r="AX538" s="13" t="s">
        <v>76</v>
      </c>
      <c r="AY538" s="252" t="s">
        <v>362</v>
      </c>
    </row>
    <row r="539" s="13" customFormat="1">
      <c r="A539" s="13"/>
      <c r="B539" s="241"/>
      <c r="C539" s="242"/>
      <c r="D539" s="243" t="s">
        <v>372</v>
      </c>
      <c r="E539" s="244" t="s">
        <v>1</v>
      </c>
      <c r="F539" s="245" t="s">
        <v>3902</v>
      </c>
      <c r="G539" s="242"/>
      <c r="H539" s="246">
        <v>10</v>
      </c>
      <c r="I539" s="247"/>
      <c r="J539" s="242"/>
      <c r="K539" s="242"/>
      <c r="L539" s="248"/>
      <c r="M539" s="249"/>
      <c r="N539" s="250"/>
      <c r="O539" s="250"/>
      <c r="P539" s="250"/>
      <c r="Q539" s="250"/>
      <c r="R539" s="250"/>
      <c r="S539" s="250"/>
      <c r="T539" s="251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52" t="s">
        <v>372</v>
      </c>
      <c r="AU539" s="252" t="s">
        <v>88</v>
      </c>
      <c r="AV539" s="13" t="s">
        <v>88</v>
      </c>
      <c r="AW539" s="13" t="s">
        <v>32</v>
      </c>
      <c r="AX539" s="13" t="s">
        <v>76</v>
      </c>
      <c r="AY539" s="252" t="s">
        <v>362</v>
      </c>
    </row>
    <row r="540" s="14" customFormat="1">
      <c r="A540" s="14"/>
      <c r="B540" s="263"/>
      <c r="C540" s="264"/>
      <c r="D540" s="243" t="s">
        <v>372</v>
      </c>
      <c r="E540" s="265" t="s">
        <v>1</v>
      </c>
      <c r="F540" s="266" t="s">
        <v>396</v>
      </c>
      <c r="G540" s="264"/>
      <c r="H540" s="267">
        <v>60</v>
      </c>
      <c r="I540" s="268"/>
      <c r="J540" s="264"/>
      <c r="K540" s="264"/>
      <c r="L540" s="269"/>
      <c r="M540" s="270"/>
      <c r="N540" s="271"/>
      <c r="O540" s="271"/>
      <c r="P540" s="271"/>
      <c r="Q540" s="271"/>
      <c r="R540" s="271"/>
      <c r="S540" s="271"/>
      <c r="T540" s="272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73" t="s">
        <v>372</v>
      </c>
      <c r="AU540" s="273" t="s">
        <v>88</v>
      </c>
      <c r="AV540" s="14" t="s">
        <v>370</v>
      </c>
      <c r="AW540" s="14" t="s">
        <v>32</v>
      </c>
      <c r="AX540" s="14" t="s">
        <v>83</v>
      </c>
      <c r="AY540" s="273" t="s">
        <v>362</v>
      </c>
    </row>
    <row r="541" s="2" customFormat="1" ht="24.15" customHeight="1">
      <c r="A541" s="39"/>
      <c r="B541" s="40"/>
      <c r="C541" s="228" t="s">
        <v>1670</v>
      </c>
      <c r="D541" s="228" t="s">
        <v>365</v>
      </c>
      <c r="E541" s="229" t="s">
        <v>4018</v>
      </c>
      <c r="F541" s="230" t="s">
        <v>4019</v>
      </c>
      <c r="G541" s="231" t="s">
        <v>482</v>
      </c>
      <c r="H541" s="232">
        <v>1.048</v>
      </c>
      <c r="I541" s="233"/>
      <c r="J541" s="234">
        <f>ROUND(I541*H541,2)</f>
        <v>0</v>
      </c>
      <c r="K541" s="230" t="s">
        <v>369</v>
      </c>
      <c r="L541" s="45"/>
      <c r="M541" s="235" t="s">
        <v>1</v>
      </c>
      <c r="N541" s="236" t="s">
        <v>42</v>
      </c>
      <c r="O541" s="92"/>
      <c r="P541" s="237">
        <f>O541*H541</f>
        <v>0</v>
      </c>
      <c r="Q541" s="237">
        <v>0</v>
      </c>
      <c r="R541" s="237">
        <f>Q541*H541</f>
        <v>0</v>
      </c>
      <c r="S541" s="237">
        <v>0</v>
      </c>
      <c r="T541" s="238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39" t="s">
        <v>440</v>
      </c>
      <c r="AT541" s="239" t="s">
        <v>365</v>
      </c>
      <c r="AU541" s="239" t="s">
        <v>88</v>
      </c>
      <c r="AY541" s="18" t="s">
        <v>362</v>
      </c>
      <c r="BE541" s="240">
        <f>IF(N541="základní",J541,0)</f>
        <v>0</v>
      </c>
      <c r="BF541" s="240">
        <f>IF(N541="snížená",J541,0)</f>
        <v>0</v>
      </c>
      <c r="BG541" s="240">
        <f>IF(N541="zákl. přenesená",J541,0)</f>
        <v>0</v>
      </c>
      <c r="BH541" s="240">
        <f>IF(N541="sníž. přenesená",J541,0)</f>
        <v>0</v>
      </c>
      <c r="BI541" s="240">
        <f>IF(N541="nulová",J541,0)</f>
        <v>0</v>
      </c>
      <c r="BJ541" s="18" t="s">
        <v>88</v>
      </c>
      <c r="BK541" s="240">
        <f>ROUND(I541*H541,2)</f>
        <v>0</v>
      </c>
      <c r="BL541" s="18" t="s">
        <v>440</v>
      </c>
      <c r="BM541" s="239" t="s">
        <v>4020</v>
      </c>
    </row>
    <row r="542" s="12" customFormat="1" ht="22.8" customHeight="1">
      <c r="A542" s="12"/>
      <c r="B542" s="212"/>
      <c r="C542" s="213"/>
      <c r="D542" s="214" t="s">
        <v>75</v>
      </c>
      <c r="E542" s="226" t="s">
        <v>4021</v>
      </c>
      <c r="F542" s="226" t="s">
        <v>4022</v>
      </c>
      <c r="G542" s="213"/>
      <c r="H542" s="213"/>
      <c r="I542" s="216"/>
      <c r="J542" s="227">
        <f>BK542</f>
        <v>0</v>
      </c>
      <c r="K542" s="213"/>
      <c r="L542" s="218"/>
      <c r="M542" s="219"/>
      <c r="N542" s="220"/>
      <c r="O542" s="220"/>
      <c r="P542" s="221">
        <f>SUM(P543:P548)</f>
        <v>0</v>
      </c>
      <c r="Q542" s="220"/>
      <c r="R542" s="221">
        <f>SUM(R543:R548)</f>
        <v>0.089280000000000012</v>
      </c>
      <c r="S542" s="220"/>
      <c r="T542" s="222">
        <f>SUM(T543:T548)</f>
        <v>0</v>
      </c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R542" s="223" t="s">
        <v>88</v>
      </c>
      <c r="AT542" s="224" t="s">
        <v>75</v>
      </c>
      <c r="AU542" s="224" t="s">
        <v>83</v>
      </c>
      <c r="AY542" s="223" t="s">
        <v>362</v>
      </c>
      <c r="BK542" s="225">
        <f>SUM(BK543:BK548)</f>
        <v>0</v>
      </c>
    </row>
    <row r="543" s="2" customFormat="1" ht="33" customHeight="1">
      <c r="A543" s="39"/>
      <c r="B543" s="40"/>
      <c r="C543" s="228" t="s">
        <v>1675</v>
      </c>
      <c r="D543" s="228" t="s">
        <v>365</v>
      </c>
      <c r="E543" s="229" t="s">
        <v>4023</v>
      </c>
      <c r="F543" s="230" t="s">
        <v>4024</v>
      </c>
      <c r="G543" s="231" t="s">
        <v>470</v>
      </c>
      <c r="H543" s="232">
        <v>128</v>
      </c>
      <c r="I543" s="233"/>
      <c r="J543" s="234">
        <f>ROUND(I543*H543,2)</f>
        <v>0</v>
      </c>
      <c r="K543" s="230" t="s">
        <v>369</v>
      </c>
      <c r="L543" s="45"/>
      <c r="M543" s="235" t="s">
        <v>1</v>
      </c>
      <c r="N543" s="236" t="s">
        <v>42</v>
      </c>
      <c r="O543" s="92"/>
      <c r="P543" s="237">
        <f>O543*H543</f>
        <v>0</v>
      </c>
      <c r="Q543" s="237">
        <v>6.0000000000000002E-05</v>
      </c>
      <c r="R543" s="237">
        <f>Q543*H543</f>
        <v>0.0076800000000000002</v>
      </c>
      <c r="S543" s="237">
        <v>0</v>
      </c>
      <c r="T543" s="238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39" t="s">
        <v>440</v>
      </c>
      <c r="AT543" s="239" t="s">
        <v>365</v>
      </c>
      <c r="AU543" s="239" t="s">
        <v>88</v>
      </c>
      <c r="AY543" s="18" t="s">
        <v>362</v>
      </c>
      <c r="BE543" s="240">
        <f>IF(N543="základní",J543,0)</f>
        <v>0</v>
      </c>
      <c r="BF543" s="240">
        <f>IF(N543="snížená",J543,0)</f>
        <v>0</v>
      </c>
      <c r="BG543" s="240">
        <f>IF(N543="zákl. přenesená",J543,0)</f>
        <v>0</v>
      </c>
      <c r="BH543" s="240">
        <f>IF(N543="sníž. přenesená",J543,0)</f>
        <v>0</v>
      </c>
      <c r="BI543" s="240">
        <f>IF(N543="nulová",J543,0)</f>
        <v>0</v>
      </c>
      <c r="BJ543" s="18" t="s">
        <v>88</v>
      </c>
      <c r="BK543" s="240">
        <f>ROUND(I543*H543,2)</f>
        <v>0</v>
      </c>
      <c r="BL543" s="18" t="s">
        <v>440</v>
      </c>
      <c r="BM543" s="239" t="s">
        <v>4025</v>
      </c>
    </row>
    <row r="544" s="13" customFormat="1">
      <c r="A544" s="13"/>
      <c r="B544" s="241"/>
      <c r="C544" s="242"/>
      <c r="D544" s="243" t="s">
        <v>372</v>
      </c>
      <c r="E544" s="244" t="s">
        <v>1</v>
      </c>
      <c r="F544" s="245" t="s">
        <v>4026</v>
      </c>
      <c r="G544" s="242"/>
      <c r="H544" s="246">
        <v>128</v>
      </c>
      <c r="I544" s="247"/>
      <c r="J544" s="242"/>
      <c r="K544" s="242"/>
      <c r="L544" s="248"/>
      <c r="M544" s="249"/>
      <c r="N544" s="250"/>
      <c r="O544" s="250"/>
      <c r="P544" s="250"/>
      <c r="Q544" s="250"/>
      <c r="R544" s="250"/>
      <c r="S544" s="250"/>
      <c r="T544" s="251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52" t="s">
        <v>372</v>
      </c>
      <c r="AU544" s="252" t="s">
        <v>88</v>
      </c>
      <c r="AV544" s="13" t="s">
        <v>88</v>
      </c>
      <c r="AW544" s="13" t="s">
        <v>32</v>
      </c>
      <c r="AX544" s="13" t="s">
        <v>76</v>
      </c>
      <c r="AY544" s="252" t="s">
        <v>362</v>
      </c>
    </row>
    <row r="545" s="14" customFormat="1">
      <c r="A545" s="14"/>
      <c r="B545" s="263"/>
      <c r="C545" s="264"/>
      <c r="D545" s="243" t="s">
        <v>372</v>
      </c>
      <c r="E545" s="265" t="s">
        <v>1</v>
      </c>
      <c r="F545" s="266" t="s">
        <v>396</v>
      </c>
      <c r="G545" s="264"/>
      <c r="H545" s="267">
        <v>128</v>
      </c>
      <c r="I545" s="268"/>
      <c r="J545" s="264"/>
      <c r="K545" s="264"/>
      <c r="L545" s="269"/>
      <c r="M545" s="270"/>
      <c r="N545" s="271"/>
      <c r="O545" s="271"/>
      <c r="P545" s="271"/>
      <c r="Q545" s="271"/>
      <c r="R545" s="271"/>
      <c r="S545" s="271"/>
      <c r="T545" s="272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73" t="s">
        <v>372</v>
      </c>
      <c r="AU545" s="273" t="s">
        <v>88</v>
      </c>
      <c r="AV545" s="14" t="s">
        <v>370</v>
      </c>
      <c r="AW545" s="14" t="s">
        <v>32</v>
      </c>
      <c r="AX545" s="14" t="s">
        <v>83</v>
      </c>
      <c r="AY545" s="273" t="s">
        <v>362</v>
      </c>
    </row>
    <row r="546" s="2" customFormat="1" ht="37.8" customHeight="1">
      <c r="A546" s="39"/>
      <c r="B546" s="40"/>
      <c r="C546" s="228" t="s">
        <v>1682</v>
      </c>
      <c r="D546" s="228" t="s">
        <v>365</v>
      </c>
      <c r="E546" s="229" t="s">
        <v>4027</v>
      </c>
      <c r="F546" s="230" t="s">
        <v>4028</v>
      </c>
      <c r="G546" s="231" t="s">
        <v>470</v>
      </c>
      <c r="H546" s="232">
        <v>240</v>
      </c>
      <c r="I546" s="233"/>
      <c r="J546" s="234">
        <f>ROUND(I546*H546,2)</f>
        <v>0</v>
      </c>
      <c r="K546" s="230" t="s">
        <v>369</v>
      </c>
      <c r="L546" s="45"/>
      <c r="M546" s="235" t="s">
        <v>1</v>
      </c>
      <c r="N546" s="236" t="s">
        <v>42</v>
      </c>
      <c r="O546" s="92"/>
      <c r="P546" s="237">
        <f>O546*H546</f>
        <v>0</v>
      </c>
      <c r="Q546" s="237">
        <v>0.00034000000000000002</v>
      </c>
      <c r="R546" s="237">
        <f>Q546*H546</f>
        <v>0.081600000000000006</v>
      </c>
      <c r="S546" s="237">
        <v>0</v>
      </c>
      <c r="T546" s="238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39" t="s">
        <v>440</v>
      </c>
      <c r="AT546" s="239" t="s">
        <v>365</v>
      </c>
      <c r="AU546" s="239" t="s">
        <v>88</v>
      </c>
      <c r="AY546" s="18" t="s">
        <v>362</v>
      </c>
      <c r="BE546" s="240">
        <f>IF(N546="základní",J546,0)</f>
        <v>0</v>
      </c>
      <c r="BF546" s="240">
        <f>IF(N546="snížená",J546,0)</f>
        <v>0</v>
      </c>
      <c r="BG546" s="240">
        <f>IF(N546="zákl. přenesená",J546,0)</f>
        <v>0</v>
      </c>
      <c r="BH546" s="240">
        <f>IF(N546="sníž. přenesená",J546,0)</f>
        <v>0</v>
      </c>
      <c r="BI546" s="240">
        <f>IF(N546="nulová",J546,0)</f>
        <v>0</v>
      </c>
      <c r="BJ546" s="18" t="s">
        <v>88</v>
      </c>
      <c r="BK546" s="240">
        <f>ROUND(I546*H546,2)</f>
        <v>0</v>
      </c>
      <c r="BL546" s="18" t="s">
        <v>440</v>
      </c>
      <c r="BM546" s="239" t="s">
        <v>4029</v>
      </c>
    </row>
    <row r="547" s="13" customFormat="1">
      <c r="A547" s="13"/>
      <c r="B547" s="241"/>
      <c r="C547" s="242"/>
      <c r="D547" s="243" t="s">
        <v>372</v>
      </c>
      <c r="E547" s="244" t="s">
        <v>1</v>
      </c>
      <c r="F547" s="245" t="s">
        <v>4030</v>
      </c>
      <c r="G547" s="242"/>
      <c r="H547" s="246">
        <v>240</v>
      </c>
      <c r="I547" s="247"/>
      <c r="J547" s="242"/>
      <c r="K547" s="242"/>
      <c r="L547" s="248"/>
      <c r="M547" s="249"/>
      <c r="N547" s="250"/>
      <c r="O547" s="250"/>
      <c r="P547" s="250"/>
      <c r="Q547" s="250"/>
      <c r="R547" s="250"/>
      <c r="S547" s="250"/>
      <c r="T547" s="251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52" t="s">
        <v>372</v>
      </c>
      <c r="AU547" s="252" t="s">
        <v>88</v>
      </c>
      <c r="AV547" s="13" t="s">
        <v>88</v>
      </c>
      <c r="AW547" s="13" t="s">
        <v>32</v>
      </c>
      <c r="AX547" s="13" t="s">
        <v>76</v>
      </c>
      <c r="AY547" s="252" t="s">
        <v>362</v>
      </c>
    </row>
    <row r="548" s="14" customFormat="1">
      <c r="A548" s="14"/>
      <c r="B548" s="263"/>
      <c r="C548" s="264"/>
      <c r="D548" s="243" t="s">
        <v>372</v>
      </c>
      <c r="E548" s="265" t="s">
        <v>1</v>
      </c>
      <c r="F548" s="266" t="s">
        <v>396</v>
      </c>
      <c r="G548" s="264"/>
      <c r="H548" s="267">
        <v>240</v>
      </c>
      <c r="I548" s="268"/>
      <c r="J548" s="264"/>
      <c r="K548" s="264"/>
      <c r="L548" s="269"/>
      <c r="M548" s="270"/>
      <c r="N548" s="271"/>
      <c r="O548" s="271"/>
      <c r="P548" s="271"/>
      <c r="Q548" s="271"/>
      <c r="R548" s="271"/>
      <c r="S548" s="271"/>
      <c r="T548" s="272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73" t="s">
        <v>372</v>
      </c>
      <c r="AU548" s="273" t="s">
        <v>88</v>
      </c>
      <c r="AV548" s="14" t="s">
        <v>370</v>
      </c>
      <c r="AW548" s="14" t="s">
        <v>32</v>
      </c>
      <c r="AX548" s="14" t="s">
        <v>83</v>
      </c>
      <c r="AY548" s="273" t="s">
        <v>362</v>
      </c>
    </row>
    <row r="549" s="12" customFormat="1" ht="25.92" customHeight="1">
      <c r="A549" s="12"/>
      <c r="B549" s="212"/>
      <c r="C549" s="213"/>
      <c r="D549" s="214" t="s">
        <v>75</v>
      </c>
      <c r="E549" s="215" t="s">
        <v>552</v>
      </c>
      <c r="F549" s="215" t="s">
        <v>553</v>
      </c>
      <c r="G549" s="213"/>
      <c r="H549" s="213"/>
      <c r="I549" s="216"/>
      <c r="J549" s="217">
        <f>BK549</f>
        <v>0</v>
      </c>
      <c r="K549" s="213"/>
      <c r="L549" s="218"/>
      <c r="M549" s="219"/>
      <c r="N549" s="220"/>
      <c r="O549" s="220"/>
      <c r="P549" s="221">
        <f>SUM(P550:P555)</f>
        <v>0</v>
      </c>
      <c r="Q549" s="220"/>
      <c r="R549" s="221">
        <f>SUM(R550:R555)</f>
        <v>0</v>
      </c>
      <c r="S549" s="220"/>
      <c r="T549" s="222">
        <f>SUM(T550:T555)</f>
        <v>0</v>
      </c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R549" s="223" t="s">
        <v>370</v>
      </c>
      <c r="AT549" s="224" t="s">
        <v>75</v>
      </c>
      <c r="AU549" s="224" t="s">
        <v>76</v>
      </c>
      <c r="AY549" s="223" t="s">
        <v>362</v>
      </c>
      <c r="BK549" s="225">
        <f>SUM(BK550:BK555)</f>
        <v>0</v>
      </c>
    </row>
    <row r="550" s="2" customFormat="1" ht="21.75" customHeight="1">
      <c r="A550" s="39"/>
      <c r="B550" s="40"/>
      <c r="C550" s="228" t="s">
        <v>1689</v>
      </c>
      <c r="D550" s="228" t="s">
        <v>365</v>
      </c>
      <c r="E550" s="229" t="s">
        <v>555</v>
      </c>
      <c r="F550" s="230" t="s">
        <v>556</v>
      </c>
      <c r="G550" s="231" t="s">
        <v>557</v>
      </c>
      <c r="H550" s="232">
        <v>200</v>
      </c>
      <c r="I550" s="233"/>
      <c r="J550" s="234">
        <f>ROUND(I550*H550,2)</f>
        <v>0</v>
      </c>
      <c r="K550" s="230" t="s">
        <v>369</v>
      </c>
      <c r="L550" s="45"/>
      <c r="M550" s="235" t="s">
        <v>1</v>
      </c>
      <c r="N550" s="236" t="s">
        <v>42</v>
      </c>
      <c r="O550" s="92"/>
      <c r="P550" s="237">
        <f>O550*H550</f>
        <v>0</v>
      </c>
      <c r="Q550" s="237">
        <v>0</v>
      </c>
      <c r="R550" s="237">
        <f>Q550*H550</f>
        <v>0</v>
      </c>
      <c r="S550" s="237">
        <v>0</v>
      </c>
      <c r="T550" s="238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39" t="s">
        <v>627</v>
      </c>
      <c r="AT550" s="239" t="s">
        <v>365</v>
      </c>
      <c r="AU550" s="239" t="s">
        <v>83</v>
      </c>
      <c r="AY550" s="18" t="s">
        <v>362</v>
      </c>
      <c r="BE550" s="240">
        <f>IF(N550="základní",J550,0)</f>
        <v>0</v>
      </c>
      <c r="BF550" s="240">
        <f>IF(N550="snížená",J550,0)</f>
        <v>0</v>
      </c>
      <c r="BG550" s="240">
        <f>IF(N550="zákl. přenesená",J550,0)</f>
        <v>0</v>
      </c>
      <c r="BH550" s="240">
        <f>IF(N550="sníž. přenesená",J550,0)</f>
        <v>0</v>
      </c>
      <c r="BI550" s="240">
        <f>IF(N550="nulová",J550,0)</f>
        <v>0</v>
      </c>
      <c r="BJ550" s="18" t="s">
        <v>88</v>
      </c>
      <c r="BK550" s="240">
        <f>ROUND(I550*H550,2)</f>
        <v>0</v>
      </c>
      <c r="BL550" s="18" t="s">
        <v>627</v>
      </c>
      <c r="BM550" s="239" t="s">
        <v>4031</v>
      </c>
    </row>
    <row r="551" s="13" customFormat="1">
      <c r="A551" s="13"/>
      <c r="B551" s="241"/>
      <c r="C551" s="242"/>
      <c r="D551" s="243" t="s">
        <v>372</v>
      </c>
      <c r="E551" s="244" t="s">
        <v>1</v>
      </c>
      <c r="F551" s="245" t="s">
        <v>4032</v>
      </c>
      <c r="G551" s="242"/>
      <c r="H551" s="246">
        <v>200</v>
      </c>
      <c r="I551" s="247"/>
      <c r="J551" s="242"/>
      <c r="K551" s="242"/>
      <c r="L551" s="248"/>
      <c r="M551" s="249"/>
      <c r="N551" s="250"/>
      <c r="O551" s="250"/>
      <c r="P551" s="250"/>
      <c r="Q551" s="250"/>
      <c r="R551" s="250"/>
      <c r="S551" s="250"/>
      <c r="T551" s="251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52" t="s">
        <v>372</v>
      </c>
      <c r="AU551" s="252" t="s">
        <v>83</v>
      </c>
      <c r="AV551" s="13" t="s">
        <v>88</v>
      </c>
      <c r="AW551" s="13" t="s">
        <v>32</v>
      </c>
      <c r="AX551" s="13" t="s">
        <v>76</v>
      </c>
      <c r="AY551" s="252" t="s">
        <v>362</v>
      </c>
    </row>
    <row r="552" s="14" customFormat="1">
      <c r="A552" s="14"/>
      <c r="B552" s="263"/>
      <c r="C552" s="264"/>
      <c r="D552" s="243" t="s">
        <v>372</v>
      </c>
      <c r="E552" s="265" t="s">
        <v>1</v>
      </c>
      <c r="F552" s="266" t="s">
        <v>396</v>
      </c>
      <c r="G552" s="264"/>
      <c r="H552" s="267">
        <v>200</v>
      </c>
      <c r="I552" s="268"/>
      <c r="J552" s="264"/>
      <c r="K552" s="264"/>
      <c r="L552" s="269"/>
      <c r="M552" s="270"/>
      <c r="N552" s="271"/>
      <c r="O552" s="271"/>
      <c r="P552" s="271"/>
      <c r="Q552" s="271"/>
      <c r="R552" s="271"/>
      <c r="S552" s="271"/>
      <c r="T552" s="272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73" t="s">
        <v>372</v>
      </c>
      <c r="AU552" s="273" t="s">
        <v>83</v>
      </c>
      <c r="AV552" s="14" t="s">
        <v>370</v>
      </c>
      <c r="AW552" s="14" t="s">
        <v>32</v>
      </c>
      <c r="AX552" s="14" t="s">
        <v>83</v>
      </c>
      <c r="AY552" s="273" t="s">
        <v>362</v>
      </c>
    </row>
    <row r="553" s="2" customFormat="1" ht="16.5" customHeight="1">
      <c r="A553" s="39"/>
      <c r="B553" s="40"/>
      <c r="C553" s="228" t="s">
        <v>1695</v>
      </c>
      <c r="D553" s="228" t="s">
        <v>365</v>
      </c>
      <c r="E553" s="229" t="s">
        <v>629</v>
      </c>
      <c r="F553" s="230" t="s">
        <v>630</v>
      </c>
      <c r="G553" s="231" t="s">
        <v>557</v>
      </c>
      <c r="H553" s="232">
        <v>250</v>
      </c>
      <c r="I553" s="233"/>
      <c r="J553" s="234">
        <f>ROUND(I553*H553,2)</f>
        <v>0</v>
      </c>
      <c r="K553" s="230" t="s">
        <v>369</v>
      </c>
      <c r="L553" s="45"/>
      <c r="M553" s="235" t="s">
        <v>1</v>
      </c>
      <c r="N553" s="236" t="s">
        <v>42</v>
      </c>
      <c r="O553" s="92"/>
      <c r="P553" s="237">
        <f>O553*H553</f>
        <v>0</v>
      </c>
      <c r="Q553" s="237">
        <v>0</v>
      </c>
      <c r="R553" s="237">
        <f>Q553*H553</f>
        <v>0</v>
      </c>
      <c r="S553" s="237">
        <v>0</v>
      </c>
      <c r="T553" s="238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39" t="s">
        <v>627</v>
      </c>
      <c r="AT553" s="239" t="s">
        <v>365</v>
      </c>
      <c r="AU553" s="239" t="s">
        <v>83</v>
      </c>
      <c r="AY553" s="18" t="s">
        <v>362</v>
      </c>
      <c r="BE553" s="240">
        <f>IF(N553="základní",J553,0)</f>
        <v>0</v>
      </c>
      <c r="BF553" s="240">
        <f>IF(N553="snížená",J553,0)</f>
        <v>0</v>
      </c>
      <c r="BG553" s="240">
        <f>IF(N553="zákl. přenesená",J553,0)</f>
        <v>0</v>
      </c>
      <c r="BH553" s="240">
        <f>IF(N553="sníž. přenesená",J553,0)</f>
        <v>0</v>
      </c>
      <c r="BI553" s="240">
        <f>IF(N553="nulová",J553,0)</f>
        <v>0</v>
      </c>
      <c r="BJ553" s="18" t="s">
        <v>88</v>
      </c>
      <c r="BK553" s="240">
        <f>ROUND(I553*H553,2)</f>
        <v>0</v>
      </c>
      <c r="BL553" s="18" t="s">
        <v>627</v>
      </c>
      <c r="BM553" s="239" t="s">
        <v>4033</v>
      </c>
    </row>
    <row r="554" s="13" customFormat="1">
      <c r="A554" s="13"/>
      <c r="B554" s="241"/>
      <c r="C554" s="242"/>
      <c r="D554" s="243" t="s">
        <v>372</v>
      </c>
      <c r="E554" s="244" t="s">
        <v>1</v>
      </c>
      <c r="F554" s="245" t="s">
        <v>4034</v>
      </c>
      <c r="G554" s="242"/>
      <c r="H554" s="246">
        <v>250</v>
      </c>
      <c r="I554" s="247"/>
      <c r="J554" s="242"/>
      <c r="K554" s="242"/>
      <c r="L554" s="248"/>
      <c r="M554" s="249"/>
      <c r="N554" s="250"/>
      <c r="O554" s="250"/>
      <c r="P554" s="250"/>
      <c r="Q554" s="250"/>
      <c r="R554" s="250"/>
      <c r="S554" s="250"/>
      <c r="T554" s="251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52" t="s">
        <v>372</v>
      </c>
      <c r="AU554" s="252" t="s">
        <v>83</v>
      </c>
      <c r="AV554" s="13" t="s">
        <v>88</v>
      </c>
      <c r="AW554" s="13" t="s">
        <v>32</v>
      </c>
      <c r="AX554" s="13" t="s">
        <v>76</v>
      </c>
      <c r="AY554" s="252" t="s">
        <v>362</v>
      </c>
    </row>
    <row r="555" s="14" customFormat="1">
      <c r="A555" s="14"/>
      <c r="B555" s="263"/>
      <c r="C555" s="264"/>
      <c r="D555" s="243" t="s">
        <v>372</v>
      </c>
      <c r="E555" s="265" t="s">
        <v>1</v>
      </c>
      <c r="F555" s="266" t="s">
        <v>396</v>
      </c>
      <c r="G555" s="264"/>
      <c r="H555" s="267">
        <v>250</v>
      </c>
      <c r="I555" s="268"/>
      <c r="J555" s="264"/>
      <c r="K555" s="264"/>
      <c r="L555" s="269"/>
      <c r="M555" s="293"/>
      <c r="N555" s="294"/>
      <c r="O555" s="294"/>
      <c r="P555" s="294"/>
      <c r="Q555" s="294"/>
      <c r="R555" s="294"/>
      <c r="S555" s="294"/>
      <c r="T555" s="295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73" t="s">
        <v>372</v>
      </c>
      <c r="AU555" s="273" t="s">
        <v>83</v>
      </c>
      <c r="AV555" s="14" t="s">
        <v>370</v>
      </c>
      <c r="AW555" s="14" t="s">
        <v>32</v>
      </c>
      <c r="AX555" s="14" t="s">
        <v>83</v>
      </c>
      <c r="AY555" s="273" t="s">
        <v>362</v>
      </c>
    </row>
    <row r="556" s="2" customFormat="1" ht="6.96" customHeight="1">
      <c r="A556" s="39"/>
      <c r="B556" s="67"/>
      <c r="C556" s="68"/>
      <c r="D556" s="68"/>
      <c r="E556" s="68"/>
      <c r="F556" s="68"/>
      <c r="G556" s="68"/>
      <c r="H556" s="68"/>
      <c r="I556" s="68"/>
      <c r="J556" s="68"/>
      <c r="K556" s="68"/>
      <c r="L556" s="45"/>
      <c r="M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</row>
  </sheetData>
  <sheetProtection sheet="1" autoFilter="0" formatColumns="0" formatRows="0" objects="1" scenarios="1" spinCount="100000" saltValue="sOYPR07wXqJbCIp3RmrjbpuQDdi+ZMhEMjm2BJQ8EGeMw578vyMVdnDOLxtcUYaydXVulsdMRvtT+5/v3njPVQ==" hashValue="k9AVz++8BTtQireEz8kQb+F+b5nLd3bSoaVDlOnk3xKWQKeBhK3bxMK3bFwwLZF4AP7hMj3FStE20xcIKDhDrw==" algorithmName="SHA-512" password="CC35"/>
  <autoFilter ref="C131:K55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0:H12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224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 s="1" customFormat="1" ht="12" customHeight="1">
      <c r="B8" s="21"/>
      <c r="D8" s="152" t="s">
        <v>325</v>
      </c>
      <c r="L8" s="21"/>
    </row>
    <row r="9" s="2" customFormat="1" ht="16.5" customHeight="1">
      <c r="A9" s="39"/>
      <c r="B9" s="45"/>
      <c r="C9" s="39"/>
      <c r="D9" s="39"/>
      <c r="E9" s="153" t="s">
        <v>632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327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4035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6. 8. 2025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ROUND(J132,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ROUND((SUM(BE132:BE452)),  2)</f>
        <v>0</v>
      </c>
      <c r="G35" s="39"/>
      <c r="H35" s="39"/>
      <c r="I35" s="166">
        <v>0.20999999999999999</v>
      </c>
      <c r="J35" s="165">
        <f>ROUND(((SUM(BE132:BE452))*I35),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ROUND((SUM(BF132:BF452)),  2)</f>
        <v>0</v>
      </c>
      <c r="G36" s="39"/>
      <c r="H36" s="39"/>
      <c r="I36" s="166">
        <v>0.12</v>
      </c>
      <c r="J36" s="165">
        <f>ROUND(((SUM(BF132:BF452))*I36),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ROUND((SUM(BG132:BG452)),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ROUND((SUM(BH132:BH452)),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ROUND((SUM(BI132:BI452)),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632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327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ZTI.B - Zdravotechnika - B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Ústecká 2855, Česká Lípa </v>
      </c>
      <c r="G91" s="41"/>
      <c r="H91" s="41"/>
      <c r="I91" s="33" t="s">
        <v>22</v>
      </c>
      <c r="J91" s="80" t="str">
        <f>IF(J14="","",J14)</f>
        <v>6. 8. 2025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Č. Lípa, n. T.G.M. 1/1, 47 001 Česká Lípa</v>
      </c>
      <c r="G93" s="41"/>
      <c r="H93" s="41"/>
      <c r="I93" s="33" t="s">
        <v>30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330</v>
      </c>
      <c r="D96" s="187"/>
      <c r="E96" s="187"/>
      <c r="F96" s="187"/>
      <c r="G96" s="187"/>
      <c r="H96" s="187"/>
      <c r="I96" s="187"/>
      <c r="J96" s="188" t="s">
        <v>331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332</v>
      </c>
      <c r="D98" s="41"/>
      <c r="E98" s="41"/>
      <c r="F98" s="41"/>
      <c r="G98" s="41"/>
      <c r="H98" s="41"/>
      <c r="I98" s="41"/>
      <c r="J98" s="111">
        <f>J132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333</v>
      </c>
    </row>
    <row r="99" s="9" customFormat="1" ht="24.96" customHeight="1">
      <c r="A99" s="9"/>
      <c r="B99" s="190"/>
      <c r="C99" s="191"/>
      <c r="D99" s="192" t="s">
        <v>334</v>
      </c>
      <c r="E99" s="193"/>
      <c r="F99" s="193"/>
      <c r="G99" s="193"/>
      <c r="H99" s="193"/>
      <c r="I99" s="193"/>
      <c r="J99" s="194">
        <f>J133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2098</v>
      </c>
      <c r="E100" s="198"/>
      <c r="F100" s="198"/>
      <c r="G100" s="198"/>
      <c r="H100" s="198"/>
      <c r="I100" s="198"/>
      <c r="J100" s="199">
        <f>J134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3642</v>
      </c>
      <c r="E101" s="198"/>
      <c r="F101" s="198"/>
      <c r="G101" s="198"/>
      <c r="H101" s="198"/>
      <c r="I101" s="198"/>
      <c r="J101" s="199">
        <f>J159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3643</v>
      </c>
      <c r="E102" s="198"/>
      <c r="F102" s="198"/>
      <c r="G102" s="198"/>
      <c r="H102" s="198"/>
      <c r="I102" s="198"/>
      <c r="J102" s="199">
        <f>J163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338</v>
      </c>
      <c r="E103" s="198"/>
      <c r="F103" s="198"/>
      <c r="G103" s="198"/>
      <c r="H103" s="198"/>
      <c r="I103" s="198"/>
      <c r="J103" s="199">
        <f>J170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0"/>
      <c r="C104" s="191"/>
      <c r="D104" s="192" t="s">
        <v>340</v>
      </c>
      <c r="E104" s="193"/>
      <c r="F104" s="193"/>
      <c r="G104" s="193"/>
      <c r="H104" s="193"/>
      <c r="I104" s="193"/>
      <c r="J104" s="194">
        <f>J180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6"/>
      <c r="C105" s="134"/>
      <c r="D105" s="197" t="s">
        <v>1901</v>
      </c>
      <c r="E105" s="198"/>
      <c r="F105" s="198"/>
      <c r="G105" s="198"/>
      <c r="H105" s="198"/>
      <c r="I105" s="198"/>
      <c r="J105" s="199">
        <f>J181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621</v>
      </c>
      <c r="E106" s="198"/>
      <c r="F106" s="198"/>
      <c r="G106" s="198"/>
      <c r="H106" s="198"/>
      <c r="I106" s="198"/>
      <c r="J106" s="199">
        <f>J240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780</v>
      </c>
      <c r="E107" s="198"/>
      <c r="F107" s="198"/>
      <c r="G107" s="198"/>
      <c r="H107" s="198"/>
      <c r="I107" s="198"/>
      <c r="J107" s="199">
        <f>J347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3644</v>
      </c>
      <c r="E108" s="198"/>
      <c r="F108" s="198"/>
      <c r="G108" s="198"/>
      <c r="H108" s="198"/>
      <c r="I108" s="198"/>
      <c r="J108" s="199">
        <f>J423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3645</v>
      </c>
      <c r="E109" s="198"/>
      <c r="F109" s="198"/>
      <c r="G109" s="198"/>
      <c r="H109" s="198"/>
      <c r="I109" s="198"/>
      <c r="J109" s="199">
        <f>J439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0"/>
      <c r="C110" s="191"/>
      <c r="D110" s="192" t="s">
        <v>343</v>
      </c>
      <c r="E110" s="193"/>
      <c r="F110" s="193"/>
      <c r="G110" s="193"/>
      <c r="H110" s="193"/>
      <c r="I110" s="193"/>
      <c r="J110" s="194">
        <f>J446</f>
        <v>0</v>
      </c>
      <c r="K110" s="191"/>
      <c r="L110" s="195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2" customFormat="1" ht="21.84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6" s="2" customFormat="1" ht="6.96" customHeight="1">
      <c r="A116" s="39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4" t="s">
        <v>347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185" t="str">
        <f>E7</f>
        <v>Stavební úpravy Ústecká 2855, Česká Lípa</v>
      </c>
      <c r="F120" s="33"/>
      <c r="G120" s="33"/>
      <c r="H120" s="33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" customFormat="1" ht="12" customHeight="1">
      <c r="B121" s="22"/>
      <c r="C121" s="33" t="s">
        <v>325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2" customFormat="1" ht="16.5" customHeight="1">
      <c r="A122" s="39"/>
      <c r="B122" s="40"/>
      <c r="C122" s="41"/>
      <c r="D122" s="41"/>
      <c r="E122" s="185" t="s">
        <v>632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327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E11</f>
        <v>ZTI.B - Zdravotechnika - B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20</v>
      </c>
      <c r="D126" s="41"/>
      <c r="E126" s="41"/>
      <c r="F126" s="28" t="str">
        <f>F14</f>
        <v xml:space="preserve">Ústecká 2855, Česká Lípa </v>
      </c>
      <c r="G126" s="41"/>
      <c r="H126" s="41"/>
      <c r="I126" s="33" t="s">
        <v>22</v>
      </c>
      <c r="J126" s="80" t="str">
        <f>IF(J14="","",J14)</f>
        <v>6. 8. 2025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24</v>
      </c>
      <c r="D128" s="41"/>
      <c r="E128" s="41"/>
      <c r="F128" s="28" t="str">
        <f>E17</f>
        <v>Město Č. Lípa, n. T.G.M. 1/1, 47 001 Česká Lípa</v>
      </c>
      <c r="G128" s="41"/>
      <c r="H128" s="41"/>
      <c r="I128" s="33" t="s">
        <v>30</v>
      </c>
      <c r="J128" s="37" t="str">
        <f>E23</f>
        <v xml:space="preserve"> 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28</v>
      </c>
      <c r="D129" s="41"/>
      <c r="E129" s="41"/>
      <c r="F129" s="28" t="str">
        <f>IF(E20="","",E20)</f>
        <v>Vyplň údaj</v>
      </c>
      <c r="G129" s="41"/>
      <c r="H129" s="41"/>
      <c r="I129" s="33" t="s">
        <v>33</v>
      </c>
      <c r="J129" s="37" t="str">
        <f>E26</f>
        <v xml:space="preserve"> 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01"/>
      <c r="B131" s="202"/>
      <c r="C131" s="203" t="s">
        <v>348</v>
      </c>
      <c r="D131" s="204" t="s">
        <v>61</v>
      </c>
      <c r="E131" s="204" t="s">
        <v>57</v>
      </c>
      <c r="F131" s="204" t="s">
        <v>58</v>
      </c>
      <c r="G131" s="204" t="s">
        <v>349</v>
      </c>
      <c r="H131" s="204" t="s">
        <v>350</v>
      </c>
      <c r="I131" s="204" t="s">
        <v>351</v>
      </c>
      <c r="J131" s="204" t="s">
        <v>331</v>
      </c>
      <c r="K131" s="205" t="s">
        <v>352</v>
      </c>
      <c r="L131" s="206"/>
      <c r="M131" s="101" t="s">
        <v>1</v>
      </c>
      <c r="N131" s="102" t="s">
        <v>40</v>
      </c>
      <c r="O131" s="102" t="s">
        <v>353</v>
      </c>
      <c r="P131" s="102" t="s">
        <v>354</v>
      </c>
      <c r="Q131" s="102" t="s">
        <v>355</v>
      </c>
      <c r="R131" s="102" t="s">
        <v>356</v>
      </c>
      <c r="S131" s="102" t="s">
        <v>357</v>
      </c>
      <c r="T131" s="103" t="s">
        <v>358</v>
      </c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</row>
    <row r="132" s="2" customFormat="1" ht="22.8" customHeight="1">
      <c r="A132" s="39"/>
      <c r="B132" s="40"/>
      <c r="C132" s="108" t="s">
        <v>359</v>
      </c>
      <c r="D132" s="41"/>
      <c r="E132" s="41"/>
      <c r="F132" s="41"/>
      <c r="G132" s="41"/>
      <c r="H132" s="41"/>
      <c r="I132" s="41"/>
      <c r="J132" s="207">
        <f>BK132</f>
        <v>0</v>
      </c>
      <c r="K132" s="41"/>
      <c r="L132" s="45"/>
      <c r="M132" s="104"/>
      <c r="N132" s="208"/>
      <c r="O132" s="105"/>
      <c r="P132" s="209">
        <f>P133+P180+P446</f>
        <v>0</v>
      </c>
      <c r="Q132" s="105"/>
      <c r="R132" s="209">
        <f>R133+R180+R446</f>
        <v>7.5176075999999998</v>
      </c>
      <c r="S132" s="105"/>
      <c r="T132" s="210">
        <f>T133+T180+T446</f>
        <v>3.0257200000000002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75</v>
      </c>
      <c r="AU132" s="18" t="s">
        <v>333</v>
      </c>
      <c r="BK132" s="211">
        <f>BK133+BK180+BK446</f>
        <v>0</v>
      </c>
    </row>
    <row r="133" s="12" customFormat="1" ht="25.92" customHeight="1">
      <c r="A133" s="12"/>
      <c r="B133" s="212"/>
      <c r="C133" s="213"/>
      <c r="D133" s="214" t="s">
        <v>75</v>
      </c>
      <c r="E133" s="215" t="s">
        <v>360</v>
      </c>
      <c r="F133" s="215" t="s">
        <v>361</v>
      </c>
      <c r="G133" s="213"/>
      <c r="H133" s="213"/>
      <c r="I133" s="216"/>
      <c r="J133" s="217">
        <f>BK133</f>
        <v>0</v>
      </c>
      <c r="K133" s="213"/>
      <c r="L133" s="218"/>
      <c r="M133" s="219"/>
      <c r="N133" s="220"/>
      <c r="O133" s="220"/>
      <c r="P133" s="221">
        <f>P134+P159+P163+P170</f>
        <v>0</v>
      </c>
      <c r="Q133" s="220"/>
      <c r="R133" s="221">
        <f>R134+R159+R163+R170</f>
        <v>6.4132975999999999</v>
      </c>
      <c r="S133" s="220"/>
      <c r="T133" s="222">
        <f>T134+T159+T163+T170</f>
        <v>3.024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3" t="s">
        <v>83</v>
      </c>
      <c r="AT133" s="224" t="s">
        <v>75</v>
      </c>
      <c r="AU133" s="224" t="s">
        <v>76</v>
      </c>
      <c r="AY133" s="223" t="s">
        <v>362</v>
      </c>
      <c r="BK133" s="225">
        <f>BK134+BK159+BK163+BK170</f>
        <v>0</v>
      </c>
    </row>
    <row r="134" s="12" customFormat="1" ht="22.8" customHeight="1">
      <c r="A134" s="12"/>
      <c r="B134" s="212"/>
      <c r="C134" s="213"/>
      <c r="D134" s="214" t="s">
        <v>75</v>
      </c>
      <c r="E134" s="226" t="s">
        <v>83</v>
      </c>
      <c r="F134" s="226" t="s">
        <v>2100</v>
      </c>
      <c r="G134" s="213"/>
      <c r="H134" s="213"/>
      <c r="I134" s="216"/>
      <c r="J134" s="227">
        <f>BK134</f>
        <v>0</v>
      </c>
      <c r="K134" s="213"/>
      <c r="L134" s="218"/>
      <c r="M134" s="219"/>
      <c r="N134" s="220"/>
      <c r="O134" s="220"/>
      <c r="P134" s="221">
        <f>SUM(P135:P158)</f>
        <v>0</v>
      </c>
      <c r="Q134" s="220"/>
      <c r="R134" s="221">
        <f>SUM(R135:R158)</f>
        <v>3.7040000000000002</v>
      </c>
      <c r="S134" s="220"/>
      <c r="T134" s="222">
        <f>SUM(T135:T158)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83</v>
      </c>
      <c r="AT134" s="224" t="s">
        <v>75</v>
      </c>
      <c r="AU134" s="224" t="s">
        <v>83</v>
      </c>
      <c r="AY134" s="223" t="s">
        <v>362</v>
      </c>
      <c r="BK134" s="225">
        <f>SUM(BK135:BK158)</f>
        <v>0</v>
      </c>
    </row>
    <row r="135" s="2" customFormat="1" ht="33" customHeight="1">
      <c r="A135" s="39"/>
      <c r="B135" s="40"/>
      <c r="C135" s="228" t="s">
        <v>83</v>
      </c>
      <c r="D135" s="228" t="s">
        <v>365</v>
      </c>
      <c r="E135" s="229" t="s">
        <v>3646</v>
      </c>
      <c r="F135" s="230" t="s">
        <v>3647</v>
      </c>
      <c r="G135" s="231" t="s">
        <v>464</v>
      </c>
      <c r="H135" s="232">
        <v>2.8799999999999999</v>
      </c>
      <c r="I135" s="233"/>
      <c r="J135" s="234">
        <f>ROUND(I135*H135,2)</f>
        <v>0</v>
      </c>
      <c r="K135" s="230" t="s">
        <v>369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88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88</v>
      </c>
    </row>
    <row r="136" s="13" customFormat="1">
      <c r="A136" s="13"/>
      <c r="B136" s="241"/>
      <c r="C136" s="242"/>
      <c r="D136" s="243" t="s">
        <v>372</v>
      </c>
      <c r="E136" s="244" t="s">
        <v>1</v>
      </c>
      <c r="F136" s="245" t="s">
        <v>4036</v>
      </c>
      <c r="G136" s="242"/>
      <c r="H136" s="246">
        <v>2.8799999999999999</v>
      </c>
      <c r="I136" s="247"/>
      <c r="J136" s="242"/>
      <c r="K136" s="242"/>
      <c r="L136" s="248"/>
      <c r="M136" s="249"/>
      <c r="N136" s="250"/>
      <c r="O136" s="250"/>
      <c r="P136" s="250"/>
      <c r="Q136" s="250"/>
      <c r="R136" s="250"/>
      <c r="S136" s="250"/>
      <c r="T136" s="25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2" t="s">
        <v>372</v>
      </c>
      <c r="AU136" s="252" t="s">
        <v>88</v>
      </c>
      <c r="AV136" s="13" t="s">
        <v>88</v>
      </c>
      <c r="AW136" s="13" t="s">
        <v>32</v>
      </c>
      <c r="AX136" s="13" t="s">
        <v>76</v>
      </c>
      <c r="AY136" s="252" t="s">
        <v>362</v>
      </c>
    </row>
    <row r="137" s="14" customFormat="1">
      <c r="A137" s="14"/>
      <c r="B137" s="263"/>
      <c r="C137" s="264"/>
      <c r="D137" s="243" t="s">
        <v>372</v>
      </c>
      <c r="E137" s="265" t="s">
        <v>1</v>
      </c>
      <c r="F137" s="266" t="s">
        <v>396</v>
      </c>
      <c r="G137" s="264"/>
      <c r="H137" s="267">
        <v>2.8799999999999999</v>
      </c>
      <c r="I137" s="268"/>
      <c r="J137" s="264"/>
      <c r="K137" s="264"/>
      <c r="L137" s="269"/>
      <c r="M137" s="270"/>
      <c r="N137" s="271"/>
      <c r="O137" s="271"/>
      <c r="P137" s="271"/>
      <c r="Q137" s="271"/>
      <c r="R137" s="271"/>
      <c r="S137" s="271"/>
      <c r="T137" s="27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73" t="s">
        <v>372</v>
      </c>
      <c r="AU137" s="273" t="s">
        <v>88</v>
      </c>
      <c r="AV137" s="14" t="s">
        <v>370</v>
      </c>
      <c r="AW137" s="14" t="s">
        <v>32</v>
      </c>
      <c r="AX137" s="14" t="s">
        <v>83</v>
      </c>
      <c r="AY137" s="273" t="s">
        <v>362</v>
      </c>
    </row>
    <row r="138" s="2" customFormat="1" ht="33" customHeight="1">
      <c r="A138" s="39"/>
      <c r="B138" s="40"/>
      <c r="C138" s="228" t="s">
        <v>88</v>
      </c>
      <c r="D138" s="228" t="s">
        <v>365</v>
      </c>
      <c r="E138" s="229" t="s">
        <v>3649</v>
      </c>
      <c r="F138" s="230" t="s">
        <v>3650</v>
      </c>
      <c r="G138" s="231" t="s">
        <v>464</v>
      </c>
      <c r="H138" s="232">
        <v>2.8799999999999999</v>
      </c>
      <c r="I138" s="233"/>
      <c r="J138" s="234">
        <f>ROUND(I138*H138,2)</f>
        <v>0</v>
      </c>
      <c r="K138" s="230" t="s">
        <v>369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88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370</v>
      </c>
    </row>
    <row r="139" s="13" customFormat="1">
      <c r="A139" s="13"/>
      <c r="B139" s="241"/>
      <c r="C139" s="242"/>
      <c r="D139" s="243" t="s">
        <v>372</v>
      </c>
      <c r="E139" s="244" t="s">
        <v>1</v>
      </c>
      <c r="F139" s="245" t="s">
        <v>4037</v>
      </c>
      <c r="G139" s="242"/>
      <c r="H139" s="246">
        <v>2.8799999999999999</v>
      </c>
      <c r="I139" s="247"/>
      <c r="J139" s="242"/>
      <c r="K139" s="242"/>
      <c r="L139" s="248"/>
      <c r="M139" s="249"/>
      <c r="N139" s="250"/>
      <c r="O139" s="250"/>
      <c r="P139" s="250"/>
      <c r="Q139" s="250"/>
      <c r="R139" s="250"/>
      <c r="S139" s="250"/>
      <c r="T139" s="25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2" t="s">
        <v>372</v>
      </c>
      <c r="AU139" s="252" t="s">
        <v>88</v>
      </c>
      <c r="AV139" s="13" t="s">
        <v>88</v>
      </c>
      <c r="AW139" s="13" t="s">
        <v>32</v>
      </c>
      <c r="AX139" s="13" t="s">
        <v>76</v>
      </c>
      <c r="AY139" s="252" t="s">
        <v>362</v>
      </c>
    </row>
    <row r="140" s="14" customFormat="1">
      <c r="A140" s="14"/>
      <c r="B140" s="263"/>
      <c r="C140" s="264"/>
      <c r="D140" s="243" t="s">
        <v>372</v>
      </c>
      <c r="E140" s="265" t="s">
        <v>1</v>
      </c>
      <c r="F140" s="266" t="s">
        <v>396</v>
      </c>
      <c r="G140" s="264"/>
      <c r="H140" s="267">
        <v>2.8799999999999999</v>
      </c>
      <c r="I140" s="268"/>
      <c r="J140" s="264"/>
      <c r="K140" s="264"/>
      <c r="L140" s="269"/>
      <c r="M140" s="270"/>
      <c r="N140" s="271"/>
      <c r="O140" s="271"/>
      <c r="P140" s="271"/>
      <c r="Q140" s="271"/>
      <c r="R140" s="271"/>
      <c r="S140" s="271"/>
      <c r="T140" s="27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73" t="s">
        <v>372</v>
      </c>
      <c r="AU140" s="273" t="s">
        <v>88</v>
      </c>
      <c r="AV140" s="14" t="s">
        <v>370</v>
      </c>
      <c r="AW140" s="14" t="s">
        <v>32</v>
      </c>
      <c r="AX140" s="14" t="s">
        <v>83</v>
      </c>
      <c r="AY140" s="273" t="s">
        <v>362</v>
      </c>
    </row>
    <row r="141" s="2" customFormat="1" ht="37.8" customHeight="1">
      <c r="A141" s="39"/>
      <c r="B141" s="40"/>
      <c r="C141" s="228" t="s">
        <v>104</v>
      </c>
      <c r="D141" s="228" t="s">
        <v>365</v>
      </c>
      <c r="E141" s="229" t="s">
        <v>2114</v>
      </c>
      <c r="F141" s="230" t="s">
        <v>2115</v>
      </c>
      <c r="G141" s="231" t="s">
        <v>464</v>
      </c>
      <c r="H141" s="232">
        <v>2.544</v>
      </c>
      <c r="I141" s="233"/>
      <c r="J141" s="234">
        <f>ROUND(I141*H141,2)</f>
        <v>0</v>
      </c>
      <c r="K141" s="230" t="s">
        <v>369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370</v>
      </c>
      <c r="AT141" s="239" t="s">
        <v>365</v>
      </c>
      <c r="AU141" s="239" t="s">
        <v>88</v>
      </c>
      <c r="AY141" s="18" t="s">
        <v>362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370</v>
      </c>
      <c r="BM141" s="239" t="s">
        <v>386</v>
      </c>
    </row>
    <row r="142" s="13" customFormat="1">
      <c r="A142" s="13"/>
      <c r="B142" s="241"/>
      <c r="C142" s="242"/>
      <c r="D142" s="243" t="s">
        <v>372</v>
      </c>
      <c r="E142" s="244" t="s">
        <v>1</v>
      </c>
      <c r="F142" s="245" t="s">
        <v>4038</v>
      </c>
      <c r="G142" s="242"/>
      <c r="H142" s="246">
        <v>0.47999999999999998</v>
      </c>
      <c r="I142" s="247"/>
      <c r="J142" s="242"/>
      <c r="K142" s="242"/>
      <c r="L142" s="248"/>
      <c r="M142" s="249"/>
      <c r="N142" s="250"/>
      <c r="O142" s="250"/>
      <c r="P142" s="250"/>
      <c r="Q142" s="250"/>
      <c r="R142" s="250"/>
      <c r="S142" s="250"/>
      <c r="T142" s="25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2" t="s">
        <v>372</v>
      </c>
      <c r="AU142" s="252" t="s">
        <v>88</v>
      </c>
      <c r="AV142" s="13" t="s">
        <v>88</v>
      </c>
      <c r="AW142" s="13" t="s">
        <v>32</v>
      </c>
      <c r="AX142" s="13" t="s">
        <v>76</v>
      </c>
      <c r="AY142" s="252" t="s">
        <v>362</v>
      </c>
    </row>
    <row r="143" s="13" customFormat="1">
      <c r="A143" s="13"/>
      <c r="B143" s="241"/>
      <c r="C143" s="242"/>
      <c r="D143" s="243" t="s">
        <v>372</v>
      </c>
      <c r="E143" s="244" t="s">
        <v>1</v>
      </c>
      <c r="F143" s="245" t="s">
        <v>4039</v>
      </c>
      <c r="G143" s="242"/>
      <c r="H143" s="246">
        <v>1.96</v>
      </c>
      <c r="I143" s="247"/>
      <c r="J143" s="242"/>
      <c r="K143" s="242"/>
      <c r="L143" s="248"/>
      <c r="M143" s="249"/>
      <c r="N143" s="250"/>
      <c r="O143" s="250"/>
      <c r="P143" s="250"/>
      <c r="Q143" s="250"/>
      <c r="R143" s="250"/>
      <c r="S143" s="250"/>
      <c r="T143" s="25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2" t="s">
        <v>372</v>
      </c>
      <c r="AU143" s="252" t="s">
        <v>88</v>
      </c>
      <c r="AV143" s="13" t="s">
        <v>88</v>
      </c>
      <c r="AW143" s="13" t="s">
        <v>32</v>
      </c>
      <c r="AX143" s="13" t="s">
        <v>76</v>
      </c>
      <c r="AY143" s="252" t="s">
        <v>362</v>
      </c>
    </row>
    <row r="144" s="13" customFormat="1">
      <c r="A144" s="13"/>
      <c r="B144" s="241"/>
      <c r="C144" s="242"/>
      <c r="D144" s="243" t="s">
        <v>372</v>
      </c>
      <c r="E144" s="244" t="s">
        <v>1</v>
      </c>
      <c r="F144" s="245" t="s">
        <v>4040</v>
      </c>
      <c r="G144" s="242"/>
      <c r="H144" s="246">
        <v>0.104</v>
      </c>
      <c r="I144" s="247"/>
      <c r="J144" s="242"/>
      <c r="K144" s="242"/>
      <c r="L144" s="248"/>
      <c r="M144" s="249"/>
      <c r="N144" s="250"/>
      <c r="O144" s="250"/>
      <c r="P144" s="250"/>
      <c r="Q144" s="250"/>
      <c r="R144" s="250"/>
      <c r="S144" s="250"/>
      <c r="T144" s="25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2" t="s">
        <v>372</v>
      </c>
      <c r="AU144" s="252" t="s">
        <v>88</v>
      </c>
      <c r="AV144" s="13" t="s">
        <v>88</v>
      </c>
      <c r="AW144" s="13" t="s">
        <v>32</v>
      </c>
      <c r="AX144" s="13" t="s">
        <v>76</v>
      </c>
      <c r="AY144" s="252" t="s">
        <v>362</v>
      </c>
    </row>
    <row r="145" s="14" customFormat="1">
      <c r="A145" s="14"/>
      <c r="B145" s="263"/>
      <c r="C145" s="264"/>
      <c r="D145" s="243" t="s">
        <v>372</v>
      </c>
      <c r="E145" s="265" t="s">
        <v>1</v>
      </c>
      <c r="F145" s="266" t="s">
        <v>396</v>
      </c>
      <c r="G145" s="264"/>
      <c r="H145" s="267">
        <v>2.544</v>
      </c>
      <c r="I145" s="268"/>
      <c r="J145" s="264"/>
      <c r="K145" s="264"/>
      <c r="L145" s="269"/>
      <c r="M145" s="270"/>
      <c r="N145" s="271"/>
      <c r="O145" s="271"/>
      <c r="P145" s="271"/>
      <c r="Q145" s="271"/>
      <c r="R145" s="271"/>
      <c r="S145" s="271"/>
      <c r="T145" s="27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73" t="s">
        <v>372</v>
      </c>
      <c r="AU145" s="273" t="s">
        <v>88</v>
      </c>
      <c r="AV145" s="14" t="s">
        <v>370</v>
      </c>
      <c r="AW145" s="14" t="s">
        <v>32</v>
      </c>
      <c r="AX145" s="14" t="s">
        <v>83</v>
      </c>
      <c r="AY145" s="273" t="s">
        <v>362</v>
      </c>
    </row>
    <row r="146" s="2" customFormat="1" ht="33" customHeight="1">
      <c r="A146" s="39"/>
      <c r="B146" s="40"/>
      <c r="C146" s="228" t="s">
        <v>370</v>
      </c>
      <c r="D146" s="228" t="s">
        <v>365</v>
      </c>
      <c r="E146" s="229" t="s">
        <v>3655</v>
      </c>
      <c r="F146" s="230" t="s">
        <v>3656</v>
      </c>
      <c r="G146" s="231" t="s">
        <v>482</v>
      </c>
      <c r="H146" s="232">
        <v>4.5789999999999997</v>
      </c>
      <c r="I146" s="233"/>
      <c r="J146" s="234">
        <f>ROUND(I146*H146,2)</f>
        <v>0</v>
      </c>
      <c r="K146" s="230" t="s">
        <v>369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370</v>
      </c>
      <c r="AT146" s="239" t="s">
        <v>365</v>
      </c>
      <c r="AU146" s="239" t="s">
        <v>88</v>
      </c>
      <c r="AY146" s="18" t="s">
        <v>362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370</v>
      </c>
      <c r="BM146" s="239" t="s">
        <v>383</v>
      </c>
    </row>
    <row r="147" s="13" customFormat="1">
      <c r="A147" s="13"/>
      <c r="B147" s="241"/>
      <c r="C147" s="242"/>
      <c r="D147" s="243" t="s">
        <v>372</v>
      </c>
      <c r="E147" s="244" t="s">
        <v>1</v>
      </c>
      <c r="F147" s="245" t="s">
        <v>4041</v>
      </c>
      <c r="G147" s="242"/>
      <c r="H147" s="246">
        <v>4.5789999999999997</v>
      </c>
      <c r="I147" s="247"/>
      <c r="J147" s="242"/>
      <c r="K147" s="242"/>
      <c r="L147" s="248"/>
      <c r="M147" s="249"/>
      <c r="N147" s="250"/>
      <c r="O147" s="250"/>
      <c r="P147" s="250"/>
      <c r="Q147" s="250"/>
      <c r="R147" s="250"/>
      <c r="S147" s="250"/>
      <c r="T147" s="25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2" t="s">
        <v>372</v>
      </c>
      <c r="AU147" s="252" t="s">
        <v>88</v>
      </c>
      <c r="AV147" s="13" t="s">
        <v>88</v>
      </c>
      <c r="AW147" s="13" t="s">
        <v>32</v>
      </c>
      <c r="AX147" s="13" t="s">
        <v>76</v>
      </c>
      <c r="AY147" s="252" t="s">
        <v>362</v>
      </c>
    </row>
    <row r="148" s="14" customFormat="1">
      <c r="A148" s="14"/>
      <c r="B148" s="263"/>
      <c r="C148" s="264"/>
      <c r="D148" s="243" t="s">
        <v>372</v>
      </c>
      <c r="E148" s="265" t="s">
        <v>1</v>
      </c>
      <c r="F148" s="266" t="s">
        <v>396</v>
      </c>
      <c r="G148" s="264"/>
      <c r="H148" s="267">
        <v>4.5789999999999997</v>
      </c>
      <c r="I148" s="268"/>
      <c r="J148" s="264"/>
      <c r="K148" s="264"/>
      <c r="L148" s="269"/>
      <c r="M148" s="270"/>
      <c r="N148" s="271"/>
      <c r="O148" s="271"/>
      <c r="P148" s="271"/>
      <c r="Q148" s="271"/>
      <c r="R148" s="271"/>
      <c r="S148" s="271"/>
      <c r="T148" s="27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73" t="s">
        <v>372</v>
      </c>
      <c r="AU148" s="273" t="s">
        <v>88</v>
      </c>
      <c r="AV148" s="14" t="s">
        <v>370</v>
      </c>
      <c r="AW148" s="14" t="s">
        <v>32</v>
      </c>
      <c r="AX148" s="14" t="s">
        <v>83</v>
      </c>
      <c r="AY148" s="273" t="s">
        <v>362</v>
      </c>
    </row>
    <row r="149" s="2" customFormat="1" ht="24.15" customHeight="1">
      <c r="A149" s="39"/>
      <c r="B149" s="40"/>
      <c r="C149" s="228" t="s">
        <v>363</v>
      </c>
      <c r="D149" s="228" t="s">
        <v>365</v>
      </c>
      <c r="E149" s="229" t="s">
        <v>2212</v>
      </c>
      <c r="F149" s="230" t="s">
        <v>2213</v>
      </c>
      <c r="G149" s="231" t="s">
        <v>464</v>
      </c>
      <c r="H149" s="232">
        <v>0.33600000000000002</v>
      </c>
      <c r="I149" s="233"/>
      <c r="J149" s="234">
        <f>ROUND(I149*H149,2)</f>
        <v>0</v>
      </c>
      <c r="K149" s="230" t="s">
        <v>369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370</v>
      </c>
      <c r="AT149" s="239" t="s">
        <v>365</v>
      </c>
      <c r="AU149" s="239" t="s">
        <v>88</v>
      </c>
      <c r="AY149" s="18" t="s">
        <v>362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370</v>
      </c>
      <c r="BM149" s="239" t="s">
        <v>411</v>
      </c>
    </row>
    <row r="150" s="13" customFormat="1">
      <c r="A150" s="13"/>
      <c r="B150" s="241"/>
      <c r="C150" s="242"/>
      <c r="D150" s="243" t="s">
        <v>372</v>
      </c>
      <c r="E150" s="244" t="s">
        <v>1</v>
      </c>
      <c r="F150" s="245" t="s">
        <v>4037</v>
      </c>
      <c r="G150" s="242"/>
      <c r="H150" s="246">
        <v>2.8799999999999999</v>
      </c>
      <c r="I150" s="247"/>
      <c r="J150" s="242"/>
      <c r="K150" s="242"/>
      <c r="L150" s="248"/>
      <c r="M150" s="249"/>
      <c r="N150" s="250"/>
      <c r="O150" s="250"/>
      <c r="P150" s="250"/>
      <c r="Q150" s="250"/>
      <c r="R150" s="250"/>
      <c r="S150" s="250"/>
      <c r="T150" s="25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2" t="s">
        <v>372</v>
      </c>
      <c r="AU150" s="252" t="s">
        <v>88</v>
      </c>
      <c r="AV150" s="13" t="s">
        <v>88</v>
      </c>
      <c r="AW150" s="13" t="s">
        <v>32</v>
      </c>
      <c r="AX150" s="13" t="s">
        <v>76</v>
      </c>
      <c r="AY150" s="252" t="s">
        <v>362</v>
      </c>
    </row>
    <row r="151" s="13" customFormat="1">
      <c r="A151" s="13"/>
      <c r="B151" s="241"/>
      <c r="C151" s="242"/>
      <c r="D151" s="243" t="s">
        <v>372</v>
      </c>
      <c r="E151" s="244" t="s">
        <v>1</v>
      </c>
      <c r="F151" s="245" t="s">
        <v>4042</v>
      </c>
      <c r="G151" s="242"/>
      <c r="H151" s="246">
        <v>-2.544</v>
      </c>
      <c r="I151" s="247"/>
      <c r="J151" s="242"/>
      <c r="K151" s="242"/>
      <c r="L151" s="248"/>
      <c r="M151" s="249"/>
      <c r="N151" s="250"/>
      <c r="O151" s="250"/>
      <c r="P151" s="250"/>
      <c r="Q151" s="250"/>
      <c r="R151" s="250"/>
      <c r="S151" s="250"/>
      <c r="T151" s="25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2" t="s">
        <v>372</v>
      </c>
      <c r="AU151" s="252" t="s">
        <v>88</v>
      </c>
      <c r="AV151" s="13" t="s">
        <v>88</v>
      </c>
      <c r="AW151" s="13" t="s">
        <v>32</v>
      </c>
      <c r="AX151" s="13" t="s">
        <v>76</v>
      </c>
      <c r="AY151" s="252" t="s">
        <v>362</v>
      </c>
    </row>
    <row r="152" s="14" customFormat="1">
      <c r="A152" s="14"/>
      <c r="B152" s="263"/>
      <c r="C152" s="264"/>
      <c r="D152" s="243" t="s">
        <v>372</v>
      </c>
      <c r="E152" s="265" t="s">
        <v>1</v>
      </c>
      <c r="F152" s="266" t="s">
        <v>396</v>
      </c>
      <c r="G152" s="264"/>
      <c r="H152" s="267">
        <v>0.33599999999999985</v>
      </c>
      <c r="I152" s="268"/>
      <c r="J152" s="264"/>
      <c r="K152" s="264"/>
      <c r="L152" s="269"/>
      <c r="M152" s="270"/>
      <c r="N152" s="271"/>
      <c r="O152" s="271"/>
      <c r="P152" s="271"/>
      <c r="Q152" s="271"/>
      <c r="R152" s="271"/>
      <c r="S152" s="271"/>
      <c r="T152" s="27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73" t="s">
        <v>372</v>
      </c>
      <c r="AU152" s="273" t="s">
        <v>88</v>
      </c>
      <c r="AV152" s="14" t="s">
        <v>370</v>
      </c>
      <c r="AW152" s="14" t="s">
        <v>32</v>
      </c>
      <c r="AX152" s="14" t="s">
        <v>83</v>
      </c>
      <c r="AY152" s="273" t="s">
        <v>362</v>
      </c>
    </row>
    <row r="153" s="2" customFormat="1" ht="24.15" customHeight="1">
      <c r="A153" s="39"/>
      <c r="B153" s="40"/>
      <c r="C153" s="228" t="s">
        <v>386</v>
      </c>
      <c r="D153" s="228" t="s">
        <v>365</v>
      </c>
      <c r="E153" s="229" t="s">
        <v>3659</v>
      </c>
      <c r="F153" s="230" t="s">
        <v>3660</v>
      </c>
      <c r="G153" s="231" t="s">
        <v>464</v>
      </c>
      <c r="H153" s="232">
        <v>1.96</v>
      </c>
      <c r="I153" s="233"/>
      <c r="J153" s="234">
        <f>ROUND(I153*H153,2)</f>
        <v>0</v>
      </c>
      <c r="K153" s="230" t="s">
        <v>369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370</v>
      </c>
      <c r="AT153" s="239" t="s">
        <v>365</v>
      </c>
      <c r="AU153" s="239" t="s">
        <v>88</v>
      </c>
      <c r="AY153" s="18" t="s">
        <v>362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370</v>
      </c>
      <c r="BM153" s="239" t="s">
        <v>8</v>
      </c>
    </row>
    <row r="154" s="13" customFormat="1">
      <c r="A154" s="13"/>
      <c r="B154" s="241"/>
      <c r="C154" s="242"/>
      <c r="D154" s="243" t="s">
        <v>372</v>
      </c>
      <c r="E154" s="244" t="s">
        <v>1</v>
      </c>
      <c r="F154" s="245" t="s">
        <v>4043</v>
      </c>
      <c r="G154" s="242"/>
      <c r="H154" s="246">
        <v>1.96</v>
      </c>
      <c r="I154" s="247"/>
      <c r="J154" s="242"/>
      <c r="K154" s="242"/>
      <c r="L154" s="248"/>
      <c r="M154" s="249"/>
      <c r="N154" s="250"/>
      <c r="O154" s="250"/>
      <c r="P154" s="250"/>
      <c r="Q154" s="250"/>
      <c r="R154" s="250"/>
      <c r="S154" s="250"/>
      <c r="T154" s="25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2" t="s">
        <v>372</v>
      </c>
      <c r="AU154" s="252" t="s">
        <v>88</v>
      </c>
      <c r="AV154" s="13" t="s">
        <v>88</v>
      </c>
      <c r="AW154" s="13" t="s">
        <v>32</v>
      </c>
      <c r="AX154" s="13" t="s">
        <v>76</v>
      </c>
      <c r="AY154" s="252" t="s">
        <v>362</v>
      </c>
    </row>
    <row r="155" s="14" customFormat="1">
      <c r="A155" s="14"/>
      <c r="B155" s="263"/>
      <c r="C155" s="264"/>
      <c r="D155" s="243" t="s">
        <v>372</v>
      </c>
      <c r="E155" s="265" t="s">
        <v>1</v>
      </c>
      <c r="F155" s="266" t="s">
        <v>396</v>
      </c>
      <c r="G155" s="264"/>
      <c r="H155" s="267">
        <v>1.96</v>
      </c>
      <c r="I155" s="268"/>
      <c r="J155" s="264"/>
      <c r="K155" s="264"/>
      <c r="L155" s="269"/>
      <c r="M155" s="270"/>
      <c r="N155" s="271"/>
      <c r="O155" s="271"/>
      <c r="P155" s="271"/>
      <c r="Q155" s="271"/>
      <c r="R155" s="271"/>
      <c r="S155" s="271"/>
      <c r="T155" s="27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73" t="s">
        <v>372</v>
      </c>
      <c r="AU155" s="273" t="s">
        <v>88</v>
      </c>
      <c r="AV155" s="14" t="s">
        <v>370</v>
      </c>
      <c r="AW155" s="14" t="s">
        <v>32</v>
      </c>
      <c r="AX155" s="14" t="s">
        <v>83</v>
      </c>
      <c r="AY155" s="273" t="s">
        <v>362</v>
      </c>
    </row>
    <row r="156" s="2" customFormat="1" ht="16.5" customHeight="1">
      <c r="A156" s="39"/>
      <c r="B156" s="40"/>
      <c r="C156" s="253" t="s">
        <v>397</v>
      </c>
      <c r="D156" s="253" t="s">
        <v>380</v>
      </c>
      <c r="E156" s="254" t="s">
        <v>3662</v>
      </c>
      <c r="F156" s="255" t="s">
        <v>3663</v>
      </c>
      <c r="G156" s="256" t="s">
        <v>482</v>
      </c>
      <c r="H156" s="257">
        <v>3.7040000000000002</v>
      </c>
      <c r="I156" s="258"/>
      <c r="J156" s="259">
        <f>ROUND(I156*H156,2)</f>
        <v>0</v>
      </c>
      <c r="K156" s="255" t="s">
        <v>369</v>
      </c>
      <c r="L156" s="260"/>
      <c r="M156" s="261" t="s">
        <v>1</v>
      </c>
      <c r="N156" s="262" t="s">
        <v>42</v>
      </c>
      <c r="O156" s="92"/>
      <c r="P156" s="237">
        <f>O156*H156</f>
        <v>0</v>
      </c>
      <c r="Q156" s="237">
        <v>1</v>
      </c>
      <c r="R156" s="237">
        <f>Q156*H156</f>
        <v>3.7040000000000002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383</v>
      </c>
      <c r="AT156" s="239" t="s">
        <v>380</v>
      </c>
      <c r="AU156" s="239" t="s">
        <v>88</v>
      </c>
      <c r="AY156" s="18" t="s">
        <v>362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370</v>
      </c>
      <c r="BM156" s="239" t="s">
        <v>431</v>
      </c>
    </row>
    <row r="157" s="13" customFormat="1">
      <c r="A157" s="13"/>
      <c r="B157" s="241"/>
      <c r="C157" s="242"/>
      <c r="D157" s="243" t="s">
        <v>372</v>
      </c>
      <c r="E157" s="244" t="s">
        <v>1</v>
      </c>
      <c r="F157" s="245" t="s">
        <v>4044</v>
      </c>
      <c r="G157" s="242"/>
      <c r="H157" s="246">
        <v>3.7040000000000002</v>
      </c>
      <c r="I157" s="247"/>
      <c r="J157" s="242"/>
      <c r="K157" s="242"/>
      <c r="L157" s="248"/>
      <c r="M157" s="249"/>
      <c r="N157" s="250"/>
      <c r="O157" s="250"/>
      <c r="P157" s="250"/>
      <c r="Q157" s="250"/>
      <c r="R157" s="250"/>
      <c r="S157" s="250"/>
      <c r="T157" s="25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2" t="s">
        <v>372</v>
      </c>
      <c r="AU157" s="252" t="s">
        <v>88</v>
      </c>
      <c r="AV157" s="13" t="s">
        <v>88</v>
      </c>
      <c r="AW157" s="13" t="s">
        <v>32</v>
      </c>
      <c r="AX157" s="13" t="s">
        <v>76</v>
      </c>
      <c r="AY157" s="252" t="s">
        <v>362</v>
      </c>
    </row>
    <row r="158" s="14" customFormat="1">
      <c r="A158" s="14"/>
      <c r="B158" s="263"/>
      <c r="C158" s="264"/>
      <c r="D158" s="243" t="s">
        <v>372</v>
      </c>
      <c r="E158" s="265" t="s">
        <v>1</v>
      </c>
      <c r="F158" s="266" t="s">
        <v>396</v>
      </c>
      <c r="G158" s="264"/>
      <c r="H158" s="267">
        <v>3.7040000000000002</v>
      </c>
      <c r="I158" s="268"/>
      <c r="J158" s="264"/>
      <c r="K158" s="264"/>
      <c r="L158" s="269"/>
      <c r="M158" s="270"/>
      <c r="N158" s="271"/>
      <c r="O158" s="271"/>
      <c r="P158" s="271"/>
      <c r="Q158" s="271"/>
      <c r="R158" s="271"/>
      <c r="S158" s="271"/>
      <c r="T158" s="27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73" t="s">
        <v>372</v>
      </c>
      <c r="AU158" s="273" t="s">
        <v>88</v>
      </c>
      <c r="AV158" s="14" t="s">
        <v>370</v>
      </c>
      <c r="AW158" s="14" t="s">
        <v>32</v>
      </c>
      <c r="AX158" s="14" t="s">
        <v>83</v>
      </c>
      <c r="AY158" s="273" t="s">
        <v>362</v>
      </c>
    </row>
    <row r="159" s="12" customFormat="1" ht="22.8" customHeight="1">
      <c r="A159" s="12"/>
      <c r="B159" s="212"/>
      <c r="C159" s="213"/>
      <c r="D159" s="214" t="s">
        <v>75</v>
      </c>
      <c r="E159" s="226" t="s">
        <v>370</v>
      </c>
      <c r="F159" s="226" t="s">
        <v>3665</v>
      </c>
      <c r="G159" s="213"/>
      <c r="H159" s="213"/>
      <c r="I159" s="216"/>
      <c r="J159" s="227">
        <f>BK159</f>
        <v>0</v>
      </c>
      <c r="K159" s="213"/>
      <c r="L159" s="218"/>
      <c r="M159" s="219"/>
      <c r="N159" s="220"/>
      <c r="O159" s="220"/>
      <c r="P159" s="221">
        <f>SUM(P160:P162)</f>
        <v>0</v>
      </c>
      <c r="Q159" s="220"/>
      <c r="R159" s="221">
        <f>SUM(R160:R162)</f>
        <v>0.90756959999999998</v>
      </c>
      <c r="S159" s="220"/>
      <c r="T159" s="222">
        <f>SUM(T160:T162)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3" t="s">
        <v>83</v>
      </c>
      <c r="AT159" s="224" t="s">
        <v>75</v>
      </c>
      <c r="AU159" s="224" t="s">
        <v>83</v>
      </c>
      <c r="AY159" s="223" t="s">
        <v>362</v>
      </c>
      <c r="BK159" s="225">
        <f>SUM(BK160:BK162)</f>
        <v>0</v>
      </c>
    </row>
    <row r="160" s="2" customFormat="1" ht="24.15" customHeight="1">
      <c r="A160" s="39"/>
      <c r="B160" s="40"/>
      <c r="C160" s="228" t="s">
        <v>383</v>
      </c>
      <c r="D160" s="228" t="s">
        <v>365</v>
      </c>
      <c r="E160" s="229" t="s">
        <v>3666</v>
      </c>
      <c r="F160" s="230" t="s">
        <v>3667</v>
      </c>
      <c r="G160" s="231" t="s">
        <v>464</v>
      </c>
      <c r="H160" s="232">
        <v>0.47999999999999998</v>
      </c>
      <c r="I160" s="233"/>
      <c r="J160" s="234">
        <f>ROUND(I160*H160,2)</f>
        <v>0</v>
      </c>
      <c r="K160" s="230" t="s">
        <v>369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1.8907700000000001</v>
      </c>
      <c r="R160" s="237">
        <f>Q160*H160</f>
        <v>0.90756959999999998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370</v>
      </c>
      <c r="AT160" s="239" t="s">
        <v>365</v>
      </c>
      <c r="AU160" s="239" t="s">
        <v>88</v>
      </c>
      <c r="AY160" s="18" t="s">
        <v>362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370</v>
      </c>
      <c r="BM160" s="239" t="s">
        <v>440</v>
      </c>
    </row>
    <row r="161" s="13" customFormat="1">
      <c r="A161" s="13"/>
      <c r="B161" s="241"/>
      <c r="C161" s="242"/>
      <c r="D161" s="243" t="s">
        <v>372</v>
      </c>
      <c r="E161" s="244" t="s">
        <v>1</v>
      </c>
      <c r="F161" s="245" t="s">
        <v>4045</v>
      </c>
      <c r="G161" s="242"/>
      <c r="H161" s="246">
        <v>0.47999999999999998</v>
      </c>
      <c r="I161" s="247"/>
      <c r="J161" s="242"/>
      <c r="K161" s="242"/>
      <c r="L161" s="248"/>
      <c r="M161" s="249"/>
      <c r="N161" s="250"/>
      <c r="O161" s="250"/>
      <c r="P161" s="250"/>
      <c r="Q161" s="250"/>
      <c r="R161" s="250"/>
      <c r="S161" s="250"/>
      <c r="T161" s="25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2" t="s">
        <v>372</v>
      </c>
      <c r="AU161" s="252" t="s">
        <v>88</v>
      </c>
      <c r="AV161" s="13" t="s">
        <v>88</v>
      </c>
      <c r="AW161" s="13" t="s">
        <v>32</v>
      </c>
      <c r="AX161" s="13" t="s">
        <v>76</v>
      </c>
      <c r="AY161" s="252" t="s">
        <v>362</v>
      </c>
    </row>
    <row r="162" s="14" customFormat="1">
      <c r="A162" s="14"/>
      <c r="B162" s="263"/>
      <c r="C162" s="264"/>
      <c r="D162" s="243" t="s">
        <v>372</v>
      </c>
      <c r="E162" s="265" t="s">
        <v>1</v>
      </c>
      <c r="F162" s="266" t="s">
        <v>396</v>
      </c>
      <c r="G162" s="264"/>
      <c r="H162" s="267">
        <v>0.47999999999999998</v>
      </c>
      <c r="I162" s="268"/>
      <c r="J162" s="264"/>
      <c r="K162" s="264"/>
      <c r="L162" s="269"/>
      <c r="M162" s="270"/>
      <c r="N162" s="271"/>
      <c r="O162" s="271"/>
      <c r="P162" s="271"/>
      <c r="Q162" s="271"/>
      <c r="R162" s="271"/>
      <c r="S162" s="271"/>
      <c r="T162" s="27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3" t="s">
        <v>372</v>
      </c>
      <c r="AU162" s="273" t="s">
        <v>88</v>
      </c>
      <c r="AV162" s="14" t="s">
        <v>370</v>
      </c>
      <c r="AW162" s="14" t="s">
        <v>32</v>
      </c>
      <c r="AX162" s="14" t="s">
        <v>83</v>
      </c>
      <c r="AY162" s="273" t="s">
        <v>362</v>
      </c>
    </row>
    <row r="163" s="12" customFormat="1" ht="22.8" customHeight="1">
      <c r="A163" s="12"/>
      <c r="B163" s="212"/>
      <c r="C163" s="213"/>
      <c r="D163" s="214" t="s">
        <v>75</v>
      </c>
      <c r="E163" s="226" t="s">
        <v>406</v>
      </c>
      <c r="F163" s="226" t="s">
        <v>3669</v>
      </c>
      <c r="G163" s="213"/>
      <c r="H163" s="213"/>
      <c r="I163" s="216"/>
      <c r="J163" s="227">
        <f>BK163</f>
        <v>0</v>
      </c>
      <c r="K163" s="213"/>
      <c r="L163" s="218"/>
      <c r="M163" s="219"/>
      <c r="N163" s="220"/>
      <c r="O163" s="220"/>
      <c r="P163" s="221">
        <f>SUM(P164:P169)</f>
        <v>0</v>
      </c>
      <c r="Q163" s="220"/>
      <c r="R163" s="221">
        <f>SUM(R164:R169)</f>
        <v>1.801728</v>
      </c>
      <c r="S163" s="220"/>
      <c r="T163" s="222">
        <f>SUM(T164:T169)</f>
        <v>3.024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3" t="s">
        <v>83</v>
      </c>
      <c r="AT163" s="224" t="s">
        <v>75</v>
      </c>
      <c r="AU163" s="224" t="s">
        <v>83</v>
      </c>
      <c r="AY163" s="223" t="s">
        <v>362</v>
      </c>
      <c r="BK163" s="225">
        <f>SUM(BK164:BK169)</f>
        <v>0</v>
      </c>
    </row>
    <row r="164" s="2" customFormat="1" ht="24.15" customHeight="1">
      <c r="A164" s="39"/>
      <c r="B164" s="40"/>
      <c r="C164" s="228" t="s">
        <v>406</v>
      </c>
      <c r="D164" s="228" t="s">
        <v>365</v>
      </c>
      <c r="E164" s="229" t="s">
        <v>3670</v>
      </c>
      <c r="F164" s="230" t="s">
        <v>3671</v>
      </c>
      <c r="G164" s="231" t="s">
        <v>368</v>
      </c>
      <c r="H164" s="232">
        <v>4.7999999999999998</v>
      </c>
      <c r="I164" s="233"/>
      <c r="J164" s="234">
        <f>ROUND(I164*H164,2)</f>
        <v>0</v>
      </c>
      <c r="K164" s="230" t="s">
        <v>369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0.63</v>
      </c>
      <c r="T164" s="238">
        <f>S164*H164</f>
        <v>3.024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370</v>
      </c>
      <c r="AT164" s="239" t="s">
        <v>365</v>
      </c>
      <c r="AU164" s="239" t="s">
        <v>88</v>
      </c>
      <c r="AY164" s="18" t="s">
        <v>362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88</v>
      </c>
      <c r="BK164" s="240">
        <f>ROUND(I164*H164,2)</f>
        <v>0</v>
      </c>
      <c r="BL164" s="18" t="s">
        <v>370</v>
      </c>
      <c r="BM164" s="239" t="s">
        <v>450</v>
      </c>
    </row>
    <row r="165" s="13" customFormat="1">
      <c r="A165" s="13"/>
      <c r="B165" s="241"/>
      <c r="C165" s="242"/>
      <c r="D165" s="243" t="s">
        <v>372</v>
      </c>
      <c r="E165" s="244" t="s">
        <v>1</v>
      </c>
      <c r="F165" s="245" t="s">
        <v>4046</v>
      </c>
      <c r="G165" s="242"/>
      <c r="H165" s="246">
        <v>4.7999999999999998</v>
      </c>
      <c r="I165" s="247"/>
      <c r="J165" s="242"/>
      <c r="K165" s="242"/>
      <c r="L165" s="248"/>
      <c r="M165" s="249"/>
      <c r="N165" s="250"/>
      <c r="O165" s="250"/>
      <c r="P165" s="250"/>
      <c r="Q165" s="250"/>
      <c r="R165" s="250"/>
      <c r="S165" s="250"/>
      <c r="T165" s="25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2" t="s">
        <v>372</v>
      </c>
      <c r="AU165" s="252" t="s">
        <v>88</v>
      </c>
      <c r="AV165" s="13" t="s">
        <v>88</v>
      </c>
      <c r="AW165" s="13" t="s">
        <v>32</v>
      </c>
      <c r="AX165" s="13" t="s">
        <v>76</v>
      </c>
      <c r="AY165" s="252" t="s">
        <v>362</v>
      </c>
    </row>
    <row r="166" s="14" customFormat="1">
      <c r="A166" s="14"/>
      <c r="B166" s="263"/>
      <c r="C166" s="264"/>
      <c r="D166" s="243" t="s">
        <v>372</v>
      </c>
      <c r="E166" s="265" t="s">
        <v>1</v>
      </c>
      <c r="F166" s="266" t="s">
        <v>396</v>
      </c>
      <c r="G166" s="264"/>
      <c r="H166" s="267">
        <v>4.7999999999999998</v>
      </c>
      <c r="I166" s="268"/>
      <c r="J166" s="264"/>
      <c r="K166" s="264"/>
      <c r="L166" s="269"/>
      <c r="M166" s="270"/>
      <c r="N166" s="271"/>
      <c r="O166" s="271"/>
      <c r="P166" s="271"/>
      <c r="Q166" s="271"/>
      <c r="R166" s="271"/>
      <c r="S166" s="271"/>
      <c r="T166" s="27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3" t="s">
        <v>372</v>
      </c>
      <c r="AU166" s="273" t="s">
        <v>88</v>
      </c>
      <c r="AV166" s="14" t="s">
        <v>370</v>
      </c>
      <c r="AW166" s="14" t="s">
        <v>32</v>
      </c>
      <c r="AX166" s="14" t="s">
        <v>83</v>
      </c>
      <c r="AY166" s="273" t="s">
        <v>362</v>
      </c>
    </row>
    <row r="167" s="2" customFormat="1" ht="37.8" customHeight="1">
      <c r="A167" s="39"/>
      <c r="B167" s="40"/>
      <c r="C167" s="228" t="s">
        <v>411</v>
      </c>
      <c r="D167" s="228" t="s">
        <v>365</v>
      </c>
      <c r="E167" s="229" t="s">
        <v>3673</v>
      </c>
      <c r="F167" s="230" t="s">
        <v>3674</v>
      </c>
      <c r="G167" s="231" t="s">
        <v>368</v>
      </c>
      <c r="H167" s="232">
        <v>4.7999999999999998</v>
      </c>
      <c r="I167" s="233"/>
      <c r="J167" s="234">
        <f>ROUND(I167*H167,2)</f>
        <v>0</v>
      </c>
      <c r="K167" s="230" t="s">
        <v>369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0.37536000000000003</v>
      </c>
      <c r="R167" s="237">
        <f>Q167*H167</f>
        <v>1.801728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370</v>
      </c>
      <c r="AT167" s="239" t="s">
        <v>365</v>
      </c>
      <c r="AU167" s="239" t="s">
        <v>88</v>
      </c>
      <c r="AY167" s="18" t="s">
        <v>362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88</v>
      </c>
      <c r="BK167" s="240">
        <f>ROUND(I167*H167,2)</f>
        <v>0</v>
      </c>
      <c r="BL167" s="18" t="s">
        <v>370</v>
      </c>
      <c r="BM167" s="239" t="s">
        <v>461</v>
      </c>
    </row>
    <row r="168" s="13" customFormat="1">
      <c r="A168" s="13"/>
      <c r="B168" s="241"/>
      <c r="C168" s="242"/>
      <c r="D168" s="243" t="s">
        <v>372</v>
      </c>
      <c r="E168" s="244" t="s">
        <v>1</v>
      </c>
      <c r="F168" s="245" t="s">
        <v>4046</v>
      </c>
      <c r="G168" s="242"/>
      <c r="H168" s="246">
        <v>4.7999999999999998</v>
      </c>
      <c r="I168" s="247"/>
      <c r="J168" s="242"/>
      <c r="K168" s="242"/>
      <c r="L168" s="248"/>
      <c r="M168" s="249"/>
      <c r="N168" s="250"/>
      <c r="O168" s="250"/>
      <c r="P168" s="250"/>
      <c r="Q168" s="250"/>
      <c r="R168" s="250"/>
      <c r="S168" s="250"/>
      <c r="T168" s="25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2" t="s">
        <v>372</v>
      </c>
      <c r="AU168" s="252" t="s">
        <v>88</v>
      </c>
      <c r="AV168" s="13" t="s">
        <v>88</v>
      </c>
      <c r="AW168" s="13" t="s">
        <v>32</v>
      </c>
      <c r="AX168" s="13" t="s">
        <v>76</v>
      </c>
      <c r="AY168" s="252" t="s">
        <v>362</v>
      </c>
    </row>
    <row r="169" s="14" customFormat="1">
      <c r="A169" s="14"/>
      <c r="B169" s="263"/>
      <c r="C169" s="264"/>
      <c r="D169" s="243" t="s">
        <v>372</v>
      </c>
      <c r="E169" s="265" t="s">
        <v>1</v>
      </c>
      <c r="F169" s="266" t="s">
        <v>396</v>
      </c>
      <c r="G169" s="264"/>
      <c r="H169" s="267">
        <v>4.7999999999999998</v>
      </c>
      <c r="I169" s="268"/>
      <c r="J169" s="264"/>
      <c r="K169" s="264"/>
      <c r="L169" s="269"/>
      <c r="M169" s="270"/>
      <c r="N169" s="271"/>
      <c r="O169" s="271"/>
      <c r="P169" s="271"/>
      <c r="Q169" s="271"/>
      <c r="R169" s="271"/>
      <c r="S169" s="271"/>
      <c r="T169" s="27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73" t="s">
        <v>372</v>
      </c>
      <c r="AU169" s="273" t="s">
        <v>88</v>
      </c>
      <c r="AV169" s="14" t="s">
        <v>370</v>
      </c>
      <c r="AW169" s="14" t="s">
        <v>32</v>
      </c>
      <c r="AX169" s="14" t="s">
        <v>83</v>
      </c>
      <c r="AY169" s="273" t="s">
        <v>362</v>
      </c>
    </row>
    <row r="170" s="12" customFormat="1" ht="22.8" customHeight="1">
      <c r="A170" s="12"/>
      <c r="B170" s="212"/>
      <c r="C170" s="213"/>
      <c r="D170" s="214" t="s">
        <v>75</v>
      </c>
      <c r="E170" s="226" t="s">
        <v>477</v>
      </c>
      <c r="F170" s="226" t="s">
        <v>478</v>
      </c>
      <c r="G170" s="213"/>
      <c r="H170" s="213"/>
      <c r="I170" s="216"/>
      <c r="J170" s="227">
        <f>BK170</f>
        <v>0</v>
      </c>
      <c r="K170" s="213"/>
      <c r="L170" s="218"/>
      <c r="M170" s="219"/>
      <c r="N170" s="220"/>
      <c r="O170" s="220"/>
      <c r="P170" s="221">
        <f>SUM(P171:P179)</f>
        <v>0</v>
      </c>
      <c r="Q170" s="220"/>
      <c r="R170" s="221">
        <f>SUM(R171:R179)</f>
        <v>0</v>
      </c>
      <c r="S170" s="220"/>
      <c r="T170" s="222">
        <f>SUM(T171:T179)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3" t="s">
        <v>83</v>
      </c>
      <c r="AT170" s="224" t="s">
        <v>75</v>
      </c>
      <c r="AU170" s="224" t="s">
        <v>83</v>
      </c>
      <c r="AY170" s="223" t="s">
        <v>362</v>
      </c>
      <c r="BK170" s="225">
        <f>SUM(BK171:BK179)</f>
        <v>0</v>
      </c>
    </row>
    <row r="171" s="2" customFormat="1" ht="16.5" customHeight="1">
      <c r="A171" s="39"/>
      <c r="B171" s="40"/>
      <c r="C171" s="228" t="s">
        <v>416</v>
      </c>
      <c r="D171" s="228" t="s">
        <v>365</v>
      </c>
      <c r="E171" s="229" t="s">
        <v>480</v>
      </c>
      <c r="F171" s="230" t="s">
        <v>481</v>
      </c>
      <c r="G171" s="231" t="s">
        <v>482</v>
      </c>
      <c r="H171" s="232">
        <v>3.0259999999999998</v>
      </c>
      <c r="I171" s="233"/>
      <c r="J171" s="234">
        <f>ROUND(I171*H171,2)</f>
        <v>0</v>
      </c>
      <c r="K171" s="230" t="s">
        <v>369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370</v>
      </c>
      <c r="AT171" s="239" t="s">
        <v>365</v>
      </c>
      <c r="AU171" s="239" t="s">
        <v>88</v>
      </c>
      <c r="AY171" s="18" t="s">
        <v>362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88</v>
      </c>
      <c r="BK171" s="240">
        <f>ROUND(I171*H171,2)</f>
        <v>0</v>
      </c>
      <c r="BL171" s="18" t="s">
        <v>370</v>
      </c>
      <c r="BM171" s="239" t="s">
        <v>4047</v>
      </c>
    </row>
    <row r="172" s="2" customFormat="1" ht="16.5" customHeight="1">
      <c r="A172" s="39"/>
      <c r="B172" s="40"/>
      <c r="C172" s="228" t="s">
        <v>8</v>
      </c>
      <c r="D172" s="228" t="s">
        <v>365</v>
      </c>
      <c r="E172" s="229" t="s">
        <v>3676</v>
      </c>
      <c r="F172" s="230" t="s">
        <v>3677</v>
      </c>
      <c r="G172" s="231" t="s">
        <v>482</v>
      </c>
      <c r="H172" s="232">
        <v>3.0259999999999998</v>
      </c>
      <c r="I172" s="233"/>
      <c r="J172" s="234">
        <f>ROUND(I172*H172,2)</f>
        <v>0</v>
      </c>
      <c r="K172" s="230" t="s">
        <v>369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370</v>
      </c>
      <c r="AT172" s="239" t="s">
        <v>365</v>
      </c>
      <c r="AU172" s="239" t="s">
        <v>88</v>
      </c>
      <c r="AY172" s="18" t="s">
        <v>362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88</v>
      </c>
      <c r="BK172" s="240">
        <f>ROUND(I172*H172,2)</f>
        <v>0</v>
      </c>
      <c r="BL172" s="18" t="s">
        <v>370</v>
      </c>
      <c r="BM172" s="239" t="s">
        <v>473</v>
      </c>
    </row>
    <row r="173" s="2" customFormat="1" ht="24.15" customHeight="1">
      <c r="A173" s="39"/>
      <c r="B173" s="40"/>
      <c r="C173" s="228" t="s">
        <v>427</v>
      </c>
      <c r="D173" s="228" t="s">
        <v>365</v>
      </c>
      <c r="E173" s="229" t="s">
        <v>3678</v>
      </c>
      <c r="F173" s="230" t="s">
        <v>3679</v>
      </c>
      <c r="G173" s="231" t="s">
        <v>482</v>
      </c>
      <c r="H173" s="232">
        <v>30.239999999999998</v>
      </c>
      <c r="I173" s="233"/>
      <c r="J173" s="234">
        <f>ROUND(I173*H173,2)</f>
        <v>0</v>
      </c>
      <c r="K173" s="230" t="s">
        <v>369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370</v>
      </c>
      <c r="AT173" s="239" t="s">
        <v>365</v>
      </c>
      <c r="AU173" s="239" t="s">
        <v>88</v>
      </c>
      <c r="AY173" s="18" t="s">
        <v>362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88</v>
      </c>
      <c r="BK173" s="240">
        <f>ROUND(I173*H173,2)</f>
        <v>0</v>
      </c>
      <c r="BL173" s="18" t="s">
        <v>370</v>
      </c>
      <c r="BM173" s="239" t="s">
        <v>484</v>
      </c>
    </row>
    <row r="174" s="13" customFormat="1">
      <c r="A174" s="13"/>
      <c r="B174" s="241"/>
      <c r="C174" s="242"/>
      <c r="D174" s="243" t="s">
        <v>372</v>
      </c>
      <c r="E174" s="244" t="s">
        <v>1</v>
      </c>
      <c r="F174" s="245" t="s">
        <v>4048</v>
      </c>
      <c r="G174" s="242"/>
      <c r="H174" s="246">
        <v>30.239999999999998</v>
      </c>
      <c r="I174" s="247"/>
      <c r="J174" s="242"/>
      <c r="K174" s="242"/>
      <c r="L174" s="248"/>
      <c r="M174" s="249"/>
      <c r="N174" s="250"/>
      <c r="O174" s="250"/>
      <c r="P174" s="250"/>
      <c r="Q174" s="250"/>
      <c r="R174" s="250"/>
      <c r="S174" s="250"/>
      <c r="T174" s="25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2" t="s">
        <v>372</v>
      </c>
      <c r="AU174" s="252" t="s">
        <v>88</v>
      </c>
      <c r="AV174" s="13" t="s">
        <v>88</v>
      </c>
      <c r="AW174" s="13" t="s">
        <v>32</v>
      </c>
      <c r="AX174" s="13" t="s">
        <v>76</v>
      </c>
      <c r="AY174" s="252" t="s">
        <v>362</v>
      </c>
    </row>
    <row r="175" s="14" customFormat="1">
      <c r="A175" s="14"/>
      <c r="B175" s="263"/>
      <c r="C175" s="264"/>
      <c r="D175" s="243" t="s">
        <v>372</v>
      </c>
      <c r="E175" s="265" t="s">
        <v>1</v>
      </c>
      <c r="F175" s="266" t="s">
        <v>396</v>
      </c>
      <c r="G175" s="264"/>
      <c r="H175" s="267">
        <v>30.239999999999998</v>
      </c>
      <c r="I175" s="268"/>
      <c r="J175" s="264"/>
      <c r="K175" s="264"/>
      <c r="L175" s="269"/>
      <c r="M175" s="270"/>
      <c r="N175" s="271"/>
      <c r="O175" s="271"/>
      <c r="P175" s="271"/>
      <c r="Q175" s="271"/>
      <c r="R175" s="271"/>
      <c r="S175" s="271"/>
      <c r="T175" s="27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3" t="s">
        <v>372</v>
      </c>
      <c r="AU175" s="273" t="s">
        <v>88</v>
      </c>
      <c r="AV175" s="14" t="s">
        <v>370</v>
      </c>
      <c r="AW175" s="14" t="s">
        <v>32</v>
      </c>
      <c r="AX175" s="14" t="s">
        <v>83</v>
      </c>
      <c r="AY175" s="273" t="s">
        <v>362</v>
      </c>
    </row>
    <row r="176" s="2" customFormat="1" ht="33" customHeight="1">
      <c r="A176" s="39"/>
      <c r="B176" s="40"/>
      <c r="C176" s="228" t="s">
        <v>431</v>
      </c>
      <c r="D176" s="228" t="s">
        <v>365</v>
      </c>
      <c r="E176" s="229" t="s">
        <v>3681</v>
      </c>
      <c r="F176" s="230" t="s">
        <v>3682</v>
      </c>
      <c r="G176" s="231" t="s">
        <v>482</v>
      </c>
      <c r="H176" s="232">
        <v>0.90800000000000003</v>
      </c>
      <c r="I176" s="233"/>
      <c r="J176" s="234">
        <f>ROUND(I176*H176,2)</f>
        <v>0</v>
      </c>
      <c r="K176" s="230" t="s">
        <v>369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370</v>
      </c>
      <c r="AT176" s="239" t="s">
        <v>365</v>
      </c>
      <c r="AU176" s="239" t="s">
        <v>88</v>
      </c>
      <c r="AY176" s="18" t="s">
        <v>362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88</v>
      </c>
      <c r="BK176" s="240">
        <f>ROUND(I176*H176,2)</f>
        <v>0</v>
      </c>
      <c r="BL176" s="18" t="s">
        <v>370</v>
      </c>
      <c r="BM176" s="239" t="s">
        <v>4049</v>
      </c>
    </row>
    <row r="177" s="13" customFormat="1">
      <c r="A177" s="13"/>
      <c r="B177" s="241"/>
      <c r="C177" s="242"/>
      <c r="D177" s="243" t="s">
        <v>372</v>
      </c>
      <c r="E177" s="242"/>
      <c r="F177" s="245" t="s">
        <v>4050</v>
      </c>
      <c r="G177" s="242"/>
      <c r="H177" s="246">
        <v>0.90800000000000003</v>
      </c>
      <c r="I177" s="247"/>
      <c r="J177" s="242"/>
      <c r="K177" s="242"/>
      <c r="L177" s="248"/>
      <c r="M177" s="249"/>
      <c r="N177" s="250"/>
      <c r="O177" s="250"/>
      <c r="P177" s="250"/>
      <c r="Q177" s="250"/>
      <c r="R177" s="250"/>
      <c r="S177" s="250"/>
      <c r="T177" s="25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2" t="s">
        <v>372</v>
      </c>
      <c r="AU177" s="252" t="s">
        <v>88</v>
      </c>
      <c r="AV177" s="13" t="s">
        <v>88</v>
      </c>
      <c r="AW177" s="13" t="s">
        <v>4</v>
      </c>
      <c r="AX177" s="13" t="s">
        <v>83</v>
      </c>
      <c r="AY177" s="252" t="s">
        <v>362</v>
      </c>
    </row>
    <row r="178" s="2" customFormat="1" ht="37.8" customHeight="1">
      <c r="A178" s="39"/>
      <c r="B178" s="40"/>
      <c r="C178" s="228" t="s">
        <v>435</v>
      </c>
      <c r="D178" s="228" t="s">
        <v>365</v>
      </c>
      <c r="E178" s="229" t="s">
        <v>3685</v>
      </c>
      <c r="F178" s="230" t="s">
        <v>3686</v>
      </c>
      <c r="G178" s="231" t="s">
        <v>482</v>
      </c>
      <c r="H178" s="232">
        <v>2.1179999999999999</v>
      </c>
      <c r="I178" s="233"/>
      <c r="J178" s="234">
        <f>ROUND(I178*H178,2)</f>
        <v>0</v>
      </c>
      <c r="K178" s="230" t="s">
        <v>369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370</v>
      </c>
      <c r="AT178" s="239" t="s">
        <v>365</v>
      </c>
      <c r="AU178" s="239" t="s">
        <v>88</v>
      </c>
      <c r="AY178" s="18" t="s">
        <v>362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88</v>
      </c>
      <c r="BK178" s="240">
        <f>ROUND(I178*H178,2)</f>
        <v>0</v>
      </c>
      <c r="BL178" s="18" t="s">
        <v>370</v>
      </c>
      <c r="BM178" s="239" t="s">
        <v>492</v>
      </c>
    </row>
    <row r="179" s="13" customFormat="1">
      <c r="A179" s="13"/>
      <c r="B179" s="241"/>
      <c r="C179" s="242"/>
      <c r="D179" s="243" t="s">
        <v>372</v>
      </c>
      <c r="E179" s="242"/>
      <c r="F179" s="245" t="s">
        <v>4051</v>
      </c>
      <c r="G179" s="242"/>
      <c r="H179" s="246">
        <v>2.1179999999999999</v>
      </c>
      <c r="I179" s="247"/>
      <c r="J179" s="242"/>
      <c r="K179" s="242"/>
      <c r="L179" s="248"/>
      <c r="M179" s="249"/>
      <c r="N179" s="250"/>
      <c r="O179" s="250"/>
      <c r="P179" s="250"/>
      <c r="Q179" s="250"/>
      <c r="R179" s="250"/>
      <c r="S179" s="250"/>
      <c r="T179" s="25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2" t="s">
        <v>372</v>
      </c>
      <c r="AU179" s="252" t="s">
        <v>88</v>
      </c>
      <c r="AV179" s="13" t="s">
        <v>88</v>
      </c>
      <c r="AW179" s="13" t="s">
        <v>4</v>
      </c>
      <c r="AX179" s="13" t="s">
        <v>83</v>
      </c>
      <c r="AY179" s="252" t="s">
        <v>362</v>
      </c>
    </row>
    <row r="180" s="12" customFormat="1" ht="25.92" customHeight="1">
      <c r="A180" s="12"/>
      <c r="B180" s="212"/>
      <c r="C180" s="213"/>
      <c r="D180" s="214" t="s">
        <v>75</v>
      </c>
      <c r="E180" s="215" t="s">
        <v>513</v>
      </c>
      <c r="F180" s="215" t="s">
        <v>514</v>
      </c>
      <c r="G180" s="213"/>
      <c r="H180" s="213"/>
      <c r="I180" s="216"/>
      <c r="J180" s="217">
        <f>BK180</f>
        <v>0</v>
      </c>
      <c r="K180" s="213"/>
      <c r="L180" s="218"/>
      <c r="M180" s="219"/>
      <c r="N180" s="220"/>
      <c r="O180" s="220"/>
      <c r="P180" s="221">
        <f>P181+P240+P347+P423+P439</f>
        <v>0</v>
      </c>
      <c r="Q180" s="220"/>
      <c r="R180" s="221">
        <f>R181+R240+R347+R423+R439</f>
        <v>1.1043100000000001</v>
      </c>
      <c r="S180" s="220"/>
      <c r="T180" s="222">
        <f>T181+T240+T347+T423+T439</f>
        <v>0.00172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3" t="s">
        <v>88</v>
      </c>
      <c r="AT180" s="224" t="s">
        <v>75</v>
      </c>
      <c r="AU180" s="224" t="s">
        <v>76</v>
      </c>
      <c r="AY180" s="223" t="s">
        <v>362</v>
      </c>
      <c r="BK180" s="225">
        <f>BK181+BK240+BK347+BK423+BK439</f>
        <v>0</v>
      </c>
    </row>
    <row r="181" s="12" customFormat="1" ht="22.8" customHeight="1">
      <c r="A181" s="12"/>
      <c r="B181" s="212"/>
      <c r="C181" s="213"/>
      <c r="D181" s="214" t="s">
        <v>75</v>
      </c>
      <c r="E181" s="226" t="s">
        <v>2003</v>
      </c>
      <c r="F181" s="226" t="s">
        <v>2004</v>
      </c>
      <c r="G181" s="213"/>
      <c r="H181" s="213"/>
      <c r="I181" s="216"/>
      <c r="J181" s="227">
        <f>BK181</f>
        <v>0</v>
      </c>
      <c r="K181" s="213"/>
      <c r="L181" s="218"/>
      <c r="M181" s="219"/>
      <c r="N181" s="220"/>
      <c r="O181" s="220"/>
      <c r="P181" s="221">
        <f>SUM(P182:P239)</f>
        <v>0</v>
      </c>
      <c r="Q181" s="220"/>
      <c r="R181" s="221">
        <f>SUM(R182:R239)</f>
        <v>0.063129999999999992</v>
      </c>
      <c r="S181" s="220"/>
      <c r="T181" s="222">
        <f>SUM(T182:T239)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3" t="s">
        <v>88</v>
      </c>
      <c r="AT181" s="224" t="s">
        <v>75</v>
      </c>
      <c r="AU181" s="224" t="s">
        <v>83</v>
      </c>
      <c r="AY181" s="223" t="s">
        <v>362</v>
      </c>
      <c r="BK181" s="225">
        <f>SUM(BK182:BK239)</f>
        <v>0</v>
      </c>
    </row>
    <row r="182" s="2" customFormat="1" ht="16.5" customHeight="1">
      <c r="A182" s="39"/>
      <c r="B182" s="40"/>
      <c r="C182" s="228" t="s">
        <v>440</v>
      </c>
      <c r="D182" s="228" t="s">
        <v>365</v>
      </c>
      <c r="E182" s="229" t="s">
        <v>3688</v>
      </c>
      <c r="F182" s="230" t="s">
        <v>3689</v>
      </c>
      <c r="G182" s="231" t="s">
        <v>470</v>
      </c>
      <c r="H182" s="232">
        <v>1</v>
      </c>
      <c r="I182" s="233"/>
      <c r="J182" s="234">
        <f>ROUND(I182*H182,2)</f>
        <v>0</v>
      </c>
      <c r="K182" s="230" t="s">
        <v>369</v>
      </c>
      <c r="L182" s="45"/>
      <c r="M182" s="235" t="s">
        <v>1</v>
      </c>
      <c r="N182" s="236" t="s">
        <v>42</v>
      </c>
      <c r="O182" s="92"/>
      <c r="P182" s="237">
        <f>O182*H182</f>
        <v>0</v>
      </c>
      <c r="Q182" s="237">
        <v>0.016320000000000001</v>
      </c>
      <c r="R182" s="237">
        <f>Q182*H182</f>
        <v>0.016320000000000001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440</v>
      </c>
      <c r="AT182" s="239" t="s">
        <v>365</v>
      </c>
      <c r="AU182" s="239" t="s">
        <v>88</v>
      </c>
      <c r="AY182" s="18" t="s">
        <v>362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88</v>
      </c>
      <c r="BK182" s="240">
        <f>ROUND(I182*H182,2)</f>
        <v>0</v>
      </c>
      <c r="BL182" s="18" t="s">
        <v>440</v>
      </c>
      <c r="BM182" s="239" t="s">
        <v>502</v>
      </c>
    </row>
    <row r="183" s="13" customFormat="1">
      <c r="A183" s="13"/>
      <c r="B183" s="241"/>
      <c r="C183" s="242"/>
      <c r="D183" s="243" t="s">
        <v>372</v>
      </c>
      <c r="E183" s="244" t="s">
        <v>1</v>
      </c>
      <c r="F183" s="245" t="s">
        <v>4052</v>
      </c>
      <c r="G183" s="242"/>
      <c r="H183" s="246">
        <v>1</v>
      </c>
      <c r="I183" s="247"/>
      <c r="J183" s="242"/>
      <c r="K183" s="242"/>
      <c r="L183" s="248"/>
      <c r="M183" s="249"/>
      <c r="N183" s="250"/>
      <c r="O183" s="250"/>
      <c r="P183" s="250"/>
      <c r="Q183" s="250"/>
      <c r="R183" s="250"/>
      <c r="S183" s="250"/>
      <c r="T183" s="25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2" t="s">
        <v>372</v>
      </c>
      <c r="AU183" s="252" t="s">
        <v>88</v>
      </c>
      <c r="AV183" s="13" t="s">
        <v>88</v>
      </c>
      <c r="AW183" s="13" t="s">
        <v>32</v>
      </c>
      <c r="AX183" s="13" t="s">
        <v>76</v>
      </c>
      <c r="AY183" s="252" t="s">
        <v>362</v>
      </c>
    </row>
    <row r="184" s="14" customFormat="1">
      <c r="A184" s="14"/>
      <c r="B184" s="263"/>
      <c r="C184" s="264"/>
      <c r="D184" s="243" t="s">
        <v>372</v>
      </c>
      <c r="E184" s="265" t="s">
        <v>1</v>
      </c>
      <c r="F184" s="266" t="s">
        <v>396</v>
      </c>
      <c r="G184" s="264"/>
      <c r="H184" s="267">
        <v>1</v>
      </c>
      <c r="I184" s="268"/>
      <c r="J184" s="264"/>
      <c r="K184" s="264"/>
      <c r="L184" s="269"/>
      <c r="M184" s="270"/>
      <c r="N184" s="271"/>
      <c r="O184" s="271"/>
      <c r="P184" s="271"/>
      <c r="Q184" s="271"/>
      <c r="R184" s="271"/>
      <c r="S184" s="271"/>
      <c r="T184" s="27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73" t="s">
        <v>372</v>
      </c>
      <c r="AU184" s="273" t="s">
        <v>88</v>
      </c>
      <c r="AV184" s="14" t="s">
        <v>370</v>
      </c>
      <c r="AW184" s="14" t="s">
        <v>32</v>
      </c>
      <c r="AX184" s="14" t="s">
        <v>83</v>
      </c>
      <c r="AY184" s="273" t="s">
        <v>362</v>
      </c>
    </row>
    <row r="185" s="2" customFormat="1" ht="16.5" customHeight="1">
      <c r="A185" s="39"/>
      <c r="B185" s="40"/>
      <c r="C185" s="228" t="s">
        <v>445</v>
      </c>
      <c r="D185" s="228" t="s">
        <v>365</v>
      </c>
      <c r="E185" s="229" t="s">
        <v>3691</v>
      </c>
      <c r="F185" s="230" t="s">
        <v>3692</v>
      </c>
      <c r="G185" s="231" t="s">
        <v>470</v>
      </c>
      <c r="H185" s="232">
        <v>1</v>
      </c>
      <c r="I185" s="233"/>
      <c r="J185" s="234">
        <f>ROUND(I185*H185,2)</f>
        <v>0</v>
      </c>
      <c r="K185" s="230" t="s">
        <v>369</v>
      </c>
      <c r="L185" s="45"/>
      <c r="M185" s="235" t="s">
        <v>1</v>
      </c>
      <c r="N185" s="236" t="s">
        <v>42</v>
      </c>
      <c r="O185" s="92"/>
      <c r="P185" s="237">
        <f>O185*H185</f>
        <v>0</v>
      </c>
      <c r="Q185" s="237">
        <v>0.0020200000000000001</v>
      </c>
      <c r="R185" s="237">
        <f>Q185*H185</f>
        <v>0.0020200000000000001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440</v>
      </c>
      <c r="AT185" s="239" t="s">
        <v>365</v>
      </c>
      <c r="AU185" s="239" t="s">
        <v>88</v>
      </c>
      <c r="AY185" s="18" t="s">
        <v>362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88</v>
      </c>
      <c r="BK185" s="240">
        <f>ROUND(I185*H185,2)</f>
        <v>0</v>
      </c>
      <c r="BL185" s="18" t="s">
        <v>440</v>
      </c>
      <c r="BM185" s="239" t="s">
        <v>517</v>
      </c>
    </row>
    <row r="186" s="13" customFormat="1">
      <c r="A186" s="13"/>
      <c r="B186" s="241"/>
      <c r="C186" s="242"/>
      <c r="D186" s="243" t="s">
        <v>372</v>
      </c>
      <c r="E186" s="244" t="s">
        <v>1</v>
      </c>
      <c r="F186" s="245" t="s">
        <v>4052</v>
      </c>
      <c r="G186" s="242"/>
      <c r="H186" s="246">
        <v>1</v>
      </c>
      <c r="I186" s="247"/>
      <c r="J186" s="242"/>
      <c r="K186" s="242"/>
      <c r="L186" s="248"/>
      <c r="M186" s="249"/>
      <c r="N186" s="250"/>
      <c r="O186" s="250"/>
      <c r="P186" s="250"/>
      <c r="Q186" s="250"/>
      <c r="R186" s="250"/>
      <c r="S186" s="250"/>
      <c r="T186" s="25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2" t="s">
        <v>372</v>
      </c>
      <c r="AU186" s="252" t="s">
        <v>88</v>
      </c>
      <c r="AV186" s="13" t="s">
        <v>88</v>
      </c>
      <c r="AW186" s="13" t="s">
        <v>32</v>
      </c>
      <c r="AX186" s="13" t="s">
        <v>76</v>
      </c>
      <c r="AY186" s="252" t="s">
        <v>362</v>
      </c>
    </row>
    <row r="187" s="14" customFormat="1">
      <c r="A187" s="14"/>
      <c r="B187" s="263"/>
      <c r="C187" s="264"/>
      <c r="D187" s="243" t="s">
        <v>372</v>
      </c>
      <c r="E187" s="265" t="s">
        <v>1</v>
      </c>
      <c r="F187" s="266" t="s">
        <v>396</v>
      </c>
      <c r="G187" s="264"/>
      <c r="H187" s="267">
        <v>1</v>
      </c>
      <c r="I187" s="268"/>
      <c r="J187" s="264"/>
      <c r="K187" s="264"/>
      <c r="L187" s="269"/>
      <c r="M187" s="270"/>
      <c r="N187" s="271"/>
      <c r="O187" s="271"/>
      <c r="P187" s="271"/>
      <c r="Q187" s="271"/>
      <c r="R187" s="271"/>
      <c r="S187" s="271"/>
      <c r="T187" s="27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3" t="s">
        <v>372</v>
      </c>
      <c r="AU187" s="273" t="s">
        <v>88</v>
      </c>
      <c r="AV187" s="14" t="s">
        <v>370</v>
      </c>
      <c r="AW187" s="14" t="s">
        <v>32</v>
      </c>
      <c r="AX187" s="14" t="s">
        <v>83</v>
      </c>
      <c r="AY187" s="273" t="s">
        <v>362</v>
      </c>
    </row>
    <row r="188" s="2" customFormat="1" ht="16.5" customHeight="1">
      <c r="A188" s="39"/>
      <c r="B188" s="40"/>
      <c r="C188" s="228" t="s">
        <v>450</v>
      </c>
      <c r="D188" s="228" t="s">
        <v>365</v>
      </c>
      <c r="E188" s="229" t="s">
        <v>3693</v>
      </c>
      <c r="F188" s="230" t="s">
        <v>3694</v>
      </c>
      <c r="G188" s="231" t="s">
        <v>470</v>
      </c>
      <c r="H188" s="232">
        <v>1</v>
      </c>
      <c r="I188" s="233"/>
      <c r="J188" s="234">
        <f>ROUND(I188*H188,2)</f>
        <v>0</v>
      </c>
      <c r="K188" s="230" t="s">
        <v>369</v>
      </c>
      <c r="L188" s="45"/>
      <c r="M188" s="235" t="s">
        <v>1</v>
      </c>
      <c r="N188" s="236" t="s">
        <v>42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440</v>
      </c>
      <c r="AT188" s="239" t="s">
        <v>365</v>
      </c>
      <c r="AU188" s="239" t="s">
        <v>88</v>
      </c>
      <c r="AY188" s="18" t="s">
        <v>362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88</v>
      </c>
      <c r="BK188" s="240">
        <f>ROUND(I188*H188,2)</f>
        <v>0</v>
      </c>
      <c r="BL188" s="18" t="s">
        <v>440</v>
      </c>
      <c r="BM188" s="239" t="s">
        <v>526</v>
      </c>
    </row>
    <row r="189" s="13" customFormat="1">
      <c r="A189" s="13"/>
      <c r="B189" s="241"/>
      <c r="C189" s="242"/>
      <c r="D189" s="243" t="s">
        <v>372</v>
      </c>
      <c r="E189" s="244" t="s">
        <v>1</v>
      </c>
      <c r="F189" s="245" t="s">
        <v>4052</v>
      </c>
      <c r="G189" s="242"/>
      <c r="H189" s="246">
        <v>1</v>
      </c>
      <c r="I189" s="247"/>
      <c r="J189" s="242"/>
      <c r="K189" s="242"/>
      <c r="L189" s="248"/>
      <c r="M189" s="249"/>
      <c r="N189" s="250"/>
      <c r="O189" s="250"/>
      <c r="P189" s="250"/>
      <c r="Q189" s="250"/>
      <c r="R189" s="250"/>
      <c r="S189" s="250"/>
      <c r="T189" s="25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2" t="s">
        <v>372</v>
      </c>
      <c r="AU189" s="252" t="s">
        <v>88</v>
      </c>
      <c r="AV189" s="13" t="s">
        <v>88</v>
      </c>
      <c r="AW189" s="13" t="s">
        <v>32</v>
      </c>
      <c r="AX189" s="13" t="s">
        <v>76</v>
      </c>
      <c r="AY189" s="252" t="s">
        <v>362</v>
      </c>
    </row>
    <row r="190" s="14" customFormat="1">
      <c r="A190" s="14"/>
      <c r="B190" s="263"/>
      <c r="C190" s="264"/>
      <c r="D190" s="243" t="s">
        <v>372</v>
      </c>
      <c r="E190" s="265" t="s">
        <v>1</v>
      </c>
      <c r="F190" s="266" t="s">
        <v>396</v>
      </c>
      <c r="G190" s="264"/>
      <c r="H190" s="267">
        <v>1</v>
      </c>
      <c r="I190" s="268"/>
      <c r="J190" s="264"/>
      <c r="K190" s="264"/>
      <c r="L190" s="269"/>
      <c r="M190" s="270"/>
      <c r="N190" s="271"/>
      <c r="O190" s="271"/>
      <c r="P190" s="271"/>
      <c r="Q190" s="271"/>
      <c r="R190" s="271"/>
      <c r="S190" s="271"/>
      <c r="T190" s="27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73" t="s">
        <v>372</v>
      </c>
      <c r="AU190" s="273" t="s">
        <v>88</v>
      </c>
      <c r="AV190" s="14" t="s">
        <v>370</v>
      </c>
      <c r="AW190" s="14" t="s">
        <v>32</v>
      </c>
      <c r="AX190" s="14" t="s">
        <v>83</v>
      </c>
      <c r="AY190" s="273" t="s">
        <v>362</v>
      </c>
    </row>
    <row r="191" s="2" customFormat="1" ht="16.5" customHeight="1">
      <c r="A191" s="39"/>
      <c r="B191" s="40"/>
      <c r="C191" s="228" t="s">
        <v>456</v>
      </c>
      <c r="D191" s="228" t="s">
        <v>365</v>
      </c>
      <c r="E191" s="229" t="s">
        <v>3695</v>
      </c>
      <c r="F191" s="230" t="s">
        <v>3696</v>
      </c>
      <c r="G191" s="231" t="s">
        <v>403</v>
      </c>
      <c r="H191" s="232">
        <v>20</v>
      </c>
      <c r="I191" s="233"/>
      <c r="J191" s="234">
        <f>ROUND(I191*H191,2)</f>
        <v>0</v>
      </c>
      <c r="K191" s="230" t="s">
        <v>369</v>
      </c>
      <c r="L191" s="45"/>
      <c r="M191" s="235" t="s">
        <v>1</v>
      </c>
      <c r="N191" s="236" t="s">
        <v>42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440</v>
      </c>
      <c r="AT191" s="239" t="s">
        <v>365</v>
      </c>
      <c r="AU191" s="239" t="s">
        <v>88</v>
      </c>
      <c r="AY191" s="18" t="s">
        <v>362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88</v>
      </c>
      <c r="BK191" s="240">
        <f>ROUND(I191*H191,2)</f>
        <v>0</v>
      </c>
      <c r="BL191" s="18" t="s">
        <v>440</v>
      </c>
      <c r="BM191" s="239" t="s">
        <v>536</v>
      </c>
    </row>
    <row r="192" s="13" customFormat="1">
      <c r="A192" s="13"/>
      <c r="B192" s="241"/>
      <c r="C192" s="242"/>
      <c r="D192" s="243" t="s">
        <v>372</v>
      </c>
      <c r="E192" s="244" t="s">
        <v>1</v>
      </c>
      <c r="F192" s="245" t="s">
        <v>4053</v>
      </c>
      <c r="G192" s="242"/>
      <c r="H192" s="246">
        <v>20</v>
      </c>
      <c r="I192" s="247"/>
      <c r="J192" s="242"/>
      <c r="K192" s="242"/>
      <c r="L192" s="248"/>
      <c r="M192" s="249"/>
      <c r="N192" s="250"/>
      <c r="O192" s="250"/>
      <c r="P192" s="250"/>
      <c r="Q192" s="250"/>
      <c r="R192" s="250"/>
      <c r="S192" s="250"/>
      <c r="T192" s="25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2" t="s">
        <v>372</v>
      </c>
      <c r="AU192" s="252" t="s">
        <v>88</v>
      </c>
      <c r="AV192" s="13" t="s">
        <v>88</v>
      </c>
      <c r="AW192" s="13" t="s">
        <v>32</v>
      </c>
      <c r="AX192" s="13" t="s">
        <v>76</v>
      </c>
      <c r="AY192" s="252" t="s">
        <v>362</v>
      </c>
    </row>
    <row r="193" s="14" customFormat="1">
      <c r="A193" s="14"/>
      <c r="B193" s="263"/>
      <c r="C193" s="264"/>
      <c r="D193" s="243" t="s">
        <v>372</v>
      </c>
      <c r="E193" s="265" t="s">
        <v>1</v>
      </c>
      <c r="F193" s="266" t="s">
        <v>396</v>
      </c>
      <c r="G193" s="264"/>
      <c r="H193" s="267">
        <v>20</v>
      </c>
      <c r="I193" s="268"/>
      <c r="J193" s="264"/>
      <c r="K193" s="264"/>
      <c r="L193" s="269"/>
      <c r="M193" s="270"/>
      <c r="N193" s="271"/>
      <c r="O193" s="271"/>
      <c r="P193" s="271"/>
      <c r="Q193" s="271"/>
      <c r="R193" s="271"/>
      <c r="S193" s="271"/>
      <c r="T193" s="27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73" t="s">
        <v>372</v>
      </c>
      <c r="AU193" s="273" t="s">
        <v>88</v>
      </c>
      <c r="AV193" s="14" t="s">
        <v>370</v>
      </c>
      <c r="AW193" s="14" t="s">
        <v>32</v>
      </c>
      <c r="AX193" s="14" t="s">
        <v>83</v>
      </c>
      <c r="AY193" s="273" t="s">
        <v>362</v>
      </c>
    </row>
    <row r="194" s="2" customFormat="1" ht="21.75" customHeight="1">
      <c r="A194" s="39"/>
      <c r="B194" s="40"/>
      <c r="C194" s="228" t="s">
        <v>461</v>
      </c>
      <c r="D194" s="228" t="s">
        <v>365</v>
      </c>
      <c r="E194" s="229" t="s">
        <v>3701</v>
      </c>
      <c r="F194" s="230" t="s">
        <v>3702</v>
      </c>
      <c r="G194" s="231" t="s">
        <v>403</v>
      </c>
      <c r="H194" s="232">
        <v>8</v>
      </c>
      <c r="I194" s="233"/>
      <c r="J194" s="234">
        <f>ROUND(I194*H194,2)</f>
        <v>0</v>
      </c>
      <c r="K194" s="230" t="s">
        <v>369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0.00197</v>
      </c>
      <c r="R194" s="237">
        <f>Q194*H194</f>
        <v>0.01576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440</v>
      </c>
      <c r="AT194" s="239" t="s">
        <v>365</v>
      </c>
      <c r="AU194" s="239" t="s">
        <v>88</v>
      </c>
      <c r="AY194" s="18" t="s">
        <v>362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88</v>
      </c>
      <c r="BK194" s="240">
        <f>ROUND(I194*H194,2)</f>
        <v>0</v>
      </c>
      <c r="BL194" s="18" t="s">
        <v>440</v>
      </c>
      <c r="BM194" s="239" t="s">
        <v>544</v>
      </c>
    </row>
    <row r="195" s="13" customFormat="1">
      <c r="A195" s="13"/>
      <c r="B195" s="241"/>
      <c r="C195" s="242"/>
      <c r="D195" s="243" t="s">
        <v>372</v>
      </c>
      <c r="E195" s="244" t="s">
        <v>1</v>
      </c>
      <c r="F195" s="245" t="s">
        <v>3700</v>
      </c>
      <c r="G195" s="242"/>
      <c r="H195" s="246">
        <v>8</v>
      </c>
      <c r="I195" s="247"/>
      <c r="J195" s="242"/>
      <c r="K195" s="242"/>
      <c r="L195" s="248"/>
      <c r="M195" s="249"/>
      <c r="N195" s="250"/>
      <c r="O195" s="250"/>
      <c r="P195" s="250"/>
      <c r="Q195" s="250"/>
      <c r="R195" s="250"/>
      <c r="S195" s="250"/>
      <c r="T195" s="25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2" t="s">
        <v>372</v>
      </c>
      <c r="AU195" s="252" t="s">
        <v>88</v>
      </c>
      <c r="AV195" s="13" t="s">
        <v>88</v>
      </c>
      <c r="AW195" s="13" t="s">
        <v>32</v>
      </c>
      <c r="AX195" s="13" t="s">
        <v>76</v>
      </c>
      <c r="AY195" s="252" t="s">
        <v>362</v>
      </c>
    </row>
    <row r="196" s="14" customFormat="1">
      <c r="A196" s="14"/>
      <c r="B196" s="263"/>
      <c r="C196" s="264"/>
      <c r="D196" s="243" t="s">
        <v>372</v>
      </c>
      <c r="E196" s="265" t="s">
        <v>1</v>
      </c>
      <c r="F196" s="266" t="s">
        <v>396</v>
      </c>
      <c r="G196" s="264"/>
      <c r="H196" s="267">
        <v>8</v>
      </c>
      <c r="I196" s="268"/>
      <c r="J196" s="264"/>
      <c r="K196" s="264"/>
      <c r="L196" s="269"/>
      <c r="M196" s="270"/>
      <c r="N196" s="271"/>
      <c r="O196" s="271"/>
      <c r="P196" s="271"/>
      <c r="Q196" s="271"/>
      <c r="R196" s="271"/>
      <c r="S196" s="271"/>
      <c r="T196" s="27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73" t="s">
        <v>372</v>
      </c>
      <c r="AU196" s="273" t="s">
        <v>88</v>
      </c>
      <c r="AV196" s="14" t="s">
        <v>370</v>
      </c>
      <c r="AW196" s="14" t="s">
        <v>32</v>
      </c>
      <c r="AX196" s="14" t="s">
        <v>83</v>
      </c>
      <c r="AY196" s="273" t="s">
        <v>362</v>
      </c>
    </row>
    <row r="197" s="2" customFormat="1" ht="24.15" customHeight="1">
      <c r="A197" s="39"/>
      <c r="B197" s="40"/>
      <c r="C197" s="228" t="s">
        <v>7</v>
      </c>
      <c r="D197" s="228" t="s">
        <v>365</v>
      </c>
      <c r="E197" s="229" t="s">
        <v>3704</v>
      </c>
      <c r="F197" s="230" t="s">
        <v>3705</v>
      </c>
      <c r="G197" s="231" t="s">
        <v>403</v>
      </c>
      <c r="H197" s="232">
        <v>3</v>
      </c>
      <c r="I197" s="233"/>
      <c r="J197" s="234">
        <f>ROUND(I197*H197,2)</f>
        <v>0</v>
      </c>
      <c r="K197" s="230" t="s">
        <v>369</v>
      </c>
      <c r="L197" s="45"/>
      <c r="M197" s="235" t="s">
        <v>1</v>
      </c>
      <c r="N197" s="236" t="s">
        <v>42</v>
      </c>
      <c r="O197" s="92"/>
      <c r="P197" s="237">
        <f>O197*H197</f>
        <v>0</v>
      </c>
      <c r="Q197" s="237">
        <v>0.00046000000000000001</v>
      </c>
      <c r="R197" s="237">
        <f>Q197*H197</f>
        <v>0.0013800000000000002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440</v>
      </c>
      <c r="AT197" s="239" t="s">
        <v>365</v>
      </c>
      <c r="AU197" s="239" t="s">
        <v>88</v>
      </c>
      <c r="AY197" s="18" t="s">
        <v>362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88</v>
      </c>
      <c r="BK197" s="240">
        <f>ROUND(I197*H197,2)</f>
        <v>0</v>
      </c>
      <c r="BL197" s="18" t="s">
        <v>440</v>
      </c>
      <c r="BM197" s="239" t="s">
        <v>554</v>
      </c>
    </row>
    <row r="198" s="13" customFormat="1">
      <c r="A198" s="13"/>
      <c r="B198" s="241"/>
      <c r="C198" s="242"/>
      <c r="D198" s="243" t="s">
        <v>372</v>
      </c>
      <c r="E198" s="244" t="s">
        <v>1</v>
      </c>
      <c r="F198" s="245" t="s">
        <v>4054</v>
      </c>
      <c r="G198" s="242"/>
      <c r="H198" s="246">
        <v>3</v>
      </c>
      <c r="I198" s="247"/>
      <c r="J198" s="242"/>
      <c r="K198" s="242"/>
      <c r="L198" s="248"/>
      <c r="M198" s="249"/>
      <c r="N198" s="250"/>
      <c r="O198" s="250"/>
      <c r="P198" s="250"/>
      <c r="Q198" s="250"/>
      <c r="R198" s="250"/>
      <c r="S198" s="250"/>
      <c r="T198" s="25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2" t="s">
        <v>372</v>
      </c>
      <c r="AU198" s="252" t="s">
        <v>88</v>
      </c>
      <c r="AV198" s="13" t="s">
        <v>88</v>
      </c>
      <c r="AW198" s="13" t="s">
        <v>32</v>
      </c>
      <c r="AX198" s="13" t="s">
        <v>76</v>
      </c>
      <c r="AY198" s="252" t="s">
        <v>362</v>
      </c>
    </row>
    <row r="199" s="14" customFormat="1">
      <c r="A199" s="14"/>
      <c r="B199" s="263"/>
      <c r="C199" s="264"/>
      <c r="D199" s="243" t="s">
        <v>372</v>
      </c>
      <c r="E199" s="265" t="s">
        <v>1</v>
      </c>
      <c r="F199" s="266" t="s">
        <v>396</v>
      </c>
      <c r="G199" s="264"/>
      <c r="H199" s="267">
        <v>3</v>
      </c>
      <c r="I199" s="268"/>
      <c r="J199" s="264"/>
      <c r="K199" s="264"/>
      <c r="L199" s="269"/>
      <c r="M199" s="270"/>
      <c r="N199" s="271"/>
      <c r="O199" s="271"/>
      <c r="P199" s="271"/>
      <c r="Q199" s="271"/>
      <c r="R199" s="271"/>
      <c r="S199" s="271"/>
      <c r="T199" s="27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73" t="s">
        <v>372</v>
      </c>
      <c r="AU199" s="273" t="s">
        <v>88</v>
      </c>
      <c r="AV199" s="14" t="s">
        <v>370</v>
      </c>
      <c r="AW199" s="14" t="s">
        <v>32</v>
      </c>
      <c r="AX199" s="14" t="s">
        <v>83</v>
      </c>
      <c r="AY199" s="273" t="s">
        <v>362</v>
      </c>
    </row>
    <row r="200" s="2" customFormat="1" ht="24.15" customHeight="1">
      <c r="A200" s="39"/>
      <c r="B200" s="40"/>
      <c r="C200" s="228" t="s">
        <v>473</v>
      </c>
      <c r="D200" s="228" t="s">
        <v>365</v>
      </c>
      <c r="E200" s="229" t="s">
        <v>3707</v>
      </c>
      <c r="F200" s="230" t="s">
        <v>3708</v>
      </c>
      <c r="G200" s="231" t="s">
        <v>403</v>
      </c>
      <c r="H200" s="232">
        <v>3</v>
      </c>
      <c r="I200" s="233"/>
      <c r="J200" s="234">
        <f>ROUND(I200*H200,2)</f>
        <v>0</v>
      </c>
      <c r="K200" s="230" t="s">
        <v>369</v>
      </c>
      <c r="L200" s="45"/>
      <c r="M200" s="235" t="s">
        <v>1</v>
      </c>
      <c r="N200" s="236" t="s">
        <v>42</v>
      </c>
      <c r="O200" s="92"/>
      <c r="P200" s="237">
        <f>O200*H200</f>
        <v>0</v>
      </c>
      <c r="Q200" s="237">
        <v>0.00055999999999999995</v>
      </c>
      <c r="R200" s="237">
        <f>Q200*H200</f>
        <v>0.0016799999999999999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440</v>
      </c>
      <c r="AT200" s="239" t="s">
        <v>365</v>
      </c>
      <c r="AU200" s="239" t="s">
        <v>88</v>
      </c>
      <c r="AY200" s="18" t="s">
        <v>362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88</v>
      </c>
      <c r="BK200" s="240">
        <f>ROUND(I200*H200,2)</f>
        <v>0</v>
      </c>
      <c r="BL200" s="18" t="s">
        <v>440</v>
      </c>
      <c r="BM200" s="239" t="s">
        <v>574</v>
      </c>
    </row>
    <row r="201" s="13" customFormat="1">
      <c r="A201" s="13"/>
      <c r="B201" s="241"/>
      <c r="C201" s="242"/>
      <c r="D201" s="243" t="s">
        <v>372</v>
      </c>
      <c r="E201" s="244" t="s">
        <v>1</v>
      </c>
      <c r="F201" s="245" t="s">
        <v>4054</v>
      </c>
      <c r="G201" s="242"/>
      <c r="H201" s="246">
        <v>3</v>
      </c>
      <c r="I201" s="247"/>
      <c r="J201" s="242"/>
      <c r="K201" s="242"/>
      <c r="L201" s="248"/>
      <c r="M201" s="249"/>
      <c r="N201" s="250"/>
      <c r="O201" s="250"/>
      <c r="P201" s="250"/>
      <c r="Q201" s="250"/>
      <c r="R201" s="250"/>
      <c r="S201" s="250"/>
      <c r="T201" s="25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2" t="s">
        <v>372</v>
      </c>
      <c r="AU201" s="252" t="s">
        <v>88</v>
      </c>
      <c r="AV201" s="13" t="s">
        <v>88</v>
      </c>
      <c r="AW201" s="13" t="s">
        <v>32</v>
      </c>
      <c r="AX201" s="13" t="s">
        <v>76</v>
      </c>
      <c r="AY201" s="252" t="s">
        <v>362</v>
      </c>
    </row>
    <row r="202" s="14" customFormat="1">
      <c r="A202" s="14"/>
      <c r="B202" s="263"/>
      <c r="C202" s="264"/>
      <c r="D202" s="243" t="s">
        <v>372</v>
      </c>
      <c r="E202" s="265" t="s">
        <v>1</v>
      </c>
      <c r="F202" s="266" t="s">
        <v>396</v>
      </c>
      <c r="G202" s="264"/>
      <c r="H202" s="267">
        <v>3</v>
      </c>
      <c r="I202" s="268"/>
      <c r="J202" s="264"/>
      <c r="K202" s="264"/>
      <c r="L202" s="269"/>
      <c r="M202" s="270"/>
      <c r="N202" s="271"/>
      <c r="O202" s="271"/>
      <c r="P202" s="271"/>
      <c r="Q202" s="271"/>
      <c r="R202" s="271"/>
      <c r="S202" s="271"/>
      <c r="T202" s="27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73" t="s">
        <v>372</v>
      </c>
      <c r="AU202" s="273" t="s">
        <v>88</v>
      </c>
      <c r="AV202" s="14" t="s">
        <v>370</v>
      </c>
      <c r="AW202" s="14" t="s">
        <v>32</v>
      </c>
      <c r="AX202" s="14" t="s">
        <v>83</v>
      </c>
      <c r="AY202" s="273" t="s">
        <v>362</v>
      </c>
    </row>
    <row r="203" s="2" customFormat="1" ht="24.15" customHeight="1">
      <c r="A203" s="39"/>
      <c r="B203" s="40"/>
      <c r="C203" s="228" t="s">
        <v>479</v>
      </c>
      <c r="D203" s="228" t="s">
        <v>365</v>
      </c>
      <c r="E203" s="229" t="s">
        <v>3710</v>
      </c>
      <c r="F203" s="230" t="s">
        <v>3711</v>
      </c>
      <c r="G203" s="231" t="s">
        <v>403</v>
      </c>
      <c r="H203" s="232">
        <v>4</v>
      </c>
      <c r="I203" s="233"/>
      <c r="J203" s="234">
        <f>ROUND(I203*H203,2)</f>
        <v>0</v>
      </c>
      <c r="K203" s="230" t="s">
        <v>369</v>
      </c>
      <c r="L203" s="45"/>
      <c r="M203" s="235" t="s">
        <v>1</v>
      </c>
      <c r="N203" s="236" t="s">
        <v>42</v>
      </c>
      <c r="O203" s="92"/>
      <c r="P203" s="237">
        <f>O203*H203</f>
        <v>0</v>
      </c>
      <c r="Q203" s="237">
        <v>0.0019400000000000001</v>
      </c>
      <c r="R203" s="237">
        <f>Q203*H203</f>
        <v>0.0077600000000000004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440</v>
      </c>
      <c r="AT203" s="239" t="s">
        <v>365</v>
      </c>
      <c r="AU203" s="239" t="s">
        <v>88</v>
      </c>
      <c r="AY203" s="18" t="s">
        <v>362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88</v>
      </c>
      <c r="BK203" s="240">
        <f>ROUND(I203*H203,2)</f>
        <v>0</v>
      </c>
      <c r="BL203" s="18" t="s">
        <v>440</v>
      </c>
      <c r="BM203" s="239" t="s">
        <v>1132</v>
      </c>
    </row>
    <row r="204" s="13" customFormat="1">
      <c r="A204" s="13"/>
      <c r="B204" s="241"/>
      <c r="C204" s="242"/>
      <c r="D204" s="243" t="s">
        <v>372</v>
      </c>
      <c r="E204" s="244" t="s">
        <v>1</v>
      </c>
      <c r="F204" s="245" t="s">
        <v>4055</v>
      </c>
      <c r="G204" s="242"/>
      <c r="H204" s="246">
        <v>4</v>
      </c>
      <c r="I204" s="247"/>
      <c r="J204" s="242"/>
      <c r="K204" s="242"/>
      <c r="L204" s="248"/>
      <c r="M204" s="249"/>
      <c r="N204" s="250"/>
      <c r="O204" s="250"/>
      <c r="P204" s="250"/>
      <c r="Q204" s="250"/>
      <c r="R204" s="250"/>
      <c r="S204" s="250"/>
      <c r="T204" s="25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2" t="s">
        <v>372</v>
      </c>
      <c r="AU204" s="252" t="s">
        <v>88</v>
      </c>
      <c r="AV204" s="13" t="s">
        <v>88</v>
      </c>
      <c r="AW204" s="13" t="s">
        <v>32</v>
      </c>
      <c r="AX204" s="13" t="s">
        <v>76</v>
      </c>
      <c r="AY204" s="252" t="s">
        <v>362</v>
      </c>
    </row>
    <row r="205" s="14" customFormat="1">
      <c r="A205" s="14"/>
      <c r="B205" s="263"/>
      <c r="C205" s="264"/>
      <c r="D205" s="243" t="s">
        <v>372</v>
      </c>
      <c r="E205" s="265" t="s">
        <v>1</v>
      </c>
      <c r="F205" s="266" t="s">
        <v>396</v>
      </c>
      <c r="G205" s="264"/>
      <c r="H205" s="267">
        <v>4</v>
      </c>
      <c r="I205" s="268"/>
      <c r="J205" s="264"/>
      <c r="K205" s="264"/>
      <c r="L205" s="269"/>
      <c r="M205" s="270"/>
      <c r="N205" s="271"/>
      <c r="O205" s="271"/>
      <c r="P205" s="271"/>
      <c r="Q205" s="271"/>
      <c r="R205" s="271"/>
      <c r="S205" s="271"/>
      <c r="T205" s="27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73" t="s">
        <v>372</v>
      </c>
      <c r="AU205" s="273" t="s">
        <v>88</v>
      </c>
      <c r="AV205" s="14" t="s">
        <v>370</v>
      </c>
      <c r="AW205" s="14" t="s">
        <v>32</v>
      </c>
      <c r="AX205" s="14" t="s">
        <v>83</v>
      </c>
      <c r="AY205" s="273" t="s">
        <v>362</v>
      </c>
    </row>
    <row r="206" s="2" customFormat="1" ht="24.15" customHeight="1">
      <c r="A206" s="39"/>
      <c r="B206" s="40"/>
      <c r="C206" s="228" t="s">
        <v>484</v>
      </c>
      <c r="D206" s="228" t="s">
        <v>365</v>
      </c>
      <c r="E206" s="229" t="s">
        <v>3716</v>
      </c>
      <c r="F206" s="230" t="s">
        <v>3717</v>
      </c>
      <c r="G206" s="231" t="s">
        <v>403</v>
      </c>
      <c r="H206" s="232">
        <v>8</v>
      </c>
      <c r="I206" s="233"/>
      <c r="J206" s="234">
        <f>ROUND(I206*H206,2)</f>
        <v>0</v>
      </c>
      <c r="K206" s="230" t="s">
        <v>369</v>
      </c>
      <c r="L206" s="45"/>
      <c r="M206" s="235" t="s">
        <v>1</v>
      </c>
      <c r="N206" s="236" t="s">
        <v>42</v>
      </c>
      <c r="O206" s="92"/>
      <c r="P206" s="237">
        <f>O206*H206</f>
        <v>0</v>
      </c>
      <c r="Q206" s="237">
        <v>0.0018400000000000001</v>
      </c>
      <c r="R206" s="237">
        <f>Q206*H206</f>
        <v>0.01472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440</v>
      </c>
      <c r="AT206" s="239" t="s">
        <v>365</v>
      </c>
      <c r="AU206" s="239" t="s">
        <v>88</v>
      </c>
      <c r="AY206" s="18" t="s">
        <v>362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88</v>
      </c>
      <c r="BK206" s="240">
        <f>ROUND(I206*H206,2)</f>
        <v>0</v>
      </c>
      <c r="BL206" s="18" t="s">
        <v>440</v>
      </c>
      <c r="BM206" s="239" t="s">
        <v>1141</v>
      </c>
    </row>
    <row r="207" s="13" customFormat="1">
      <c r="A207" s="13"/>
      <c r="B207" s="241"/>
      <c r="C207" s="242"/>
      <c r="D207" s="243" t="s">
        <v>372</v>
      </c>
      <c r="E207" s="244" t="s">
        <v>1</v>
      </c>
      <c r="F207" s="245" t="s">
        <v>4056</v>
      </c>
      <c r="G207" s="242"/>
      <c r="H207" s="246">
        <v>8</v>
      </c>
      <c r="I207" s="247"/>
      <c r="J207" s="242"/>
      <c r="K207" s="242"/>
      <c r="L207" s="248"/>
      <c r="M207" s="249"/>
      <c r="N207" s="250"/>
      <c r="O207" s="250"/>
      <c r="P207" s="250"/>
      <c r="Q207" s="250"/>
      <c r="R207" s="250"/>
      <c r="S207" s="250"/>
      <c r="T207" s="25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2" t="s">
        <v>372</v>
      </c>
      <c r="AU207" s="252" t="s">
        <v>88</v>
      </c>
      <c r="AV207" s="13" t="s">
        <v>88</v>
      </c>
      <c r="AW207" s="13" t="s">
        <v>32</v>
      </c>
      <c r="AX207" s="13" t="s">
        <v>76</v>
      </c>
      <c r="AY207" s="252" t="s">
        <v>362</v>
      </c>
    </row>
    <row r="208" s="14" customFormat="1">
      <c r="A208" s="14"/>
      <c r="B208" s="263"/>
      <c r="C208" s="264"/>
      <c r="D208" s="243" t="s">
        <v>372</v>
      </c>
      <c r="E208" s="265" t="s">
        <v>1</v>
      </c>
      <c r="F208" s="266" t="s">
        <v>396</v>
      </c>
      <c r="G208" s="264"/>
      <c r="H208" s="267">
        <v>8</v>
      </c>
      <c r="I208" s="268"/>
      <c r="J208" s="264"/>
      <c r="K208" s="264"/>
      <c r="L208" s="269"/>
      <c r="M208" s="270"/>
      <c r="N208" s="271"/>
      <c r="O208" s="271"/>
      <c r="P208" s="271"/>
      <c r="Q208" s="271"/>
      <c r="R208" s="271"/>
      <c r="S208" s="271"/>
      <c r="T208" s="27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73" t="s">
        <v>372</v>
      </c>
      <c r="AU208" s="273" t="s">
        <v>88</v>
      </c>
      <c r="AV208" s="14" t="s">
        <v>370</v>
      </c>
      <c r="AW208" s="14" t="s">
        <v>32</v>
      </c>
      <c r="AX208" s="14" t="s">
        <v>83</v>
      </c>
      <c r="AY208" s="273" t="s">
        <v>362</v>
      </c>
    </row>
    <row r="209" s="2" customFormat="1" ht="24.15" customHeight="1">
      <c r="A209" s="39"/>
      <c r="B209" s="40"/>
      <c r="C209" s="253" t="s">
        <v>488</v>
      </c>
      <c r="D209" s="253" t="s">
        <v>380</v>
      </c>
      <c r="E209" s="254" t="s">
        <v>3719</v>
      </c>
      <c r="F209" s="255" t="s">
        <v>3720</v>
      </c>
      <c r="G209" s="256" t="s">
        <v>470</v>
      </c>
      <c r="H209" s="257">
        <v>2</v>
      </c>
      <c r="I209" s="258"/>
      <c r="J209" s="259">
        <f>ROUND(I209*H209,2)</f>
        <v>0</v>
      </c>
      <c r="K209" s="255" t="s">
        <v>369</v>
      </c>
      <c r="L209" s="260"/>
      <c r="M209" s="261" t="s">
        <v>1</v>
      </c>
      <c r="N209" s="262" t="s">
        <v>42</v>
      </c>
      <c r="O209" s="92"/>
      <c r="P209" s="237">
        <f>O209*H209</f>
        <v>0</v>
      </c>
      <c r="Q209" s="237">
        <v>0.00044999999999999999</v>
      </c>
      <c r="R209" s="237">
        <f>Q209*H209</f>
        <v>0.00089999999999999998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526</v>
      </c>
      <c r="AT209" s="239" t="s">
        <v>380</v>
      </c>
      <c r="AU209" s="239" t="s">
        <v>88</v>
      </c>
      <c r="AY209" s="18" t="s">
        <v>362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88</v>
      </c>
      <c r="BK209" s="240">
        <f>ROUND(I209*H209,2)</f>
        <v>0</v>
      </c>
      <c r="BL209" s="18" t="s">
        <v>440</v>
      </c>
      <c r="BM209" s="239" t="s">
        <v>1149</v>
      </c>
    </row>
    <row r="210" s="13" customFormat="1">
      <c r="A210" s="13"/>
      <c r="B210" s="241"/>
      <c r="C210" s="242"/>
      <c r="D210" s="243" t="s">
        <v>372</v>
      </c>
      <c r="E210" s="244" t="s">
        <v>1</v>
      </c>
      <c r="F210" s="245" t="s">
        <v>3724</v>
      </c>
      <c r="G210" s="242"/>
      <c r="H210" s="246">
        <v>2</v>
      </c>
      <c r="I210" s="247"/>
      <c r="J210" s="242"/>
      <c r="K210" s="242"/>
      <c r="L210" s="248"/>
      <c r="M210" s="249"/>
      <c r="N210" s="250"/>
      <c r="O210" s="250"/>
      <c r="P210" s="250"/>
      <c r="Q210" s="250"/>
      <c r="R210" s="250"/>
      <c r="S210" s="250"/>
      <c r="T210" s="25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2" t="s">
        <v>372</v>
      </c>
      <c r="AU210" s="252" t="s">
        <v>88</v>
      </c>
      <c r="AV210" s="13" t="s">
        <v>88</v>
      </c>
      <c r="AW210" s="13" t="s">
        <v>32</v>
      </c>
      <c r="AX210" s="13" t="s">
        <v>76</v>
      </c>
      <c r="AY210" s="252" t="s">
        <v>362</v>
      </c>
    </row>
    <row r="211" s="14" customFormat="1">
      <c r="A211" s="14"/>
      <c r="B211" s="263"/>
      <c r="C211" s="264"/>
      <c r="D211" s="243" t="s">
        <v>372</v>
      </c>
      <c r="E211" s="265" t="s">
        <v>1</v>
      </c>
      <c r="F211" s="266" t="s">
        <v>396</v>
      </c>
      <c r="G211" s="264"/>
      <c r="H211" s="267">
        <v>2</v>
      </c>
      <c r="I211" s="268"/>
      <c r="J211" s="264"/>
      <c r="K211" s="264"/>
      <c r="L211" s="269"/>
      <c r="M211" s="270"/>
      <c r="N211" s="271"/>
      <c r="O211" s="271"/>
      <c r="P211" s="271"/>
      <c r="Q211" s="271"/>
      <c r="R211" s="271"/>
      <c r="S211" s="271"/>
      <c r="T211" s="27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73" t="s">
        <v>372</v>
      </c>
      <c r="AU211" s="273" t="s">
        <v>88</v>
      </c>
      <c r="AV211" s="14" t="s">
        <v>370</v>
      </c>
      <c r="AW211" s="14" t="s">
        <v>32</v>
      </c>
      <c r="AX211" s="14" t="s">
        <v>83</v>
      </c>
      <c r="AY211" s="273" t="s">
        <v>362</v>
      </c>
    </row>
    <row r="212" s="2" customFormat="1" ht="16.5" customHeight="1">
      <c r="A212" s="39"/>
      <c r="B212" s="40"/>
      <c r="C212" s="253" t="s">
        <v>492</v>
      </c>
      <c r="D212" s="253" t="s">
        <v>380</v>
      </c>
      <c r="E212" s="254" t="s">
        <v>3725</v>
      </c>
      <c r="F212" s="255" t="s">
        <v>3726</v>
      </c>
      <c r="G212" s="256" t="s">
        <v>603</v>
      </c>
      <c r="H212" s="257">
        <v>6.5</v>
      </c>
      <c r="I212" s="258"/>
      <c r="J212" s="259">
        <f>ROUND(I212*H212,2)</f>
        <v>0</v>
      </c>
      <c r="K212" s="255" t="s">
        <v>471</v>
      </c>
      <c r="L212" s="260"/>
      <c r="M212" s="261" t="s">
        <v>1</v>
      </c>
      <c r="N212" s="262" t="s">
        <v>42</v>
      </c>
      <c r="O212" s="92"/>
      <c r="P212" s="237">
        <f>O212*H212</f>
        <v>0</v>
      </c>
      <c r="Q212" s="237">
        <v>0</v>
      </c>
      <c r="R212" s="237">
        <f>Q212*H212</f>
        <v>0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526</v>
      </c>
      <c r="AT212" s="239" t="s">
        <v>380</v>
      </c>
      <c r="AU212" s="239" t="s">
        <v>88</v>
      </c>
      <c r="AY212" s="18" t="s">
        <v>362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88</v>
      </c>
      <c r="BK212" s="240">
        <f>ROUND(I212*H212,2)</f>
        <v>0</v>
      </c>
      <c r="BL212" s="18" t="s">
        <v>440</v>
      </c>
      <c r="BM212" s="239" t="s">
        <v>1159</v>
      </c>
    </row>
    <row r="213" s="13" customFormat="1">
      <c r="A213" s="13"/>
      <c r="B213" s="241"/>
      <c r="C213" s="242"/>
      <c r="D213" s="243" t="s">
        <v>372</v>
      </c>
      <c r="E213" s="244" t="s">
        <v>1</v>
      </c>
      <c r="F213" s="245" t="s">
        <v>4057</v>
      </c>
      <c r="G213" s="242"/>
      <c r="H213" s="246">
        <v>6.5</v>
      </c>
      <c r="I213" s="247"/>
      <c r="J213" s="242"/>
      <c r="K213" s="242"/>
      <c r="L213" s="248"/>
      <c r="M213" s="249"/>
      <c r="N213" s="250"/>
      <c r="O213" s="250"/>
      <c r="P213" s="250"/>
      <c r="Q213" s="250"/>
      <c r="R213" s="250"/>
      <c r="S213" s="250"/>
      <c r="T213" s="25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2" t="s">
        <v>372</v>
      </c>
      <c r="AU213" s="252" t="s">
        <v>88</v>
      </c>
      <c r="AV213" s="13" t="s">
        <v>88</v>
      </c>
      <c r="AW213" s="13" t="s">
        <v>32</v>
      </c>
      <c r="AX213" s="13" t="s">
        <v>76</v>
      </c>
      <c r="AY213" s="252" t="s">
        <v>362</v>
      </c>
    </row>
    <row r="214" s="14" customFormat="1">
      <c r="A214" s="14"/>
      <c r="B214" s="263"/>
      <c r="C214" s="264"/>
      <c r="D214" s="243" t="s">
        <v>372</v>
      </c>
      <c r="E214" s="265" t="s">
        <v>1</v>
      </c>
      <c r="F214" s="266" t="s">
        <v>396</v>
      </c>
      <c r="G214" s="264"/>
      <c r="H214" s="267">
        <v>6.5</v>
      </c>
      <c r="I214" s="268"/>
      <c r="J214" s="264"/>
      <c r="K214" s="264"/>
      <c r="L214" s="269"/>
      <c r="M214" s="270"/>
      <c r="N214" s="271"/>
      <c r="O214" s="271"/>
      <c r="P214" s="271"/>
      <c r="Q214" s="271"/>
      <c r="R214" s="271"/>
      <c r="S214" s="271"/>
      <c r="T214" s="27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73" t="s">
        <v>372</v>
      </c>
      <c r="AU214" s="273" t="s">
        <v>88</v>
      </c>
      <c r="AV214" s="14" t="s">
        <v>370</v>
      </c>
      <c r="AW214" s="14" t="s">
        <v>32</v>
      </c>
      <c r="AX214" s="14" t="s">
        <v>83</v>
      </c>
      <c r="AY214" s="273" t="s">
        <v>362</v>
      </c>
    </row>
    <row r="215" s="2" customFormat="1" ht="33" customHeight="1">
      <c r="A215" s="39"/>
      <c r="B215" s="40"/>
      <c r="C215" s="228" t="s">
        <v>497</v>
      </c>
      <c r="D215" s="228" t="s">
        <v>365</v>
      </c>
      <c r="E215" s="229" t="s">
        <v>3731</v>
      </c>
      <c r="F215" s="230" t="s">
        <v>3732</v>
      </c>
      <c r="G215" s="231" t="s">
        <v>403</v>
      </c>
      <c r="H215" s="232">
        <v>8</v>
      </c>
      <c r="I215" s="233"/>
      <c r="J215" s="234">
        <f>ROUND(I215*H215,2)</f>
        <v>0</v>
      </c>
      <c r="K215" s="230" t="s">
        <v>471</v>
      </c>
      <c r="L215" s="45"/>
      <c r="M215" s="235" t="s">
        <v>1</v>
      </c>
      <c r="N215" s="236" t="s">
        <v>42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440</v>
      </c>
      <c r="AT215" s="239" t="s">
        <v>365</v>
      </c>
      <c r="AU215" s="239" t="s">
        <v>88</v>
      </c>
      <c r="AY215" s="18" t="s">
        <v>362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88</v>
      </c>
      <c r="BK215" s="240">
        <f>ROUND(I215*H215,2)</f>
        <v>0</v>
      </c>
      <c r="BL215" s="18" t="s">
        <v>440</v>
      </c>
      <c r="BM215" s="239" t="s">
        <v>1171</v>
      </c>
    </row>
    <row r="216" s="13" customFormat="1">
      <c r="A216" s="13"/>
      <c r="B216" s="241"/>
      <c r="C216" s="242"/>
      <c r="D216" s="243" t="s">
        <v>372</v>
      </c>
      <c r="E216" s="244" t="s">
        <v>1</v>
      </c>
      <c r="F216" s="245" t="s">
        <v>4058</v>
      </c>
      <c r="G216" s="242"/>
      <c r="H216" s="246">
        <v>8</v>
      </c>
      <c r="I216" s="247"/>
      <c r="J216" s="242"/>
      <c r="K216" s="242"/>
      <c r="L216" s="248"/>
      <c r="M216" s="249"/>
      <c r="N216" s="250"/>
      <c r="O216" s="250"/>
      <c r="P216" s="250"/>
      <c r="Q216" s="250"/>
      <c r="R216" s="250"/>
      <c r="S216" s="250"/>
      <c r="T216" s="25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2" t="s">
        <v>372</v>
      </c>
      <c r="AU216" s="252" t="s">
        <v>88</v>
      </c>
      <c r="AV216" s="13" t="s">
        <v>88</v>
      </c>
      <c r="AW216" s="13" t="s">
        <v>32</v>
      </c>
      <c r="AX216" s="13" t="s">
        <v>76</v>
      </c>
      <c r="AY216" s="252" t="s">
        <v>362</v>
      </c>
    </row>
    <row r="217" s="14" customFormat="1">
      <c r="A217" s="14"/>
      <c r="B217" s="263"/>
      <c r="C217" s="264"/>
      <c r="D217" s="243" t="s">
        <v>372</v>
      </c>
      <c r="E217" s="265" t="s">
        <v>1</v>
      </c>
      <c r="F217" s="266" t="s">
        <v>396</v>
      </c>
      <c r="G217" s="264"/>
      <c r="H217" s="267">
        <v>8</v>
      </c>
      <c r="I217" s="268"/>
      <c r="J217" s="264"/>
      <c r="K217" s="264"/>
      <c r="L217" s="269"/>
      <c r="M217" s="270"/>
      <c r="N217" s="271"/>
      <c r="O217" s="271"/>
      <c r="P217" s="271"/>
      <c r="Q217" s="271"/>
      <c r="R217" s="271"/>
      <c r="S217" s="271"/>
      <c r="T217" s="27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73" t="s">
        <v>372</v>
      </c>
      <c r="AU217" s="273" t="s">
        <v>88</v>
      </c>
      <c r="AV217" s="14" t="s">
        <v>370</v>
      </c>
      <c r="AW217" s="14" t="s">
        <v>32</v>
      </c>
      <c r="AX217" s="14" t="s">
        <v>83</v>
      </c>
      <c r="AY217" s="273" t="s">
        <v>362</v>
      </c>
    </row>
    <row r="218" s="2" customFormat="1" ht="16.5" customHeight="1">
      <c r="A218" s="39"/>
      <c r="B218" s="40"/>
      <c r="C218" s="228" t="s">
        <v>502</v>
      </c>
      <c r="D218" s="228" t="s">
        <v>365</v>
      </c>
      <c r="E218" s="229" t="s">
        <v>3734</v>
      </c>
      <c r="F218" s="230" t="s">
        <v>3735</v>
      </c>
      <c r="G218" s="231" t="s">
        <v>470</v>
      </c>
      <c r="H218" s="232">
        <v>3</v>
      </c>
      <c r="I218" s="233"/>
      <c r="J218" s="234">
        <f>ROUND(I218*H218,2)</f>
        <v>0</v>
      </c>
      <c r="K218" s="230" t="s">
        <v>369</v>
      </c>
      <c r="L218" s="45"/>
      <c r="M218" s="235" t="s">
        <v>1</v>
      </c>
      <c r="N218" s="236" t="s">
        <v>42</v>
      </c>
      <c r="O218" s="92"/>
      <c r="P218" s="237">
        <f>O218*H218</f>
        <v>0</v>
      </c>
      <c r="Q218" s="237">
        <v>0</v>
      </c>
      <c r="R218" s="237">
        <f>Q218*H218</f>
        <v>0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440</v>
      </c>
      <c r="AT218" s="239" t="s">
        <v>365</v>
      </c>
      <c r="AU218" s="239" t="s">
        <v>88</v>
      </c>
      <c r="AY218" s="18" t="s">
        <v>362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88</v>
      </c>
      <c r="BK218" s="240">
        <f>ROUND(I218*H218,2)</f>
        <v>0</v>
      </c>
      <c r="BL218" s="18" t="s">
        <v>440</v>
      </c>
      <c r="BM218" s="239" t="s">
        <v>1180</v>
      </c>
    </row>
    <row r="219" s="13" customFormat="1">
      <c r="A219" s="13"/>
      <c r="B219" s="241"/>
      <c r="C219" s="242"/>
      <c r="D219" s="243" t="s">
        <v>372</v>
      </c>
      <c r="E219" s="244" t="s">
        <v>1</v>
      </c>
      <c r="F219" s="245" t="s">
        <v>4059</v>
      </c>
      <c r="G219" s="242"/>
      <c r="H219" s="246">
        <v>3</v>
      </c>
      <c r="I219" s="247"/>
      <c r="J219" s="242"/>
      <c r="K219" s="242"/>
      <c r="L219" s="248"/>
      <c r="M219" s="249"/>
      <c r="N219" s="250"/>
      <c r="O219" s="250"/>
      <c r="P219" s="250"/>
      <c r="Q219" s="250"/>
      <c r="R219" s="250"/>
      <c r="S219" s="250"/>
      <c r="T219" s="25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2" t="s">
        <v>372</v>
      </c>
      <c r="AU219" s="252" t="s">
        <v>88</v>
      </c>
      <c r="AV219" s="13" t="s">
        <v>88</v>
      </c>
      <c r="AW219" s="13" t="s">
        <v>32</v>
      </c>
      <c r="AX219" s="13" t="s">
        <v>76</v>
      </c>
      <c r="AY219" s="252" t="s">
        <v>362</v>
      </c>
    </row>
    <row r="220" s="14" customFormat="1">
      <c r="A220" s="14"/>
      <c r="B220" s="263"/>
      <c r="C220" s="264"/>
      <c r="D220" s="243" t="s">
        <v>372</v>
      </c>
      <c r="E220" s="265" t="s">
        <v>1</v>
      </c>
      <c r="F220" s="266" t="s">
        <v>396</v>
      </c>
      <c r="G220" s="264"/>
      <c r="H220" s="267">
        <v>3</v>
      </c>
      <c r="I220" s="268"/>
      <c r="J220" s="264"/>
      <c r="K220" s="264"/>
      <c r="L220" s="269"/>
      <c r="M220" s="270"/>
      <c r="N220" s="271"/>
      <c r="O220" s="271"/>
      <c r="P220" s="271"/>
      <c r="Q220" s="271"/>
      <c r="R220" s="271"/>
      <c r="S220" s="271"/>
      <c r="T220" s="27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73" t="s">
        <v>372</v>
      </c>
      <c r="AU220" s="273" t="s">
        <v>88</v>
      </c>
      <c r="AV220" s="14" t="s">
        <v>370</v>
      </c>
      <c r="AW220" s="14" t="s">
        <v>32</v>
      </c>
      <c r="AX220" s="14" t="s">
        <v>83</v>
      </c>
      <c r="AY220" s="273" t="s">
        <v>362</v>
      </c>
    </row>
    <row r="221" s="2" customFormat="1" ht="21.75" customHeight="1">
      <c r="A221" s="39"/>
      <c r="B221" s="40"/>
      <c r="C221" s="228" t="s">
        <v>509</v>
      </c>
      <c r="D221" s="228" t="s">
        <v>365</v>
      </c>
      <c r="E221" s="229" t="s">
        <v>3740</v>
      </c>
      <c r="F221" s="230" t="s">
        <v>3741</v>
      </c>
      <c r="G221" s="231" t="s">
        <v>470</v>
      </c>
      <c r="H221" s="232">
        <v>4</v>
      </c>
      <c r="I221" s="233"/>
      <c r="J221" s="234">
        <f>ROUND(I221*H221,2)</f>
        <v>0</v>
      </c>
      <c r="K221" s="230" t="s">
        <v>369</v>
      </c>
      <c r="L221" s="45"/>
      <c r="M221" s="235" t="s">
        <v>1</v>
      </c>
      <c r="N221" s="236" t="s">
        <v>42</v>
      </c>
      <c r="O221" s="92"/>
      <c r="P221" s="237">
        <f>O221*H221</f>
        <v>0</v>
      </c>
      <c r="Q221" s="237">
        <v>0</v>
      </c>
      <c r="R221" s="237">
        <f>Q221*H221</f>
        <v>0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440</v>
      </c>
      <c r="AT221" s="239" t="s">
        <v>365</v>
      </c>
      <c r="AU221" s="239" t="s">
        <v>88</v>
      </c>
      <c r="AY221" s="18" t="s">
        <v>362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88</v>
      </c>
      <c r="BK221" s="240">
        <f>ROUND(I221*H221,2)</f>
        <v>0</v>
      </c>
      <c r="BL221" s="18" t="s">
        <v>440</v>
      </c>
      <c r="BM221" s="239" t="s">
        <v>1190</v>
      </c>
    </row>
    <row r="222" s="13" customFormat="1">
      <c r="A222" s="13"/>
      <c r="B222" s="241"/>
      <c r="C222" s="242"/>
      <c r="D222" s="243" t="s">
        <v>372</v>
      </c>
      <c r="E222" s="244" t="s">
        <v>1</v>
      </c>
      <c r="F222" s="245" t="s">
        <v>4060</v>
      </c>
      <c r="G222" s="242"/>
      <c r="H222" s="246">
        <v>4</v>
      </c>
      <c r="I222" s="247"/>
      <c r="J222" s="242"/>
      <c r="K222" s="242"/>
      <c r="L222" s="248"/>
      <c r="M222" s="249"/>
      <c r="N222" s="250"/>
      <c r="O222" s="250"/>
      <c r="P222" s="250"/>
      <c r="Q222" s="250"/>
      <c r="R222" s="250"/>
      <c r="S222" s="250"/>
      <c r="T222" s="25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2" t="s">
        <v>372</v>
      </c>
      <c r="AU222" s="252" t="s">
        <v>88</v>
      </c>
      <c r="AV222" s="13" t="s">
        <v>88</v>
      </c>
      <c r="AW222" s="13" t="s">
        <v>32</v>
      </c>
      <c r="AX222" s="13" t="s">
        <v>76</v>
      </c>
      <c r="AY222" s="252" t="s">
        <v>362</v>
      </c>
    </row>
    <row r="223" s="14" customFormat="1">
      <c r="A223" s="14"/>
      <c r="B223" s="263"/>
      <c r="C223" s="264"/>
      <c r="D223" s="243" t="s">
        <v>372</v>
      </c>
      <c r="E223" s="265" t="s">
        <v>1</v>
      </c>
      <c r="F223" s="266" t="s">
        <v>396</v>
      </c>
      <c r="G223" s="264"/>
      <c r="H223" s="267">
        <v>4</v>
      </c>
      <c r="I223" s="268"/>
      <c r="J223" s="264"/>
      <c r="K223" s="264"/>
      <c r="L223" s="269"/>
      <c r="M223" s="270"/>
      <c r="N223" s="271"/>
      <c r="O223" s="271"/>
      <c r="P223" s="271"/>
      <c r="Q223" s="271"/>
      <c r="R223" s="271"/>
      <c r="S223" s="271"/>
      <c r="T223" s="27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73" t="s">
        <v>372</v>
      </c>
      <c r="AU223" s="273" t="s">
        <v>88</v>
      </c>
      <c r="AV223" s="14" t="s">
        <v>370</v>
      </c>
      <c r="AW223" s="14" t="s">
        <v>32</v>
      </c>
      <c r="AX223" s="14" t="s">
        <v>83</v>
      </c>
      <c r="AY223" s="273" t="s">
        <v>362</v>
      </c>
    </row>
    <row r="224" s="2" customFormat="1" ht="24.15" customHeight="1">
      <c r="A224" s="39"/>
      <c r="B224" s="40"/>
      <c r="C224" s="228" t="s">
        <v>517</v>
      </c>
      <c r="D224" s="228" t="s">
        <v>365</v>
      </c>
      <c r="E224" s="229" t="s">
        <v>3752</v>
      </c>
      <c r="F224" s="230" t="s">
        <v>3753</v>
      </c>
      <c r="G224" s="231" t="s">
        <v>470</v>
      </c>
      <c r="H224" s="232">
        <v>1</v>
      </c>
      <c r="I224" s="233"/>
      <c r="J224" s="234">
        <f>ROUND(I224*H224,2)</f>
        <v>0</v>
      </c>
      <c r="K224" s="230" t="s">
        <v>471</v>
      </c>
      <c r="L224" s="45"/>
      <c r="M224" s="235" t="s">
        <v>1</v>
      </c>
      <c r="N224" s="236" t="s">
        <v>42</v>
      </c>
      <c r="O224" s="92"/>
      <c r="P224" s="237">
        <f>O224*H224</f>
        <v>0</v>
      </c>
      <c r="Q224" s="237">
        <v>0.0021199999999999999</v>
      </c>
      <c r="R224" s="237">
        <f>Q224*H224</f>
        <v>0.0021199999999999999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440</v>
      </c>
      <c r="AT224" s="239" t="s">
        <v>365</v>
      </c>
      <c r="AU224" s="239" t="s">
        <v>88</v>
      </c>
      <c r="AY224" s="18" t="s">
        <v>362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88</v>
      </c>
      <c r="BK224" s="240">
        <f>ROUND(I224*H224,2)</f>
        <v>0</v>
      </c>
      <c r="BL224" s="18" t="s">
        <v>440</v>
      </c>
      <c r="BM224" s="239" t="s">
        <v>1201</v>
      </c>
    </row>
    <row r="225" s="13" customFormat="1">
      <c r="A225" s="13"/>
      <c r="B225" s="241"/>
      <c r="C225" s="242"/>
      <c r="D225" s="243" t="s">
        <v>372</v>
      </c>
      <c r="E225" s="244" t="s">
        <v>1</v>
      </c>
      <c r="F225" s="245" t="s">
        <v>4061</v>
      </c>
      <c r="G225" s="242"/>
      <c r="H225" s="246">
        <v>1</v>
      </c>
      <c r="I225" s="247"/>
      <c r="J225" s="242"/>
      <c r="K225" s="242"/>
      <c r="L225" s="248"/>
      <c r="M225" s="249"/>
      <c r="N225" s="250"/>
      <c r="O225" s="250"/>
      <c r="P225" s="250"/>
      <c r="Q225" s="250"/>
      <c r="R225" s="250"/>
      <c r="S225" s="250"/>
      <c r="T225" s="25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2" t="s">
        <v>372</v>
      </c>
      <c r="AU225" s="252" t="s">
        <v>88</v>
      </c>
      <c r="AV225" s="13" t="s">
        <v>88</v>
      </c>
      <c r="AW225" s="13" t="s">
        <v>32</v>
      </c>
      <c r="AX225" s="13" t="s">
        <v>76</v>
      </c>
      <c r="AY225" s="252" t="s">
        <v>362</v>
      </c>
    </row>
    <row r="226" s="14" customFormat="1">
      <c r="A226" s="14"/>
      <c r="B226" s="263"/>
      <c r="C226" s="264"/>
      <c r="D226" s="243" t="s">
        <v>372</v>
      </c>
      <c r="E226" s="265" t="s">
        <v>1</v>
      </c>
      <c r="F226" s="266" t="s">
        <v>396</v>
      </c>
      <c r="G226" s="264"/>
      <c r="H226" s="267">
        <v>1</v>
      </c>
      <c r="I226" s="268"/>
      <c r="J226" s="264"/>
      <c r="K226" s="264"/>
      <c r="L226" s="269"/>
      <c r="M226" s="270"/>
      <c r="N226" s="271"/>
      <c r="O226" s="271"/>
      <c r="P226" s="271"/>
      <c r="Q226" s="271"/>
      <c r="R226" s="271"/>
      <c r="S226" s="271"/>
      <c r="T226" s="27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73" t="s">
        <v>372</v>
      </c>
      <c r="AU226" s="273" t="s">
        <v>88</v>
      </c>
      <c r="AV226" s="14" t="s">
        <v>370</v>
      </c>
      <c r="AW226" s="14" t="s">
        <v>32</v>
      </c>
      <c r="AX226" s="14" t="s">
        <v>83</v>
      </c>
      <c r="AY226" s="273" t="s">
        <v>362</v>
      </c>
    </row>
    <row r="227" s="2" customFormat="1" ht="16.5" customHeight="1">
      <c r="A227" s="39"/>
      <c r="B227" s="40"/>
      <c r="C227" s="228" t="s">
        <v>522</v>
      </c>
      <c r="D227" s="228" t="s">
        <v>365</v>
      </c>
      <c r="E227" s="229" t="s">
        <v>3758</v>
      </c>
      <c r="F227" s="230" t="s">
        <v>3759</v>
      </c>
      <c r="G227" s="231" t="s">
        <v>470</v>
      </c>
      <c r="H227" s="232">
        <v>1</v>
      </c>
      <c r="I227" s="233"/>
      <c r="J227" s="234">
        <f>ROUND(I227*H227,2)</f>
        <v>0</v>
      </c>
      <c r="K227" s="230" t="s">
        <v>369</v>
      </c>
      <c r="L227" s="45"/>
      <c r="M227" s="235" t="s">
        <v>1</v>
      </c>
      <c r="N227" s="236" t="s">
        <v>42</v>
      </c>
      <c r="O227" s="92"/>
      <c r="P227" s="237">
        <f>O227*H227</f>
        <v>0</v>
      </c>
      <c r="Q227" s="237">
        <v>0.00029</v>
      </c>
      <c r="R227" s="237">
        <f>Q227*H227</f>
        <v>0.00029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440</v>
      </c>
      <c r="AT227" s="239" t="s">
        <v>365</v>
      </c>
      <c r="AU227" s="239" t="s">
        <v>88</v>
      </c>
      <c r="AY227" s="18" t="s">
        <v>362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88</v>
      </c>
      <c r="BK227" s="240">
        <f>ROUND(I227*H227,2)</f>
        <v>0</v>
      </c>
      <c r="BL227" s="18" t="s">
        <v>440</v>
      </c>
      <c r="BM227" s="239" t="s">
        <v>1214</v>
      </c>
    </row>
    <row r="228" s="13" customFormat="1">
      <c r="A228" s="13"/>
      <c r="B228" s="241"/>
      <c r="C228" s="242"/>
      <c r="D228" s="243" t="s">
        <v>372</v>
      </c>
      <c r="E228" s="244" t="s">
        <v>1</v>
      </c>
      <c r="F228" s="245" t="s">
        <v>3760</v>
      </c>
      <c r="G228" s="242"/>
      <c r="H228" s="246">
        <v>1</v>
      </c>
      <c r="I228" s="247"/>
      <c r="J228" s="242"/>
      <c r="K228" s="242"/>
      <c r="L228" s="248"/>
      <c r="M228" s="249"/>
      <c r="N228" s="250"/>
      <c r="O228" s="250"/>
      <c r="P228" s="250"/>
      <c r="Q228" s="250"/>
      <c r="R228" s="250"/>
      <c r="S228" s="250"/>
      <c r="T228" s="25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2" t="s">
        <v>372</v>
      </c>
      <c r="AU228" s="252" t="s">
        <v>88</v>
      </c>
      <c r="AV228" s="13" t="s">
        <v>88</v>
      </c>
      <c r="AW228" s="13" t="s">
        <v>32</v>
      </c>
      <c r="AX228" s="13" t="s">
        <v>76</v>
      </c>
      <c r="AY228" s="252" t="s">
        <v>362</v>
      </c>
    </row>
    <row r="229" s="14" customFormat="1">
      <c r="A229" s="14"/>
      <c r="B229" s="263"/>
      <c r="C229" s="264"/>
      <c r="D229" s="243" t="s">
        <v>372</v>
      </c>
      <c r="E229" s="265" t="s">
        <v>1</v>
      </c>
      <c r="F229" s="266" t="s">
        <v>396</v>
      </c>
      <c r="G229" s="264"/>
      <c r="H229" s="267">
        <v>1</v>
      </c>
      <c r="I229" s="268"/>
      <c r="J229" s="264"/>
      <c r="K229" s="264"/>
      <c r="L229" s="269"/>
      <c r="M229" s="270"/>
      <c r="N229" s="271"/>
      <c r="O229" s="271"/>
      <c r="P229" s="271"/>
      <c r="Q229" s="271"/>
      <c r="R229" s="271"/>
      <c r="S229" s="271"/>
      <c r="T229" s="27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73" t="s">
        <v>372</v>
      </c>
      <c r="AU229" s="273" t="s">
        <v>88</v>
      </c>
      <c r="AV229" s="14" t="s">
        <v>370</v>
      </c>
      <c r="AW229" s="14" t="s">
        <v>32</v>
      </c>
      <c r="AX229" s="14" t="s">
        <v>83</v>
      </c>
      <c r="AY229" s="273" t="s">
        <v>362</v>
      </c>
    </row>
    <row r="230" s="2" customFormat="1" ht="21.75" customHeight="1">
      <c r="A230" s="39"/>
      <c r="B230" s="40"/>
      <c r="C230" s="228" t="s">
        <v>526</v>
      </c>
      <c r="D230" s="228" t="s">
        <v>365</v>
      </c>
      <c r="E230" s="229" t="s">
        <v>3761</v>
      </c>
      <c r="F230" s="230" t="s">
        <v>3762</v>
      </c>
      <c r="G230" s="231" t="s">
        <v>470</v>
      </c>
      <c r="H230" s="232">
        <v>1</v>
      </c>
      <c r="I230" s="233"/>
      <c r="J230" s="234">
        <f>ROUND(I230*H230,2)</f>
        <v>0</v>
      </c>
      <c r="K230" s="230" t="s">
        <v>369</v>
      </c>
      <c r="L230" s="45"/>
      <c r="M230" s="235" t="s">
        <v>1</v>
      </c>
      <c r="N230" s="236" t="s">
        <v>42</v>
      </c>
      <c r="O230" s="92"/>
      <c r="P230" s="237">
        <f>O230*H230</f>
        <v>0</v>
      </c>
      <c r="Q230" s="237">
        <v>0.00018000000000000001</v>
      </c>
      <c r="R230" s="237">
        <f>Q230*H230</f>
        <v>0.00018000000000000001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440</v>
      </c>
      <c r="AT230" s="239" t="s">
        <v>365</v>
      </c>
      <c r="AU230" s="239" t="s">
        <v>88</v>
      </c>
      <c r="AY230" s="18" t="s">
        <v>362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88</v>
      </c>
      <c r="BK230" s="240">
        <f>ROUND(I230*H230,2)</f>
        <v>0</v>
      </c>
      <c r="BL230" s="18" t="s">
        <v>440</v>
      </c>
      <c r="BM230" s="239" t="s">
        <v>1222</v>
      </c>
    </row>
    <row r="231" s="13" customFormat="1">
      <c r="A231" s="13"/>
      <c r="B231" s="241"/>
      <c r="C231" s="242"/>
      <c r="D231" s="243" t="s">
        <v>372</v>
      </c>
      <c r="E231" s="244" t="s">
        <v>1</v>
      </c>
      <c r="F231" s="245" t="s">
        <v>4062</v>
      </c>
      <c r="G231" s="242"/>
      <c r="H231" s="246">
        <v>1</v>
      </c>
      <c r="I231" s="247"/>
      <c r="J231" s="242"/>
      <c r="K231" s="242"/>
      <c r="L231" s="248"/>
      <c r="M231" s="249"/>
      <c r="N231" s="250"/>
      <c r="O231" s="250"/>
      <c r="P231" s="250"/>
      <c r="Q231" s="250"/>
      <c r="R231" s="250"/>
      <c r="S231" s="250"/>
      <c r="T231" s="25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2" t="s">
        <v>372</v>
      </c>
      <c r="AU231" s="252" t="s">
        <v>88</v>
      </c>
      <c r="AV231" s="13" t="s">
        <v>88</v>
      </c>
      <c r="AW231" s="13" t="s">
        <v>32</v>
      </c>
      <c r="AX231" s="13" t="s">
        <v>76</v>
      </c>
      <c r="AY231" s="252" t="s">
        <v>362</v>
      </c>
    </row>
    <row r="232" s="14" customFormat="1">
      <c r="A232" s="14"/>
      <c r="B232" s="263"/>
      <c r="C232" s="264"/>
      <c r="D232" s="243" t="s">
        <v>372</v>
      </c>
      <c r="E232" s="265" t="s">
        <v>1</v>
      </c>
      <c r="F232" s="266" t="s">
        <v>396</v>
      </c>
      <c r="G232" s="264"/>
      <c r="H232" s="267">
        <v>1</v>
      </c>
      <c r="I232" s="268"/>
      <c r="J232" s="264"/>
      <c r="K232" s="264"/>
      <c r="L232" s="269"/>
      <c r="M232" s="270"/>
      <c r="N232" s="271"/>
      <c r="O232" s="271"/>
      <c r="P232" s="271"/>
      <c r="Q232" s="271"/>
      <c r="R232" s="271"/>
      <c r="S232" s="271"/>
      <c r="T232" s="27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73" t="s">
        <v>372</v>
      </c>
      <c r="AU232" s="273" t="s">
        <v>88</v>
      </c>
      <c r="AV232" s="14" t="s">
        <v>370</v>
      </c>
      <c r="AW232" s="14" t="s">
        <v>32</v>
      </c>
      <c r="AX232" s="14" t="s">
        <v>83</v>
      </c>
      <c r="AY232" s="273" t="s">
        <v>362</v>
      </c>
    </row>
    <row r="233" s="2" customFormat="1" ht="21.75" customHeight="1">
      <c r="A233" s="39"/>
      <c r="B233" s="40"/>
      <c r="C233" s="228" t="s">
        <v>530</v>
      </c>
      <c r="D233" s="228" t="s">
        <v>365</v>
      </c>
      <c r="E233" s="229" t="s">
        <v>3767</v>
      </c>
      <c r="F233" s="230" t="s">
        <v>3768</v>
      </c>
      <c r="G233" s="231" t="s">
        <v>403</v>
      </c>
      <c r="H233" s="232">
        <v>23</v>
      </c>
      <c r="I233" s="233"/>
      <c r="J233" s="234">
        <f>ROUND(I233*H233,2)</f>
        <v>0</v>
      </c>
      <c r="K233" s="230" t="s">
        <v>369</v>
      </c>
      <c r="L233" s="45"/>
      <c r="M233" s="235" t="s">
        <v>1</v>
      </c>
      <c r="N233" s="236" t="s">
        <v>42</v>
      </c>
      <c r="O233" s="92"/>
      <c r="P233" s="237">
        <f>O233*H233</f>
        <v>0</v>
      </c>
      <c r="Q233" s="237">
        <v>0</v>
      </c>
      <c r="R233" s="237">
        <f>Q233*H233</f>
        <v>0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440</v>
      </c>
      <c r="AT233" s="239" t="s">
        <v>365</v>
      </c>
      <c r="AU233" s="239" t="s">
        <v>88</v>
      </c>
      <c r="AY233" s="18" t="s">
        <v>362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88</v>
      </c>
      <c r="BK233" s="240">
        <f>ROUND(I233*H233,2)</f>
        <v>0</v>
      </c>
      <c r="BL233" s="18" t="s">
        <v>440</v>
      </c>
      <c r="BM233" s="239" t="s">
        <v>1233</v>
      </c>
    </row>
    <row r="234" s="13" customFormat="1">
      <c r="A234" s="13"/>
      <c r="B234" s="241"/>
      <c r="C234" s="242"/>
      <c r="D234" s="243" t="s">
        <v>372</v>
      </c>
      <c r="E234" s="244" t="s">
        <v>1</v>
      </c>
      <c r="F234" s="245" t="s">
        <v>4063</v>
      </c>
      <c r="G234" s="242"/>
      <c r="H234" s="246">
        <v>23</v>
      </c>
      <c r="I234" s="247"/>
      <c r="J234" s="242"/>
      <c r="K234" s="242"/>
      <c r="L234" s="248"/>
      <c r="M234" s="249"/>
      <c r="N234" s="250"/>
      <c r="O234" s="250"/>
      <c r="P234" s="250"/>
      <c r="Q234" s="250"/>
      <c r="R234" s="250"/>
      <c r="S234" s="250"/>
      <c r="T234" s="25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2" t="s">
        <v>372</v>
      </c>
      <c r="AU234" s="252" t="s">
        <v>88</v>
      </c>
      <c r="AV234" s="13" t="s">
        <v>88</v>
      </c>
      <c r="AW234" s="13" t="s">
        <v>32</v>
      </c>
      <c r="AX234" s="13" t="s">
        <v>76</v>
      </c>
      <c r="AY234" s="252" t="s">
        <v>362</v>
      </c>
    </row>
    <row r="235" s="14" customFormat="1">
      <c r="A235" s="14"/>
      <c r="B235" s="263"/>
      <c r="C235" s="264"/>
      <c r="D235" s="243" t="s">
        <v>372</v>
      </c>
      <c r="E235" s="265" t="s">
        <v>1</v>
      </c>
      <c r="F235" s="266" t="s">
        <v>396</v>
      </c>
      <c r="G235" s="264"/>
      <c r="H235" s="267">
        <v>23</v>
      </c>
      <c r="I235" s="268"/>
      <c r="J235" s="264"/>
      <c r="K235" s="264"/>
      <c r="L235" s="269"/>
      <c r="M235" s="270"/>
      <c r="N235" s="271"/>
      <c r="O235" s="271"/>
      <c r="P235" s="271"/>
      <c r="Q235" s="271"/>
      <c r="R235" s="271"/>
      <c r="S235" s="271"/>
      <c r="T235" s="27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73" t="s">
        <v>372</v>
      </c>
      <c r="AU235" s="273" t="s">
        <v>88</v>
      </c>
      <c r="AV235" s="14" t="s">
        <v>370</v>
      </c>
      <c r="AW235" s="14" t="s">
        <v>32</v>
      </c>
      <c r="AX235" s="14" t="s">
        <v>83</v>
      </c>
      <c r="AY235" s="273" t="s">
        <v>362</v>
      </c>
    </row>
    <row r="236" s="2" customFormat="1" ht="24.15" customHeight="1">
      <c r="A236" s="39"/>
      <c r="B236" s="40"/>
      <c r="C236" s="228" t="s">
        <v>536</v>
      </c>
      <c r="D236" s="228" t="s">
        <v>365</v>
      </c>
      <c r="E236" s="229" t="s">
        <v>3770</v>
      </c>
      <c r="F236" s="230" t="s">
        <v>3771</v>
      </c>
      <c r="G236" s="231" t="s">
        <v>403</v>
      </c>
      <c r="H236" s="232">
        <v>8</v>
      </c>
      <c r="I236" s="233"/>
      <c r="J236" s="234">
        <f>ROUND(I236*H236,2)</f>
        <v>0</v>
      </c>
      <c r="K236" s="230" t="s">
        <v>369</v>
      </c>
      <c r="L236" s="45"/>
      <c r="M236" s="235" t="s">
        <v>1</v>
      </c>
      <c r="N236" s="236" t="s">
        <v>42</v>
      </c>
      <c r="O236" s="92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440</v>
      </c>
      <c r="AT236" s="239" t="s">
        <v>365</v>
      </c>
      <c r="AU236" s="239" t="s">
        <v>88</v>
      </c>
      <c r="AY236" s="18" t="s">
        <v>362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88</v>
      </c>
      <c r="BK236" s="240">
        <f>ROUND(I236*H236,2)</f>
        <v>0</v>
      </c>
      <c r="BL236" s="18" t="s">
        <v>440</v>
      </c>
      <c r="BM236" s="239" t="s">
        <v>1239</v>
      </c>
    </row>
    <row r="237" s="13" customFormat="1">
      <c r="A237" s="13"/>
      <c r="B237" s="241"/>
      <c r="C237" s="242"/>
      <c r="D237" s="243" t="s">
        <v>372</v>
      </c>
      <c r="E237" s="244" t="s">
        <v>1</v>
      </c>
      <c r="F237" s="245" t="s">
        <v>4064</v>
      </c>
      <c r="G237" s="242"/>
      <c r="H237" s="246">
        <v>8</v>
      </c>
      <c r="I237" s="247"/>
      <c r="J237" s="242"/>
      <c r="K237" s="242"/>
      <c r="L237" s="248"/>
      <c r="M237" s="249"/>
      <c r="N237" s="250"/>
      <c r="O237" s="250"/>
      <c r="P237" s="250"/>
      <c r="Q237" s="250"/>
      <c r="R237" s="250"/>
      <c r="S237" s="250"/>
      <c r="T237" s="25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2" t="s">
        <v>372</v>
      </c>
      <c r="AU237" s="252" t="s">
        <v>88</v>
      </c>
      <c r="AV237" s="13" t="s">
        <v>88</v>
      </c>
      <c r="AW237" s="13" t="s">
        <v>32</v>
      </c>
      <c r="AX237" s="13" t="s">
        <v>76</v>
      </c>
      <c r="AY237" s="252" t="s">
        <v>362</v>
      </c>
    </row>
    <row r="238" s="14" customFormat="1">
      <c r="A238" s="14"/>
      <c r="B238" s="263"/>
      <c r="C238" s="264"/>
      <c r="D238" s="243" t="s">
        <v>372</v>
      </c>
      <c r="E238" s="265" t="s">
        <v>1</v>
      </c>
      <c r="F238" s="266" t="s">
        <v>396</v>
      </c>
      <c r="G238" s="264"/>
      <c r="H238" s="267">
        <v>8</v>
      </c>
      <c r="I238" s="268"/>
      <c r="J238" s="264"/>
      <c r="K238" s="264"/>
      <c r="L238" s="269"/>
      <c r="M238" s="270"/>
      <c r="N238" s="271"/>
      <c r="O238" s="271"/>
      <c r="P238" s="271"/>
      <c r="Q238" s="271"/>
      <c r="R238" s="271"/>
      <c r="S238" s="271"/>
      <c r="T238" s="27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73" t="s">
        <v>372</v>
      </c>
      <c r="AU238" s="273" t="s">
        <v>88</v>
      </c>
      <c r="AV238" s="14" t="s">
        <v>370</v>
      </c>
      <c r="AW238" s="14" t="s">
        <v>32</v>
      </c>
      <c r="AX238" s="14" t="s">
        <v>83</v>
      </c>
      <c r="AY238" s="273" t="s">
        <v>362</v>
      </c>
    </row>
    <row r="239" s="2" customFormat="1" ht="24.15" customHeight="1">
      <c r="A239" s="39"/>
      <c r="B239" s="40"/>
      <c r="C239" s="228" t="s">
        <v>540</v>
      </c>
      <c r="D239" s="228" t="s">
        <v>365</v>
      </c>
      <c r="E239" s="229" t="s">
        <v>2008</v>
      </c>
      <c r="F239" s="230" t="s">
        <v>3773</v>
      </c>
      <c r="G239" s="231" t="s">
        <v>482</v>
      </c>
      <c r="H239" s="232">
        <v>0.107</v>
      </c>
      <c r="I239" s="233"/>
      <c r="J239" s="234">
        <f>ROUND(I239*H239,2)</f>
        <v>0</v>
      </c>
      <c r="K239" s="230" t="s">
        <v>369</v>
      </c>
      <c r="L239" s="45"/>
      <c r="M239" s="235" t="s">
        <v>1</v>
      </c>
      <c r="N239" s="236" t="s">
        <v>42</v>
      </c>
      <c r="O239" s="92"/>
      <c r="P239" s="237">
        <f>O239*H239</f>
        <v>0</v>
      </c>
      <c r="Q239" s="237">
        <v>0</v>
      </c>
      <c r="R239" s="237">
        <f>Q239*H239</f>
        <v>0</v>
      </c>
      <c r="S239" s="237">
        <v>0</v>
      </c>
      <c r="T239" s="238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9" t="s">
        <v>440</v>
      </c>
      <c r="AT239" s="239" t="s">
        <v>365</v>
      </c>
      <c r="AU239" s="239" t="s">
        <v>88</v>
      </c>
      <c r="AY239" s="18" t="s">
        <v>362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88</v>
      </c>
      <c r="BK239" s="240">
        <f>ROUND(I239*H239,2)</f>
        <v>0</v>
      </c>
      <c r="BL239" s="18" t="s">
        <v>440</v>
      </c>
      <c r="BM239" s="239" t="s">
        <v>1243</v>
      </c>
    </row>
    <row r="240" s="12" customFormat="1" ht="22.8" customHeight="1">
      <c r="A240" s="12"/>
      <c r="B240" s="212"/>
      <c r="C240" s="213"/>
      <c r="D240" s="214" t="s">
        <v>75</v>
      </c>
      <c r="E240" s="226" t="s">
        <v>622</v>
      </c>
      <c r="F240" s="226" t="s">
        <v>623</v>
      </c>
      <c r="G240" s="213"/>
      <c r="H240" s="213"/>
      <c r="I240" s="216"/>
      <c r="J240" s="227">
        <f>BK240</f>
        <v>0</v>
      </c>
      <c r="K240" s="213"/>
      <c r="L240" s="218"/>
      <c r="M240" s="219"/>
      <c r="N240" s="220"/>
      <c r="O240" s="220"/>
      <c r="P240" s="221">
        <f>SUM(P241:P346)</f>
        <v>0</v>
      </c>
      <c r="Q240" s="220"/>
      <c r="R240" s="221">
        <f>SUM(R241:R346)</f>
        <v>0.85990999999999995</v>
      </c>
      <c r="S240" s="220"/>
      <c r="T240" s="222">
        <f>SUM(T241:T346)</f>
        <v>0.00172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23" t="s">
        <v>88</v>
      </c>
      <c r="AT240" s="224" t="s">
        <v>75</v>
      </c>
      <c r="AU240" s="224" t="s">
        <v>83</v>
      </c>
      <c r="AY240" s="223" t="s">
        <v>362</v>
      </c>
      <c r="BK240" s="225">
        <f>SUM(BK241:BK346)</f>
        <v>0</v>
      </c>
    </row>
    <row r="241" s="2" customFormat="1" ht="24.15" customHeight="1">
      <c r="A241" s="39"/>
      <c r="B241" s="40"/>
      <c r="C241" s="228" t="s">
        <v>544</v>
      </c>
      <c r="D241" s="228" t="s">
        <v>365</v>
      </c>
      <c r="E241" s="229" t="s">
        <v>3774</v>
      </c>
      <c r="F241" s="230" t="s">
        <v>625</v>
      </c>
      <c r="G241" s="231" t="s">
        <v>470</v>
      </c>
      <c r="H241" s="232">
        <v>1</v>
      </c>
      <c r="I241" s="233"/>
      <c r="J241" s="234">
        <f>ROUND(I241*H241,2)</f>
        <v>0</v>
      </c>
      <c r="K241" s="230" t="s">
        <v>369</v>
      </c>
      <c r="L241" s="45"/>
      <c r="M241" s="235" t="s">
        <v>1</v>
      </c>
      <c r="N241" s="236" t="s">
        <v>42</v>
      </c>
      <c r="O241" s="92"/>
      <c r="P241" s="237">
        <f>O241*H241</f>
        <v>0</v>
      </c>
      <c r="Q241" s="237">
        <v>3.0000000000000001E-05</v>
      </c>
      <c r="R241" s="237">
        <f>Q241*H241</f>
        <v>3.0000000000000001E-05</v>
      </c>
      <c r="S241" s="237">
        <v>0.00172</v>
      </c>
      <c r="T241" s="238">
        <f>S241*H241</f>
        <v>0.00172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9" t="s">
        <v>440</v>
      </c>
      <c r="AT241" s="239" t="s">
        <v>365</v>
      </c>
      <c r="AU241" s="239" t="s">
        <v>88</v>
      </c>
      <c r="AY241" s="18" t="s">
        <v>362</v>
      </c>
      <c r="BE241" s="240">
        <f>IF(N241="základní",J241,0)</f>
        <v>0</v>
      </c>
      <c r="BF241" s="240">
        <f>IF(N241="snížená",J241,0)</f>
        <v>0</v>
      </c>
      <c r="BG241" s="240">
        <f>IF(N241="zákl. přenesená",J241,0)</f>
        <v>0</v>
      </c>
      <c r="BH241" s="240">
        <f>IF(N241="sníž. přenesená",J241,0)</f>
        <v>0</v>
      </c>
      <c r="BI241" s="240">
        <f>IF(N241="nulová",J241,0)</f>
        <v>0</v>
      </c>
      <c r="BJ241" s="18" t="s">
        <v>88</v>
      </c>
      <c r="BK241" s="240">
        <f>ROUND(I241*H241,2)</f>
        <v>0</v>
      </c>
      <c r="BL241" s="18" t="s">
        <v>440</v>
      </c>
      <c r="BM241" s="239" t="s">
        <v>1249</v>
      </c>
    </row>
    <row r="242" s="13" customFormat="1">
      <c r="A242" s="13"/>
      <c r="B242" s="241"/>
      <c r="C242" s="242"/>
      <c r="D242" s="243" t="s">
        <v>372</v>
      </c>
      <c r="E242" s="244" t="s">
        <v>1</v>
      </c>
      <c r="F242" s="245" t="s">
        <v>4065</v>
      </c>
      <c r="G242" s="242"/>
      <c r="H242" s="246">
        <v>1</v>
      </c>
      <c r="I242" s="247"/>
      <c r="J242" s="242"/>
      <c r="K242" s="242"/>
      <c r="L242" s="248"/>
      <c r="M242" s="249"/>
      <c r="N242" s="250"/>
      <c r="O242" s="250"/>
      <c r="P242" s="250"/>
      <c r="Q242" s="250"/>
      <c r="R242" s="250"/>
      <c r="S242" s="250"/>
      <c r="T242" s="25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2" t="s">
        <v>372</v>
      </c>
      <c r="AU242" s="252" t="s">
        <v>88</v>
      </c>
      <c r="AV242" s="13" t="s">
        <v>88</v>
      </c>
      <c r="AW242" s="13" t="s">
        <v>32</v>
      </c>
      <c r="AX242" s="13" t="s">
        <v>76</v>
      </c>
      <c r="AY242" s="252" t="s">
        <v>362</v>
      </c>
    </row>
    <row r="243" s="14" customFormat="1">
      <c r="A243" s="14"/>
      <c r="B243" s="263"/>
      <c r="C243" s="264"/>
      <c r="D243" s="243" t="s">
        <v>372</v>
      </c>
      <c r="E243" s="265" t="s">
        <v>1</v>
      </c>
      <c r="F243" s="266" t="s">
        <v>396</v>
      </c>
      <c r="G243" s="264"/>
      <c r="H243" s="267">
        <v>1</v>
      </c>
      <c r="I243" s="268"/>
      <c r="J243" s="264"/>
      <c r="K243" s="264"/>
      <c r="L243" s="269"/>
      <c r="M243" s="270"/>
      <c r="N243" s="271"/>
      <c r="O243" s="271"/>
      <c r="P243" s="271"/>
      <c r="Q243" s="271"/>
      <c r="R243" s="271"/>
      <c r="S243" s="271"/>
      <c r="T243" s="272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73" t="s">
        <v>372</v>
      </c>
      <c r="AU243" s="273" t="s">
        <v>88</v>
      </c>
      <c r="AV243" s="14" t="s">
        <v>370</v>
      </c>
      <c r="AW243" s="14" t="s">
        <v>32</v>
      </c>
      <c r="AX243" s="14" t="s">
        <v>83</v>
      </c>
      <c r="AY243" s="273" t="s">
        <v>362</v>
      </c>
    </row>
    <row r="244" s="2" customFormat="1" ht="24.15" customHeight="1">
      <c r="A244" s="39"/>
      <c r="B244" s="40"/>
      <c r="C244" s="228" t="s">
        <v>548</v>
      </c>
      <c r="D244" s="228" t="s">
        <v>365</v>
      </c>
      <c r="E244" s="229" t="s">
        <v>3779</v>
      </c>
      <c r="F244" s="230" t="s">
        <v>3780</v>
      </c>
      <c r="G244" s="231" t="s">
        <v>403</v>
      </c>
      <c r="H244" s="232">
        <v>33</v>
      </c>
      <c r="I244" s="233"/>
      <c r="J244" s="234">
        <f>ROUND(I244*H244,2)</f>
        <v>0</v>
      </c>
      <c r="K244" s="230" t="s">
        <v>369</v>
      </c>
      <c r="L244" s="45"/>
      <c r="M244" s="235" t="s">
        <v>1</v>
      </c>
      <c r="N244" s="236" t="s">
        <v>42</v>
      </c>
      <c r="O244" s="92"/>
      <c r="P244" s="237">
        <f>O244*H244</f>
        <v>0</v>
      </c>
      <c r="Q244" s="237">
        <v>0.0045700000000000003</v>
      </c>
      <c r="R244" s="237">
        <f>Q244*H244</f>
        <v>0.15081</v>
      </c>
      <c r="S244" s="237">
        <v>0</v>
      </c>
      <c r="T244" s="238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9" t="s">
        <v>440</v>
      </c>
      <c r="AT244" s="239" t="s">
        <v>365</v>
      </c>
      <c r="AU244" s="239" t="s">
        <v>88</v>
      </c>
      <c r="AY244" s="18" t="s">
        <v>362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8" t="s">
        <v>88</v>
      </c>
      <c r="BK244" s="240">
        <f>ROUND(I244*H244,2)</f>
        <v>0</v>
      </c>
      <c r="BL244" s="18" t="s">
        <v>440</v>
      </c>
      <c r="BM244" s="239" t="s">
        <v>1258</v>
      </c>
    </row>
    <row r="245" s="13" customFormat="1">
      <c r="A245" s="13"/>
      <c r="B245" s="241"/>
      <c r="C245" s="242"/>
      <c r="D245" s="243" t="s">
        <v>372</v>
      </c>
      <c r="E245" s="244" t="s">
        <v>1</v>
      </c>
      <c r="F245" s="245" t="s">
        <v>4066</v>
      </c>
      <c r="G245" s="242"/>
      <c r="H245" s="246">
        <v>33</v>
      </c>
      <c r="I245" s="247"/>
      <c r="J245" s="242"/>
      <c r="K245" s="242"/>
      <c r="L245" s="248"/>
      <c r="M245" s="249"/>
      <c r="N245" s="250"/>
      <c r="O245" s="250"/>
      <c r="P245" s="250"/>
      <c r="Q245" s="250"/>
      <c r="R245" s="250"/>
      <c r="S245" s="250"/>
      <c r="T245" s="25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2" t="s">
        <v>372</v>
      </c>
      <c r="AU245" s="252" t="s">
        <v>88</v>
      </c>
      <c r="AV245" s="13" t="s">
        <v>88</v>
      </c>
      <c r="AW245" s="13" t="s">
        <v>32</v>
      </c>
      <c r="AX245" s="13" t="s">
        <v>76</v>
      </c>
      <c r="AY245" s="252" t="s">
        <v>362</v>
      </c>
    </row>
    <row r="246" s="14" customFormat="1">
      <c r="A246" s="14"/>
      <c r="B246" s="263"/>
      <c r="C246" s="264"/>
      <c r="D246" s="243" t="s">
        <v>372</v>
      </c>
      <c r="E246" s="265" t="s">
        <v>1</v>
      </c>
      <c r="F246" s="266" t="s">
        <v>396</v>
      </c>
      <c r="G246" s="264"/>
      <c r="H246" s="267">
        <v>33</v>
      </c>
      <c r="I246" s="268"/>
      <c r="J246" s="264"/>
      <c r="K246" s="264"/>
      <c r="L246" s="269"/>
      <c r="M246" s="270"/>
      <c r="N246" s="271"/>
      <c r="O246" s="271"/>
      <c r="P246" s="271"/>
      <c r="Q246" s="271"/>
      <c r="R246" s="271"/>
      <c r="S246" s="271"/>
      <c r="T246" s="27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73" t="s">
        <v>372</v>
      </c>
      <c r="AU246" s="273" t="s">
        <v>88</v>
      </c>
      <c r="AV246" s="14" t="s">
        <v>370</v>
      </c>
      <c r="AW246" s="14" t="s">
        <v>32</v>
      </c>
      <c r="AX246" s="14" t="s">
        <v>83</v>
      </c>
      <c r="AY246" s="273" t="s">
        <v>362</v>
      </c>
    </row>
    <row r="247" s="2" customFormat="1" ht="24.15" customHeight="1">
      <c r="A247" s="39"/>
      <c r="B247" s="40"/>
      <c r="C247" s="228" t="s">
        <v>554</v>
      </c>
      <c r="D247" s="228" t="s">
        <v>365</v>
      </c>
      <c r="E247" s="229" t="s">
        <v>4067</v>
      </c>
      <c r="F247" s="230" t="s">
        <v>4068</v>
      </c>
      <c r="G247" s="231" t="s">
        <v>403</v>
      </c>
      <c r="H247" s="232">
        <v>8</v>
      </c>
      <c r="I247" s="233"/>
      <c r="J247" s="234">
        <f>ROUND(I247*H247,2)</f>
        <v>0</v>
      </c>
      <c r="K247" s="230" t="s">
        <v>369</v>
      </c>
      <c r="L247" s="45"/>
      <c r="M247" s="235" t="s">
        <v>1</v>
      </c>
      <c r="N247" s="236" t="s">
        <v>42</v>
      </c>
      <c r="O247" s="92"/>
      <c r="P247" s="237">
        <f>O247*H247</f>
        <v>0</v>
      </c>
      <c r="Q247" s="237">
        <v>0.0064000000000000003</v>
      </c>
      <c r="R247" s="237">
        <f>Q247*H247</f>
        <v>0.051200000000000002</v>
      </c>
      <c r="S247" s="237">
        <v>0</v>
      </c>
      <c r="T247" s="238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9" t="s">
        <v>440</v>
      </c>
      <c r="AT247" s="239" t="s">
        <v>365</v>
      </c>
      <c r="AU247" s="239" t="s">
        <v>88</v>
      </c>
      <c r="AY247" s="18" t="s">
        <v>362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8" t="s">
        <v>88</v>
      </c>
      <c r="BK247" s="240">
        <f>ROUND(I247*H247,2)</f>
        <v>0</v>
      </c>
      <c r="BL247" s="18" t="s">
        <v>440</v>
      </c>
      <c r="BM247" s="239" t="s">
        <v>1199</v>
      </c>
    </row>
    <row r="248" s="13" customFormat="1">
      <c r="A248" s="13"/>
      <c r="B248" s="241"/>
      <c r="C248" s="242"/>
      <c r="D248" s="243" t="s">
        <v>372</v>
      </c>
      <c r="E248" s="244" t="s">
        <v>1</v>
      </c>
      <c r="F248" s="245" t="s">
        <v>4069</v>
      </c>
      <c r="G248" s="242"/>
      <c r="H248" s="246">
        <v>8</v>
      </c>
      <c r="I248" s="247"/>
      <c r="J248" s="242"/>
      <c r="K248" s="242"/>
      <c r="L248" s="248"/>
      <c r="M248" s="249"/>
      <c r="N248" s="250"/>
      <c r="O248" s="250"/>
      <c r="P248" s="250"/>
      <c r="Q248" s="250"/>
      <c r="R248" s="250"/>
      <c r="S248" s="250"/>
      <c r="T248" s="25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2" t="s">
        <v>372</v>
      </c>
      <c r="AU248" s="252" t="s">
        <v>88</v>
      </c>
      <c r="AV248" s="13" t="s">
        <v>88</v>
      </c>
      <c r="AW248" s="13" t="s">
        <v>32</v>
      </c>
      <c r="AX248" s="13" t="s">
        <v>76</v>
      </c>
      <c r="AY248" s="252" t="s">
        <v>362</v>
      </c>
    </row>
    <row r="249" s="14" customFormat="1">
      <c r="A249" s="14"/>
      <c r="B249" s="263"/>
      <c r="C249" s="264"/>
      <c r="D249" s="243" t="s">
        <v>372</v>
      </c>
      <c r="E249" s="265" t="s">
        <v>1</v>
      </c>
      <c r="F249" s="266" t="s">
        <v>396</v>
      </c>
      <c r="G249" s="264"/>
      <c r="H249" s="267">
        <v>8</v>
      </c>
      <c r="I249" s="268"/>
      <c r="J249" s="264"/>
      <c r="K249" s="264"/>
      <c r="L249" s="269"/>
      <c r="M249" s="270"/>
      <c r="N249" s="271"/>
      <c r="O249" s="271"/>
      <c r="P249" s="271"/>
      <c r="Q249" s="271"/>
      <c r="R249" s="271"/>
      <c r="S249" s="271"/>
      <c r="T249" s="272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73" t="s">
        <v>372</v>
      </c>
      <c r="AU249" s="273" t="s">
        <v>88</v>
      </c>
      <c r="AV249" s="14" t="s">
        <v>370</v>
      </c>
      <c r="AW249" s="14" t="s">
        <v>32</v>
      </c>
      <c r="AX249" s="14" t="s">
        <v>83</v>
      </c>
      <c r="AY249" s="273" t="s">
        <v>362</v>
      </c>
    </row>
    <row r="250" s="2" customFormat="1" ht="24.15" customHeight="1">
      <c r="A250" s="39"/>
      <c r="B250" s="40"/>
      <c r="C250" s="228" t="s">
        <v>564</v>
      </c>
      <c r="D250" s="228" t="s">
        <v>365</v>
      </c>
      <c r="E250" s="229" t="s">
        <v>3782</v>
      </c>
      <c r="F250" s="230" t="s">
        <v>3783</v>
      </c>
      <c r="G250" s="231" t="s">
        <v>403</v>
      </c>
      <c r="H250" s="232">
        <v>8</v>
      </c>
      <c r="I250" s="233"/>
      <c r="J250" s="234">
        <f>ROUND(I250*H250,2)</f>
        <v>0</v>
      </c>
      <c r="K250" s="230" t="s">
        <v>369</v>
      </c>
      <c r="L250" s="45"/>
      <c r="M250" s="235" t="s">
        <v>1</v>
      </c>
      <c r="N250" s="236" t="s">
        <v>42</v>
      </c>
      <c r="O250" s="92"/>
      <c r="P250" s="237">
        <f>O250*H250</f>
        <v>0</v>
      </c>
      <c r="Q250" s="237">
        <v>0.00064000000000000005</v>
      </c>
      <c r="R250" s="237">
        <f>Q250*H250</f>
        <v>0.0051200000000000004</v>
      </c>
      <c r="S250" s="237">
        <v>0</v>
      </c>
      <c r="T250" s="238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9" t="s">
        <v>440</v>
      </c>
      <c r="AT250" s="239" t="s">
        <v>365</v>
      </c>
      <c r="AU250" s="239" t="s">
        <v>88</v>
      </c>
      <c r="AY250" s="18" t="s">
        <v>362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8" t="s">
        <v>88</v>
      </c>
      <c r="BK250" s="240">
        <f>ROUND(I250*H250,2)</f>
        <v>0</v>
      </c>
      <c r="BL250" s="18" t="s">
        <v>440</v>
      </c>
      <c r="BM250" s="239" t="s">
        <v>1280</v>
      </c>
    </row>
    <row r="251" s="13" customFormat="1">
      <c r="A251" s="13"/>
      <c r="B251" s="241"/>
      <c r="C251" s="242"/>
      <c r="D251" s="243" t="s">
        <v>372</v>
      </c>
      <c r="E251" s="244" t="s">
        <v>1</v>
      </c>
      <c r="F251" s="245" t="s">
        <v>4070</v>
      </c>
      <c r="G251" s="242"/>
      <c r="H251" s="246">
        <v>8</v>
      </c>
      <c r="I251" s="247"/>
      <c r="J251" s="242"/>
      <c r="K251" s="242"/>
      <c r="L251" s="248"/>
      <c r="M251" s="249"/>
      <c r="N251" s="250"/>
      <c r="O251" s="250"/>
      <c r="P251" s="250"/>
      <c r="Q251" s="250"/>
      <c r="R251" s="250"/>
      <c r="S251" s="250"/>
      <c r="T251" s="25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2" t="s">
        <v>372</v>
      </c>
      <c r="AU251" s="252" t="s">
        <v>88</v>
      </c>
      <c r="AV251" s="13" t="s">
        <v>88</v>
      </c>
      <c r="AW251" s="13" t="s">
        <v>32</v>
      </c>
      <c r="AX251" s="13" t="s">
        <v>76</v>
      </c>
      <c r="AY251" s="252" t="s">
        <v>362</v>
      </c>
    </row>
    <row r="252" s="14" customFormat="1">
      <c r="A252" s="14"/>
      <c r="B252" s="263"/>
      <c r="C252" s="264"/>
      <c r="D252" s="243" t="s">
        <v>372</v>
      </c>
      <c r="E252" s="265" t="s">
        <v>1</v>
      </c>
      <c r="F252" s="266" t="s">
        <v>396</v>
      </c>
      <c r="G252" s="264"/>
      <c r="H252" s="267">
        <v>8</v>
      </c>
      <c r="I252" s="268"/>
      <c r="J252" s="264"/>
      <c r="K252" s="264"/>
      <c r="L252" s="269"/>
      <c r="M252" s="270"/>
      <c r="N252" s="271"/>
      <c r="O252" s="271"/>
      <c r="P252" s="271"/>
      <c r="Q252" s="271"/>
      <c r="R252" s="271"/>
      <c r="S252" s="271"/>
      <c r="T252" s="272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73" t="s">
        <v>372</v>
      </c>
      <c r="AU252" s="273" t="s">
        <v>88</v>
      </c>
      <c r="AV252" s="14" t="s">
        <v>370</v>
      </c>
      <c r="AW252" s="14" t="s">
        <v>32</v>
      </c>
      <c r="AX252" s="14" t="s">
        <v>83</v>
      </c>
      <c r="AY252" s="273" t="s">
        <v>362</v>
      </c>
    </row>
    <row r="253" s="2" customFormat="1" ht="24.15" customHeight="1">
      <c r="A253" s="39"/>
      <c r="B253" s="40"/>
      <c r="C253" s="228" t="s">
        <v>574</v>
      </c>
      <c r="D253" s="228" t="s">
        <v>365</v>
      </c>
      <c r="E253" s="229" t="s">
        <v>3786</v>
      </c>
      <c r="F253" s="230" t="s">
        <v>3787</v>
      </c>
      <c r="G253" s="231" t="s">
        <v>403</v>
      </c>
      <c r="H253" s="232">
        <v>24</v>
      </c>
      <c r="I253" s="233"/>
      <c r="J253" s="234">
        <f>ROUND(I253*H253,2)</f>
        <v>0</v>
      </c>
      <c r="K253" s="230" t="s">
        <v>369</v>
      </c>
      <c r="L253" s="45"/>
      <c r="M253" s="235" t="s">
        <v>1</v>
      </c>
      <c r="N253" s="236" t="s">
        <v>42</v>
      </c>
      <c r="O253" s="92"/>
      <c r="P253" s="237">
        <f>O253*H253</f>
        <v>0</v>
      </c>
      <c r="Q253" s="237">
        <v>0.00097999999999999997</v>
      </c>
      <c r="R253" s="237">
        <f>Q253*H253</f>
        <v>0.023519999999999999</v>
      </c>
      <c r="S253" s="237">
        <v>0</v>
      </c>
      <c r="T253" s="238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9" t="s">
        <v>440</v>
      </c>
      <c r="AT253" s="239" t="s">
        <v>365</v>
      </c>
      <c r="AU253" s="239" t="s">
        <v>88</v>
      </c>
      <c r="AY253" s="18" t="s">
        <v>362</v>
      </c>
      <c r="BE253" s="240">
        <f>IF(N253="základní",J253,0)</f>
        <v>0</v>
      </c>
      <c r="BF253" s="240">
        <f>IF(N253="snížená",J253,0)</f>
        <v>0</v>
      </c>
      <c r="BG253" s="240">
        <f>IF(N253="zákl. přenesená",J253,0)</f>
        <v>0</v>
      </c>
      <c r="BH253" s="240">
        <f>IF(N253="sníž. přenesená",J253,0)</f>
        <v>0</v>
      </c>
      <c r="BI253" s="240">
        <f>IF(N253="nulová",J253,0)</f>
        <v>0</v>
      </c>
      <c r="BJ253" s="18" t="s">
        <v>88</v>
      </c>
      <c r="BK253" s="240">
        <f>ROUND(I253*H253,2)</f>
        <v>0</v>
      </c>
      <c r="BL253" s="18" t="s">
        <v>440</v>
      </c>
      <c r="BM253" s="239" t="s">
        <v>1293</v>
      </c>
    </row>
    <row r="254" s="13" customFormat="1">
      <c r="A254" s="13"/>
      <c r="B254" s="241"/>
      <c r="C254" s="242"/>
      <c r="D254" s="243" t="s">
        <v>372</v>
      </c>
      <c r="E254" s="244" t="s">
        <v>1</v>
      </c>
      <c r="F254" s="245" t="s">
        <v>4071</v>
      </c>
      <c r="G254" s="242"/>
      <c r="H254" s="246">
        <v>14</v>
      </c>
      <c r="I254" s="247"/>
      <c r="J254" s="242"/>
      <c r="K254" s="242"/>
      <c r="L254" s="248"/>
      <c r="M254" s="249"/>
      <c r="N254" s="250"/>
      <c r="O254" s="250"/>
      <c r="P254" s="250"/>
      <c r="Q254" s="250"/>
      <c r="R254" s="250"/>
      <c r="S254" s="250"/>
      <c r="T254" s="25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2" t="s">
        <v>372</v>
      </c>
      <c r="AU254" s="252" t="s">
        <v>88</v>
      </c>
      <c r="AV254" s="13" t="s">
        <v>88</v>
      </c>
      <c r="AW254" s="13" t="s">
        <v>32</v>
      </c>
      <c r="AX254" s="13" t="s">
        <v>76</v>
      </c>
      <c r="AY254" s="252" t="s">
        <v>362</v>
      </c>
    </row>
    <row r="255" s="13" customFormat="1">
      <c r="A255" s="13"/>
      <c r="B255" s="241"/>
      <c r="C255" s="242"/>
      <c r="D255" s="243" t="s">
        <v>372</v>
      </c>
      <c r="E255" s="244" t="s">
        <v>1</v>
      </c>
      <c r="F255" s="245" t="s">
        <v>4072</v>
      </c>
      <c r="G255" s="242"/>
      <c r="H255" s="246">
        <v>10</v>
      </c>
      <c r="I255" s="247"/>
      <c r="J255" s="242"/>
      <c r="K255" s="242"/>
      <c r="L255" s="248"/>
      <c r="M255" s="249"/>
      <c r="N255" s="250"/>
      <c r="O255" s="250"/>
      <c r="P255" s="250"/>
      <c r="Q255" s="250"/>
      <c r="R255" s="250"/>
      <c r="S255" s="250"/>
      <c r="T255" s="25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2" t="s">
        <v>372</v>
      </c>
      <c r="AU255" s="252" t="s">
        <v>88</v>
      </c>
      <c r="AV255" s="13" t="s">
        <v>88</v>
      </c>
      <c r="AW255" s="13" t="s">
        <v>32</v>
      </c>
      <c r="AX255" s="13" t="s">
        <v>76</v>
      </c>
      <c r="AY255" s="252" t="s">
        <v>362</v>
      </c>
    </row>
    <row r="256" s="14" customFormat="1">
      <c r="A256" s="14"/>
      <c r="B256" s="263"/>
      <c r="C256" s="264"/>
      <c r="D256" s="243" t="s">
        <v>372</v>
      </c>
      <c r="E256" s="265" t="s">
        <v>1</v>
      </c>
      <c r="F256" s="266" t="s">
        <v>396</v>
      </c>
      <c r="G256" s="264"/>
      <c r="H256" s="267">
        <v>24</v>
      </c>
      <c r="I256" s="268"/>
      <c r="J256" s="264"/>
      <c r="K256" s="264"/>
      <c r="L256" s="269"/>
      <c r="M256" s="270"/>
      <c r="N256" s="271"/>
      <c r="O256" s="271"/>
      <c r="P256" s="271"/>
      <c r="Q256" s="271"/>
      <c r="R256" s="271"/>
      <c r="S256" s="271"/>
      <c r="T256" s="27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73" t="s">
        <v>372</v>
      </c>
      <c r="AU256" s="273" t="s">
        <v>88</v>
      </c>
      <c r="AV256" s="14" t="s">
        <v>370</v>
      </c>
      <c r="AW256" s="14" t="s">
        <v>32</v>
      </c>
      <c r="AX256" s="14" t="s">
        <v>83</v>
      </c>
      <c r="AY256" s="273" t="s">
        <v>362</v>
      </c>
    </row>
    <row r="257" s="2" customFormat="1" ht="24.15" customHeight="1">
      <c r="A257" s="39"/>
      <c r="B257" s="40"/>
      <c r="C257" s="228" t="s">
        <v>1128</v>
      </c>
      <c r="D257" s="228" t="s">
        <v>365</v>
      </c>
      <c r="E257" s="229" t="s">
        <v>3793</v>
      </c>
      <c r="F257" s="230" t="s">
        <v>3794</v>
      </c>
      <c r="G257" s="231" t="s">
        <v>403</v>
      </c>
      <c r="H257" s="232">
        <v>33</v>
      </c>
      <c r="I257" s="233"/>
      <c r="J257" s="234">
        <f>ROUND(I257*H257,2)</f>
        <v>0</v>
      </c>
      <c r="K257" s="230" t="s">
        <v>369</v>
      </c>
      <c r="L257" s="45"/>
      <c r="M257" s="235" t="s">
        <v>1</v>
      </c>
      <c r="N257" s="236" t="s">
        <v>42</v>
      </c>
      <c r="O257" s="92"/>
      <c r="P257" s="237">
        <f>O257*H257</f>
        <v>0</v>
      </c>
      <c r="Q257" s="237">
        <v>0.0023700000000000001</v>
      </c>
      <c r="R257" s="237">
        <f>Q257*H257</f>
        <v>0.078210000000000002</v>
      </c>
      <c r="S257" s="237">
        <v>0</v>
      </c>
      <c r="T257" s="238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9" t="s">
        <v>440</v>
      </c>
      <c r="AT257" s="239" t="s">
        <v>365</v>
      </c>
      <c r="AU257" s="239" t="s">
        <v>88</v>
      </c>
      <c r="AY257" s="18" t="s">
        <v>362</v>
      </c>
      <c r="BE257" s="240">
        <f>IF(N257="základní",J257,0)</f>
        <v>0</v>
      </c>
      <c r="BF257" s="240">
        <f>IF(N257="snížená",J257,0)</f>
        <v>0</v>
      </c>
      <c r="BG257" s="240">
        <f>IF(N257="zákl. přenesená",J257,0)</f>
        <v>0</v>
      </c>
      <c r="BH257" s="240">
        <f>IF(N257="sníž. přenesená",J257,0)</f>
        <v>0</v>
      </c>
      <c r="BI257" s="240">
        <f>IF(N257="nulová",J257,0)</f>
        <v>0</v>
      </c>
      <c r="BJ257" s="18" t="s">
        <v>88</v>
      </c>
      <c r="BK257" s="240">
        <f>ROUND(I257*H257,2)</f>
        <v>0</v>
      </c>
      <c r="BL257" s="18" t="s">
        <v>440</v>
      </c>
      <c r="BM257" s="239" t="s">
        <v>1307</v>
      </c>
    </row>
    <row r="258" s="13" customFormat="1">
      <c r="A258" s="13"/>
      <c r="B258" s="241"/>
      <c r="C258" s="242"/>
      <c r="D258" s="243" t="s">
        <v>372</v>
      </c>
      <c r="E258" s="244" t="s">
        <v>1</v>
      </c>
      <c r="F258" s="245" t="s">
        <v>4073</v>
      </c>
      <c r="G258" s="242"/>
      <c r="H258" s="246">
        <v>33</v>
      </c>
      <c r="I258" s="247"/>
      <c r="J258" s="242"/>
      <c r="K258" s="242"/>
      <c r="L258" s="248"/>
      <c r="M258" s="249"/>
      <c r="N258" s="250"/>
      <c r="O258" s="250"/>
      <c r="P258" s="250"/>
      <c r="Q258" s="250"/>
      <c r="R258" s="250"/>
      <c r="S258" s="250"/>
      <c r="T258" s="25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2" t="s">
        <v>372</v>
      </c>
      <c r="AU258" s="252" t="s">
        <v>88</v>
      </c>
      <c r="AV258" s="13" t="s">
        <v>88</v>
      </c>
      <c r="AW258" s="13" t="s">
        <v>32</v>
      </c>
      <c r="AX258" s="13" t="s">
        <v>76</v>
      </c>
      <c r="AY258" s="252" t="s">
        <v>362</v>
      </c>
    </row>
    <row r="259" s="14" customFormat="1">
      <c r="A259" s="14"/>
      <c r="B259" s="263"/>
      <c r="C259" s="264"/>
      <c r="D259" s="243" t="s">
        <v>372</v>
      </c>
      <c r="E259" s="265" t="s">
        <v>1</v>
      </c>
      <c r="F259" s="266" t="s">
        <v>396</v>
      </c>
      <c r="G259" s="264"/>
      <c r="H259" s="267">
        <v>33</v>
      </c>
      <c r="I259" s="268"/>
      <c r="J259" s="264"/>
      <c r="K259" s="264"/>
      <c r="L259" s="269"/>
      <c r="M259" s="270"/>
      <c r="N259" s="271"/>
      <c r="O259" s="271"/>
      <c r="P259" s="271"/>
      <c r="Q259" s="271"/>
      <c r="R259" s="271"/>
      <c r="S259" s="271"/>
      <c r="T259" s="27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73" t="s">
        <v>372</v>
      </c>
      <c r="AU259" s="273" t="s">
        <v>88</v>
      </c>
      <c r="AV259" s="14" t="s">
        <v>370</v>
      </c>
      <c r="AW259" s="14" t="s">
        <v>32</v>
      </c>
      <c r="AX259" s="14" t="s">
        <v>83</v>
      </c>
      <c r="AY259" s="273" t="s">
        <v>362</v>
      </c>
    </row>
    <row r="260" s="2" customFormat="1" ht="24.15" customHeight="1">
      <c r="A260" s="39"/>
      <c r="B260" s="40"/>
      <c r="C260" s="228" t="s">
        <v>1132</v>
      </c>
      <c r="D260" s="228" t="s">
        <v>365</v>
      </c>
      <c r="E260" s="229" t="s">
        <v>3796</v>
      </c>
      <c r="F260" s="230" t="s">
        <v>3797</v>
      </c>
      <c r="G260" s="231" t="s">
        <v>403</v>
      </c>
      <c r="H260" s="232">
        <v>73</v>
      </c>
      <c r="I260" s="233"/>
      <c r="J260" s="234">
        <f>ROUND(I260*H260,2)</f>
        <v>0</v>
      </c>
      <c r="K260" s="230" t="s">
        <v>369</v>
      </c>
      <c r="L260" s="45"/>
      <c r="M260" s="235" t="s">
        <v>1</v>
      </c>
      <c r="N260" s="236" t="s">
        <v>42</v>
      </c>
      <c r="O260" s="92"/>
      <c r="P260" s="237">
        <f>O260*H260</f>
        <v>0</v>
      </c>
      <c r="Q260" s="237">
        <v>0.0060099999999999997</v>
      </c>
      <c r="R260" s="237">
        <f>Q260*H260</f>
        <v>0.43872999999999995</v>
      </c>
      <c r="S260" s="237">
        <v>0</v>
      </c>
      <c r="T260" s="238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9" t="s">
        <v>440</v>
      </c>
      <c r="AT260" s="239" t="s">
        <v>365</v>
      </c>
      <c r="AU260" s="239" t="s">
        <v>88</v>
      </c>
      <c r="AY260" s="18" t="s">
        <v>362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8" t="s">
        <v>88</v>
      </c>
      <c r="BK260" s="240">
        <f>ROUND(I260*H260,2)</f>
        <v>0</v>
      </c>
      <c r="BL260" s="18" t="s">
        <v>440</v>
      </c>
      <c r="BM260" s="239" t="s">
        <v>1319</v>
      </c>
    </row>
    <row r="261" s="13" customFormat="1">
      <c r="A261" s="13"/>
      <c r="B261" s="241"/>
      <c r="C261" s="242"/>
      <c r="D261" s="243" t="s">
        <v>372</v>
      </c>
      <c r="E261" s="244" t="s">
        <v>1</v>
      </c>
      <c r="F261" s="245" t="s">
        <v>4074</v>
      </c>
      <c r="G261" s="242"/>
      <c r="H261" s="246">
        <v>73</v>
      </c>
      <c r="I261" s="247"/>
      <c r="J261" s="242"/>
      <c r="K261" s="242"/>
      <c r="L261" s="248"/>
      <c r="M261" s="249"/>
      <c r="N261" s="250"/>
      <c r="O261" s="250"/>
      <c r="P261" s="250"/>
      <c r="Q261" s="250"/>
      <c r="R261" s="250"/>
      <c r="S261" s="250"/>
      <c r="T261" s="251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2" t="s">
        <v>372</v>
      </c>
      <c r="AU261" s="252" t="s">
        <v>88</v>
      </c>
      <c r="AV261" s="13" t="s">
        <v>88</v>
      </c>
      <c r="AW261" s="13" t="s">
        <v>32</v>
      </c>
      <c r="AX261" s="13" t="s">
        <v>76</v>
      </c>
      <c r="AY261" s="252" t="s">
        <v>362</v>
      </c>
    </row>
    <row r="262" s="14" customFormat="1">
      <c r="A262" s="14"/>
      <c r="B262" s="263"/>
      <c r="C262" s="264"/>
      <c r="D262" s="243" t="s">
        <v>372</v>
      </c>
      <c r="E262" s="265" t="s">
        <v>1</v>
      </c>
      <c r="F262" s="266" t="s">
        <v>396</v>
      </c>
      <c r="G262" s="264"/>
      <c r="H262" s="267">
        <v>73</v>
      </c>
      <c r="I262" s="268"/>
      <c r="J262" s="264"/>
      <c r="K262" s="264"/>
      <c r="L262" s="269"/>
      <c r="M262" s="270"/>
      <c r="N262" s="271"/>
      <c r="O262" s="271"/>
      <c r="P262" s="271"/>
      <c r="Q262" s="271"/>
      <c r="R262" s="271"/>
      <c r="S262" s="271"/>
      <c r="T262" s="27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73" t="s">
        <v>372</v>
      </c>
      <c r="AU262" s="273" t="s">
        <v>88</v>
      </c>
      <c r="AV262" s="14" t="s">
        <v>370</v>
      </c>
      <c r="AW262" s="14" t="s">
        <v>32</v>
      </c>
      <c r="AX262" s="14" t="s">
        <v>83</v>
      </c>
      <c r="AY262" s="273" t="s">
        <v>362</v>
      </c>
    </row>
    <row r="263" s="2" customFormat="1" ht="37.8" customHeight="1">
      <c r="A263" s="39"/>
      <c r="B263" s="40"/>
      <c r="C263" s="228" t="s">
        <v>1136</v>
      </c>
      <c r="D263" s="228" t="s">
        <v>365</v>
      </c>
      <c r="E263" s="229" t="s">
        <v>3799</v>
      </c>
      <c r="F263" s="230" t="s">
        <v>3800</v>
      </c>
      <c r="G263" s="231" t="s">
        <v>403</v>
      </c>
      <c r="H263" s="232">
        <v>8</v>
      </c>
      <c r="I263" s="233"/>
      <c r="J263" s="234">
        <f>ROUND(I263*H263,2)</f>
        <v>0</v>
      </c>
      <c r="K263" s="230" t="s">
        <v>369</v>
      </c>
      <c r="L263" s="45"/>
      <c r="M263" s="235" t="s">
        <v>1</v>
      </c>
      <c r="N263" s="236" t="s">
        <v>42</v>
      </c>
      <c r="O263" s="92"/>
      <c r="P263" s="237">
        <f>O263*H263</f>
        <v>0</v>
      </c>
      <c r="Q263" s="237">
        <v>4.0000000000000003E-05</v>
      </c>
      <c r="R263" s="237">
        <f>Q263*H263</f>
        <v>0.00032000000000000003</v>
      </c>
      <c r="S263" s="237">
        <v>0</v>
      </c>
      <c r="T263" s="238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9" t="s">
        <v>440</v>
      </c>
      <c r="AT263" s="239" t="s">
        <v>365</v>
      </c>
      <c r="AU263" s="239" t="s">
        <v>88</v>
      </c>
      <c r="AY263" s="18" t="s">
        <v>362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8" t="s">
        <v>88</v>
      </c>
      <c r="BK263" s="240">
        <f>ROUND(I263*H263,2)</f>
        <v>0</v>
      </c>
      <c r="BL263" s="18" t="s">
        <v>440</v>
      </c>
      <c r="BM263" s="239" t="s">
        <v>1336</v>
      </c>
    </row>
    <row r="264" s="13" customFormat="1">
      <c r="A264" s="13"/>
      <c r="B264" s="241"/>
      <c r="C264" s="242"/>
      <c r="D264" s="243" t="s">
        <v>372</v>
      </c>
      <c r="E264" s="244" t="s">
        <v>1</v>
      </c>
      <c r="F264" s="245" t="s">
        <v>4070</v>
      </c>
      <c r="G264" s="242"/>
      <c r="H264" s="246">
        <v>8</v>
      </c>
      <c r="I264" s="247"/>
      <c r="J264" s="242"/>
      <c r="K264" s="242"/>
      <c r="L264" s="248"/>
      <c r="M264" s="249"/>
      <c r="N264" s="250"/>
      <c r="O264" s="250"/>
      <c r="P264" s="250"/>
      <c r="Q264" s="250"/>
      <c r="R264" s="250"/>
      <c r="S264" s="250"/>
      <c r="T264" s="251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2" t="s">
        <v>372</v>
      </c>
      <c r="AU264" s="252" t="s">
        <v>88</v>
      </c>
      <c r="AV264" s="13" t="s">
        <v>88</v>
      </c>
      <c r="AW264" s="13" t="s">
        <v>32</v>
      </c>
      <c r="AX264" s="13" t="s">
        <v>76</v>
      </c>
      <c r="AY264" s="252" t="s">
        <v>362</v>
      </c>
    </row>
    <row r="265" s="14" customFormat="1">
      <c r="A265" s="14"/>
      <c r="B265" s="263"/>
      <c r="C265" s="264"/>
      <c r="D265" s="243" t="s">
        <v>372</v>
      </c>
      <c r="E265" s="265" t="s">
        <v>1</v>
      </c>
      <c r="F265" s="266" t="s">
        <v>396</v>
      </c>
      <c r="G265" s="264"/>
      <c r="H265" s="267">
        <v>8</v>
      </c>
      <c r="I265" s="268"/>
      <c r="J265" s="264"/>
      <c r="K265" s="264"/>
      <c r="L265" s="269"/>
      <c r="M265" s="270"/>
      <c r="N265" s="271"/>
      <c r="O265" s="271"/>
      <c r="P265" s="271"/>
      <c r="Q265" s="271"/>
      <c r="R265" s="271"/>
      <c r="S265" s="271"/>
      <c r="T265" s="272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73" t="s">
        <v>372</v>
      </c>
      <c r="AU265" s="273" t="s">
        <v>88</v>
      </c>
      <c r="AV265" s="14" t="s">
        <v>370</v>
      </c>
      <c r="AW265" s="14" t="s">
        <v>32</v>
      </c>
      <c r="AX265" s="14" t="s">
        <v>83</v>
      </c>
      <c r="AY265" s="273" t="s">
        <v>362</v>
      </c>
    </row>
    <row r="266" s="2" customFormat="1" ht="37.8" customHeight="1">
      <c r="A266" s="39"/>
      <c r="B266" s="40"/>
      <c r="C266" s="228" t="s">
        <v>1141</v>
      </c>
      <c r="D266" s="228" t="s">
        <v>365</v>
      </c>
      <c r="E266" s="229" t="s">
        <v>3802</v>
      </c>
      <c r="F266" s="230" t="s">
        <v>3803</v>
      </c>
      <c r="G266" s="231" t="s">
        <v>403</v>
      </c>
      <c r="H266" s="232">
        <v>52</v>
      </c>
      <c r="I266" s="233"/>
      <c r="J266" s="234">
        <f>ROUND(I266*H266,2)</f>
        <v>0</v>
      </c>
      <c r="K266" s="230" t="s">
        <v>369</v>
      </c>
      <c r="L266" s="45"/>
      <c r="M266" s="235" t="s">
        <v>1</v>
      </c>
      <c r="N266" s="236" t="s">
        <v>42</v>
      </c>
      <c r="O266" s="92"/>
      <c r="P266" s="237">
        <f>O266*H266</f>
        <v>0</v>
      </c>
      <c r="Q266" s="237">
        <v>8.0000000000000007E-05</v>
      </c>
      <c r="R266" s="237">
        <f>Q266*H266</f>
        <v>0.0041600000000000005</v>
      </c>
      <c r="S266" s="237">
        <v>0</v>
      </c>
      <c r="T266" s="238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9" t="s">
        <v>440</v>
      </c>
      <c r="AT266" s="239" t="s">
        <v>365</v>
      </c>
      <c r="AU266" s="239" t="s">
        <v>88</v>
      </c>
      <c r="AY266" s="18" t="s">
        <v>362</v>
      </c>
      <c r="BE266" s="240">
        <f>IF(N266="základní",J266,0)</f>
        <v>0</v>
      </c>
      <c r="BF266" s="240">
        <f>IF(N266="snížená",J266,0)</f>
        <v>0</v>
      </c>
      <c r="BG266" s="240">
        <f>IF(N266="zákl. přenesená",J266,0)</f>
        <v>0</v>
      </c>
      <c r="BH266" s="240">
        <f>IF(N266="sníž. přenesená",J266,0)</f>
        <v>0</v>
      </c>
      <c r="BI266" s="240">
        <f>IF(N266="nulová",J266,0)</f>
        <v>0</v>
      </c>
      <c r="BJ266" s="18" t="s">
        <v>88</v>
      </c>
      <c r="BK266" s="240">
        <f>ROUND(I266*H266,2)</f>
        <v>0</v>
      </c>
      <c r="BL266" s="18" t="s">
        <v>440</v>
      </c>
      <c r="BM266" s="239" t="s">
        <v>1351</v>
      </c>
    </row>
    <row r="267" s="13" customFormat="1">
      <c r="A267" s="13"/>
      <c r="B267" s="241"/>
      <c r="C267" s="242"/>
      <c r="D267" s="243" t="s">
        <v>372</v>
      </c>
      <c r="E267" s="244" t="s">
        <v>1</v>
      </c>
      <c r="F267" s="245" t="s">
        <v>4071</v>
      </c>
      <c r="G267" s="242"/>
      <c r="H267" s="246">
        <v>14</v>
      </c>
      <c r="I267" s="247"/>
      <c r="J267" s="242"/>
      <c r="K267" s="242"/>
      <c r="L267" s="248"/>
      <c r="M267" s="249"/>
      <c r="N267" s="250"/>
      <c r="O267" s="250"/>
      <c r="P267" s="250"/>
      <c r="Q267" s="250"/>
      <c r="R267" s="250"/>
      <c r="S267" s="250"/>
      <c r="T267" s="25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2" t="s">
        <v>372</v>
      </c>
      <c r="AU267" s="252" t="s">
        <v>88</v>
      </c>
      <c r="AV267" s="13" t="s">
        <v>88</v>
      </c>
      <c r="AW267" s="13" t="s">
        <v>32</v>
      </c>
      <c r="AX267" s="13" t="s">
        <v>76</v>
      </c>
      <c r="AY267" s="252" t="s">
        <v>362</v>
      </c>
    </row>
    <row r="268" s="13" customFormat="1">
      <c r="A268" s="13"/>
      <c r="B268" s="241"/>
      <c r="C268" s="242"/>
      <c r="D268" s="243" t="s">
        <v>372</v>
      </c>
      <c r="E268" s="244" t="s">
        <v>1</v>
      </c>
      <c r="F268" s="245" t="s">
        <v>4075</v>
      </c>
      <c r="G268" s="242"/>
      <c r="H268" s="246">
        <v>5</v>
      </c>
      <c r="I268" s="247"/>
      <c r="J268" s="242"/>
      <c r="K268" s="242"/>
      <c r="L268" s="248"/>
      <c r="M268" s="249"/>
      <c r="N268" s="250"/>
      <c r="O268" s="250"/>
      <c r="P268" s="250"/>
      <c r="Q268" s="250"/>
      <c r="R268" s="250"/>
      <c r="S268" s="250"/>
      <c r="T268" s="25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2" t="s">
        <v>372</v>
      </c>
      <c r="AU268" s="252" t="s">
        <v>88</v>
      </c>
      <c r="AV268" s="13" t="s">
        <v>88</v>
      </c>
      <c r="AW268" s="13" t="s">
        <v>32</v>
      </c>
      <c r="AX268" s="13" t="s">
        <v>76</v>
      </c>
      <c r="AY268" s="252" t="s">
        <v>362</v>
      </c>
    </row>
    <row r="269" s="13" customFormat="1">
      <c r="A269" s="13"/>
      <c r="B269" s="241"/>
      <c r="C269" s="242"/>
      <c r="D269" s="243" t="s">
        <v>372</v>
      </c>
      <c r="E269" s="244" t="s">
        <v>1</v>
      </c>
      <c r="F269" s="245" t="s">
        <v>4076</v>
      </c>
      <c r="G269" s="242"/>
      <c r="H269" s="246">
        <v>33</v>
      </c>
      <c r="I269" s="247"/>
      <c r="J269" s="242"/>
      <c r="K269" s="242"/>
      <c r="L269" s="248"/>
      <c r="M269" s="249"/>
      <c r="N269" s="250"/>
      <c r="O269" s="250"/>
      <c r="P269" s="250"/>
      <c r="Q269" s="250"/>
      <c r="R269" s="250"/>
      <c r="S269" s="250"/>
      <c r="T269" s="25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2" t="s">
        <v>372</v>
      </c>
      <c r="AU269" s="252" t="s">
        <v>88</v>
      </c>
      <c r="AV269" s="13" t="s">
        <v>88</v>
      </c>
      <c r="AW269" s="13" t="s">
        <v>32</v>
      </c>
      <c r="AX269" s="13" t="s">
        <v>76</v>
      </c>
      <c r="AY269" s="252" t="s">
        <v>362</v>
      </c>
    </row>
    <row r="270" s="14" customFormat="1">
      <c r="A270" s="14"/>
      <c r="B270" s="263"/>
      <c r="C270" s="264"/>
      <c r="D270" s="243" t="s">
        <v>372</v>
      </c>
      <c r="E270" s="265" t="s">
        <v>1</v>
      </c>
      <c r="F270" s="266" t="s">
        <v>396</v>
      </c>
      <c r="G270" s="264"/>
      <c r="H270" s="267">
        <v>52</v>
      </c>
      <c r="I270" s="268"/>
      <c r="J270" s="264"/>
      <c r="K270" s="264"/>
      <c r="L270" s="269"/>
      <c r="M270" s="270"/>
      <c r="N270" s="271"/>
      <c r="O270" s="271"/>
      <c r="P270" s="271"/>
      <c r="Q270" s="271"/>
      <c r="R270" s="271"/>
      <c r="S270" s="271"/>
      <c r="T270" s="272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73" t="s">
        <v>372</v>
      </c>
      <c r="AU270" s="273" t="s">
        <v>88</v>
      </c>
      <c r="AV270" s="14" t="s">
        <v>370</v>
      </c>
      <c r="AW270" s="14" t="s">
        <v>32</v>
      </c>
      <c r="AX270" s="14" t="s">
        <v>83</v>
      </c>
      <c r="AY270" s="273" t="s">
        <v>362</v>
      </c>
    </row>
    <row r="271" s="2" customFormat="1" ht="37.8" customHeight="1">
      <c r="A271" s="39"/>
      <c r="B271" s="40"/>
      <c r="C271" s="228" t="s">
        <v>1145</v>
      </c>
      <c r="D271" s="228" t="s">
        <v>365</v>
      </c>
      <c r="E271" s="229" t="s">
        <v>3806</v>
      </c>
      <c r="F271" s="230" t="s">
        <v>3807</v>
      </c>
      <c r="G271" s="231" t="s">
        <v>403</v>
      </c>
      <c r="H271" s="232">
        <v>48</v>
      </c>
      <c r="I271" s="233"/>
      <c r="J271" s="234">
        <f>ROUND(I271*H271,2)</f>
        <v>0</v>
      </c>
      <c r="K271" s="230" t="s">
        <v>369</v>
      </c>
      <c r="L271" s="45"/>
      <c r="M271" s="235" t="s">
        <v>1</v>
      </c>
      <c r="N271" s="236" t="s">
        <v>42</v>
      </c>
      <c r="O271" s="92"/>
      <c r="P271" s="237">
        <f>O271*H271</f>
        <v>0</v>
      </c>
      <c r="Q271" s="237">
        <v>0.00011</v>
      </c>
      <c r="R271" s="237">
        <f>Q271*H271</f>
        <v>0.00528</v>
      </c>
      <c r="S271" s="237">
        <v>0</v>
      </c>
      <c r="T271" s="238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9" t="s">
        <v>440</v>
      </c>
      <c r="AT271" s="239" t="s">
        <v>365</v>
      </c>
      <c r="AU271" s="239" t="s">
        <v>88</v>
      </c>
      <c r="AY271" s="18" t="s">
        <v>362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8" t="s">
        <v>88</v>
      </c>
      <c r="BK271" s="240">
        <f>ROUND(I271*H271,2)</f>
        <v>0</v>
      </c>
      <c r="BL271" s="18" t="s">
        <v>440</v>
      </c>
      <c r="BM271" s="239" t="s">
        <v>1364</v>
      </c>
    </row>
    <row r="272" s="13" customFormat="1">
      <c r="A272" s="13"/>
      <c r="B272" s="241"/>
      <c r="C272" s="242"/>
      <c r="D272" s="243" t="s">
        <v>372</v>
      </c>
      <c r="E272" s="244" t="s">
        <v>1</v>
      </c>
      <c r="F272" s="245" t="s">
        <v>4077</v>
      </c>
      <c r="G272" s="242"/>
      <c r="H272" s="246">
        <v>40</v>
      </c>
      <c r="I272" s="247"/>
      <c r="J272" s="242"/>
      <c r="K272" s="242"/>
      <c r="L272" s="248"/>
      <c r="M272" s="249"/>
      <c r="N272" s="250"/>
      <c r="O272" s="250"/>
      <c r="P272" s="250"/>
      <c r="Q272" s="250"/>
      <c r="R272" s="250"/>
      <c r="S272" s="250"/>
      <c r="T272" s="25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2" t="s">
        <v>372</v>
      </c>
      <c r="AU272" s="252" t="s">
        <v>88</v>
      </c>
      <c r="AV272" s="13" t="s">
        <v>88</v>
      </c>
      <c r="AW272" s="13" t="s">
        <v>32</v>
      </c>
      <c r="AX272" s="13" t="s">
        <v>76</v>
      </c>
      <c r="AY272" s="252" t="s">
        <v>362</v>
      </c>
    </row>
    <row r="273" s="13" customFormat="1">
      <c r="A273" s="13"/>
      <c r="B273" s="241"/>
      <c r="C273" s="242"/>
      <c r="D273" s="243" t="s">
        <v>372</v>
      </c>
      <c r="E273" s="244" t="s">
        <v>1</v>
      </c>
      <c r="F273" s="245" t="s">
        <v>4078</v>
      </c>
      <c r="G273" s="242"/>
      <c r="H273" s="246">
        <v>8</v>
      </c>
      <c r="I273" s="247"/>
      <c r="J273" s="242"/>
      <c r="K273" s="242"/>
      <c r="L273" s="248"/>
      <c r="M273" s="249"/>
      <c r="N273" s="250"/>
      <c r="O273" s="250"/>
      <c r="P273" s="250"/>
      <c r="Q273" s="250"/>
      <c r="R273" s="250"/>
      <c r="S273" s="250"/>
      <c r="T273" s="25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2" t="s">
        <v>372</v>
      </c>
      <c r="AU273" s="252" t="s">
        <v>88</v>
      </c>
      <c r="AV273" s="13" t="s">
        <v>88</v>
      </c>
      <c r="AW273" s="13" t="s">
        <v>32</v>
      </c>
      <c r="AX273" s="13" t="s">
        <v>76</v>
      </c>
      <c r="AY273" s="252" t="s">
        <v>362</v>
      </c>
    </row>
    <row r="274" s="14" customFormat="1">
      <c r="A274" s="14"/>
      <c r="B274" s="263"/>
      <c r="C274" s="264"/>
      <c r="D274" s="243" t="s">
        <v>372</v>
      </c>
      <c r="E274" s="265" t="s">
        <v>1</v>
      </c>
      <c r="F274" s="266" t="s">
        <v>396</v>
      </c>
      <c r="G274" s="264"/>
      <c r="H274" s="267">
        <v>48</v>
      </c>
      <c r="I274" s="268"/>
      <c r="J274" s="264"/>
      <c r="K274" s="264"/>
      <c r="L274" s="269"/>
      <c r="M274" s="270"/>
      <c r="N274" s="271"/>
      <c r="O274" s="271"/>
      <c r="P274" s="271"/>
      <c r="Q274" s="271"/>
      <c r="R274" s="271"/>
      <c r="S274" s="271"/>
      <c r="T274" s="27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73" t="s">
        <v>372</v>
      </c>
      <c r="AU274" s="273" t="s">
        <v>88</v>
      </c>
      <c r="AV274" s="14" t="s">
        <v>370</v>
      </c>
      <c r="AW274" s="14" t="s">
        <v>32</v>
      </c>
      <c r="AX274" s="14" t="s">
        <v>83</v>
      </c>
      <c r="AY274" s="273" t="s">
        <v>362</v>
      </c>
    </row>
    <row r="275" s="2" customFormat="1" ht="37.8" customHeight="1">
      <c r="A275" s="39"/>
      <c r="B275" s="40"/>
      <c r="C275" s="228" t="s">
        <v>1149</v>
      </c>
      <c r="D275" s="228" t="s">
        <v>365</v>
      </c>
      <c r="E275" s="229" t="s">
        <v>3812</v>
      </c>
      <c r="F275" s="230" t="s">
        <v>3813</v>
      </c>
      <c r="G275" s="231" t="s">
        <v>403</v>
      </c>
      <c r="H275" s="232">
        <v>38</v>
      </c>
      <c r="I275" s="233"/>
      <c r="J275" s="234">
        <f>ROUND(I275*H275,2)</f>
        <v>0</v>
      </c>
      <c r="K275" s="230" t="s">
        <v>369</v>
      </c>
      <c r="L275" s="45"/>
      <c r="M275" s="235" t="s">
        <v>1</v>
      </c>
      <c r="N275" s="236" t="s">
        <v>42</v>
      </c>
      <c r="O275" s="92"/>
      <c r="P275" s="237">
        <f>O275*H275</f>
        <v>0</v>
      </c>
      <c r="Q275" s="237">
        <v>0.00024000000000000001</v>
      </c>
      <c r="R275" s="237">
        <f>Q275*H275</f>
        <v>0.0091199999999999996</v>
      </c>
      <c r="S275" s="237">
        <v>0</v>
      </c>
      <c r="T275" s="238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9" t="s">
        <v>440</v>
      </c>
      <c r="AT275" s="239" t="s">
        <v>365</v>
      </c>
      <c r="AU275" s="239" t="s">
        <v>88</v>
      </c>
      <c r="AY275" s="18" t="s">
        <v>362</v>
      </c>
      <c r="BE275" s="240">
        <f>IF(N275="základní",J275,0)</f>
        <v>0</v>
      </c>
      <c r="BF275" s="240">
        <f>IF(N275="snížená",J275,0)</f>
        <v>0</v>
      </c>
      <c r="BG275" s="240">
        <f>IF(N275="zákl. přenesená",J275,0)</f>
        <v>0</v>
      </c>
      <c r="BH275" s="240">
        <f>IF(N275="sníž. přenesená",J275,0)</f>
        <v>0</v>
      </c>
      <c r="BI275" s="240">
        <f>IF(N275="nulová",J275,0)</f>
        <v>0</v>
      </c>
      <c r="BJ275" s="18" t="s">
        <v>88</v>
      </c>
      <c r="BK275" s="240">
        <f>ROUND(I275*H275,2)</f>
        <v>0</v>
      </c>
      <c r="BL275" s="18" t="s">
        <v>440</v>
      </c>
      <c r="BM275" s="239" t="s">
        <v>1378</v>
      </c>
    </row>
    <row r="276" s="13" customFormat="1">
      <c r="A276" s="13"/>
      <c r="B276" s="241"/>
      <c r="C276" s="242"/>
      <c r="D276" s="243" t="s">
        <v>372</v>
      </c>
      <c r="E276" s="244" t="s">
        <v>1</v>
      </c>
      <c r="F276" s="245" t="s">
        <v>4079</v>
      </c>
      <c r="G276" s="242"/>
      <c r="H276" s="246">
        <v>38</v>
      </c>
      <c r="I276" s="247"/>
      <c r="J276" s="242"/>
      <c r="K276" s="242"/>
      <c r="L276" s="248"/>
      <c r="M276" s="249"/>
      <c r="N276" s="250"/>
      <c r="O276" s="250"/>
      <c r="P276" s="250"/>
      <c r="Q276" s="250"/>
      <c r="R276" s="250"/>
      <c r="S276" s="250"/>
      <c r="T276" s="25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2" t="s">
        <v>372</v>
      </c>
      <c r="AU276" s="252" t="s">
        <v>88</v>
      </c>
      <c r="AV276" s="13" t="s">
        <v>88</v>
      </c>
      <c r="AW276" s="13" t="s">
        <v>32</v>
      </c>
      <c r="AX276" s="13" t="s">
        <v>76</v>
      </c>
      <c r="AY276" s="252" t="s">
        <v>362</v>
      </c>
    </row>
    <row r="277" s="14" customFormat="1">
      <c r="A277" s="14"/>
      <c r="B277" s="263"/>
      <c r="C277" s="264"/>
      <c r="D277" s="243" t="s">
        <v>372</v>
      </c>
      <c r="E277" s="265" t="s">
        <v>1</v>
      </c>
      <c r="F277" s="266" t="s">
        <v>396</v>
      </c>
      <c r="G277" s="264"/>
      <c r="H277" s="267">
        <v>38</v>
      </c>
      <c r="I277" s="268"/>
      <c r="J277" s="264"/>
      <c r="K277" s="264"/>
      <c r="L277" s="269"/>
      <c r="M277" s="270"/>
      <c r="N277" s="271"/>
      <c r="O277" s="271"/>
      <c r="P277" s="271"/>
      <c r="Q277" s="271"/>
      <c r="R277" s="271"/>
      <c r="S277" s="271"/>
      <c r="T277" s="27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73" t="s">
        <v>372</v>
      </c>
      <c r="AU277" s="273" t="s">
        <v>88</v>
      </c>
      <c r="AV277" s="14" t="s">
        <v>370</v>
      </c>
      <c r="AW277" s="14" t="s">
        <v>32</v>
      </c>
      <c r="AX277" s="14" t="s">
        <v>83</v>
      </c>
      <c r="AY277" s="273" t="s">
        <v>362</v>
      </c>
    </row>
    <row r="278" s="2" customFormat="1" ht="37.8" customHeight="1">
      <c r="A278" s="39"/>
      <c r="B278" s="40"/>
      <c r="C278" s="228" t="s">
        <v>1155</v>
      </c>
      <c r="D278" s="228" t="s">
        <v>365</v>
      </c>
      <c r="E278" s="229" t="s">
        <v>3815</v>
      </c>
      <c r="F278" s="230" t="s">
        <v>3816</v>
      </c>
      <c r="G278" s="231" t="s">
        <v>403</v>
      </c>
      <c r="H278" s="232">
        <v>33</v>
      </c>
      <c r="I278" s="233"/>
      <c r="J278" s="234">
        <f>ROUND(I278*H278,2)</f>
        <v>0</v>
      </c>
      <c r="K278" s="230" t="s">
        <v>369</v>
      </c>
      <c r="L278" s="45"/>
      <c r="M278" s="235" t="s">
        <v>1</v>
      </c>
      <c r="N278" s="236" t="s">
        <v>42</v>
      </c>
      <c r="O278" s="92"/>
      <c r="P278" s="237">
        <f>O278*H278</f>
        <v>0</v>
      </c>
      <c r="Q278" s="237">
        <v>0.00027</v>
      </c>
      <c r="R278" s="237">
        <f>Q278*H278</f>
        <v>0.0089099999999999995</v>
      </c>
      <c r="S278" s="237">
        <v>0</v>
      </c>
      <c r="T278" s="238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9" t="s">
        <v>440</v>
      </c>
      <c r="AT278" s="239" t="s">
        <v>365</v>
      </c>
      <c r="AU278" s="239" t="s">
        <v>88</v>
      </c>
      <c r="AY278" s="18" t="s">
        <v>362</v>
      </c>
      <c r="BE278" s="240">
        <f>IF(N278="základní",J278,0)</f>
        <v>0</v>
      </c>
      <c r="BF278" s="240">
        <f>IF(N278="snížená",J278,0)</f>
        <v>0</v>
      </c>
      <c r="BG278" s="240">
        <f>IF(N278="zákl. přenesená",J278,0)</f>
        <v>0</v>
      </c>
      <c r="BH278" s="240">
        <f>IF(N278="sníž. přenesená",J278,0)</f>
        <v>0</v>
      </c>
      <c r="BI278" s="240">
        <f>IF(N278="nulová",J278,0)</f>
        <v>0</v>
      </c>
      <c r="BJ278" s="18" t="s">
        <v>88</v>
      </c>
      <c r="BK278" s="240">
        <f>ROUND(I278*H278,2)</f>
        <v>0</v>
      </c>
      <c r="BL278" s="18" t="s">
        <v>440</v>
      </c>
      <c r="BM278" s="239" t="s">
        <v>1397</v>
      </c>
    </row>
    <row r="279" s="13" customFormat="1">
      <c r="A279" s="13"/>
      <c r="B279" s="241"/>
      <c r="C279" s="242"/>
      <c r="D279" s="243" t="s">
        <v>372</v>
      </c>
      <c r="E279" s="244" t="s">
        <v>1</v>
      </c>
      <c r="F279" s="245" t="s">
        <v>4080</v>
      </c>
      <c r="G279" s="242"/>
      <c r="H279" s="246">
        <v>33</v>
      </c>
      <c r="I279" s="247"/>
      <c r="J279" s="242"/>
      <c r="K279" s="242"/>
      <c r="L279" s="248"/>
      <c r="M279" s="249"/>
      <c r="N279" s="250"/>
      <c r="O279" s="250"/>
      <c r="P279" s="250"/>
      <c r="Q279" s="250"/>
      <c r="R279" s="250"/>
      <c r="S279" s="250"/>
      <c r="T279" s="251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2" t="s">
        <v>372</v>
      </c>
      <c r="AU279" s="252" t="s">
        <v>88</v>
      </c>
      <c r="AV279" s="13" t="s">
        <v>88</v>
      </c>
      <c r="AW279" s="13" t="s">
        <v>32</v>
      </c>
      <c r="AX279" s="13" t="s">
        <v>76</v>
      </c>
      <c r="AY279" s="252" t="s">
        <v>362</v>
      </c>
    </row>
    <row r="280" s="14" customFormat="1">
      <c r="A280" s="14"/>
      <c r="B280" s="263"/>
      <c r="C280" s="264"/>
      <c r="D280" s="243" t="s">
        <v>372</v>
      </c>
      <c r="E280" s="265" t="s">
        <v>1</v>
      </c>
      <c r="F280" s="266" t="s">
        <v>396</v>
      </c>
      <c r="G280" s="264"/>
      <c r="H280" s="267">
        <v>33</v>
      </c>
      <c r="I280" s="268"/>
      <c r="J280" s="264"/>
      <c r="K280" s="264"/>
      <c r="L280" s="269"/>
      <c r="M280" s="270"/>
      <c r="N280" s="271"/>
      <c r="O280" s="271"/>
      <c r="P280" s="271"/>
      <c r="Q280" s="271"/>
      <c r="R280" s="271"/>
      <c r="S280" s="271"/>
      <c r="T280" s="272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73" t="s">
        <v>372</v>
      </c>
      <c r="AU280" s="273" t="s">
        <v>88</v>
      </c>
      <c r="AV280" s="14" t="s">
        <v>370</v>
      </c>
      <c r="AW280" s="14" t="s">
        <v>32</v>
      </c>
      <c r="AX280" s="14" t="s">
        <v>83</v>
      </c>
      <c r="AY280" s="273" t="s">
        <v>362</v>
      </c>
    </row>
    <row r="281" s="2" customFormat="1" ht="37.8" customHeight="1">
      <c r="A281" s="39"/>
      <c r="B281" s="40"/>
      <c r="C281" s="228" t="s">
        <v>1159</v>
      </c>
      <c r="D281" s="228" t="s">
        <v>365</v>
      </c>
      <c r="E281" s="229" t="s">
        <v>3818</v>
      </c>
      <c r="F281" s="230" t="s">
        <v>3819</v>
      </c>
      <c r="G281" s="231" t="s">
        <v>403</v>
      </c>
      <c r="H281" s="232">
        <v>38</v>
      </c>
      <c r="I281" s="233"/>
      <c r="J281" s="234">
        <f>ROUND(I281*H281,2)</f>
        <v>0</v>
      </c>
      <c r="K281" s="230" t="s">
        <v>369</v>
      </c>
      <c r="L281" s="45"/>
      <c r="M281" s="235" t="s">
        <v>1</v>
      </c>
      <c r="N281" s="236" t="s">
        <v>42</v>
      </c>
      <c r="O281" s="92"/>
      <c r="P281" s="237">
        <f>O281*H281</f>
        <v>0</v>
      </c>
      <c r="Q281" s="237">
        <v>0.00044000000000000002</v>
      </c>
      <c r="R281" s="237">
        <f>Q281*H281</f>
        <v>0.016720000000000002</v>
      </c>
      <c r="S281" s="237">
        <v>0</v>
      </c>
      <c r="T281" s="238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9" t="s">
        <v>440</v>
      </c>
      <c r="AT281" s="239" t="s">
        <v>365</v>
      </c>
      <c r="AU281" s="239" t="s">
        <v>88</v>
      </c>
      <c r="AY281" s="18" t="s">
        <v>362</v>
      </c>
      <c r="BE281" s="240">
        <f>IF(N281="základní",J281,0)</f>
        <v>0</v>
      </c>
      <c r="BF281" s="240">
        <f>IF(N281="snížená",J281,0)</f>
        <v>0</v>
      </c>
      <c r="BG281" s="240">
        <f>IF(N281="zákl. přenesená",J281,0)</f>
        <v>0</v>
      </c>
      <c r="BH281" s="240">
        <f>IF(N281="sníž. přenesená",J281,0)</f>
        <v>0</v>
      </c>
      <c r="BI281" s="240">
        <f>IF(N281="nulová",J281,0)</f>
        <v>0</v>
      </c>
      <c r="BJ281" s="18" t="s">
        <v>88</v>
      </c>
      <c r="BK281" s="240">
        <f>ROUND(I281*H281,2)</f>
        <v>0</v>
      </c>
      <c r="BL281" s="18" t="s">
        <v>440</v>
      </c>
      <c r="BM281" s="239" t="s">
        <v>1410</v>
      </c>
    </row>
    <row r="282" s="13" customFormat="1">
      <c r="A282" s="13"/>
      <c r="B282" s="241"/>
      <c r="C282" s="242"/>
      <c r="D282" s="243" t="s">
        <v>372</v>
      </c>
      <c r="E282" s="244" t="s">
        <v>1</v>
      </c>
      <c r="F282" s="245" t="s">
        <v>4081</v>
      </c>
      <c r="G282" s="242"/>
      <c r="H282" s="246">
        <v>38</v>
      </c>
      <c r="I282" s="247"/>
      <c r="J282" s="242"/>
      <c r="K282" s="242"/>
      <c r="L282" s="248"/>
      <c r="M282" s="249"/>
      <c r="N282" s="250"/>
      <c r="O282" s="250"/>
      <c r="P282" s="250"/>
      <c r="Q282" s="250"/>
      <c r="R282" s="250"/>
      <c r="S282" s="250"/>
      <c r="T282" s="25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2" t="s">
        <v>372</v>
      </c>
      <c r="AU282" s="252" t="s">
        <v>88</v>
      </c>
      <c r="AV282" s="13" t="s">
        <v>88</v>
      </c>
      <c r="AW282" s="13" t="s">
        <v>32</v>
      </c>
      <c r="AX282" s="13" t="s">
        <v>76</v>
      </c>
      <c r="AY282" s="252" t="s">
        <v>362</v>
      </c>
    </row>
    <row r="283" s="14" customFormat="1">
      <c r="A283" s="14"/>
      <c r="B283" s="263"/>
      <c r="C283" s="264"/>
      <c r="D283" s="243" t="s">
        <v>372</v>
      </c>
      <c r="E283" s="265" t="s">
        <v>1</v>
      </c>
      <c r="F283" s="266" t="s">
        <v>396</v>
      </c>
      <c r="G283" s="264"/>
      <c r="H283" s="267">
        <v>38</v>
      </c>
      <c r="I283" s="268"/>
      <c r="J283" s="264"/>
      <c r="K283" s="264"/>
      <c r="L283" s="269"/>
      <c r="M283" s="270"/>
      <c r="N283" s="271"/>
      <c r="O283" s="271"/>
      <c r="P283" s="271"/>
      <c r="Q283" s="271"/>
      <c r="R283" s="271"/>
      <c r="S283" s="271"/>
      <c r="T283" s="272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73" t="s">
        <v>372</v>
      </c>
      <c r="AU283" s="273" t="s">
        <v>88</v>
      </c>
      <c r="AV283" s="14" t="s">
        <v>370</v>
      </c>
      <c r="AW283" s="14" t="s">
        <v>32</v>
      </c>
      <c r="AX283" s="14" t="s">
        <v>83</v>
      </c>
      <c r="AY283" s="273" t="s">
        <v>362</v>
      </c>
    </row>
    <row r="284" s="2" customFormat="1" ht="37.8" customHeight="1">
      <c r="A284" s="39"/>
      <c r="B284" s="40"/>
      <c r="C284" s="228" t="s">
        <v>1165</v>
      </c>
      <c r="D284" s="228" t="s">
        <v>365</v>
      </c>
      <c r="E284" s="229" t="s">
        <v>3821</v>
      </c>
      <c r="F284" s="230" t="s">
        <v>3822</v>
      </c>
      <c r="G284" s="231" t="s">
        <v>403</v>
      </c>
      <c r="H284" s="232">
        <v>33</v>
      </c>
      <c r="I284" s="233"/>
      <c r="J284" s="234">
        <f>ROUND(I284*H284,2)</f>
        <v>0</v>
      </c>
      <c r="K284" s="230" t="s">
        <v>369</v>
      </c>
      <c r="L284" s="45"/>
      <c r="M284" s="235" t="s">
        <v>1</v>
      </c>
      <c r="N284" s="236" t="s">
        <v>42</v>
      </c>
      <c r="O284" s="92"/>
      <c r="P284" s="237">
        <f>O284*H284</f>
        <v>0</v>
      </c>
      <c r="Q284" s="237">
        <v>0.00046999999999999999</v>
      </c>
      <c r="R284" s="237">
        <f>Q284*H284</f>
        <v>0.01551</v>
      </c>
      <c r="S284" s="237">
        <v>0</v>
      </c>
      <c r="T284" s="238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9" t="s">
        <v>440</v>
      </c>
      <c r="AT284" s="239" t="s">
        <v>365</v>
      </c>
      <c r="AU284" s="239" t="s">
        <v>88</v>
      </c>
      <c r="AY284" s="18" t="s">
        <v>362</v>
      </c>
      <c r="BE284" s="240">
        <f>IF(N284="základní",J284,0)</f>
        <v>0</v>
      </c>
      <c r="BF284" s="240">
        <f>IF(N284="snížená",J284,0)</f>
        <v>0</v>
      </c>
      <c r="BG284" s="240">
        <f>IF(N284="zákl. přenesená",J284,0)</f>
        <v>0</v>
      </c>
      <c r="BH284" s="240">
        <f>IF(N284="sníž. přenesená",J284,0)</f>
        <v>0</v>
      </c>
      <c r="BI284" s="240">
        <f>IF(N284="nulová",J284,0)</f>
        <v>0</v>
      </c>
      <c r="BJ284" s="18" t="s">
        <v>88</v>
      </c>
      <c r="BK284" s="240">
        <f>ROUND(I284*H284,2)</f>
        <v>0</v>
      </c>
      <c r="BL284" s="18" t="s">
        <v>440</v>
      </c>
      <c r="BM284" s="239" t="s">
        <v>1428</v>
      </c>
    </row>
    <row r="285" s="13" customFormat="1">
      <c r="A285" s="13"/>
      <c r="B285" s="241"/>
      <c r="C285" s="242"/>
      <c r="D285" s="243" t="s">
        <v>372</v>
      </c>
      <c r="E285" s="244" t="s">
        <v>1</v>
      </c>
      <c r="F285" s="245" t="s">
        <v>4082</v>
      </c>
      <c r="G285" s="242"/>
      <c r="H285" s="246">
        <v>33</v>
      </c>
      <c r="I285" s="247"/>
      <c r="J285" s="242"/>
      <c r="K285" s="242"/>
      <c r="L285" s="248"/>
      <c r="M285" s="249"/>
      <c r="N285" s="250"/>
      <c r="O285" s="250"/>
      <c r="P285" s="250"/>
      <c r="Q285" s="250"/>
      <c r="R285" s="250"/>
      <c r="S285" s="250"/>
      <c r="T285" s="251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2" t="s">
        <v>372</v>
      </c>
      <c r="AU285" s="252" t="s">
        <v>88</v>
      </c>
      <c r="AV285" s="13" t="s">
        <v>88</v>
      </c>
      <c r="AW285" s="13" t="s">
        <v>32</v>
      </c>
      <c r="AX285" s="13" t="s">
        <v>76</v>
      </c>
      <c r="AY285" s="252" t="s">
        <v>362</v>
      </c>
    </row>
    <row r="286" s="14" customFormat="1">
      <c r="A286" s="14"/>
      <c r="B286" s="263"/>
      <c r="C286" s="264"/>
      <c r="D286" s="243" t="s">
        <v>372</v>
      </c>
      <c r="E286" s="265" t="s">
        <v>1</v>
      </c>
      <c r="F286" s="266" t="s">
        <v>396</v>
      </c>
      <c r="G286" s="264"/>
      <c r="H286" s="267">
        <v>33</v>
      </c>
      <c r="I286" s="268"/>
      <c r="J286" s="264"/>
      <c r="K286" s="264"/>
      <c r="L286" s="269"/>
      <c r="M286" s="270"/>
      <c r="N286" s="271"/>
      <c r="O286" s="271"/>
      <c r="P286" s="271"/>
      <c r="Q286" s="271"/>
      <c r="R286" s="271"/>
      <c r="S286" s="271"/>
      <c r="T286" s="272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73" t="s">
        <v>372</v>
      </c>
      <c r="AU286" s="273" t="s">
        <v>88</v>
      </c>
      <c r="AV286" s="14" t="s">
        <v>370</v>
      </c>
      <c r="AW286" s="14" t="s">
        <v>32</v>
      </c>
      <c r="AX286" s="14" t="s">
        <v>83</v>
      </c>
      <c r="AY286" s="273" t="s">
        <v>362</v>
      </c>
    </row>
    <row r="287" s="2" customFormat="1" ht="16.5" customHeight="1">
      <c r="A287" s="39"/>
      <c r="B287" s="40"/>
      <c r="C287" s="228" t="s">
        <v>1171</v>
      </c>
      <c r="D287" s="228" t="s">
        <v>365</v>
      </c>
      <c r="E287" s="229" t="s">
        <v>3826</v>
      </c>
      <c r="F287" s="230" t="s">
        <v>3827</v>
      </c>
      <c r="G287" s="231" t="s">
        <v>403</v>
      </c>
      <c r="H287" s="232">
        <v>5</v>
      </c>
      <c r="I287" s="233"/>
      <c r="J287" s="234">
        <f>ROUND(I287*H287,2)</f>
        <v>0</v>
      </c>
      <c r="K287" s="230" t="s">
        <v>369</v>
      </c>
      <c r="L287" s="45"/>
      <c r="M287" s="235" t="s">
        <v>1</v>
      </c>
      <c r="N287" s="236" t="s">
        <v>42</v>
      </c>
      <c r="O287" s="92"/>
      <c r="P287" s="237">
        <f>O287*H287</f>
        <v>0</v>
      </c>
      <c r="Q287" s="237">
        <v>0.00025000000000000001</v>
      </c>
      <c r="R287" s="237">
        <f>Q287*H287</f>
        <v>0.00125</v>
      </c>
      <c r="S287" s="237">
        <v>0</v>
      </c>
      <c r="T287" s="238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9" t="s">
        <v>440</v>
      </c>
      <c r="AT287" s="239" t="s">
        <v>365</v>
      </c>
      <c r="AU287" s="239" t="s">
        <v>88</v>
      </c>
      <c r="AY287" s="18" t="s">
        <v>362</v>
      </c>
      <c r="BE287" s="240">
        <f>IF(N287="základní",J287,0)</f>
        <v>0</v>
      </c>
      <c r="BF287" s="240">
        <f>IF(N287="snížená",J287,0)</f>
        <v>0</v>
      </c>
      <c r="BG287" s="240">
        <f>IF(N287="zákl. přenesená",J287,0)</f>
        <v>0</v>
      </c>
      <c r="BH287" s="240">
        <f>IF(N287="sníž. přenesená",J287,0)</f>
        <v>0</v>
      </c>
      <c r="BI287" s="240">
        <f>IF(N287="nulová",J287,0)</f>
        <v>0</v>
      </c>
      <c r="BJ287" s="18" t="s">
        <v>88</v>
      </c>
      <c r="BK287" s="240">
        <f>ROUND(I287*H287,2)</f>
        <v>0</v>
      </c>
      <c r="BL287" s="18" t="s">
        <v>440</v>
      </c>
      <c r="BM287" s="239" t="s">
        <v>1444</v>
      </c>
    </row>
    <row r="288" s="13" customFormat="1">
      <c r="A288" s="13"/>
      <c r="B288" s="241"/>
      <c r="C288" s="242"/>
      <c r="D288" s="243" t="s">
        <v>372</v>
      </c>
      <c r="E288" s="244" t="s">
        <v>1</v>
      </c>
      <c r="F288" s="245" t="s">
        <v>4083</v>
      </c>
      <c r="G288" s="242"/>
      <c r="H288" s="246">
        <v>5</v>
      </c>
      <c r="I288" s="247"/>
      <c r="J288" s="242"/>
      <c r="K288" s="242"/>
      <c r="L288" s="248"/>
      <c r="M288" s="249"/>
      <c r="N288" s="250"/>
      <c r="O288" s="250"/>
      <c r="P288" s="250"/>
      <c r="Q288" s="250"/>
      <c r="R288" s="250"/>
      <c r="S288" s="250"/>
      <c r="T288" s="25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2" t="s">
        <v>372</v>
      </c>
      <c r="AU288" s="252" t="s">
        <v>88</v>
      </c>
      <c r="AV288" s="13" t="s">
        <v>88</v>
      </c>
      <c r="AW288" s="13" t="s">
        <v>32</v>
      </c>
      <c r="AX288" s="13" t="s">
        <v>76</v>
      </c>
      <c r="AY288" s="252" t="s">
        <v>362</v>
      </c>
    </row>
    <row r="289" s="14" customFormat="1">
      <c r="A289" s="14"/>
      <c r="B289" s="263"/>
      <c r="C289" s="264"/>
      <c r="D289" s="243" t="s">
        <v>372</v>
      </c>
      <c r="E289" s="265" t="s">
        <v>1</v>
      </c>
      <c r="F289" s="266" t="s">
        <v>396</v>
      </c>
      <c r="G289" s="264"/>
      <c r="H289" s="267">
        <v>5</v>
      </c>
      <c r="I289" s="268"/>
      <c r="J289" s="264"/>
      <c r="K289" s="264"/>
      <c r="L289" s="269"/>
      <c r="M289" s="270"/>
      <c r="N289" s="271"/>
      <c r="O289" s="271"/>
      <c r="P289" s="271"/>
      <c r="Q289" s="271"/>
      <c r="R289" s="271"/>
      <c r="S289" s="271"/>
      <c r="T289" s="272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73" t="s">
        <v>372</v>
      </c>
      <c r="AU289" s="273" t="s">
        <v>88</v>
      </c>
      <c r="AV289" s="14" t="s">
        <v>370</v>
      </c>
      <c r="AW289" s="14" t="s">
        <v>32</v>
      </c>
      <c r="AX289" s="14" t="s">
        <v>83</v>
      </c>
      <c r="AY289" s="273" t="s">
        <v>362</v>
      </c>
    </row>
    <row r="290" s="2" customFormat="1" ht="16.5" customHeight="1">
      <c r="A290" s="39"/>
      <c r="B290" s="40"/>
      <c r="C290" s="228" t="s">
        <v>1176</v>
      </c>
      <c r="D290" s="228" t="s">
        <v>365</v>
      </c>
      <c r="E290" s="229" t="s">
        <v>3830</v>
      </c>
      <c r="F290" s="230" t="s">
        <v>3831</v>
      </c>
      <c r="G290" s="231" t="s">
        <v>403</v>
      </c>
      <c r="H290" s="232">
        <v>33</v>
      </c>
      <c r="I290" s="233"/>
      <c r="J290" s="234">
        <f>ROUND(I290*H290,2)</f>
        <v>0</v>
      </c>
      <c r="K290" s="230" t="s">
        <v>369</v>
      </c>
      <c r="L290" s="45"/>
      <c r="M290" s="235" t="s">
        <v>1</v>
      </c>
      <c r="N290" s="236" t="s">
        <v>42</v>
      </c>
      <c r="O290" s="92"/>
      <c r="P290" s="237">
        <f>O290*H290</f>
        <v>0</v>
      </c>
      <c r="Q290" s="237">
        <v>0.00027</v>
      </c>
      <c r="R290" s="237">
        <f>Q290*H290</f>
        <v>0.0089099999999999995</v>
      </c>
      <c r="S290" s="237">
        <v>0</v>
      </c>
      <c r="T290" s="238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9" t="s">
        <v>440</v>
      </c>
      <c r="AT290" s="239" t="s">
        <v>365</v>
      </c>
      <c r="AU290" s="239" t="s">
        <v>88</v>
      </c>
      <c r="AY290" s="18" t="s">
        <v>362</v>
      </c>
      <c r="BE290" s="240">
        <f>IF(N290="základní",J290,0)</f>
        <v>0</v>
      </c>
      <c r="BF290" s="240">
        <f>IF(N290="snížená",J290,0)</f>
        <v>0</v>
      </c>
      <c r="BG290" s="240">
        <f>IF(N290="zákl. přenesená",J290,0)</f>
        <v>0</v>
      </c>
      <c r="BH290" s="240">
        <f>IF(N290="sníž. přenesená",J290,0)</f>
        <v>0</v>
      </c>
      <c r="BI290" s="240">
        <f>IF(N290="nulová",J290,0)</f>
        <v>0</v>
      </c>
      <c r="BJ290" s="18" t="s">
        <v>88</v>
      </c>
      <c r="BK290" s="240">
        <f>ROUND(I290*H290,2)</f>
        <v>0</v>
      </c>
      <c r="BL290" s="18" t="s">
        <v>440</v>
      </c>
      <c r="BM290" s="239" t="s">
        <v>1457</v>
      </c>
    </row>
    <row r="291" s="13" customFormat="1">
      <c r="A291" s="13"/>
      <c r="B291" s="241"/>
      <c r="C291" s="242"/>
      <c r="D291" s="243" t="s">
        <v>372</v>
      </c>
      <c r="E291" s="244" t="s">
        <v>1</v>
      </c>
      <c r="F291" s="245" t="s">
        <v>4073</v>
      </c>
      <c r="G291" s="242"/>
      <c r="H291" s="246">
        <v>33</v>
      </c>
      <c r="I291" s="247"/>
      <c r="J291" s="242"/>
      <c r="K291" s="242"/>
      <c r="L291" s="248"/>
      <c r="M291" s="249"/>
      <c r="N291" s="250"/>
      <c r="O291" s="250"/>
      <c r="P291" s="250"/>
      <c r="Q291" s="250"/>
      <c r="R291" s="250"/>
      <c r="S291" s="250"/>
      <c r="T291" s="251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2" t="s">
        <v>372</v>
      </c>
      <c r="AU291" s="252" t="s">
        <v>88</v>
      </c>
      <c r="AV291" s="13" t="s">
        <v>88</v>
      </c>
      <c r="AW291" s="13" t="s">
        <v>32</v>
      </c>
      <c r="AX291" s="13" t="s">
        <v>76</v>
      </c>
      <c r="AY291" s="252" t="s">
        <v>362</v>
      </c>
    </row>
    <row r="292" s="14" customFormat="1">
      <c r="A292" s="14"/>
      <c r="B292" s="263"/>
      <c r="C292" s="264"/>
      <c r="D292" s="243" t="s">
        <v>372</v>
      </c>
      <c r="E292" s="265" t="s">
        <v>1</v>
      </c>
      <c r="F292" s="266" t="s">
        <v>396</v>
      </c>
      <c r="G292" s="264"/>
      <c r="H292" s="267">
        <v>33</v>
      </c>
      <c r="I292" s="268"/>
      <c r="J292" s="264"/>
      <c r="K292" s="264"/>
      <c r="L292" s="269"/>
      <c r="M292" s="270"/>
      <c r="N292" s="271"/>
      <c r="O292" s="271"/>
      <c r="P292" s="271"/>
      <c r="Q292" s="271"/>
      <c r="R292" s="271"/>
      <c r="S292" s="271"/>
      <c r="T292" s="272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73" t="s">
        <v>372</v>
      </c>
      <c r="AU292" s="273" t="s">
        <v>88</v>
      </c>
      <c r="AV292" s="14" t="s">
        <v>370</v>
      </c>
      <c r="AW292" s="14" t="s">
        <v>32</v>
      </c>
      <c r="AX292" s="14" t="s">
        <v>83</v>
      </c>
      <c r="AY292" s="273" t="s">
        <v>362</v>
      </c>
    </row>
    <row r="293" s="2" customFormat="1" ht="16.5" customHeight="1">
      <c r="A293" s="39"/>
      <c r="B293" s="40"/>
      <c r="C293" s="228" t="s">
        <v>1180</v>
      </c>
      <c r="D293" s="228" t="s">
        <v>365</v>
      </c>
      <c r="E293" s="229" t="s">
        <v>3832</v>
      </c>
      <c r="F293" s="230" t="s">
        <v>3833</v>
      </c>
      <c r="G293" s="231" t="s">
        <v>403</v>
      </c>
      <c r="H293" s="232">
        <v>33</v>
      </c>
      <c r="I293" s="233"/>
      <c r="J293" s="234">
        <f>ROUND(I293*H293,2)</f>
        <v>0</v>
      </c>
      <c r="K293" s="230" t="s">
        <v>369</v>
      </c>
      <c r="L293" s="45"/>
      <c r="M293" s="235" t="s">
        <v>1</v>
      </c>
      <c r="N293" s="236" t="s">
        <v>42</v>
      </c>
      <c r="O293" s="92"/>
      <c r="P293" s="237">
        <f>O293*H293</f>
        <v>0</v>
      </c>
      <c r="Q293" s="237">
        <v>0.00035</v>
      </c>
      <c r="R293" s="237">
        <f>Q293*H293</f>
        <v>0.01155</v>
      </c>
      <c r="S293" s="237">
        <v>0</v>
      </c>
      <c r="T293" s="238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9" t="s">
        <v>440</v>
      </c>
      <c r="AT293" s="239" t="s">
        <v>365</v>
      </c>
      <c r="AU293" s="239" t="s">
        <v>88</v>
      </c>
      <c r="AY293" s="18" t="s">
        <v>362</v>
      </c>
      <c r="BE293" s="240">
        <f>IF(N293="základní",J293,0)</f>
        <v>0</v>
      </c>
      <c r="BF293" s="240">
        <f>IF(N293="snížená",J293,0)</f>
        <v>0</v>
      </c>
      <c r="BG293" s="240">
        <f>IF(N293="zákl. přenesená",J293,0)</f>
        <v>0</v>
      </c>
      <c r="BH293" s="240">
        <f>IF(N293="sníž. přenesená",J293,0)</f>
        <v>0</v>
      </c>
      <c r="BI293" s="240">
        <f>IF(N293="nulová",J293,0)</f>
        <v>0</v>
      </c>
      <c r="BJ293" s="18" t="s">
        <v>88</v>
      </c>
      <c r="BK293" s="240">
        <f>ROUND(I293*H293,2)</f>
        <v>0</v>
      </c>
      <c r="BL293" s="18" t="s">
        <v>440</v>
      </c>
      <c r="BM293" s="239" t="s">
        <v>1170</v>
      </c>
    </row>
    <row r="294" s="13" customFormat="1">
      <c r="A294" s="13"/>
      <c r="B294" s="241"/>
      <c r="C294" s="242"/>
      <c r="D294" s="243" t="s">
        <v>372</v>
      </c>
      <c r="E294" s="244" t="s">
        <v>1</v>
      </c>
      <c r="F294" s="245" t="s">
        <v>4073</v>
      </c>
      <c r="G294" s="242"/>
      <c r="H294" s="246">
        <v>33</v>
      </c>
      <c r="I294" s="247"/>
      <c r="J294" s="242"/>
      <c r="K294" s="242"/>
      <c r="L294" s="248"/>
      <c r="M294" s="249"/>
      <c r="N294" s="250"/>
      <c r="O294" s="250"/>
      <c r="P294" s="250"/>
      <c r="Q294" s="250"/>
      <c r="R294" s="250"/>
      <c r="S294" s="250"/>
      <c r="T294" s="25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2" t="s">
        <v>372</v>
      </c>
      <c r="AU294" s="252" t="s">
        <v>88</v>
      </c>
      <c r="AV294" s="13" t="s">
        <v>88</v>
      </c>
      <c r="AW294" s="13" t="s">
        <v>32</v>
      </c>
      <c r="AX294" s="13" t="s">
        <v>76</v>
      </c>
      <c r="AY294" s="252" t="s">
        <v>362</v>
      </c>
    </row>
    <row r="295" s="14" customFormat="1">
      <c r="A295" s="14"/>
      <c r="B295" s="263"/>
      <c r="C295" s="264"/>
      <c r="D295" s="243" t="s">
        <v>372</v>
      </c>
      <c r="E295" s="265" t="s">
        <v>1</v>
      </c>
      <c r="F295" s="266" t="s">
        <v>396</v>
      </c>
      <c r="G295" s="264"/>
      <c r="H295" s="267">
        <v>33</v>
      </c>
      <c r="I295" s="268"/>
      <c r="J295" s="264"/>
      <c r="K295" s="264"/>
      <c r="L295" s="269"/>
      <c r="M295" s="270"/>
      <c r="N295" s="271"/>
      <c r="O295" s="271"/>
      <c r="P295" s="271"/>
      <c r="Q295" s="271"/>
      <c r="R295" s="271"/>
      <c r="S295" s="271"/>
      <c r="T295" s="272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73" t="s">
        <v>372</v>
      </c>
      <c r="AU295" s="273" t="s">
        <v>88</v>
      </c>
      <c r="AV295" s="14" t="s">
        <v>370</v>
      </c>
      <c r="AW295" s="14" t="s">
        <v>32</v>
      </c>
      <c r="AX295" s="14" t="s">
        <v>83</v>
      </c>
      <c r="AY295" s="273" t="s">
        <v>362</v>
      </c>
    </row>
    <row r="296" s="2" customFormat="1" ht="16.5" customHeight="1">
      <c r="A296" s="39"/>
      <c r="B296" s="40"/>
      <c r="C296" s="253" t="s">
        <v>1184</v>
      </c>
      <c r="D296" s="253" t="s">
        <v>380</v>
      </c>
      <c r="E296" s="254" t="s">
        <v>3834</v>
      </c>
      <c r="F296" s="255" t="s">
        <v>3835</v>
      </c>
      <c r="G296" s="256" t="s">
        <v>470</v>
      </c>
      <c r="H296" s="257">
        <v>56</v>
      </c>
      <c r="I296" s="258"/>
      <c r="J296" s="259">
        <f>ROUND(I296*H296,2)</f>
        <v>0</v>
      </c>
      <c r="K296" s="255" t="s">
        <v>471</v>
      </c>
      <c r="L296" s="260"/>
      <c r="M296" s="261" t="s">
        <v>1</v>
      </c>
      <c r="N296" s="262" t="s">
        <v>42</v>
      </c>
      <c r="O296" s="92"/>
      <c r="P296" s="237">
        <f>O296*H296</f>
        <v>0</v>
      </c>
      <c r="Q296" s="237">
        <v>0</v>
      </c>
      <c r="R296" s="237">
        <f>Q296*H296</f>
        <v>0</v>
      </c>
      <c r="S296" s="237">
        <v>0</v>
      </c>
      <c r="T296" s="238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9" t="s">
        <v>526</v>
      </c>
      <c r="AT296" s="239" t="s">
        <v>380</v>
      </c>
      <c r="AU296" s="239" t="s">
        <v>88</v>
      </c>
      <c r="AY296" s="18" t="s">
        <v>362</v>
      </c>
      <c r="BE296" s="240">
        <f>IF(N296="základní",J296,0)</f>
        <v>0</v>
      </c>
      <c r="BF296" s="240">
        <f>IF(N296="snížená",J296,0)</f>
        <v>0</v>
      </c>
      <c r="BG296" s="240">
        <f>IF(N296="zákl. přenesená",J296,0)</f>
        <v>0</v>
      </c>
      <c r="BH296" s="240">
        <f>IF(N296="sníž. přenesená",J296,0)</f>
        <v>0</v>
      </c>
      <c r="BI296" s="240">
        <f>IF(N296="nulová",J296,0)</f>
        <v>0</v>
      </c>
      <c r="BJ296" s="18" t="s">
        <v>88</v>
      </c>
      <c r="BK296" s="240">
        <f>ROUND(I296*H296,2)</f>
        <v>0</v>
      </c>
      <c r="BL296" s="18" t="s">
        <v>440</v>
      </c>
      <c r="BM296" s="239" t="s">
        <v>1477</v>
      </c>
    </row>
    <row r="297" s="13" customFormat="1">
      <c r="A297" s="13"/>
      <c r="B297" s="241"/>
      <c r="C297" s="242"/>
      <c r="D297" s="243" t="s">
        <v>372</v>
      </c>
      <c r="E297" s="244" t="s">
        <v>1</v>
      </c>
      <c r="F297" s="245" t="s">
        <v>4084</v>
      </c>
      <c r="G297" s="242"/>
      <c r="H297" s="246">
        <v>56</v>
      </c>
      <c r="I297" s="247"/>
      <c r="J297" s="242"/>
      <c r="K297" s="242"/>
      <c r="L297" s="248"/>
      <c r="M297" s="249"/>
      <c r="N297" s="250"/>
      <c r="O297" s="250"/>
      <c r="P297" s="250"/>
      <c r="Q297" s="250"/>
      <c r="R297" s="250"/>
      <c r="S297" s="250"/>
      <c r="T297" s="251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2" t="s">
        <v>372</v>
      </c>
      <c r="AU297" s="252" t="s">
        <v>88</v>
      </c>
      <c r="AV297" s="13" t="s">
        <v>88</v>
      </c>
      <c r="AW297" s="13" t="s">
        <v>32</v>
      </c>
      <c r="AX297" s="13" t="s">
        <v>76</v>
      </c>
      <c r="AY297" s="252" t="s">
        <v>362</v>
      </c>
    </row>
    <row r="298" s="14" customFormat="1">
      <c r="A298" s="14"/>
      <c r="B298" s="263"/>
      <c r="C298" s="264"/>
      <c r="D298" s="243" t="s">
        <v>372</v>
      </c>
      <c r="E298" s="265" t="s">
        <v>1</v>
      </c>
      <c r="F298" s="266" t="s">
        <v>396</v>
      </c>
      <c r="G298" s="264"/>
      <c r="H298" s="267">
        <v>56</v>
      </c>
      <c r="I298" s="268"/>
      <c r="J298" s="264"/>
      <c r="K298" s="264"/>
      <c r="L298" s="269"/>
      <c r="M298" s="270"/>
      <c r="N298" s="271"/>
      <c r="O298" s="271"/>
      <c r="P298" s="271"/>
      <c r="Q298" s="271"/>
      <c r="R298" s="271"/>
      <c r="S298" s="271"/>
      <c r="T298" s="272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73" t="s">
        <v>372</v>
      </c>
      <c r="AU298" s="273" t="s">
        <v>88</v>
      </c>
      <c r="AV298" s="14" t="s">
        <v>370</v>
      </c>
      <c r="AW298" s="14" t="s">
        <v>32</v>
      </c>
      <c r="AX298" s="14" t="s">
        <v>83</v>
      </c>
      <c r="AY298" s="273" t="s">
        <v>362</v>
      </c>
    </row>
    <row r="299" s="2" customFormat="1" ht="21.75" customHeight="1">
      <c r="A299" s="39"/>
      <c r="B299" s="40"/>
      <c r="C299" s="228" t="s">
        <v>1190</v>
      </c>
      <c r="D299" s="228" t="s">
        <v>365</v>
      </c>
      <c r="E299" s="229" t="s">
        <v>3837</v>
      </c>
      <c r="F299" s="230" t="s">
        <v>3838</v>
      </c>
      <c r="G299" s="231" t="s">
        <v>470</v>
      </c>
      <c r="H299" s="232">
        <v>3</v>
      </c>
      <c r="I299" s="233"/>
      <c r="J299" s="234">
        <f>ROUND(I299*H299,2)</f>
        <v>0</v>
      </c>
      <c r="K299" s="230" t="s">
        <v>369</v>
      </c>
      <c r="L299" s="45"/>
      <c r="M299" s="235" t="s">
        <v>1</v>
      </c>
      <c r="N299" s="236" t="s">
        <v>42</v>
      </c>
      <c r="O299" s="92"/>
      <c r="P299" s="237">
        <f>O299*H299</f>
        <v>0</v>
      </c>
      <c r="Q299" s="237">
        <v>0.00017000000000000001</v>
      </c>
      <c r="R299" s="237">
        <f>Q299*H299</f>
        <v>0.00051000000000000004</v>
      </c>
      <c r="S299" s="237">
        <v>0</v>
      </c>
      <c r="T299" s="238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9" t="s">
        <v>440</v>
      </c>
      <c r="AT299" s="239" t="s">
        <v>365</v>
      </c>
      <c r="AU299" s="239" t="s">
        <v>88</v>
      </c>
      <c r="AY299" s="18" t="s">
        <v>362</v>
      </c>
      <c r="BE299" s="240">
        <f>IF(N299="základní",J299,0)</f>
        <v>0</v>
      </c>
      <c r="BF299" s="240">
        <f>IF(N299="snížená",J299,0)</f>
        <v>0</v>
      </c>
      <c r="BG299" s="240">
        <f>IF(N299="zákl. přenesená",J299,0)</f>
        <v>0</v>
      </c>
      <c r="BH299" s="240">
        <f>IF(N299="sníž. přenesená",J299,0)</f>
        <v>0</v>
      </c>
      <c r="BI299" s="240">
        <f>IF(N299="nulová",J299,0)</f>
        <v>0</v>
      </c>
      <c r="BJ299" s="18" t="s">
        <v>88</v>
      </c>
      <c r="BK299" s="240">
        <f>ROUND(I299*H299,2)</f>
        <v>0</v>
      </c>
      <c r="BL299" s="18" t="s">
        <v>440</v>
      </c>
      <c r="BM299" s="239" t="s">
        <v>1205</v>
      </c>
    </row>
    <row r="300" s="13" customFormat="1">
      <c r="A300" s="13"/>
      <c r="B300" s="241"/>
      <c r="C300" s="242"/>
      <c r="D300" s="243" t="s">
        <v>372</v>
      </c>
      <c r="E300" s="244" t="s">
        <v>1</v>
      </c>
      <c r="F300" s="245" t="s">
        <v>4085</v>
      </c>
      <c r="G300" s="242"/>
      <c r="H300" s="246">
        <v>3</v>
      </c>
      <c r="I300" s="247"/>
      <c r="J300" s="242"/>
      <c r="K300" s="242"/>
      <c r="L300" s="248"/>
      <c r="M300" s="249"/>
      <c r="N300" s="250"/>
      <c r="O300" s="250"/>
      <c r="P300" s="250"/>
      <c r="Q300" s="250"/>
      <c r="R300" s="250"/>
      <c r="S300" s="250"/>
      <c r="T300" s="251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2" t="s">
        <v>372</v>
      </c>
      <c r="AU300" s="252" t="s">
        <v>88</v>
      </c>
      <c r="AV300" s="13" t="s">
        <v>88</v>
      </c>
      <c r="AW300" s="13" t="s">
        <v>32</v>
      </c>
      <c r="AX300" s="13" t="s">
        <v>76</v>
      </c>
      <c r="AY300" s="252" t="s">
        <v>362</v>
      </c>
    </row>
    <row r="301" s="14" customFormat="1">
      <c r="A301" s="14"/>
      <c r="B301" s="263"/>
      <c r="C301" s="264"/>
      <c r="D301" s="243" t="s">
        <v>372</v>
      </c>
      <c r="E301" s="265" t="s">
        <v>1</v>
      </c>
      <c r="F301" s="266" t="s">
        <v>396</v>
      </c>
      <c r="G301" s="264"/>
      <c r="H301" s="267">
        <v>3</v>
      </c>
      <c r="I301" s="268"/>
      <c r="J301" s="264"/>
      <c r="K301" s="264"/>
      <c r="L301" s="269"/>
      <c r="M301" s="270"/>
      <c r="N301" s="271"/>
      <c r="O301" s="271"/>
      <c r="P301" s="271"/>
      <c r="Q301" s="271"/>
      <c r="R301" s="271"/>
      <c r="S301" s="271"/>
      <c r="T301" s="272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73" t="s">
        <v>372</v>
      </c>
      <c r="AU301" s="273" t="s">
        <v>88</v>
      </c>
      <c r="AV301" s="14" t="s">
        <v>370</v>
      </c>
      <c r="AW301" s="14" t="s">
        <v>32</v>
      </c>
      <c r="AX301" s="14" t="s">
        <v>83</v>
      </c>
      <c r="AY301" s="273" t="s">
        <v>362</v>
      </c>
    </row>
    <row r="302" s="2" customFormat="1" ht="21.75" customHeight="1">
      <c r="A302" s="39"/>
      <c r="B302" s="40"/>
      <c r="C302" s="228" t="s">
        <v>1195</v>
      </c>
      <c r="D302" s="228" t="s">
        <v>365</v>
      </c>
      <c r="E302" s="229" t="s">
        <v>3840</v>
      </c>
      <c r="F302" s="230" t="s">
        <v>3841</v>
      </c>
      <c r="G302" s="231" t="s">
        <v>3590</v>
      </c>
      <c r="H302" s="232">
        <v>4</v>
      </c>
      <c r="I302" s="233"/>
      <c r="J302" s="234">
        <f>ROUND(I302*H302,2)</f>
        <v>0</v>
      </c>
      <c r="K302" s="230" t="s">
        <v>369</v>
      </c>
      <c r="L302" s="45"/>
      <c r="M302" s="235" t="s">
        <v>1</v>
      </c>
      <c r="N302" s="236" t="s">
        <v>42</v>
      </c>
      <c r="O302" s="92"/>
      <c r="P302" s="237">
        <f>O302*H302</f>
        <v>0</v>
      </c>
      <c r="Q302" s="237">
        <v>0.00021000000000000001</v>
      </c>
      <c r="R302" s="237">
        <f>Q302*H302</f>
        <v>0.00084000000000000003</v>
      </c>
      <c r="S302" s="237">
        <v>0</v>
      </c>
      <c r="T302" s="238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9" t="s">
        <v>440</v>
      </c>
      <c r="AT302" s="239" t="s">
        <v>365</v>
      </c>
      <c r="AU302" s="239" t="s">
        <v>88</v>
      </c>
      <c r="AY302" s="18" t="s">
        <v>362</v>
      </c>
      <c r="BE302" s="240">
        <f>IF(N302="základní",J302,0)</f>
        <v>0</v>
      </c>
      <c r="BF302" s="240">
        <f>IF(N302="snížená",J302,0)</f>
        <v>0</v>
      </c>
      <c r="BG302" s="240">
        <f>IF(N302="zákl. přenesená",J302,0)</f>
        <v>0</v>
      </c>
      <c r="BH302" s="240">
        <f>IF(N302="sníž. přenesená",J302,0)</f>
        <v>0</v>
      </c>
      <c r="BI302" s="240">
        <f>IF(N302="nulová",J302,0)</f>
        <v>0</v>
      </c>
      <c r="BJ302" s="18" t="s">
        <v>88</v>
      </c>
      <c r="BK302" s="240">
        <f>ROUND(I302*H302,2)</f>
        <v>0</v>
      </c>
      <c r="BL302" s="18" t="s">
        <v>440</v>
      </c>
      <c r="BM302" s="239" t="s">
        <v>1503</v>
      </c>
    </row>
    <row r="303" s="13" customFormat="1">
      <c r="A303" s="13"/>
      <c r="B303" s="241"/>
      <c r="C303" s="242"/>
      <c r="D303" s="243" t="s">
        <v>372</v>
      </c>
      <c r="E303" s="244" t="s">
        <v>1</v>
      </c>
      <c r="F303" s="245" t="s">
        <v>4086</v>
      </c>
      <c r="G303" s="242"/>
      <c r="H303" s="246">
        <v>4</v>
      </c>
      <c r="I303" s="247"/>
      <c r="J303" s="242"/>
      <c r="K303" s="242"/>
      <c r="L303" s="248"/>
      <c r="M303" s="249"/>
      <c r="N303" s="250"/>
      <c r="O303" s="250"/>
      <c r="P303" s="250"/>
      <c r="Q303" s="250"/>
      <c r="R303" s="250"/>
      <c r="S303" s="250"/>
      <c r="T303" s="25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2" t="s">
        <v>372</v>
      </c>
      <c r="AU303" s="252" t="s">
        <v>88</v>
      </c>
      <c r="AV303" s="13" t="s">
        <v>88</v>
      </c>
      <c r="AW303" s="13" t="s">
        <v>32</v>
      </c>
      <c r="AX303" s="13" t="s">
        <v>76</v>
      </c>
      <c r="AY303" s="252" t="s">
        <v>362</v>
      </c>
    </row>
    <row r="304" s="14" customFormat="1">
      <c r="A304" s="14"/>
      <c r="B304" s="263"/>
      <c r="C304" s="264"/>
      <c r="D304" s="243" t="s">
        <v>372</v>
      </c>
      <c r="E304" s="265" t="s">
        <v>1</v>
      </c>
      <c r="F304" s="266" t="s">
        <v>396</v>
      </c>
      <c r="G304" s="264"/>
      <c r="H304" s="267">
        <v>4</v>
      </c>
      <c r="I304" s="268"/>
      <c r="J304" s="264"/>
      <c r="K304" s="264"/>
      <c r="L304" s="269"/>
      <c r="M304" s="270"/>
      <c r="N304" s="271"/>
      <c r="O304" s="271"/>
      <c r="P304" s="271"/>
      <c r="Q304" s="271"/>
      <c r="R304" s="271"/>
      <c r="S304" s="271"/>
      <c r="T304" s="272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73" t="s">
        <v>372</v>
      </c>
      <c r="AU304" s="273" t="s">
        <v>88</v>
      </c>
      <c r="AV304" s="14" t="s">
        <v>370</v>
      </c>
      <c r="AW304" s="14" t="s">
        <v>32</v>
      </c>
      <c r="AX304" s="14" t="s">
        <v>83</v>
      </c>
      <c r="AY304" s="273" t="s">
        <v>362</v>
      </c>
    </row>
    <row r="305" s="2" customFormat="1" ht="24.15" customHeight="1">
      <c r="A305" s="39"/>
      <c r="B305" s="40"/>
      <c r="C305" s="228" t="s">
        <v>1201</v>
      </c>
      <c r="D305" s="228" t="s">
        <v>365</v>
      </c>
      <c r="E305" s="229" t="s">
        <v>3843</v>
      </c>
      <c r="F305" s="230" t="s">
        <v>3844</v>
      </c>
      <c r="G305" s="231" t="s">
        <v>470</v>
      </c>
      <c r="H305" s="232">
        <v>10</v>
      </c>
      <c r="I305" s="233"/>
      <c r="J305" s="234">
        <f>ROUND(I305*H305,2)</f>
        <v>0</v>
      </c>
      <c r="K305" s="230" t="s">
        <v>369</v>
      </c>
      <c r="L305" s="45"/>
      <c r="M305" s="235" t="s">
        <v>1</v>
      </c>
      <c r="N305" s="236" t="s">
        <v>42</v>
      </c>
      <c r="O305" s="92"/>
      <c r="P305" s="237">
        <f>O305*H305</f>
        <v>0</v>
      </c>
      <c r="Q305" s="237">
        <v>0.00022000000000000001</v>
      </c>
      <c r="R305" s="237">
        <f>Q305*H305</f>
        <v>0.0022000000000000001</v>
      </c>
      <c r="S305" s="237">
        <v>0</v>
      </c>
      <c r="T305" s="238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9" t="s">
        <v>440</v>
      </c>
      <c r="AT305" s="239" t="s">
        <v>365</v>
      </c>
      <c r="AU305" s="239" t="s">
        <v>88</v>
      </c>
      <c r="AY305" s="18" t="s">
        <v>362</v>
      </c>
      <c r="BE305" s="240">
        <f>IF(N305="základní",J305,0)</f>
        <v>0</v>
      </c>
      <c r="BF305" s="240">
        <f>IF(N305="snížená",J305,0)</f>
        <v>0</v>
      </c>
      <c r="BG305" s="240">
        <f>IF(N305="zákl. přenesená",J305,0)</f>
        <v>0</v>
      </c>
      <c r="BH305" s="240">
        <f>IF(N305="sníž. přenesená",J305,0)</f>
        <v>0</v>
      </c>
      <c r="BI305" s="240">
        <f>IF(N305="nulová",J305,0)</f>
        <v>0</v>
      </c>
      <c r="BJ305" s="18" t="s">
        <v>88</v>
      </c>
      <c r="BK305" s="240">
        <f>ROUND(I305*H305,2)</f>
        <v>0</v>
      </c>
      <c r="BL305" s="18" t="s">
        <v>440</v>
      </c>
      <c r="BM305" s="239" t="s">
        <v>1514</v>
      </c>
    </row>
    <row r="306" s="13" customFormat="1">
      <c r="A306" s="13"/>
      <c r="B306" s="241"/>
      <c r="C306" s="242"/>
      <c r="D306" s="243" t="s">
        <v>372</v>
      </c>
      <c r="E306" s="244" t="s">
        <v>1</v>
      </c>
      <c r="F306" s="245" t="s">
        <v>4087</v>
      </c>
      <c r="G306" s="242"/>
      <c r="H306" s="246">
        <v>10</v>
      </c>
      <c r="I306" s="247"/>
      <c r="J306" s="242"/>
      <c r="K306" s="242"/>
      <c r="L306" s="248"/>
      <c r="M306" s="249"/>
      <c r="N306" s="250"/>
      <c r="O306" s="250"/>
      <c r="P306" s="250"/>
      <c r="Q306" s="250"/>
      <c r="R306" s="250"/>
      <c r="S306" s="250"/>
      <c r="T306" s="251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2" t="s">
        <v>372</v>
      </c>
      <c r="AU306" s="252" t="s">
        <v>88</v>
      </c>
      <c r="AV306" s="13" t="s">
        <v>88</v>
      </c>
      <c r="AW306" s="13" t="s">
        <v>32</v>
      </c>
      <c r="AX306" s="13" t="s">
        <v>76</v>
      </c>
      <c r="AY306" s="252" t="s">
        <v>362</v>
      </c>
    </row>
    <row r="307" s="14" customFormat="1">
      <c r="A307" s="14"/>
      <c r="B307" s="263"/>
      <c r="C307" s="264"/>
      <c r="D307" s="243" t="s">
        <v>372</v>
      </c>
      <c r="E307" s="265" t="s">
        <v>1</v>
      </c>
      <c r="F307" s="266" t="s">
        <v>396</v>
      </c>
      <c r="G307" s="264"/>
      <c r="H307" s="267">
        <v>10</v>
      </c>
      <c r="I307" s="268"/>
      <c r="J307" s="264"/>
      <c r="K307" s="264"/>
      <c r="L307" s="269"/>
      <c r="M307" s="270"/>
      <c r="N307" s="271"/>
      <c r="O307" s="271"/>
      <c r="P307" s="271"/>
      <c r="Q307" s="271"/>
      <c r="R307" s="271"/>
      <c r="S307" s="271"/>
      <c r="T307" s="272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73" t="s">
        <v>372</v>
      </c>
      <c r="AU307" s="273" t="s">
        <v>88</v>
      </c>
      <c r="AV307" s="14" t="s">
        <v>370</v>
      </c>
      <c r="AW307" s="14" t="s">
        <v>32</v>
      </c>
      <c r="AX307" s="14" t="s">
        <v>83</v>
      </c>
      <c r="AY307" s="273" t="s">
        <v>362</v>
      </c>
    </row>
    <row r="308" s="2" customFormat="1" ht="24.15" customHeight="1">
      <c r="A308" s="39"/>
      <c r="B308" s="40"/>
      <c r="C308" s="228" t="s">
        <v>1207</v>
      </c>
      <c r="D308" s="228" t="s">
        <v>365</v>
      </c>
      <c r="E308" s="229" t="s">
        <v>3846</v>
      </c>
      <c r="F308" s="230" t="s">
        <v>3847</v>
      </c>
      <c r="G308" s="231" t="s">
        <v>3590</v>
      </c>
      <c r="H308" s="232">
        <v>7</v>
      </c>
      <c r="I308" s="233"/>
      <c r="J308" s="234">
        <f>ROUND(I308*H308,2)</f>
        <v>0</v>
      </c>
      <c r="K308" s="230" t="s">
        <v>369</v>
      </c>
      <c r="L308" s="45"/>
      <c r="M308" s="235" t="s">
        <v>1</v>
      </c>
      <c r="N308" s="236" t="s">
        <v>42</v>
      </c>
      <c r="O308" s="92"/>
      <c r="P308" s="237">
        <f>O308*H308</f>
        <v>0</v>
      </c>
      <c r="Q308" s="237">
        <v>2.0000000000000002E-05</v>
      </c>
      <c r="R308" s="237">
        <f>Q308*H308</f>
        <v>0.00014000000000000002</v>
      </c>
      <c r="S308" s="237">
        <v>0</v>
      </c>
      <c r="T308" s="238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9" t="s">
        <v>440</v>
      </c>
      <c r="AT308" s="239" t="s">
        <v>365</v>
      </c>
      <c r="AU308" s="239" t="s">
        <v>88</v>
      </c>
      <c r="AY308" s="18" t="s">
        <v>362</v>
      </c>
      <c r="BE308" s="240">
        <f>IF(N308="základní",J308,0)</f>
        <v>0</v>
      </c>
      <c r="BF308" s="240">
        <f>IF(N308="snížená",J308,0)</f>
        <v>0</v>
      </c>
      <c r="BG308" s="240">
        <f>IF(N308="zákl. přenesená",J308,0)</f>
        <v>0</v>
      </c>
      <c r="BH308" s="240">
        <f>IF(N308="sníž. přenesená",J308,0)</f>
        <v>0</v>
      </c>
      <c r="BI308" s="240">
        <f>IF(N308="nulová",J308,0)</f>
        <v>0</v>
      </c>
      <c r="BJ308" s="18" t="s">
        <v>88</v>
      </c>
      <c r="BK308" s="240">
        <f>ROUND(I308*H308,2)</f>
        <v>0</v>
      </c>
      <c r="BL308" s="18" t="s">
        <v>440</v>
      </c>
      <c r="BM308" s="239" t="s">
        <v>1532</v>
      </c>
    </row>
    <row r="309" s="13" customFormat="1">
      <c r="A309" s="13"/>
      <c r="B309" s="241"/>
      <c r="C309" s="242"/>
      <c r="D309" s="243" t="s">
        <v>372</v>
      </c>
      <c r="E309" s="244" t="s">
        <v>1</v>
      </c>
      <c r="F309" s="245" t="s">
        <v>4088</v>
      </c>
      <c r="G309" s="242"/>
      <c r="H309" s="246">
        <v>7</v>
      </c>
      <c r="I309" s="247"/>
      <c r="J309" s="242"/>
      <c r="K309" s="242"/>
      <c r="L309" s="248"/>
      <c r="M309" s="249"/>
      <c r="N309" s="250"/>
      <c r="O309" s="250"/>
      <c r="P309" s="250"/>
      <c r="Q309" s="250"/>
      <c r="R309" s="250"/>
      <c r="S309" s="250"/>
      <c r="T309" s="251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2" t="s">
        <v>372</v>
      </c>
      <c r="AU309" s="252" t="s">
        <v>88</v>
      </c>
      <c r="AV309" s="13" t="s">
        <v>88</v>
      </c>
      <c r="AW309" s="13" t="s">
        <v>32</v>
      </c>
      <c r="AX309" s="13" t="s">
        <v>76</v>
      </c>
      <c r="AY309" s="252" t="s">
        <v>362</v>
      </c>
    </row>
    <row r="310" s="14" customFormat="1">
      <c r="A310" s="14"/>
      <c r="B310" s="263"/>
      <c r="C310" s="264"/>
      <c r="D310" s="243" t="s">
        <v>372</v>
      </c>
      <c r="E310" s="265" t="s">
        <v>1</v>
      </c>
      <c r="F310" s="266" t="s">
        <v>396</v>
      </c>
      <c r="G310" s="264"/>
      <c r="H310" s="267">
        <v>7</v>
      </c>
      <c r="I310" s="268"/>
      <c r="J310" s="264"/>
      <c r="K310" s="264"/>
      <c r="L310" s="269"/>
      <c r="M310" s="270"/>
      <c r="N310" s="271"/>
      <c r="O310" s="271"/>
      <c r="P310" s="271"/>
      <c r="Q310" s="271"/>
      <c r="R310" s="271"/>
      <c r="S310" s="271"/>
      <c r="T310" s="272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73" t="s">
        <v>372</v>
      </c>
      <c r="AU310" s="273" t="s">
        <v>88</v>
      </c>
      <c r="AV310" s="14" t="s">
        <v>370</v>
      </c>
      <c r="AW310" s="14" t="s">
        <v>32</v>
      </c>
      <c r="AX310" s="14" t="s">
        <v>83</v>
      </c>
      <c r="AY310" s="273" t="s">
        <v>362</v>
      </c>
    </row>
    <row r="311" s="2" customFormat="1" ht="16.5" customHeight="1">
      <c r="A311" s="39"/>
      <c r="B311" s="40"/>
      <c r="C311" s="253" t="s">
        <v>1214</v>
      </c>
      <c r="D311" s="253" t="s">
        <v>380</v>
      </c>
      <c r="E311" s="254" t="s">
        <v>3849</v>
      </c>
      <c r="F311" s="255" t="s">
        <v>3850</v>
      </c>
      <c r="G311" s="256" t="s">
        <v>470</v>
      </c>
      <c r="H311" s="257">
        <v>7</v>
      </c>
      <c r="I311" s="258"/>
      <c r="J311" s="259">
        <f>ROUND(I311*H311,2)</f>
        <v>0</v>
      </c>
      <c r="K311" s="255" t="s">
        <v>471</v>
      </c>
      <c r="L311" s="260"/>
      <c r="M311" s="261" t="s">
        <v>1</v>
      </c>
      <c r="N311" s="262" t="s">
        <v>42</v>
      </c>
      <c r="O311" s="92"/>
      <c r="P311" s="237">
        <f>O311*H311</f>
        <v>0</v>
      </c>
      <c r="Q311" s="237">
        <v>0</v>
      </c>
      <c r="R311" s="237">
        <f>Q311*H311</f>
        <v>0</v>
      </c>
      <c r="S311" s="237">
        <v>0</v>
      </c>
      <c r="T311" s="238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9" t="s">
        <v>526</v>
      </c>
      <c r="AT311" s="239" t="s">
        <v>380</v>
      </c>
      <c r="AU311" s="239" t="s">
        <v>88</v>
      </c>
      <c r="AY311" s="18" t="s">
        <v>362</v>
      </c>
      <c r="BE311" s="240">
        <f>IF(N311="základní",J311,0)</f>
        <v>0</v>
      </c>
      <c r="BF311" s="240">
        <f>IF(N311="snížená",J311,0)</f>
        <v>0</v>
      </c>
      <c r="BG311" s="240">
        <f>IF(N311="zákl. přenesená",J311,0)</f>
        <v>0</v>
      </c>
      <c r="BH311" s="240">
        <f>IF(N311="sníž. přenesená",J311,0)</f>
        <v>0</v>
      </c>
      <c r="BI311" s="240">
        <f>IF(N311="nulová",J311,0)</f>
        <v>0</v>
      </c>
      <c r="BJ311" s="18" t="s">
        <v>88</v>
      </c>
      <c r="BK311" s="240">
        <f>ROUND(I311*H311,2)</f>
        <v>0</v>
      </c>
      <c r="BL311" s="18" t="s">
        <v>440</v>
      </c>
      <c r="BM311" s="239" t="s">
        <v>1555</v>
      </c>
    </row>
    <row r="312" s="13" customFormat="1">
      <c r="A312" s="13"/>
      <c r="B312" s="241"/>
      <c r="C312" s="242"/>
      <c r="D312" s="243" t="s">
        <v>372</v>
      </c>
      <c r="E312" s="244" t="s">
        <v>1</v>
      </c>
      <c r="F312" s="245" t="s">
        <v>4089</v>
      </c>
      <c r="G312" s="242"/>
      <c r="H312" s="246">
        <v>7</v>
      </c>
      <c r="I312" s="247"/>
      <c r="J312" s="242"/>
      <c r="K312" s="242"/>
      <c r="L312" s="248"/>
      <c r="M312" s="249"/>
      <c r="N312" s="250"/>
      <c r="O312" s="250"/>
      <c r="P312" s="250"/>
      <c r="Q312" s="250"/>
      <c r="R312" s="250"/>
      <c r="S312" s="250"/>
      <c r="T312" s="251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2" t="s">
        <v>372</v>
      </c>
      <c r="AU312" s="252" t="s">
        <v>88</v>
      </c>
      <c r="AV312" s="13" t="s">
        <v>88</v>
      </c>
      <c r="AW312" s="13" t="s">
        <v>32</v>
      </c>
      <c r="AX312" s="13" t="s">
        <v>76</v>
      </c>
      <c r="AY312" s="252" t="s">
        <v>362</v>
      </c>
    </row>
    <row r="313" s="14" customFormat="1">
      <c r="A313" s="14"/>
      <c r="B313" s="263"/>
      <c r="C313" s="264"/>
      <c r="D313" s="243" t="s">
        <v>372</v>
      </c>
      <c r="E313" s="265" t="s">
        <v>1</v>
      </c>
      <c r="F313" s="266" t="s">
        <v>396</v>
      </c>
      <c r="G313" s="264"/>
      <c r="H313" s="267">
        <v>7</v>
      </c>
      <c r="I313" s="268"/>
      <c r="J313" s="264"/>
      <c r="K313" s="264"/>
      <c r="L313" s="269"/>
      <c r="M313" s="270"/>
      <c r="N313" s="271"/>
      <c r="O313" s="271"/>
      <c r="P313" s="271"/>
      <c r="Q313" s="271"/>
      <c r="R313" s="271"/>
      <c r="S313" s="271"/>
      <c r="T313" s="272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73" t="s">
        <v>372</v>
      </c>
      <c r="AU313" s="273" t="s">
        <v>88</v>
      </c>
      <c r="AV313" s="14" t="s">
        <v>370</v>
      </c>
      <c r="AW313" s="14" t="s">
        <v>32</v>
      </c>
      <c r="AX313" s="14" t="s">
        <v>83</v>
      </c>
      <c r="AY313" s="273" t="s">
        <v>362</v>
      </c>
    </row>
    <row r="314" s="2" customFormat="1" ht="24.15" customHeight="1">
      <c r="A314" s="39"/>
      <c r="B314" s="40"/>
      <c r="C314" s="228" t="s">
        <v>1218</v>
      </c>
      <c r="D314" s="228" t="s">
        <v>365</v>
      </c>
      <c r="E314" s="229" t="s">
        <v>4090</v>
      </c>
      <c r="F314" s="230" t="s">
        <v>4091</v>
      </c>
      <c r="G314" s="231" t="s">
        <v>470</v>
      </c>
      <c r="H314" s="232">
        <v>2</v>
      </c>
      <c r="I314" s="233"/>
      <c r="J314" s="234">
        <f>ROUND(I314*H314,2)</f>
        <v>0</v>
      </c>
      <c r="K314" s="230" t="s">
        <v>369</v>
      </c>
      <c r="L314" s="45"/>
      <c r="M314" s="235" t="s">
        <v>1</v>
      </c>
      <c r="N314" s="236" t="s">
        <v>42</v>
      </c>
      <c r="O314" s="92"/>
      <c r="P314" s="237">
        <f>O314*H314</f>
        <v>0</v>
      </c>
      <c r="Q314" s="237">
        <v>0.00076000000000000004</v>
      </c>
      <c r="R314" s="237">
        <f>Q314*H314</f>
        <v>0.0015200000000000001</v>
      </c>
      <c r="S314" s="237">
        <v>0</v>
      </c>
      <c r="T314" s="238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9" t="s">
        <v>440</v>
      </c>
      <c r="AT314" s="239" t="s">
        <v>365</v>
      </c>
      <c r="AU314" s="239" t="s">
        <v>88</v>
      </c>
      <c r="AY314" s="18" t="s">
        <v>362</v>
      </c>
      <c r="BE314" s="240">
        <f>IF(N314="základní",J314,0)</f>
        <v>0</v>
      </c>
      <c r="BF314" s="240">
        <f>IF(N314="snížená",J314,0)</f>
        <v>0</v>
      </c>
      <c r="BG314" s="240">
        <f>IF(N314="zákl. přenesená",J314,0)</f>
        <v>0</v>
      </c>
      <c r="BH314" s="240">
        <f>IF(N314="sníž. přenesená",J314,0)</f>
        <v>0</v>
      </c>
      <c r="BI314" s="240">
        <f>IF(N314="nulová",J314,0)</f>
        <v>0</v>
      </c>
      <c r="BJ314" s="18" t="s">
        <v>88</v>
      </c>
      <c r="BK314" s="240">
        <f>ROUND(I314*H314,2)</f>
        <v>0</v>
      </c>
      <c r="BL314" s="18" t="s">
        <v>440</v>
      </c>
      <c r="BM314" s="239" t="s">
        <v>1564</v>
      </c>
    </row>
    <row r="315" s="13" customFormat="1">
      <c r="A315" s="13"/>
      <c r="B315" s="241"/>
      <c r="C315" s="242"/>
      <c r="D315" s="243" t="s">
        <v>372</v>
      </c>
      <c r="E315" s="244" t="s">
        <v>1</v>
      </c>
      <c r="F315" s="245" t="s">
        <v>4092</v>
      </c>
      <c r="G315" s="242"/>
      <c r="H315" s="246">
        <v>2</v>
      </c>
      <c r="I315" s="247"/>
      <c r="J315" s="242"/>
      <c r="K315" s="242"/>
      <c r="L315" s="248"/>
      <c r="M315" s="249"/>
      <c r="N315" s="250"/>
      <c r="O315" s="250"/>
      <c r="P315" s="250"/>
      <c r="Q315" s="250"/>
      <c r="R315" s="250"/>
      <c r="S315" s="250"/>
      <c r="T315" s="251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2" t="s">
        <v>372</v>
      </c>
      <c r="AU315" s="252" t="s">
        <v>88</v>
      </c>
      <c r="AV315" s="13" t="s">
        <v>88</v>
      </c>
      <c r="AW315" s="13" t="s">
        <v>32</v>
      </c>
      <c r="AX315" s="13" t="s">
        <v>76</v>
      </c>
      <c r="AY315" s="252" t="s">
        <v>362</v>
      </c>
    </row>
    <row r="316" s="14" customFormat="1">
      <c r="A316" s="14"/>
      <c r="B316" s="263"/>
      <c r="C316" s="264"/>
      <c r="D316" s="243" t="s">
        <v>372</v>
      </c>
      <c r="E316" s="265" t="s">
        <v>1</v>
      </c>
      <c r="F316" s="266" t="s">
        <v>396</v>
      </c>
      <c r="G316" s="264"/>
      <c r="H316" s="267">
        <v>2</v>
      </c>
      <c r="I316" s="268"/>
      <c r="J316" s="264"/>
      <c r="K316" s="264"/>
      <c r="L316" s="269"/>
      <c r="M316" s="270"/>
      <c r="N316" s="271"/>
      <c r="O316" s="271"/>
      <c r="P316" s="271"/>
      <c r="Q316" s="271"/>
      <c r="R316" s="271"/>
      <c r="S316" s="271"/>
      <c r="T316" s="272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73" t="s">
        <v>372</v>
      </c>
      <c r="AU316" s="273" t="s">
        <v>88</v>
      </c>
      <c r="AV316" s="14" t="s">
        <v>370</v>
      </c>
      <c r="AW316" s="14" t="s">
        <v>32</v>
      </c>
      <c r="AX316" s="14" t="s">
        <v>83</v>
      </c>
      <c r="AY316" s="273" t="s">
        <v>362</v>
      </c>
    </row>
    <row r="317" s="2" customFormat="1" ht="24.15" customHeight="1">
      <c r="A317" s="39"/>
      <c r="B317" s="40"/>
      <c r="C317" s="228" t="s">
        <v>1222</v>
      </c>
      <c r="D317" s="228" t="s">
        <v>365</v>
      </c>
      <c r="E317" s="229" t="s">
        <v>3855</v>
      </c>
      <c r="F317" s="230" t="s">
        <v>3856</v>
      </c>
      <c r="G317" s="231" t="s">
        <v>470</v>
      </c>
      <c r="H317" s="232">
        <v>4</v>
      </c>
      <c r="I317" s="233"/>
      <c r="J317" s="234">
        <f>ROUND(I317*H317,2)</f>
        <v>0</v>
      </c>
      <c r="K317" s="230" t="s">
        <v>369</v>
      </c>
      <c r="L317" s="45"/>
      <c r="M317" s="235" t="s">
        <v>1</v>
      </c>
      <c r="N317" s="236" t="s">
        <v>42</v>
      </c>
      <c r="O317" s="92"/>
      <c r="P317" s="237">
        <f>O317*H317</f>
        <v>0</v>
      </c>
      <c r="Q317" s="237">
        <v>0.00040000000000000002</v>
      </c>
      <c r="R317" s="237">
        <f>Q317*H317</f>
        <v>0.0016000000000000001</v>
      </c>
      <c r="S317" s="237">
        <v>0</v>
      </c>
      <c r="T317" s="238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9" t="s">
        <v>440</v>
      </c>
      <c r="AT317" s="239" t="s">
        <v>365</v>
      </c>
      <c r="AU317" s="239" t="s">
        <v>88</v>
      </c>
      <c r="AY317" s="18" t="s">
        <v>362</v>
      </c>
      <c r="BE317" s="240">
        <f>IF(N317="základní",J317,0)</f>
        <v>0</v>
      </c>
      <c r="BF317" s="240">
        <f>IF(N317="snížená",J317,0)</f>
        <v>0</v>
      </c>
      <c r="BG317" s="240">
        <f>IF(N317="zákl. přenesená",J317,0)</f>
        <v>0</v>
      </c>
      <c r="BH317" s="240">
        <f>IF(N317="sníž. přenesená",J317,0)</f>
        <v>0</v>
      </c>
      <c r="BI317" s="240">
        <f>IF(N317="nulová",J317,0)</f>
        <v>0</v>
      </c>
      <c r="BJ317" s="18" t="s">
        <v>88</v>
      </c>
      <c r="BK317" s="240">
        <f>ROUND(I317*H317,2)</f>
        <v>0</v>
      </c>
      <c r="BL317" s="18" t="s">
        <v>440</v>
      </c>
      <c r="BM317" s="239" t="s">
        <v>1580</v>
      </c>
    </row>
    <row r="318" s="13" customFormat="1">
      <c r="A318" s="13"/>
      <c r="B318" s="241"/>
      <c r="C318" s="242"/>
      <c r="D318" s="243" t="s">
        <v>372</v>
      </c>
      <c r="E318" s="244" t="s">
        <v>1</v>
      </c>
      <c r="F318" s="245" t="s">
        <v>4093</v>
      </c>
      <c r="G318" s="242"/>
      <c r="H318" s="246">
        <v>4</v>
      </c>
      <c r="I318" s="247"/>
      <c r="J318" s="242"/>
      <c r="K318" s="242"/>
      <c r="L318" s="248"/>
      <c r="M318" s="249"/>
      <c r="N318" s="250"/>
      <c r="O318" s="250"/>
      <c r="P318" s="250"/>
      <c r="Q318" s="250"/>
      <c r="R318" s="250"/>
      <c r="S318" s="250"/>
      <c r="T318" s="251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2" t="s">
        <v>372</v>
      </c>
      <c r="AU318" s="252" t="s">
        <v>88</v>
      </c>
      <c r="AV318" s="13" t="s">
        <v>88</v>
      </c>
      <c r="AW318" s="13" t="s">
        <v>32</v>
      </c>
      <c r="AX318" s="13" t="s">
        <v>76</v>
      </c>
      <c r="AY318" s="252" t="s">
        <v>362</v>
      </c>
    </row>
    <row r="319" s="14" customFormat="1">
      <c r="A319" s="14"/>
      <c r="B319" s="263"/>
      <c r="C319" s="264"/>
      <c r="D319" s="243" t="s">
        <v>372</v>
      </c>
      <c r="E319" s="265" t="s">
        <v>1</v>
      </c>
      <c r="F319" s="266" t="s">
        <v>396</v>
      </c>
      <c r="G319" s="264"/>
      <c r="H319" s="267">
        <v>4</v>
      </c>
      <c r="I319" s="268"/>
      <c r="J319" s="264"/>
      <c r="K319" s="264"/>
      <c r="L319" s="269"/>
      <c r="M319" s="270"/>
      <c r="N319" s="271"/>
      <c r="O319" s="271"/>
      <c r="P319" s="271"/>
      <c r="Q319" s="271"/>
      <c r="R319" s="271"/>
      <c r="S319" s="271"/>
      <c r="T319" s="272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73" t="s">
        <v>372</v>
      </c>
      <c r="AU319" s="273" t="s">
        <v>88</v>
      </c>
      <c r="AV319" s="14" t="s">
        <v>370</v>
      </c>
      <c r="AW319" s="14" t="s">
        <v>32</v>
      </c>
      <c r="AX319" s="14" t="s">
        <v>83</v>
      </c>
      <c r="AY319" s="273" t="s">
        <v>362</v>
      </c>
    </row>
    <row r="320" s="2" customFormat="1" ht="24.15" customHeight="1">
      <c r="A320" s="39"/>
      <c r="B320" s="40"/>
      <c r="C320" s="228" t="s">
        <v>1228</v>
      </c>
      <c r="D320" s="228" t="s">
        <v>365</v>
      </c>
      <c r="E320" s="229" t="s">
        <v>3864</v>
      </c>
      <c r="F320" s="230" t="s">
        <v>3865</v>
      </c>
      <c r="G320" s="231" t="s">
        <v>470</v>
      </c>
      <c r="H320" s="232">
        <v>5</v>
      </c>
      <c r="I320" s="233"/>
      <c r="J320" s="234">
        <f>ROUND(I320*H320,2)</f>
        <v>0</v>
      </c>
      <c r="K320" s="230" t="s">
        <v>369</v>
      </c>
      <c r="L320" s="45"/>
      <c r="M320" s="235" t="s">
        <v>1</v>
      </c>
      <c r="N320" s="236" t="s">
        <v>42</v>
      </c>
      <c r="O320" s="92"/>
      <c r="P320" s="237">
        <f>O320*H320</f>
        <v>0</v>
      </c>
      <c r="Q320" s="237">
        <v>0.00182</v>
      </c>
      <c r="R320" s="237">
        <f>Q320*H320</f>
        <v>0.0091000000000000004</v>
      </c>
      <c r="S320" s="237">
        <v>0</v>
      </c>
      <c r="T320" s="238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9" t="s">
        <v>440</v>
      </c>
      <c r="AT320" s="239" t="s">
        <v>365</v>
      </c>
      <c r="AU320" s="239" t="s">
        <v>88</v>
      </c>
      <c r="AY320" s="18" t="s">
        <v>362</v>
      </c>
      <c r="BE320" s="240">
        <f>IF(N320="základní",J320,0)</f>
        <v>0</v>
      </c>
      <c r="BF320" s="240">
        <f>IF(N320="snížená",J320,0)</f>
        <v>0</v>
      </c>
      <c r="BG320" s="240">
        <f>IF(N320="zákl. přenesená",J320,0)</f>
        <v>0</v>
      </c>
      <c r="BH320" s="240">
        <f>IF(N320="sníž. přenesená",J320,0)</f>
        <v>0</v>
      </c>
      <c r="BI320" s="240">
        <f>IF(N320="nulová",J320,0)</f>
        <v>0</v>
      </c>
      <c r="BJ320" s="18" t="s">
        <v>88</v>
      </c>
      <c r="BK320" s="240">
        <f>ROUND(I320*H320,2)</f>
        <v>0</v>
      </c>
      <c r="BL320" s="18" t="s">
        <v>440</v>
      </c>
      <c r="BM320" s="239" t="s">
        <v>1600</v>
      </c>
    </row>
    <row r="321" s="13" customFormat="1">
      <c r="A321" s="13"/>
      <c r="B321" s="241"/>
      <c r="C321" s="242"/>
      <c r="D321" s="243" t="s">
        <v>372</v>
      </c>
      <c r="E321" s="244" t="s">
        <v>1</v>
      </c>
      <c r="F321" s="245" t="s">
        <v>4094</v>
      </c>
      <c r="G321" s="242"/>
      <c r="H321" s="246">
        <v>5</v>
      </c>
      <c r="I321" s="247"/>
      <c r="J321" s="242"/>
      <c r="K321" s="242"/>
      <c r="L321" s="248"/>
      <c r="M321" s="249"/>
      <c r="N321" s="250"/>
      <c r="O321" s="250"/>
      <c r="P321" s="250"/>
      <c r="Q321" s="250"/>
      <c r="R321" s="250"/>
      <c r="S321" s="250"/>
      <c r="T321" s="251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2" t="s">
        <v>372</v>
      </c>
      <c r="AU321" s="252" t="s">
        <v>88</v>
      </c>
      <c r="AV321" s="13" t="s">
        <v>88</v>
      </c>
      <c r="AW321" s="13" t="s">
        <v>32</v>
      </c>
      <c r="AX321" s="13" t="s">
        <v>76</v>
      </c>
      <c r="AY321" s="252" t="s">
        <v>362</v>
      </c>
    </row>
    <row r="322" s="14" customFormat="1">
      <c r="A322" s="14"/>
      <c r="B322" s="263"/>
      <c r="C322" s="264"/>
      <c r="D322" s="243" t="s">
        <v>372</v>
      </c>
      <c r="E322" s="265" t="s">
        <v>1</v>
      </c>
      <c r="F322" s="266" t="s">
        <v>396</v>
      </c>
      <c r="G322" s="264"/>
      <c r="H322" s="267">
        <v>5</v>
      </c>
      <c r="I322" s="268"/>
      <c r="J322" s="264"/>
      <c r="K322" s="264"/>
      <c r="L322" s="269"/>
      <c r="M322" s="270"/>
      <c r="N322" s="271"/>
      <c r="O322" s="271"/>
      <c r="P322" s="271"/>
      <c r="Q322" s="271"/>
      <c r="R322" s="271"/>
      <c r="S322" s="271"/>
      <c r="T322" s="272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73" t="s">
        <v>372</v>
      </c>
      <c r="AU322" s="273" t="s">
        <v>88</v>
      </c>
      <c r="AV322" s="14" t="s">
        <v>370</v>
      </c>
      <c r="AW322" s="14" t="s">
        <v>32</v>
      </c>
      <c r="AX322" s="14" t="s">
        <v>83</v>
      </c>
      <c r="AY322" s="273" t="s">
        <v>362</v>
      </c>
    </row>
    <row r="323" s="2" customFormat="1" ht="33" customHeight="1">
      <c r="A323" s="39"/>
      <c r="B323" s="40"/>
      <c r="C323" s="228" t="s">
        <v>1233</v>
      </c>
      <c r="D323" s="228" t="s">
        <v>365</v>
      </c>
      <c r="E323" s="229" t="s">
        <v>3879</v>
      </c>
      <c r="F323" s="230" t="s">
        <v>3880</v>
      </c>
      <c r="G323" s="231" t="s">
        <v>470</v>
      </c>
      <c r="H323" s="232">
        <v>2</v>
      </c>
      <c r="I323" s="233"/>
      <c r="J323" s="234">
        <f>ROUND(I323*H323,2)</f>
        <v>0</v>
      </c>
      <c r="K323" s="230" t="s">
        <v>369</v>
      </c>
      <c r="L323" s="45"/>
      <c r="M323" s="235" t="s">
        <v>1</v>
      </c>
      <c r="N323" s="236" t="s">
        <v>42</v>
      </c>
      <c r="O323" s="92"/>
      <c r="P323" s="237">
        <f>O323*H323</f>
        <v>0</v>
      </c>
      <c r="Q323" s="237">
        <v>0.0015100000000000001</v>
      </c>
      <c r="R323" s="237">
        <f>Q323*H323</f>
        <v>0.0030200000000000001</v>
      </c>
      <c r="S323" s="237">
        <v>0</v>
      </c>
      <c r="T323" s="238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9" t="s">
        <v>440</v>
      </c>
      <c r="AT323" s="239" t="s">
        <v>365</v>
      </c>
      <c r="AU323" s="239" t="s">
        <v>88</v>
      </c>
      <c r="AY323" s="18" t="s">
        <v>362</v>
      </c>
      <c r="BE323" s="240">
        <f>IF(N323="základní",J323,0)</f>
        <v>0</v>
      </c>
      <c r="BF323" s="240">
        <f>IF(N323="snížená",J323,0)</f>
        <v>0</v>
      </c>
      <c r="BG323" s="240">
        <f>IF(N323="zákl. přenesená",J323,0)</f>
        <v>0</v>
      </c>
      <c r="BH323" s="240">
        <f>IF(N323="sníž. přenesená",J323,0)</f>
        <v>0</v>
      </c>
      <c r="BI323" s="240">
        <f>IF(N323="nulová",J323,0)</f>
        <v>0</v>
      </c>
      <c r="BJ323" s="18" t="s">
        <v>88</v>
      </c>
      <c r="BK323" s="240">
        <f>ROUND(I323*H323,2)</f>
        <v>0</v>
      </c>
      <c r="BL323" s="18" t="s">
        <v>440</v>
      </c>
      <c r="BM323" s="239" t="s">
        <v>1608</v>
      </c>
    </row>
    <row r="324" s="13" customFormat="1">
      <c r="A324" s="13"/>
      <c r="B324" s="241"/>
      <c r="C324" s="242"/>
      <c r="D324" s="243" t="s">
        <v>372</v>
      </c>
      <c r="E324" s="244" t="s">
        <v>1</v>
      </c>
      <c r="F324" s="245" t="s">
        <v>4095</v>
      </c>
      <c r="G324" s="242"/>
      <c r="H324" s="246">
        <v>2</v>
      </c>
      <c r="I324" s="247"/>
      <c r="J324" s="242"/>
      <c r="K324" s="242"/>
      <c r="L324" s="248"/>
      <c r="M324" s="249"/>
      <c r="N324" s="250"/>
      <c r="O324" s="250"/>
      <c r="P324" s="250"/>
      <c r="Q324" s="250"/>
      <c r="R324" s="250"/>
      <c r="S324" s="250"/>
      <c r="T324" s="251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2" t="s">
        <v>372</v>
      </c>
      <c r="AU324" s="252" t="s">
        <v>88</v>
      </c>
      <c r="AV324" s="13" t="s">
        <v>88</v>
      </c>
      <c r="AW324" s="13" t="s">
        <v>32</v>
      </c>
      <c r="AX324" s="13" t="s">
        <v>76</v>
      </c>
      <c r="AY324" s="252" t="s">
        <v>362</v>
      </c>
    </row>
    <row r="325" s="14" customFormat="1">
      <c r="A325" s="14"/>
      <c r="B325" s="263"/>
      <c r="C325" s="264"/>
      <c r="D325" s="243" t="s">
        <v>372</v>
      </c>
      <c r="E325" s="265" t="s">
        <v>1</v>
      </c>
      <c r="F325" s="266" t="s">
        <v>396</v>
      </c>
      <c r="G325" s="264"/>
      <c r="H325" s="267">
        <v>2</v>
      </c>
      <c r="I325" s="268"/>
      <c r="J325" s="264"/>
      <c r="K325" s="264"/>
      <c r="L325" s="269"/>
      <c r="M325" s="270"/>
      <c r="N325" s="271"/>
      <c r="O325" s="271"/>
      <c r="P325" s="271"/>
      <c r="Q325" s="271"/>
      <c r="R325" s="271"/>
      <c r="S325" s="271"/>
      <c r="T325" s="272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73" t="s">
        <v>372</v>
      </c>
      <c r="AU325" s="273" t="s">
        <v>88</v>
      </c>
      <c r="AV325" s="14" t="s">
        <v>370</v>
      </c>
      <c r="AW325" s="14" t="s">
        <v>32</v>
      </c>
      <c r="AX325" s="14" t="s">
        <v>83</v>
      </c>
      <c r="AY325" s="273" t="s">
        <v>362</v>
      </c>
    </row>
    <row r="326" s="2" customFormat="1" ht="24.15" customHeight="1">
      <c r="A326" s="39"/>
      <c r="B326" s="40"/>
      <c r="C326" s="228" t="s">
        <v>1237</v>
      </c>
      <c r="D326" s="228" t="s">
        <v>365</v>
      </c>
      <c r="E326" s="229" t="s">
        <v>4096</v>
      </c>
      <c r="F326" s="230" t="s">
        <v>4097</v>
      </c>
      <c r="G326" s="231" t="s">
        <v>470</v>
      </c>
      <c r="H326" s="232">
        <v>1</v>
      </c>
      <c r="I326" s="233"/>
      <c r="J326" s="234">
        <f>ROUND(I326*H326,2)</f>
        <v>0</v>
      </c>
      <c r="K326" s="230" t="s">
        <v>471</v>
      </c>
      <c r="L326" s="45"/>
      <c r="M326" s="235" t="s">
        <v>1</v>
      </c>
      <c r="N326" s="236" t="s">
        <v>42</v>
      </c>
      <c r="O326" s="92"/>
      <c r="P326" s="237">
        <f>O326*H326</f>
        <v>0</v>
      </c>
      <c r="Q326" s="237">
        <v>0</v>
      </c>
      <c r="R326" s="237">
        <f>Q326*H326</f>
        <v>0</v>
      </c>
      <c r="S326" s="237">
        <v>0</v>
      </c>
      <c r="T326" s="238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9" t="s">
        <v>440</v>
      </c>
      <c r="AT326" s="239" t="s">
        <v>365</v>
      </c>
      <c r="AU326" s="239" t="s">
        <v>88</v>
      </c>
      <c r="AY326" s="18" t="s">
        <v>362</v>
      </c>
      <c r="BE326" s="240">
        <f>IF(N326="základní",J326,0)</f>
        <v>0</v>
      </c>
      <c r="BF326" s="240">
        <f>IF(N326="snížená",J326,0)</f>
        <v>0</v>
      </c>
      <c r="BG326" s="240">
        <f>IF(N326="zákl. přenesená",J326,0)</f>
        <v>0</v>
      </c>
      <c r="BH326" s="240">
        <f>IF(N326="sníž. přenesená",J326,0)</f>
        <v>0</v>
      </c>
      <c r="BI326" s="240">
        <f>IF(N326="nulová",J326,0)</f>
        <v>0</v>
      </c>
      <c r="BJ326" s="18" t="s">
        <v>88</v>
      </c>
      <c r="BK326" s="240">
        <f>ROUND(I326*H326,2)</f>
        <v>0</v>
      </c>
      <c r="BL326" s="18" t="s">
        <v>440</v>
      </c>
      <c r="BM326" s="239" t="s">
        <v>1617</v>
      </c>
    </row>
    <row r="327" s="13" customFormat="1">
      <c r="A327" s="13"/>
      <c r="B327" s="241"/>
      <c r="C327" s="242"/>
      <c r="D327" s="243" t="s">
        <v>372</v>
      </c>
      <c r="E327" s="244" t="s">
        <v>1</v>
      </c>
      <c r="F327" s="245" t="s">
        <v>4098</v>
      </c>
      <c r="G327" s="242"/>
      <c r="H327" s="246">
        <v>1</v>
      </c>
      <c r="I327" s="247"/>
      <c r="J327" s="242"/>
      <c r="K327" s="242"/>
      <c r="L327" s="248"/>
      <c r="M327" s="249"/>
      <c r="N327" s="250"/>
      <c r="O327" s="250"/>
      <c r="P327" s="250"/>
      <c r="Q327" s="250"/>
      <c r="R327" s="250"/>
      <c r="S327" s="250"/>
      <c r="T327" s="251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2" t="s">
        <v>372</v>
      </c>
      <c r="AU327" s="252" t="s">
        <v>88</v>
      </c>
      <c r="AV327" s="13" t="s">
        <v>88</v>
      </c>
      <c r="AW327" s="13" t="s">
        <v>32</v>
      </c>
      <c r="AX327" s="13" t="s">
        <v>76</v>
      </c>
      <c r="AY327" s="252" t="s">
        <v>362</v>
      </c>
    </row>
    <row r="328" s="14" customFormat="1">
      <c r="A328" s="14"/>
      <c r="B328" s="263"/>
      <c r="C328" s="264"/>
      <c r="D328" s="243" t="s">
        <v>372</v>
      </c>
      <c r="E328" s="265" t="s">
        <v>1</v>
      </c>
      <c r="F328" s="266" t="s">
        <v>396</v>
      </c>
      <c r="G328" s="264"/>
      <c r="H328" s="267">
        <v>1</v>
      </c>
      <c r="I328" s="268"/>
      <c r="J328" s="264"/>
      <c r="K328" s="264"/>
      <c r="L328" s="269"/>
      <c r="M328" s="270"/>
      <c r="N328" s="271"/>
      <c r="O328" s="271"/>
      <c r="P328" s="271"/>
      <c r="Q328" s="271"/>
      <c r="R328" s="271"/>
      <c r="S328" s="271"/>
      <c r="T328" s="272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73" t="s">
        <v>372</v>
      </c>
      <c r="AU328" s="273" t="s">
        <v>88</v>
      </c>
      <c r="AV328" s="14" t="s">
        <v>370</v>
      </c>
      <c r="AW328" s="14" t="s">
        <v>32</v>
      </c>
      <c r="AX328" s="14" t="s">
        <v>83</v>
      </c>
      <c r="AY328" s="273" t="s">
        <v>362</v>
      </c>
    </row>
    <row r="329" s="2" customFormat="1" ht="37.8" customHeight="1">
      <c r="A329" s="39"/>
      <c r="B329" s="40"/>
      <c r="C329" s="228" t="s">
        <v>1239</v>
      </c>
      <c r="D329" s="228" t="s">
        <v>365</v>
      </c>
      <c r="E329" s="229" t="s">
        <v>3882</v>
      </c>
      <c r="F329" s="230" t="s">
        <v>3883</v>
      </c>
      <c r="G329" s="231" t="s">
        <v>470</v>
      </c>
      <c r="H329" s="232">
        <v>2</v>
      </c>
      <c r="I329" s="233"/>
      <c r="J329" s="234">
        <f>ROUND(I329*H329,2)</f>
        <v>0</v>
      </c>
      <c r="K329" s="230" t="s">
        <v>369</v>
      </c>
      <c r="L329" s="45"/>
      <c r="M329" s="235" t="s">
        <v>1</v>
      </c>
      <c r="N329" s="236" t="s">
        <v>42</v>
      </c>
      <c r="O329" s="92"/>
      <c r="P329" s="237">
        <f>O329*H329</f>
        <v>0</v>
      </c>
      <c r="Q329" s="237">
        <v>0.0015100000000000001</v>
      </c>
      <c r="R329" s="237">
        <f>Q329*H329</f>
        <v>0.0030200000000000001</v>
      </c>
      <c r="S329" s="237">
        <v>0</v>
      </c>
      <c r="T329" s="238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9" t="s">
        <v>440</v>
      </c>
      <c r="AT329" s="239" t="s">
        <v>365</v>
      </c>
      <c r="AU329" s="239" t="s">
        <v>88</v>
      </c>
      <c r="AY329" s="18" t="s">
        <v>362</v>
      </c>
      <c r="BE329" s="240">
        <f>IF(N329="základní",J329,0)</f>
        <v>0</v>
      </c>
      <c r="BF329" s="240">
        <f>IF(N329="snížená",J329,0)</f>
        <v>0</v>
      </c>
      <c r="BG329" s="240">
        <f>IF(N329="zákl. přenesená",J329,0)</f>
        <v>0</v>
      </c>
      <c r="BH329" s="240">
        <f>IF(N329="sníž. přenesená",J329,0)</f>
        <v>0</v>
      </c>
      <c r="BI329" s="240">
        <f>IF(N329="nulová",J329,0)</f>
        <v>0</v>
      </c>
      <c r="BJ329" s="18" t="s">
        <v>88</v>
      </c>
      <c r="BK329" s="240">
        <f>ROUND(I329*H329,2)</f>
        <v>0</v>
      </c>
      <c r="BL329" s="18" t="s">
        <v>440</v>
      </c>
      <c r="BM329" s="239" t="s">
        <v>1635</v>
      </c>
    </row>
    <row r="330" s="13" customFormat="1">
      <c r="A330" s="13"/>
      <c r="B330" s="241"/>
      <c r="C330" s="242"/>
      <c r="D330" s="243" t="s">
        <v>372</v>
      </c>
      <c r="E330" s="244" t="s">
        <v>1</v>
      </c>
      <c r="F330" s="245" t="s">
        <v>4095</v>
      </c>
      <c r="G330" s="242"/>
      <c r="H330" s="246">
        <v>2</v>
      </c>
      <c r="I330" s="247"/>
      <c r="J330" s="242"/>
      <c r="K330" s="242"/>
      <c r="L330" s="248"/>
      <c r="M330" s="249"/>
      <c r="N330" s="250"/>
      <c r="O330" s="250"/>
      <c r="P330" s="250"/>
      <c r="Q330" s="250"/>
      <c r="R330" s="250"/>
      <c r="S330" s="250"/>
      <c r="T330" s="251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2" t="s">
        <v>372</v>
      </c>
      <c r="AU330" s="252" t="s">
        <v>88</v>
      </c>
      <c r="AV330" s="13" t="s">
        <v>88</v>
      </c>
      <c r="AW330" s="13" t="s">
        <v>32</v>
      </c>
      <c r="AX330" s="13" t="s">
        <v>76</v>
      </c>
      <c r="AY330" s="252" t="s">
        <v>362</v>
      </c>
    </row>
    <row r="331" s="14" customFormat="1">
      <c r="A331" s="14"/>
      <c r="B331" s="263"/>
      <c r="C331" s="264"/>
      <c r="D331" s="243" t="s">
        <v>372</v>
      </c>
      <c r="E331" s="265" t="s">
        <v>1</v>
      </c>
      <c r="F331" s="266" t="s">
        <v>396</v>
      </c>
      <c r="G331" s="264"/>
      <c r="H331" s="267">
        <v>2</v>
      </c>
      <c r="I331" s="268"/>
      <c r="J331" s="264"/>
      <c r="K331" s="264"/>
      <c r="L331" s="269"/>
      <c r="M331" s="270"/>
      <c r="N331" s="271"/>
      <c r="O331" s="271"/>
      <c r="P331" s="271"/>
      <c r="Q331" s="271"/>
      <c r="R331" s="271"/>
      <c r="S331" s="271"/>
      <c r="T331" s="272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73" t="s">
        <v>372</v>
      </c>
      <c r="AU331" s="273" t="s">
        <v>88</v>
      </c>
      <c r="AV331" s="14" t="s">
        <v>370</v>
      </c>
      <c r="AW331" s="14" t="s">
        <v>32</v>
      </c>
      <c r="AX331" s="14" t="s">
        <v>83</v>
      </c>
      <c r="AY331" s="273" t="s">
        <v>362</v>
      </c>
    </row>
    <row r="332" s="2" customFormat="1" ht="21.75" customHeight="1">
      <c r="A332" s="39"/>
      <c r="B332" s="40"/>
      <c r="C332" s="228" t="s">
        <v>1241</v>
      </c>
      <c r="D332" s="228" t="s">
        <v>365</v>
      </c>
      <c r="E332" s="229" t="s">
        <v>3884</v>
      </c>
      <c r="F332" s="230" t="s">
        <v>3885</v>
      </c>
      <c r="G332" s="231" t="s">
        <v>403</v>
      </c>
      <c r="H332" s="232">
        <v>179</v>
      </c>
      <c r="I332" s="233"/>
      <c r="J332" s="234">
        <f>ROUND(I332*H332,2)</f>
        <v>0</v>
      </c>
      <c r="K332" s="230" t="s">
        <v>369</v>
      </c>
      <c r="L332" s="45"/>
      <c r="M332" s="235" t="s">
        <v>1</v>
      </c>
      <c r="N332" s="236" t="s">
        <v>42</v>
      </c>
      <c r="O332" s="92"/>
      <c r="P332" s="237">
        <f>O332*H332</f>
        <v>0</v>
      </c>
      <c r="Q332" s="237">
        <v>1.0000000000000001E-05</v>
      </c>
      <c r="R332" s="237">
        <f>Q332*H332</f>
        <v>0.0017900000000000001</v>
      </c>
      <c r="S332" s="237">
        <v>0</v>
      </c>
      <c r="T332" s="238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9" t="s">
        <v>440</v>
      </c>
      <c r="AT332" s="239" t="s">
        <v>365</v>
      </c>
      <c r="AU332" s="239" t="s">
        <v>88</v>
      </c>
      <c r="AY332" s="18" t="s">
        <v>362</v>
      </c>
      <c r="BE332" s="240">
        <f>IF(N332="základní",J332,0)</f>
        <v>0</v>
      </c>
      <c r="BF332" s="240">
        <f>IF(N332="snížená",J332,0)</f>
        <v>0</v>
      </c>
      <c r="BG332" s="240">
        <f>IF(N332="zákl. přenesená",J332,0)</f>
        <v>0</v>
      </c>
      <c r="BH332" s="240">
        <f>IF(N332="sníž. přenesená",J332,0)</f>
        <v>0</v>
      </c>
      <c r="BI332" s="240">
        <f>IF(N332="nulová",J332,0)</f>
        <v>0</v>
      </c>
      <c r="BJ332" s="18" t="s">
        <v>88</v>
      </c>
      <c r="BK332" s="240">
        <f>ROUND(I332*H332,2)</f>
        <v>0</v>
      </c>
      <c r="BL332" s="18" t="s">
        <v>440</v>
      </c>
      <c r="BM332" s="239" t="s">
        <v>1645</v>
      </c>
    </row>
    <row r="333" s="13" customFormat="1">
      <c r="A333" s="13"/>
      <c r="B333" s="241"/>
      <c r="C333" s="242"/>
      <c r="D333" s="243" t="s">
        <v>372</v>
      </c>
      <c r="E333" s="244" t="s">
        <v>1</v>
      </c>
      <c r="F333" s="245" t="s">
        <v>4099</v>
      </c>
      <c r="G333" s="242"/>
      <c r="H333" s="246">
        <v>22</v>
      </c>
      <c r="I333" s="247"/>
      <c r="J333" s="242"/>
      <c r="K333" s="242"/>
      <c r="L333" s="248"/>
      <c r="M333" s="249"/>
      <c r="N333" s="250"/>
      <c r="O333" s="250"/>
      <c r="P333" s="250"/>
      <c r="Q333" s="250"/>
      <c r="R333" s="250"/>
      <c r="S333" s="250"/>
      <c r="T333" s="251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2" t="s">
        <v>372</v>
      </c>
      <c r="AU333" s="252" t="s">
        <v>88</v>
      </c>
      <c r="AV333" s="13" t="s">
        <v>88</v>
      </c>
      <c r="AW333" s="13" t="s">
        <v>32</v>
      </c>
      <c r="AX333" s="13" t="s">
        <v>76</v>
      </c>
      <c r="AY333" s="252" t="s">
        <v>362</v>
      </c>
    </row>
    <row r="334" s="13" customFormat="1">
      <c r="A334" s="13"/>
      <c r="B334" s="241"/>
      <c r="C334" s="242"/>
      <c r="D334" s="243" t="s">
        <v>372</v>
      </c>
      <c r="E334" s="244" t="s">
        <v>1</v>
      </c>
      <c r="F334" s="245" t="s">
        <v>4100</v>
      </c>
      <c r="G334" s="242"/>
      <c r="H334" s="246">
        <v>116</v>
      </c>
      <c r="I334" s="247"/>
      <c r="J334" s="242"/>
      <c r="K334" s="242"/>
      <c r="L334" s="248"/>
      <c r="M334" s="249"/>
      <c r="N334" s="250"/>
      <c r="O334" s="250"/>
      <c r="P334" s="250"/>
      <c r="Q334" s="250"/>
      <c r="R334" s="250"/>
      <c r="S334" s="250"/>
      <c r="T334" s="251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2" t="s">
        <v>372</v>
      </c>
      <c r="AU334" s="252" t="s">
        <v>88</v>
      </c>
      <c r="AV334" s="13" t="s">
        <v>88</v>
      </c>
      <c r="AW334" s="13" t="s">
        <v>32</v>
      </c>
      <c r="AX334" s="13" t="s">
        <v>76</v>
      </c>
      <c r="AY334" s="252" t="s">
        <v>362</v>
      </c>
    </row>
    <row r="335" s="13" customFormat="1">
      <c r="A335" s="13"/>
      <c r="B335" s="241"/>
      <c r="C335" s="242"/>
      <c r="D335" s="243" t="s">
        <v>372</v>
      </c>
      <c r="E335" s="244" t="s">
        <v>1</v>
      </c>
      <c r="F335" s="245" t="s">
        <v>4101</v>
      </c>
      <c r="G335" s="242"/>
      <c r="H335" s="246">
        <v>41</v>
      </c>
      <c r="I335" s="247"/>
      <c r="J335" s="242"/>
      <c r="K335" s="242"/>
      <c r="L335" s="248"/>
      <c r="M335" s="249"/>
      <c r="N335" s="250"/>
      <c r="O335" s="250"/>
      <c r="P335" s="250"/>
      <c r="Q335" s="250"/>
      <c r="R335" s="250"/>
      <c r="S335" s="250"/>
      <c r="T335" s="251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2" t="s">
        <v>372</v>
      </c>
      <c r="AU335" s="252" t="s">
        <v>88</v>
      </c>
      <c r="AV335" s="13" t="s">
        <v>88</v>
      </c>
      <c r="AW335" s="13" t="s">
        <v>32</v>
      </c>
      <c r="AX335" s="13" t="s">
        <v>76</v>
      </c>
      <c r="AY335" s="252" t="s">
        <v>362</v>
      </c>
    </row>
    <row r="336" s="14" customFormat="1">
      <c r="A336" s="14"/>
      <c r="B336" s="263"/>
      <c r="C336" s="264"/>
      <c r="D336" s="243" t="s">
        <v>372</v>
      </c>
      <c r="E336" s="265" t="s">
        <v>1</v>
      </c>
      <c r="F336" s="266" t="s">
        <v>396</v>
      </c>
      <c r="G336" s="264"/>
      <c r="H336" s="267">
        <v>179</v>
      </c>
      <c r="I336" s="268"/>
      <c r="J336" s="264"/>
      <c r="K336" s="264"/>
      <c r="L336" s="269"/>
      <c r="M336" s="270"/>
      <c r="N336" s="271"/>
      <c r="O336" s="271"/>
      <c r="P336" s="271"/>
      <c r="Q336" s="271"/>
      <c r="R336" s="271"/>
      <c r="S336" s="271"/>
      <c r="T336" s="272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73" t="s">
        <v>372</v>
      </c>
      <c r="AU336" s="273" t="s">
        <v>88</v>
      </c>
      <c r="AV336" s="14" t="s">
        <v>370</v>
      </c>
      <c r="AW336" s="14" t="s">
        <v>32</v>
      </c>
      <c r="AX336" s="14" t="s">
        <v>83</v>
      </c>
      <c r="AY336" s="273" t="s">
        <v>362</v>
      </c>
    </row>
    <row r="337" s="2" customFormat="1" ht="24.15" customHeight="1">
      <c r="A337" s="39"/>
      <c r="B337" s="40"/>
      <c r="C337" s="228" t="s">
        <v>1243</v>
      </c>
      <c r="D337" s="228" t="s">
        <v>365</v>
      </c>
      <c r="E337" s="229" t="s">
        <v>3889</v>
      </c>
      <c r="F337" s="230" t="s">
        <v>3890</v>
      </c>
      <c r="G337" s="231" t="s">
        <v>403</v>
      </c>
      <c r="H337" s="232">
        <v>98</v>
      </c>
      <c r="I337" s="233"/>
      <c r="J337" s="234">
        <f>ROUND(I337*H337,2)</f>
        <v>0</v>
      </c>
      <c r="K337" s="230" t="s">
        <v>369</v>
      </c>
      <c r="L337" s="45"/>
      <c r="M337" s="235" t="s">
        <v>1</v>
      </c>
      <c r="N337" s="236" t="s">
        <v>42</v>
      </c>
      <c r="O337" s="92"/>
      <c r="P337" s="237">
        <f>O337*H337</f>
        <v>0</v>
      </c>
      <c r="Q337" s="237">
        <v>2.0000000000000002E-05</v>
      </c>
      <c r="R337" s="237">
        <f>Q337*H337</f>
        <v>0.0019600000000000004</v>
      </c>
      <c r="S337" s="237">
        <v>0</v>
      </c>
      <c r="T337" s="238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9" t="s">
        <v>440</v>
      </c>
      <c r="AT337" s="239" t="s">
        <v>365</v>
      </c>
      <c r="AU337" s="239" t="s">
        <v>88</v>
      </c>
      <c r="AY337" s="18" t="s">
        <v>362</v>
      </c>
      <c r="BE337" s="240">
        <f>IF(N337="základní",J337,0)</f>
        <v>0</v>
      </c>
      <c r="BF337" s="240">
        <f>IF(N337="snížená",J337,0)</f>
        <v>0</v>
      </c>
      <c r="BG337" s="240">
        <f>IF(N337="zákl. přenesená",J337,0)</f>
        <v>0</v>
      </c>
      <c r="BH337" s="240">
        <f>IF(N337="sníž. přenesená",J337,0)</f>
        <v>0</v>
      </c>
      <c r="BI337" s="240">
        <f>IF(N337="nulová",J337,0)</f>
        <v>0</v>
      </c>
      <c r="BJ337" s="18" t="s">
        <v>88</v>
      </c>
      <c r="BK337" s="240">
        <f>ROUND(I337*H337,2)</f>
        <v>0</v>
      </c>
      <c r="BL337" s="18" t="s">
        <v>440</v>
      </c>
      <c r="BM337" s="239" t="s">
        <v>1666</v>
      </c>
    </row>
    <row r="338" s="13" customFormat="1">
      <c r="A338" s="13"/>
      <c r="B338" s="241"/>
      <c r="C338" s="242"/>
      <c r="D338" s="243" t="s">
        <v>372</v>
      </c>
      <c r="E338" s="244" t="s">
        <v>1</v>
      </c>
      <c r="F338" s="245" t="s">
        <v>4099</v>
      </c>
      <c r="G338" s="242"/>
      <c r="H338" s="246">
        <v>22</v>
      </c>
      <c r="I338" s="247"/>
      <c r="J338" s="242"/>
      <c r="K338" s="242"/>
      <c r="L338" s="248"/>
      <c r="M338" s="249"/>
      <c r="N338" s="250"/>
      <c r="O338" s="250"/>
      <c r="P338" s="250"/>
      <c r="Q338" s="250"/>
      <c r="R338" s="250"/>
      <c r="S338" s="250"/>
      <c r="T338" s="251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2" t="s">
        <v>372</v>
      </c>
      <c r="AU338" s="252" t="s">
        <v>88</v>
      </c>
      <c r="AV338" s="13" t="s">
        <v>88</v>
      </c>
      <c r="AW338" s="13" t="s">
        <v>32</v>
      </c>
      <c r="AX338" s="13" t="s">
        <v>76</v>
      </c>
      <c r="AY338" s="252" t="s">
        <v>362</v>
      </c>
    </row>
    <row r="339" s="13" customFormat="1">
      <c r="A339" s="13"/>
      <c r="B339" s="241"/>
      <c r="C339" s="242"/>
      <c r="D339" s="243" t="s">
        <v>372</v>
      </c>
      <c r="E339" s="244" t="s">
        <v>1</v>
      </c>
      <c r="F339" s="245" t="s">
        <v>4102</v>
      </c>
      <c r="G339" s="242"/>
      <c r="H339" s="246">
        <v>43</v>
      </c>
      <c r="I339" s="247"/>
      <c r="J339" s="242"/>
      <c r="K339" s="242"/>
      <c r="L339" s="248"/>
      <c r="M339" s="249"/>
      <c r="N339" s="250"/>
      <c r="O339" s="250"/>
      <c r="P339" s="250"/>
      <c r="Q339" s="250"/>
      <c r="R339" s="250"/>
      <c r="S339" s="250"/>
      <c r="T339" s="251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2" t="s">
        <v>372</v>
      </c>
      <c r="AU339" s="252" t="s">
        <v>88</v>
      </c>
      <c r="AV339" s="13" t="s">
        <v>88</v>
      </c>
      <c r="AW339" s="13" t="s">
        <v>32</v>
      </c>
      <c r="AX339" s="13" t="s">
        <v>76</v>
      </c>
      <c r="AY339" s="252" t="s">
        <v>362</v>
      </c>
    </row>
    <row r="340" s="13" customFormat="1">
      <c r="A340" s="13"/>
      <c r="B340" s="241"/>
      <c r="C340" s="242"/>
      <c r="D340" s="243" t="s">
        <v>372</v>
      </c>
      <c r="E340" s="244" t="s">
        <v>1</v>
      </c>
      <c r="F340" s="245" t="s">
        <v>4103</v>
      </c>
      <c r="G340" s="242"/>
      <c r="H340" s="246">
        <v>33</v>
      </c>
      <c r="I340" s="247"/>
      <c r="J340" s="242"/>
      <c r="K340" s="242"/>
      <c r="L340" s="248"/>
      <c r="M340" s="249"/>
      <c r="N340" s="250"/>
      <c r="O340" s="250"/>
      <c r="P340" s="250"/>
      <c r="Q340" s="250"/>
      <c r="R340" s="250"/>
      <c r="S340" s="250"/>
      <c r="T340" s="251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2" t="s">
        <v>372</v>
      </c>
      <c r="AU340" s="252" t="s">
        <v>88</v>
      </c>
      <c r="AV340" s="13" t="s">
        <v>88</v>
      </c>
      <c r="AW340" s="13" t="s">
        <v>32</v>
      </c>
      <c r="AX340" s="13" t="s">
        <v>76</v>
      </c>
      <c r="AY340" s="252" t="s">
        <v>362</v>
      </c>
    </row>
    <row r="341" s="14" customFormat="1">
      <c r="A341" s="14"/>
      <c r="B341" s="263"/>
      <c r="C341" s="264"/>
      <c r="D341" s="243" t="s">
        <v>372</v>
      </c>
      <c r="E341" s="265" t="s">
        <v>1</v>
      </c>
      <c r="F341" s="266" t="s">
        <v>396</v>
      </c>
      <c r="G341" s="264"/>
      <c r="H341" s="267">
        <v>98</v>
      </c>
      <c r="I341" s="268"/>
      <c r="J341" s="264"/>
      <c r="K341" s="264"/>
      <c r="L341" s="269"/>
      <c r="M341" s="270"/>
      <c r="N341" s="271"/>
      <c r="O341" s="271"/>
      <c r="P341" s="271"/>
      <c r="Q341" s="271"/>
      <c r="R341" s="271"/>
      <c r="S341" s="271"/>
      <c r="T341" s="272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73" t="s">
        <v>372</v>
      </c>
      <c r="AU341" s="273" t="s">
        <v>88</v>
      </c>
      <c r="AV341" s="14" t="s">
        <v>370</v>
      </c>
      <c r="AW341" s="14" t="s">
        <v>32</v>
      </c>
      <c r="AX341" s="14" t="s">
        <v>83</v>
      </c>
      <c r="AY341" s="273" t="s">
        <v>362</v>
      </c>
    </row>
    <row r="342" s="2" customFormat="1" ht="24.15" customHeight="1">
      <c r="A342" s="39"/>
      <c r="B342" s="40"/>
      <c r="C342" s="228" t="s">
        <v>1246</v>
      </c>
      <c r="D342" s="228" t="s">
        <v>365</v>
      </c>
      <c r="E342" s="229" t="s">
        <v>3894</v>
      </c>
      <c r="F342" s="230" t="s">
        <v>3895</v>
      </c>
      <c r="G342" s="231" t="s">
        <v>403</v>
      </c>
      <c r="H342" s="232">
        <v>81</v>
      </c>
      <c r="I342" s="233"/>
      <c r="J342" s="234">
        <f>ROUND(I342*H342,2)</f>
        <v>0</v>
      </c>
      <c r="K342" s="230" t="s">
        <v>369</v>
      </c>
      <c r="L342" s="45"/>
      <c r="M342" s="235" t="s">
        <v>1</v>
      </c>
      <c r="N342" s="236" t="s">
        <v>42</v>
      </c>
      <c r="O342" s="92"/>
      <c r="P342" s="237">
        <f>O342*H342</f>
        <v>0</v>
      </c>
      <c r="Q342" s="237">
        <v>6.0000000000000002E-05</v>
      </c>
      <c r="R342" s="237">
        <f>Q342*H342</f>
        <v>0.0048599999999999997</v>
      </c>
      <c r="S342" s="237">
        <v>0</v>
      </c>
      <c r="T342" s="238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9" t="s">
        <v>440</v>
      </c>
      <c r="AT342" s="239" t="s">
        <v>365</v>
      </c>
      <c r="AU342" s="239" t="s">
        <v>88</v>
      </c>
      <c r="AY342" s="18" t="s">
        <v>362</v>
      </c>
      <c r="BE342" s="240">
        <f>IF(N342="základní",J342,0)</f>
        <v>0</v>
      </c>
      <c r="BF342" s="240">
        <f>IF(N342="snížená",J342,0)</f>
        <v>0</v>
      </c>
      <c r="BG342" s="240">
        <f>IF(N342="zákl. přenesená",J342,0)</f>
        <v>0</v>
      </c>
      <c r="BH342" s="240">
        <f>IF(N342="sníž. přenesená",J342,0)</f>
        <v>0</v>
      </c>
      <c r="BI342" s="240">
        <f>IF(N342="nulová",J342,0)</f>
        <v>0</v>
      </c>
      <c r="BJ342" s="18" t="s">
        <v>88</v>
      </c>
      <c r="BK342" s="240">
        <f>ROUND(I342*H342,2)</f>
        <v>0</v>
      </c>
      <c r="BL342" s="18" t="s">
        <v>440</v>
      </c>
      <c r="BM342" s="239" t="s">
        <v>1675</v>
      </c>
    </row>
    <row r="343" s="13" customFormat="1">
      <c r="A343" s="13"/>
      <c r="B343" s="241"/>
      <c r="C343" s="242"/>
      <c r="D343" s="243" t="s">
        <v>372</v>
      </c>
      <c r="E343" s="244" t="s">
        <v>1</v>
      </c>
      <c r="F343" s="245" t="s">
        <v>4074</v>
      </c>
      <c r="G343" s="242"/>
      <c r="H343" s="246">
        <v>73</v>
      </c>
      <c r="I343" s="247"/>
      <c r="J343" s="242"/>
      <c r="K343" s="242"/>
      <c r="L343" s="248"/>
      <c r="M343" s="249"/>
      <c r="N343" s="250"/>
      <c r="O343" s="250"/>
      <c r="P343" s="250"/>
      <c r="Q343" s="250"/>
      <c r="R343" s="250"/>
      <c r="S343" s="250"/>
      <c r="T343" s="251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2" t="s">
        <v>372</v>
      </c>
      <c r="AU343" s="252" t="s">
        <v>88</v>
      </c>
      <c r="AV343" s="13" t="s">
        <v>88</v>
      </c>
      <c r="AW343" s="13" t="s">
        <v>32</v>
      </c>
      <c r="AX343" s="13" t="s">
        <v>76</v>
      </c>
      <c r="AY343" s="252" t="s">
        <v>362</v>
      </c>
    </row>
    <row r="344" s="13" customFormat="1">
      <c r="A344" s="13"/>
      <c r="B344" s="241"/>
      <c r="C344" s="242"/>
      <c r="D344" s="243" t="s">
        <v>372</v>
      </c>
      <c r="E344" s="244" t="s">
        <v>1</v>
      </c>
      <c r="F344" s="245" t="s">
        <v>4104</v>
      </c>
      <c r="G344" s="242"/>
      <c r="H344" s="246">
        <v>8</v>
      </c>
      <c r="I344" s="247"/>
      <c r="J344" s="242"/>
      <c r="K344" s="242"/>
      <c r="L344" s="248"/>
      <c r="M344" s="249"/>
      <c r="N344" s="250"/>
      <c r="O344" s="250"/>
      <c r="P344" s="250"/>
      <c r="Q344" s="250"/>
      <c r="R344" s="250"/>
      <c r="S344" s="250"/>
      <c r="T344" s="251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2" t="s">
        <v>372</v>
      </c>
      <c r="AU344" s="252" t="s">
        <v>88</v>
      </c>
      <c r="AV344" s="13" t="s">
        <v>88</v>
      </c>
      <c r="AW344" s="13" t="s">
        <v>32</v>
      </c>
      <c r="AX344" s="13" t="s">
        <v>76</v>
      </c>
      <c r="AY344" s="252" t="s">
        <v>362</v>
      </c>
    </row>
    <row r="345" s="14" customFormat="1">
      <c r="A345" s="14"/>
      <c r="B345" s="263"/>
      <c r="C345" s="264"/>
      <c r="D345" s="243" t="s">
        <v>372</v>
      </c>
      <c r="E345" s="265" t="s">
        <v>1</v>
      </c>
      <c r="F345" s="266" t="s">
        <v>396</v>
      </c>
      <c r="G345" s="264"/>
      <c r="H345" s="267">
        <v>81</v>
      </c>
      <c r="I345" s="268"/>
      <c r="J345" s="264"/>
      <c r="K345" s="264"/>
      <c r="L345" s="269"/>
      <c r="M345" s="270"/>
      <c r="N345" s="271"/>
      <c r="O345" s="271"/>
      <c r="P345" s="271"/>
      <c r="Q345" s="271"/>
      <c r="R345" s="271"/>
      <c r="S345" s="271"/>
      <c r="T345" s="272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73" t="s">
        <v>372</v>
      </c>
      <c r="AU345" s="273" t="s">
        <v>88</v>
      </c>
      <c r="AV345" s="14" t="s">
        <v>370</v>
      </c>
      <c r="AW345" s="14" t="s">
        <v>32</v>
      </c>
      <c r="AX345" s="14" t="s">
        <v>83</v>
      </c>
      <c r="AY345" s="273" t="s">
        <v>362</v>
      </c>
    </row>
    <row r="346" s="2" customFormat="1" ht="24.15" customHeight="1">
      <c r="A346" s="39"/>
      <c r="B346" s="40"/>
      <c r="C346" s="228" t="s">
        <v>1249</v>
      </c>
      <c r="D346" s="228" t="s">
        <v>365</v>
      </c>
      <c r="E346" s="229" t="s">
        <v>3897</v>
      </c>
      <c r="F346" s="230" t="s">
        <v>3898</v>
      </c>
      <c r="G346" s="231" t="s">
        <v>482</v>
      </c>
      <c r="H346" s="232">
        <v>0.11600000000000001</v>
      </c>
      <c r="I346" s="233"/>
      <c r="J346" s="234">
        <f>ROUND(I346*H346,2)</f>
        <v>0</v>
      </c>
      <c r="K346" s="230" t="s">
        <v>369</v>
      </c>
      <c r="L346" s="45"/>
      <c r="M346" s="235" t="s">
        <v>1</v>
      </c>
      <c r="N346" s="236" t="s">
        <v>42</v>
      </c>
      <c r="O346" s="92"/>
      <c r="P346" s="237">
        <f>O346*H346</f>
        <v>0</v>
      </c>
      <c r="Q346" s="237">
        <v>0</v>
      </c>
      <c r="R346" s="237">
        <f>Q346*H346</f>
        <v>0</v>
      </c>
      <c r="S346" s="237">
        <v>0</v>
      </c>
      <c r="T346" s="238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9" t="s">
        <v>440</v>
      </c>
      <c r="AT346" s="239" t="s">
        <v>365</v>
      </c>
      <c r="AU346" s="239" t="s">
        <v>88</v>
      </c>
      <c r="AY346" s="18" t="s">
        <v>362</v>
      </c>
      <c r="BE346" s="240">
        <f>IF(N346="základní",J346,0)</f>
        <v>0</v>
      </c>
      <c r="BF346" s="240">
        <f>IF(N346="snížená",J346,0)</f>
        <v>0</v>
      </c>
      <c r="BG346" s="240">
        <f>IF(N346="zákl. přenesená",J346,0)</f>
        <v>0</v>
      </c>
      <c r="BH346" s="240">
        <f>IF(N346="sníž. přenesená",J346,0)</f>
        <v>0</v>
      </c>
      <c r="BI346" s="240">
        <f>IF(N346="nulová",J346,0)</f>
        <v>0</v>
      </c>
      <c r="BJ346" s="18" t="s">
        <v>88</v>
      </c>
      <c r="BK346" s="240">
        <f>ROUND(I346*H346,2)</f>
        <v>0</v>
      </c>
      <c r="BL346" s="18" t="s">
        <v>440</v>
      </c>
      <c r="BM346" s="239" t="s">
        <v>1689</v>
      </c>
    </row>
    <row r="347" s="12" customFormat="1" ht="22.8" customHeight="1">
      <c r="A347" s="12"/>
      <c r="B347" s="212"/>
      <c r="C347" s="213"/>
      <c r="D347" s="214" t="s">
        <v>75</v>
      </c>
      <c r="E347" s="226" t="s">
        <v>1256</v>
      </c>
      <c r="F347" s="226" t="s">
        <v>1257</v>
      </c>
      <c r="G347" s="213"/>
      <c r="H347" s="213"/>
      <c r="I347" s="216"/>
      <c r="J347" s="227">
        <f>BK347</f>
        <v>0</v>
      </c>
      <c r="K347" s="213"/>
      <c r="L347" s="218"/>
      <c r="M347" s="219"/>
      <c r="N347" s="220"/>
      <c r="O347" s="220"/>
      <c r="P347" s="221">
        <f>SUM(P348:P422)</f>
        <v>0</v>
      </c>
      <c r="Q347" s="220"/>
      <c r="R347" s="221">
        <f>SUM(R348:R422)</f>
        <v>0.056389999999999996</v>
      </c>
      <c r="S347" s="220"/>
      <c r="T347" s="222">
        <f>SUM(T348:T422)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23" t="s">
        <v>88</v>
      </c>
      <c r="AT347" s="224" t="s">
        <v>75</v>
      </c>
      <c r="AU347" s="224" t="s">
        <v>83</v>
      </c>
      <c r="AY347" s="223" t="s">
        <v>362</v>
      </c>
      <c r="BK347" s="225">
        <f>SUM(BK348:BK422)</f>
        <v>0</v>
      </c>
    </row>
    <row r="348" s="2" customFormat="1" ht="21.75" customHeight="1">
      <c r="A348" s="39"/>
      <c r="B348" s="40"/>
      <c r="C348" s="228" t="s">
        <v>1252</v>
      </c>
      <c r="D348" s="228" t="s">
        <v>365</v>
      </c>
      <c r="E348" s="229" t="s">
        <v>3899</v>
      </c>
      <c r="F348" s="230" t="s">
        <v>3900</v>
      </c>
      <c r="G348" s="231" t="s">
        <v>470</v>
      </c>
      <c r="H348" s="232">
        <v>2</v>
      </c>
      <c r="I348" s="233"/>
      <c r="J348" s="234">
        <f>ROUND(I348*H348,2)</f>
        <v>0</v>
      </c>
      <c r="K348" s="230" t="s">
        <v>369</v>
      </c>
      <c r="L348" s="45"/>
      <c r="M348" s="235" t="s">
        <v>1</v>
      </c>
      <c r="N348" s="236" t="s">
        <v>42</v>
      </c>
      <c r="O348" s="92"/>
      <c r="P348" s="237">
        <f>O348*H348</f>
        <v>0</v>
      </c>
      <c r="Q348" s="237">
        <v>0.0012700000000000001</v>
      </c>
      <c r="R348" s="237">
        <f>Q348*H348</f>
        <v>0.0025400000000000002</v>
      </c>
      <c r="S348" s="237">
        <v>0</v>
      </c>
      <c r="T348" s="238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9" t="s">
        <v>440</v>
      </c>
      <c r="AT348" s="239" t="s">
        <v>365</v>
      </c>
      <c r="AU348" s="239" t="s">
        <v>88</v>
      </c>
      <c r="AY348" s="18" t="s">
        <v>362</v>
      </c>
      <c r="BE348" s="240">
        <f>IF(N348="základní",J348,0)</f>
        <v>0</v>
      </c>
      <c r="BF348" s="240">
        <f>IF(N348="snížená",J348,0)</f>
        <v>0</v>
      </c>
      <c r="BG348" s="240">
        <f>IF(N348="zákl. přenesená",J348,0)</f>
        <v>0</v>
      </c>
      <c r="BH348" s="240">
        <f>IF(N348="sníž. přenesená",J348,0)</f>
        <v>0</v>
      </c>
      <c r="BI348" s="240">
        <f>IF(N348="nulová",J348,0)</f>
        <v>0</v>
      </c>
      <c r="BJ348" s="18" t="s">
        <v>88</v>
      </c>
      <c r="BK348" s="240">
        <f>ROUND(I348*H348,2)</f>
        <v>0</v>
      </c>
      <c r="BL348" s="18" t="s">
        <v>440</v>
      </c>
      <c r="BM348" s="239" t="s">
        <v>1704</v>
      </c>
    </row>
    <row r="349" s="13" customFormat="1">
      <c r="A349" s="13"/>
      <c r="B349" s="241"/>
      <c r="C349" s="242"/>
      <c r="D349" s="243" t="s">
        <v>372</v>
      </c>
      <c r="E349" s="244" t="s">
        <v>1</v>
      </c>
      <c r="F349" s="245" t="s">
        <v>4105</v>
      </c>
      <c r="G349" s="242"/>
      <c r="H349" s="246">
        <v>1</v>
      </c>
      <c r="I349" s="247"/>
      <c r="J349" s="242"/>
      <c r="K349" s="242"/>
      <c r="L349" s="248"/>
      <c r="M349" s="249"/>
      <c r="N349" s="250"/>
      <c r="O349" s="250"/>
      <c r="P349" s="250"/>
      <c r="Q349" s="250"/>
      <c r="R349" s="250"/>
      <c r="S349" s="250"/>
      <c r="T349" s="251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2" t="s">
        <v>372</v>
      </c>
      <c r="AU349" s="252" t="s">
        <v>88</v>
      </c>
      <c r="AV349" s="13" t="s">
        <v>88</v>
      </c>
      <c r="AW349" s="13" t="s">
        <v>32</v>
      </c>
      <c r="AX349" s="13" t="s">
        <v>76</v>
      </c>
      <c r="AY349" s="252" t="s">
        <v>362</v>
      </c>
    </row>
    <row r="350" s="13" customFormat="1">
      <c r="A350" s="13"/>
      <c r="B350" s="241"/>
      <c r="C350" s="242"/>
      <c r="D350" s="243" t="s">
        <v>372</v>
      </c>
      <c r="E350" s="244" t="s">
        <v>1</v>
      </c>
      <c r="F350" s="245" t="s">
        <v>4106</v>
      </c>
      <c r="G350" s="242"/>
      <c r="H350" s="246">
        <v>1</v>
      </c>
      <c r="I350" s="247"/>
      <c r="J350" s="242"/>
      <c r="K350" s="242"/>
      <c r="L350" s="248"/>
      <c r="M350" s="249"/>
      <c r="N350" s="250"/>
      <c r="O350" s="250"/>
      <c r="P350" s="250"/>
      <c r="Q350" s="250"/>
      <c r="R350" s="250"/>
      <c r="S350" s="250"/>
      <c r="T350" s="251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2" t="s">
        <v>372</v>
      </c>
      <c r="AU350" s="252" t="s">
        <v>88</v>
      </c>
      <c r="AV350" s="13" t="s">
        <v>88</v>
      </c>
      <c r="AW350" s="13" t="s">
        <v>32</v>
      </c>
      <c r="AX350" s="13" t="s">
        <v>76</v>
      </c>
      <c r="AY350" s="252" t="s">
        <v>362</v>
      </c>
    </row>
    <row r="351" s="14" customFormat="1">
      <c r="A351" s="14"/>
      <c r="B351" s="263"/>
      <c r="C351" s="264"/>
      <c r="D351" s="243" t="s">
        <v>372</v>
      </c>
      <c r="E351" s="265" t="s">
        <v>1</v>
      </c>
      <c r="F351" s="266" t="s">
        <v>396</v>
      </c>
      <c r="G351" s="264"/>
      <c r="H351" s="267">
        <v>2</v>
      </c>
      <c r="I351" s="268"/>
      <c r="J351" s="264"/>
      <c r="K351" s="264"/>
      <c r="L351" s="269"/>
      <c r="M351" s="270"/>
      <c r="N351" s="271"/>
      <c r="O351" s="271"/>
      <c r="P351" s="271"/>
      <c r="Q351" s="271"/>
      <c r="R351" s="271"/>
      <c r="S351" s="271"/>
      <c r="T351" s="272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73" t="s">
        <v>372</v>
      </c>
      <c r="AU351" s="273" t="s">
        <v>88</v>
      </c>
      <c r="AV351" s="14" t="s">
        <v>370</v>
      </c>
      <c r="AW351" s="14" t="s">
        <v>32</v>
      </c>
      <c r="AX351" s="14" t="s">
        <v>83</v>
      </c>
      <c r="AY351" s="273" t="s">
        <v>362</v>
      </c>
    </row>
    <row r="352" s="2" customFormat="1" ht="24.15" customHeight="1">
      <c r="A352" s="39"/>
      <c r="B352" s="40"/>
      <c r="C352" s="253" t="s">
        <v>1258</v>
      </c>
      <c r="D352" s="253" t="s">
        <v>380</v>
      </c>
      <c r="E352" s="254" t="s">
        <v>3903</v>
      </c>
      <c r="F352" s="255" t="s">
        <v>3904</v>
      </c>
      <c r="G352" s="256" t="s">
        <v>470</v>
      </c>
      <c r="H352" s="257">
        <v>1</v>
      </c>
      <c r="I352" s="258"/>
      <c r="J352" s="259">
        <f>ROUND(I352*H352,2)</f>
        <v>0</v>
      </c>
      <c r="K352" s="255" t="s">
        <v>471</v>
      </c>
      <c r="L352" s="260"/>
      <c r="M352" s="261" t="s">
        <v>1</v>
      </c>
      <c r="N352" s="262" t="s">
        <v>42</v>
      </c>
      <c r="O352" s="92"/>
      <c r="P352" s="237">
        <f>O352*H352</f>
        <v>0</v>
      </c>
      <c r="Q352" s="237">
        <v>0</v>
      </c>
      <c r="R352" s="237">
        <f>Q352*H352</f>
        <v>0</v>
      </c>
      <c r="S352" s="237">
        <v>0</v>
      </c>
      <c r="T352" s="238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9" t="s">
        <v>526</v>
      </c>
      <c r="AT352" s="239" t="s">
        <v>380</v>
      </c>
      <c r="AU352" s="239" t="s">
        <v>88</v>
      </c>
      <c r="AY352" s="18" t="s">
        <v>362</v>
      </c>
      <c r="BE352" s="240">
        <f>IF(N352="základní",J352,0)</f>
        <v>0</v>
      </c>
      <c r="BF352" s="240">
        <f>IF(N352="snížená",J352,0)</f>
        <v>0</v>
      </c>
      <c r="BG352" s="240">
        <f>IF(N352="zákl. přenesená",J352,0)</f>
        <v>0</v>
      </c>
      <c r="BH352" s="240">
        <f>IF(N352="sníž. přenesená",J352,0)</f>
        <v>0</v>
      </c>
      <c r="BI352" s="240">
        <f>IF(N352="nulová",J352,0)</f>
        <v>0</v>
      </c>
      <c r="BJ352" s="18" t="s">
        <v>88</v>
      </c>
      <c r="BK352" s="240">
        <f>ROUND(I352*H352,2)</f>
        <v>0</v>
      </c>
      <c r="BL352" s="18" t="s">
        <v>440</v>
      </c>
      <c r="BM352" s="239" t="s">
        <v>1714</v>
      </c>
    </row>
    <row r="353" s="13" customFormat="1">
      <c r="A353" s="13"/>
      <c r="B353" s="241"/>
      <c r="C353" s="242"/>
      <c r="D353" s="243" t="s">
        <v>372</v>
      </c>
      <c r="E353" s="244" t="s">
        <v>1</v>
      </c>
      <c r="F353" s="245" t="s">
        <v>4105</v>
      </c>
      <c r="G353" s="242"/>
      <c r="H353" s="246">
        <v>1</v>
      </c>
      <c r="I353" s="247"/>
      <c r="J353" s="242"/>
      <c r="K353" s="242"/>
      <c r="L353" s="248"/>
      <c r="M353" s="249"/>
      <c r="N353" s="250"/>
      <c r="O353" s="250"/>
      <c r="P353" s="250"/>
      <c r="Q353" s="250"/>
      <c r="R353" s="250"/>
      <c r="S353" s="250"/>
      <c r="T353" s="251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2" t="s">
        <v>372</v>
      </c>
      <c r="AU353" s="252" t="s">
        <v>88</v>
      </c>
      <c r="AV353" s="13" t="s">
        <v>88</v>
      </c>
      <c r="AW353" s="13" t="s">
        <v>32</v>
      </c>
      <c r="AX353" s="13" t="s">
        <v>76</v>
      </c>
      <c r="AY353" s="252" t="s">
        <v>362</v>
      </c>
    </row>
    <row r="354" s="14" customFormat="1">
      <c r="A354" s="14"/>
      <c r="B354" s="263"/>
      <c r="C354" s="264"/>
      <c r="D354" s="243" t="s">
        <v>372</v>
      </c>
      <c r="E354" s="265" t="s">
        <v>1</v>
      </c>
      <c r="F354" s="266" t="s">
        <v>396</v>
      </c>
      <c r="G354" s="264"/>
      <c r="H354" s="267">
        <v>1</v>
      </c>
      <c r="I354" s="268"/>
      <c r="J354" s="264"/>
      <c r="K354" s="264"/>
      <c r="L354" s="269"/>
      <c r="M354" s="270"/>
      <c r="N354" s="271"/>
      <c r="O354" s="271"/>
      <c r="P354" s="271"/>
      <c r="Q354" s="271"/>
      <c r="R354" s="271"/>
      <c r="S354" s="271"/>
      <c r="T354" s="272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73" t="s">
        <v>372</v>
      </c>
      <c r="AU354" s="273" t="s">
        <v>88</v>
      </c>
      <c r="AV354" s="14" t="s">
        <v>370</v>
      </c>
      <c r="AW354" s="14" t="s">
        <v>32</v>
      </c>
      <c r="AX354" s="14" t="s">
        <v>83</v>
      </c>
      <c r="AY354" s="273" t="s">
        <v>362</v>
      </c>
    </row>
    <row r="355" s="2" customFormat="1" ht="24.15" customHeight="1">
      <c r="A355" s="39"/>
      <c r="B355" s="40"/>
      <c r="C355" s="253" t="s">
        <v>1264</v>
      </c>
      <c r="D355" s="253" t="s">
        <v>380</v>
      </c>
      <c r="E355" s="254" t="s">
        <v>3905</v>
      </c>
      <c r="F355" s="255" t="s">
        <v>3906</v>
      </c>
      <c r="G355" s="256" t="s">
        <v>470</v>
      </c>
      <c r="H355" s="257">
        <v>1</v>
      </c>
      <c r="I355" s="258"/>
      <c r="J355" s="259">
        <f>ROUND(I355*H355,2)</f>
        <v>0</v>
      </c>
      <c r="K355" s="255" t="s">
        <v>471</v>
      </c>
      <c r="L355" s="260"/>
      <c r="M355" s="261" t="s">
        <v>1</v>
      </c>
      <c r="N355" s="262" t="s">
        <v>42</v>
      </c>
      <c r="O355" s="92"/>
      <c r="P355" s="237">
        <f>O355*H355</f>
        <v>0</v>
      </c>
      <c r="Q355" s="237">
        <v>0</v>
      </c>
      <c r="R355" s="237">
        <f>Q355*H355</f>
        <v>0</v>
      </c>
      <c r="S355" s="237">
        <v>0</v>
      </c>
      <c r="T355" s="238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9" t="s">
        <v>526</v>
      </c>
      <c r="AT355" s="239" t="s">
        <v>380</v>
      </c>
      <c r="AU355" s="239" t="s">
        <v>88</v>
      </c>
      <c r="AY355" s="18" t="s">
        <v>362</v>
      </c>
      <c r="BE355" s="240">
        <f>IF(N355="základní",J355,0)</f>
        <v>0</v>
      </c>
      <c r="BF355" s="240">
        <f>IF(N355="snížená",J355,0)</f>
        <v>0</v>
      </c>
      <c r="BG355" s="240">
        <f>IF(N355="zákl. přenesená",J355,0)</f>
        <v>0</v>
      </c>
      <c r="BH355" s="240">
        <f>IF(N355="sníž. přenesená",J355,0)</f>
        <v>0</v>
      </c>
      <c r="BI355" s="240">
        <f>IF(N355="nulová",J355,0)</f>
        <v>0</v>
      </c>
      <c r="BJ355" s="18" t="s">
        <v>88</v>
      </c>
      <c r="BK355" s="240">
        <f>ROUND(I355*H355,2)</f>
        <v>0</v>
      </c>
      <c r="BL355" s="18" t="s">
        <v>440</v>
      </c>
      <c r="BM355" s="239" t="s">
        <v>1729</v>
      </c>
    </row>
    <row r="356" s="13" customFormat="1">
      <c r="A356" s="13"/>
      <c r="B356" s="241"/>
      <c r="C356" s="242"/>
      <c r="D356" s="243" t="s">
        <v>372</v>
      </c>
      <c r="E356" s="244" t="s">
        <v>1</v>
      </c>
      <c r="F356" s="245" t="s">
        <v>4106</v>
      </c>
      <c r="G356" s="242"/>
      <c r="H356" s="246">
        <v>1</v>
      </c>
      <c r="I356" s="247"/>
      <c r="J356" s="242"/>
      <c r="K356" s="242"/>
      <c r="L356" s="248"/>
      <c r="M356" s="249"/>
      <c r="N356" s="250"/>
      <c r="O356" s="250"/>
      <c r="P356" s="250"/>
      <c r="Q356" s="250"/>
      <c r="R356" s="250"/>
      <c r="S356" s="250"/>
      <c r="T356" s="251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2" t="s">
        <v>372</v>
      </c>
      <c r="AU356" s="252" t="s">
        <v>88</v>
      </c>
      <c r="AV356" s="13" t="s">
        <v>88</v>
      </c>
      <c r="AW356" s="13" t="s">
        <v>32</v>
      </c>
      <c r="AX356" s="13" t="s">
        <v>76</v>
      </c>
      <c r="AY356" s="252" t="s">
        <v>362</v>
      </c>
    </row>
    <row r="357" s="14" customFormat="1">
      <c r="A357" s="14"/>
      <c r="B357" s="263"/>
      <c r="C357" s="264"/>
      <c r="D357" s="243" t="s">
        <v>372</v>
      </c>
      <c r="E357" s="265" t="s">
        <v>1</v>
      </c>
      <c r="F357" s="266" t="s">
        <v>396</v>
      </c>
      <c r="G357" s="264"/>
      <c r="H357" s="267">
        <v>1</v>
      </c>
      <c r="I357" s="268"/>
      <c r="J357" s="264"/>
      <c r="K357" s="264"/>
      <c r="L357" s="269"/>
      <c r="M357" s="270"/>
      <c r="N357" s="271"/>
      <c r="O357" s="271"/>
      <c r="P357" s="271"/>
      <c r="Q357" s="271"/>
      <c r="R357" s="271"/>
      <c r="S357" s="271"/>
      <c r="T357" s="272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73" t="s">
        <v>372</v>
      </c>
      <c r="AU357" s="273" t="s">
        <v>88</v>
      </c>
      <c r="AV357" s="14" t="s">
        <v>370</v>
      </c>
      <c r="AW357" s="14" t="s">
        <v>32</v>
      </c>
      <c r="AX357" s="14" t="s">
        <v>83</v>
      </c>
      <c r="AY357" s="273" t="s">
        <v>362</v>
      </c>
    </row>
    <row r="358" s="2" customFormat="1" ht="24.15" customHeight="1">
      <c r="A358" s="39"/>
      <c r="B358" s="40"/>
      <c r="C358" s="253" t="s">
        <v>1199</v>
      </c>
      <c r="D358" s="253" t="s">
        <v>380</v>
      </c>
      <c r="E358" s="254" t="s">
        <v>3907</v>
      </c>
      <c r="F358" s="255" t="s">
        <v>3908</v>
      </c>
      <c r="G358" s="256" t="s">
        <v>470</v>
      </c>
      <c r="H358" s="257">
        <v>1</v>
      </c>
      <c r="I358" s="258"/>
      <c r="J358" s="259">
        <f>ROUND(I358*H358,2)</f>
        <v>0</v>
      </c>
      <c r="K358" s="255" t="s">
        <v>369</v>
      </c>
      <c r="L358" s="260"/>
      <c r="M358" s="261" t="s">
        <v>1</v>
      </c>
      <c r="N358" s="262" t="s">
        <v>42</v>
      </c>
      <c r="O358" s="92"/>
      <c r="P358" s="237">
        <f>O358*H358</f>
        <v>0</v>
      </c>
      <c r="Q358" s="237">
        <v>0.001</v>
      </c>
      <c r="R358" s="237">
        <f>Q358*H358</f>
        <v>0.001</v>
      </c>
      <c r="S358" s="237">
        <v>0</v>
      </c>
      <c r="T358" s="238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9" t="s">
        <v>526</v>
      </c>
      <c r="AT358" s="239" t="s">
        <v>380</v>
      </c>
      <c r="AU358" s="239" t="s">
        <v>88</v>
      </c>
      <c r="AY358" s="18" t="s">
        <v>362</v>
      </c>
      <c r="BE358" s="240">
        <f>IF(N358="základní",J358,0)</f>
        <v>0</v>
      </c>
      <c r="BF358" s="240">
        <f>IF(N358="snížená",J358,0)</f>
        <v>0</v>
      </c>
      <c r="BG358" s="240">
        <f>IF(N358="zákl. přenesená",J358,0)</f>
        <v>0</v>
      </c>
      <c r="BH358" s="240">
        <f>IF(N358="sníž. přenesená",J358,0)</f>
        <v>0</v>
      </c>
      <c r="BI358" s="240">
        <f>IF(N358="nulová",J358,0)</f>
        <v>0</v>
      </c>
      <c r="BJ358" s="18" t="s">
        <v>88</v>
      </c>
      <c r="BK358" s="240">
        <f>ROUND(I358*H358,2)</f>
        <v>0</v>
      </c>
      <c r="BL358" s="18" t="s">
        <v>440</v>
      </c>
      <c r="BM358" s="239" t="s">
        <v>1737</v>
      </c>
    </row>
    <row r="359" s="13" customFormat="1">
      <c r="A359" s="13"/>
      <c r="B359" s="241"/>
      <c r="C359" s="242"/>
      <c r="D359" s="243" t="s">
        <v>372</v>
      </c>
      <c r="E359" s="244" t="s">
        <v>1</v>
      </c>
      <c r="F359" s="245" t="s">
        <v>4105</v>
      </c>
      <c r="G359" s="242"/>
      <c r="H359" s="246">
        <v>1</v>
      </c>
      <c r="I359" s="247"/>
      <c r="J359" s="242"/>
      <c r="K359" s="242"/>
      <c r="L359" s="248"/>
      <c r="M359" s="249"/>
      <c r="N359" s="250"/>
      <c r="O359" s="250"/>
      <c r="P359" s="250"/>
      <c r="Q359" s="250"/>
      <c r="R359" s="250"/>
      <c r="S359" s="250"/>
      <c r="T359" s="251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2" t="s">
        <v>372</v>
      </c>
      <c r="AU359" s="252" t="s">
        <v>88</v>
      </c>
      <c r="AV359" s="13" t="s">
        <v>88</v>
      </c>
      <c r="AW359" s="13" t="s">
        <v>32</v>
      </c>
      <c r="AX359" s="13" t="s">
        <v>76</v>
      </c>
      <c r="AY359" s="252" t="s">
        <v>362</v>
      </c>
    </row>
    <row r="360" s="14" customFormat="1">
      <c r="A360" s="14"/>
      <c r="B360" s="263"/>
      <c r="C360" s="264"/>
      <c r="D360" s="243" t="s">
        <v>372</v>
      </c>
      <c r="E360" s="265" t="s">
        <v>1</v>
      </c>
      <c r="F360" s="266" t="s">
        <v>396</v>
      </c>
      <c r="G360" s="264"/>
      <c r="H360" s="267">
        <v>1</v>
      </c>
      <c r="I360" s="268"/>
      <c r="J360" s="264"/>
      <c r="K360" s="264"/>
      <c r="L360" s="269"/>
      <c r="M360" s="270"/>
      <c r="N360" s="271"/>
      <c r="O360" s="271"/>
      <c r="P360" s="271"/>
      <c r="Q360" s="271"/>
      <c r="R360" s="271"/>
      <c r="S360" s="271"/>
      <c r="T360" s="272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73" t="s">
        <v>372</v>
      </c>
      <c r="AU360" s="273" t="s">
        <v>88</v>
      </c>
      <c r="AV360" s="14" t="s">
        <v>370</v>
      </c>
      <c r="AW360" s="14" t="s">
        <v>32</v>
      </c>
      <c r="AX360" s="14" t="s">
        <v>83</v>
      </c>
      <c r="AY360" s="273" t="s">
        <v>362</v>
      </c>
    </row>
    <row r="361" s="2" customFormat="1" ht="24.15" customHeight="1">
      <c r="A361" s="39"/>
      <c r="B361" s="40"/>
      <c r="C361" s="253" t="s">
        <v>1275</v>
      </c>
      <c r="D361" s="253" t="s">
        <v>380</v>
      </c>
      <c r="E361" s="254" t="s">
        <v>3909</v>
      </c>
      <c r="F361" s="255" t="s">
        <v>3910</v>
      </c>
      <c r="G361" s="256" t="s">
        <v>470</v>
      </c>
      <c r="H361" s="257">
        <v>1</v>
      </c>
      <c r="I361" s="258"/>
      <c r="J361" s="259">
        <f>ROUND(I361*H361,2)</f>
        <v>0</v>
      </c>
      <c r="K361" s="255" t="s">
        <v>471</v>
      </c>
      <c r="L361" s="260"/>
      <c r="M361" s="261" t="s">
        <v>1</v>
      </c>
      <c r="N361" s="262" t="s">
        <v>42</v>
      </c>
      <c r="O361" s="92"/>
      <c r="P361" s="237">
        <f>O361*H361</f>
        <v>0</v>
      </c>
      <c r="Q361" s="237">
        <v>0</v>
      </c>
      <c r="R361" s="237">
        <f>Q361*H361</f>
        <v>0</v>
      </c>
      <c r="S361" s="237">
        <v>0</v>
      </c>
      <c r="T361" s="238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39" t="s">
        <v>526</v>
      </c>
      <c r="AT361" s="239" t="s">
        <v>380</v>
      </c>
      <c r="AU361" s="239" t="s">
        <v>88</v>
      </c>
      <c r="AY361" s="18" t="s">
        <v>362</v>
      </c>
      <c r="BE361" s="240">
        <f>IF(N361="základní",J361,0)</f>
        <v>0</v>
      </c>
      <c r="BF361" s="240">
        <f>IF(N361="snížená",J361,0)</f>
        <v>0</v>
      </c>
      <c r="BG361" s="240">
        <f>IF(N361="zákl. přenesená",J361,0)</f>
        <v>0</v>
      </c>
      <c r="BH361" s="240">
        <f>IF(N361="sníž. přenesená",J361,0)</f>
        <v>0</v>
      </c>
      <c r="BI361" s="240">
        <f>IF(N361="nulová",J361,0)</f>
        <v>0</v>
      </c>
      <c r="BJ361" s="18" t="s">
        <v>88</v>
      </c>
      <c r="BK361" s="240">
        <f>ROUND(I361*H361,2)</f>
        <v>0</v>
      </c>
      <c r="BL361" s="18" t="s">
        <v>440</v>
      </c>
      <c r="BM361" s="239" t="s">
        <v>1749</v>
      </c>
    </row>
    <row r="362" s="13" customFormat="1">
      <c r="A362" s="13"/>
      <c r="B362" s="241"/>
      <c r="C362" s="242"/>
      <c r="D362" s="243" t="s">
        <v>372</v>
      </c>
      <c r="E362" s="244" t="s">
        <v>1</v>
      </c>
      <c r="F362" s="245" t="s">
        <v>4106</v>
      </c>
      <c r="G362" s="242"/>
      <c r="H362" s="246">
        <v>1</v>
      </c>
      <c r="I362" s="247"/>
      <c r="J362" s="242"/>
      <c r="K362" s="242"/>
      <c r="L362" s="248"/>
      <c r="M362" s="249"/>
      <c r="N362" s="250"/>
      <c r="O362" s="250"/>
      <c r="P362" s="250"/>
      <c r="Q362" s="250"/>
      <c r="R362" s="250"/>
      <c r="S362" s="250"/>
      <c r="T362" s="251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2" t="s">
        <v>372</v>
      </c>
      <c r="AU362" s="252" t="s">
        <v>88</v>
      </c>
      <c r="AV362" s="13" t="s">
        <v>88</v>
      </c>
      <c r="AW362" s="13" t="s">
        <v>32</v>
      </c>
      <c r="AX362" s="13" t="s">
        <v>76</v>
      </c>
      <c r="AY362" s="252" t="s">
        <v>362</v>
      </c>
    </row>
    <row r="363" s="14" customFormat="1">
      <c r="A363" s="14"/>
      <c r="B363" s="263"/>
      <c r="C363" s="264"/>
      <c r="D363" s="243" t="s">
        <v>372</v>
      </c>
      <c r="E363" s="265" t="s">
        <v>1</v>
      </c>
      <c r="F363" s="266" t="s">
        <v>396</v>
      </c>
      <c r="G363" s="264"/>
      <c r="H363" s="267">
        <v>1</v>
      </c>
      <c r="I363" s="268"/>
      <c r="J363" s="264"/>
      <c r="K363" s="264"/>
      <c r="L363" s="269"/>
      <c r="M363" s="270"/>
      <c r="N363" s="271"/>
      <c r="O363" s="271"/>
      <c r="P363" s="271"/>
      <c r="Q363" s="271"/>
      <c r="R363" s="271"/>
      <c r="S363" s="271"/>
      <c r="T363" s="272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73" t="s">
        <v>372</v>
      </c>
      <c r="AU363" s="273" t="s">
        <v>88</v>
      </c>
      <c r="AV363" s="14" t="s">
        <v>370</v>
      </c>
      <c r="AW363" s="14" t="s">
        <v>32</v>
      </c>
      <c r="AX363" s="14" t="s">
        <v>83</v>
      </c>
      <c r="AY363" s="273" t="s">
        <v>362</v>
      </c>
    </row>
    <row r="364" s="2" customFormat="1" ht="24.15" customHeight="1">
      <c r="A364" s="39"/>
      <c r="B364" s="40"/>
      <c r="C364" s="253" t="s">
        <v>1280</v>
      </c>
      <c r="D364" s="253" t="s">
        <v>380</v>
      </c>
      <c r="E364" s="254" t="s">
        <v>3911</v>
      </c>
      <c r="F364" s="255" t="s">
        <v>3912</v>
      </c>
      <c r="G364" s="256" t="s">
        <v>470</v>
      </c>
      <c r="H364" s="257">
        <v>1</v>
      </c>
      <c r="I364" s="258"/>
      <c r="J364" s="259">
        <f>ROUND(I364*H364,2)</f>
        <v>0</v>
      </c>
      <c r="K364" s="255" t="s">
        <v>471</v>
      </c>
      <c r="L364" s="260"/>
      <c r="M364" s="261" t="s">
        <v>1</v>
      </c>
      <c r="N364" s="262" t="s">
        <v>42</v>
      </c>
      <c r="O364" s="92"/>
      <c r="P364" s="237">
        <f>O364*H364</f>
        <v>0</v>
      </c>
      <c r="Q364" s="237">
        <v>0</v>
      </c>
      <c r="R364" s="237">
        <f>Q364*H364</f>
        <v>0</v>
      </c>
      <c r="S364" s="237">
        <v>0</v>
      </c>
      <c r="T364" s="238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9" t="s">
        <v>526</v>
      </c>
      <c r="AT364" s="239" t="s">
        <v>380</v>
      </c>
      <c r="AU364" s="239" t="s">
        <v>88</v>
      </c>
      <c r="AY364" s="18" t="s">
        <v>362</v>
      </c>
      <c r="BE364" s="240">
        <f>IF(N364="základní",J364,0)</f>
        <v>0</v>
      </c>
      <c r="BF364" s="240">
        <f>IF(N364="snížená",J364,0)</f>
        <v>0</v>
      </c>
      <c r="BG364" s="240">
        <f>IF(N364="zákl. přenesená",J364,0)</f>
        <v>0</v>
      </c>
      <c r="BH364" s="240">
        <f>IF(N364="sníž. přenesená",J364,0)</f>
        <v>0</v>
      </c>
      <c r="BI364" s="240">
        <f>IF(N364="nulová",J364,0)</f>
        <v>0</v>
      </c>
      <c r="BJ364" s="18" t="s">
        <v>88</v>
      </c>
      <c r="BK364" s="240">
        <f>ROUND(I364*H364,2)</f>
        <v>0</v>
      </c>
      <c r="BL364" s="18" t="s">
        <v>440</v>
      </c>
      <c r="BM364" s="239" t="s">
        <v>1767</v>
      </c>
    </row>
    <row r="365" s="13" customFormat="1">
      <c r="A365" s="13"/>
      <c r="B365" s="241"/>
      <c r="C365" s="242"/>
      <c r="D365" s="243" t="s">
        <v>372</v>
      </c>
      <c r="E365" s="244" t="s">
        <v>1</v>
      </c>
      <c r="F365" s="245" t="s">
        <v>4106</v>
      </c>
      <c r="G365" s="242"/>
      <c r="H365" s="246">
        <v>1</v>
      </c>
      <c r="I365" s="247"/>
      <c r="J365" s="242"/>
      <c r="K365" s="242"/>
      <c r="L365" s="248"/>
      <c r="M365" s="249"/>
      <c r="N365" s="250"/>
      <c r="O365" s="250"/>
      <c r="P365" s="250"/>
      <c r="Q365" s="250"/>
      <c r="R365" s="250"/>
      <c r="S365" s="250"/>
      <c r="T365" s="251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2" t="s">
        <v>372</v>
      </c>
      <c r="AU365" s="252" t="s">
        <v>88</v>
      </c>
      <c r="AV365" s="13" t="s">
        <v>88</v>
      </c>
      <c r="AW365" s="13" t="s">
        <v>32</v>
      </c>
      <c r="AX365" s="13" t="s">
        <v>76</v>
      </c>
      <c r="AY365" s="252" t="s">
        <v>362</v>
      </c>
    </row>
    <row r="366" s="14" customFormat="1">
      <c r="A366" s="14"/>
      <c r="B366" s="263"/>
      <c r="C366" s="264"/>
      <c r="D366" s="243" t="s">
        <v>372</v>
      </c>
      <c r="E366" s="265" t="s">
        <v>1</v>
      </c>
      <c r="F366" s="266" t="s">
        <v>396</v>
      </c>
      <c r="G366" s="264"/>
      <c r="H366" s="267">
        <v>1</v>
      </c>
      <c r="I366" s="268"/>
      <c r="J366" s="264"/>
      <c r="K366" s="264"/>
      <c r="L366" s="269"/>
      <c r="M366" s="270"/>
      <c r="N366" s="271"/>
      <c r="O366" s="271"/>
      <c r="P366" s="271"/>
      <c r="Q366" s="271"/>
      <c r="R366" s="271"/>
      <c r="S366" s="271"/>
      <c r="T366" s="272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73" t="s">
        <v>372</v>
      </c>
      <c r="AU366" s="273" t="s">
        <v>88</v>
      </c>
      <c r="AV366" s="14" t="s">
        <v>370</v>
      </c>
      <c r="AW366" s="14" t="s">
        <v>32</v>
      </c>
      <c r="AX366" s="14" t="s">
        <v>83</v>
      </c>
      <c r="AY366" s="273" t="s">
        <v>362</v>
      </c>
    </row>
    <row r="367" s="2" customFormat="1" ht="24.15" customHeight="1">
      <c r="A367" s="39"/>
      <c r="B367" s="40"/>
      <c r="C367" s="253" t="s">
        <v>1288</v>
      </c>
      <c r="D367" s="253" t="s">
        <v>380</v>
      </c>
      <c r="E367" s="254" t="s">
        <v>3913</v>
      </c>
      <c r="F367" s="255" t="s">
        <v>3914</v>
      </c>
      <c r="G367" s="256" t="s">
        <v>470</v>
      </c>
      <c r="H367" s="257">
        <v>1</v>
      </c>
      <c r="I367" s="258"/>
      <c r="J367" s="259">
        <f>ROUND(I367*H367,2)</f>
        <v>0</v>
      </c>
      <c r="K367" s="255" t="s">
        <v>471</v>
      </c>
      <c r="L367" s="260"/>
      <c r="M367" s="261" t="s">
        <v>1</v>
      </c>
      <c r="N367" s="262" t="s">
        <v>42</v>
      </c>
      <c r="O367" s="92"/>
      <c r="P367" s="237">
        <f>O367*H367</f>
        <v>0</v>
      </c>
      <c r="Q367" s="237">
        <v>0</v>
      </c>
      <c r="R367" s="237">
        <f>Q367*H367</f>
        <v>0</v>
      </c>
      <c r="S367" s="237">
        <v>0</v>
      </c>
      <c r="T367" s="238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39" t="s">
        <v>526</v>
      </c>
      <c r="AT367" s="239" t="s">
        <v>380</v>
      </c>
      <c r="AU367" s="239" t="s">
        <v>88</v>
      </c>
      <c r="AY367" s="18" t="s">
        <v>362</v>
      </c>
      <c r="BE367" s="240">
        <f>IF(N367="základní",J367,0)</f>
        <v>0</v>
      </c>
      <c r="BF367" s="240">
        <f>IF(N367="snížená",J367,0)</f>
        <v>0</v>
      </c>
      <c r="BG367" s="240">
        <f>IF(N367="zákl. přenesená",J367,0)</f>
        <v>0</v>
      </c>
      <c r="BH367" s="240">
        <f>IF(N367="sníž. přenesená",J367,0)</f>
        <v>0</v>
      </c>
      <c r="BI367" s="240">
        <f>IF(N367="nulová",J367,0)</f>
        <v>0</v>
      </c>
      <c r="BJ367" s="18" t="s">
        <v>88</v>
      </c>
      <c r="BK367" s="240">
        <f>ROUND(I367*H367,2)</f>
        <v>0</v>
      </c>
      <c r="BL367" s="18" t="s">
        <v>440</v>
      </c>
      <c r="BM367" s="239" t="s">
        <v>2748</v>
      </c>
    </row>
    <row r="368" s="13" customFormat="1">
      <c r="A368" s="13"/>
      <c r="B368" s="241"/>
      <c r="C368" s="242"/>
      <c r="D368" s="243" t="s">
        <v>372</v>
      </c>
      <c r="E368" s="244" t="s">
        <v>1</v>
      </c>
      <c r="F368" s="245" t="s">
        <v>4105</v>
      </c>
      <c r="G368" s="242"/>
      <c r="H368" s="246">
        <v>1</v>
      </c>
      <c r="I368" s="247"/>
      <c r="J368" s="242"/>
      <c r="K368" s="242"/>
      <c r="L368" s="248"/>
      <c r="M368" s="249"/>
      <c r="N368" s="250"/>
      <c r="O368" s="250"/>
      <c r="P368" s="250"/>
      <c r="Q368" s="250"/>
      <c r="R368" s="250"/>
      <c r="S368" s="250"/>
      <c r="T368" s="251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2" t="s">
        <v>372</v>
      </c>
      <c r="AU368" s="252" t="s">
        <v>88</v>
      </c>
      <c r="AV368" s="13" t="s">
        <v>88</v>
      </c>
      <c r="AW368" s="13" t="s">
        <v>32</v>
      </c>
      <c r="AX368" s="13" t="s">
        <v>76</v>
      </c>
      <c r="AY368" s="252" t="s">
        <v>362</v>
      </c>
    </row>
    <row r="369" s="14" customFormat="1">
      <c r="A369" s="14"/>
      <c r="B369" s="263"/>
      <c r="C369" s="264"/>
      <c r="D369" s="243" t="s">
        <v>372</v>
      </c>
      <c r="E369" s="265" t="s">
        <v>1</v>
      </c>
      <c r="F369" s="266" t="s">
        <v>396</v>
      </c>
      <c r="G369" s="264"/>
      <c r="H369" s="267">
        <v>1</v>
      </c>
      <c r="I369" s="268"/>
      <c r="J369" s="264"/>
      <c r="K369" s="264"/>
      <c r="L369" s="269"/>
      <c r="M369" s="270"/>
      <c r="N369" s="271"/>
      <c r="O369" s="271"/>
      <c r="P369" s="271"/>
      <c r="Q369" s="271"/>
      <c r="R369" s="271"/>
      <c r="S369" s="271"/>
      <c r="T369" s="272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73" t="s">
        <v>372</v>
      </c>
      <c r="AU369" s="273" t="s">
        <v>88</v>
      </c>
      <c r="AV369" s="14" t="s">
        <v>370</v>
      </c>
      <c r="AW369" s="14" t="s">
        <v>32</v>
      </c>
      <c r="AX369" s="14" t="s">
        <v>83</v>
      </c>
      <c r="AY369" s="273" t="s">
        <v>362</v>
      </c>
    </row>
    <row r="370" s="2" customFormat="1" ht="24.15" customHeight="1">
      <c r="A370" s="39"/>
      <c r="B370" s="40"/>
      <c r="C370" s="253" t="s">
        <v>1293</v>
      </c>
      <c r="D370" s="253" t="s">
        <v>380</v>
      </c>
      <c r="E370" s="254" t="s">
        <v>3915</v>
      </c>
      <c r="F370" s="255" t="s">
        <v>3916</v>
      </c>
      <c r="G370" s="256" t="s">
        <v>470</v>
      </c>
      <c r="H370" s="257">
        <v>1</v>
      </c>
      <c r="I370" s="258"/>
      <c r="J370" s="259">
        <f>ROUND(I370*H370,2)</f>
        <v>0</v>
      </c>
      <c r="K370" s="255" t="s">
        <v>471</v>
      </c>
      <c r="L370" s="260"/>
      <c r="M370" s="261" t="s">
        <v>1</v>
      </c>
      <c r="N370" s="262" t="s">
        <v>42</v>
      </c>
      <c r="O370" s="92"/>
      <c r="P370" s="237">
        <f>O370*H370</f>
        <v>0</v>
      </c>
      <c r="Q370" s="237">
        <v>0</v>
      </c>
      <c r="R370" s="237">
        <f>Q370*H370</f>
        <v>0</v>
      </c>
      <c r="S370" s="237">
        <v>0</v>
      </c>
      <c r="T370" s="238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39" t="s">
        <v>526</v>
      </c>
      <c r="AT370" s="239" t="s">
        <v>380</v>
      </c>
      <c r="AU370" s="239" t="s">
        <v>88</v>
      </c>
      <c r="AY370" s="18" t="s">
        <v>362</v>
      </c>
      <c r="BE370" s="240">
        <f>IF(N370="základní",J370,0)</f>
        <v>0</v>
      </c>
      <c r="BF370" s="240">
        <f>IF(N370="snížená",J370,0)</f>
        <v>0</v>
      </c>
      <c r="BG370" s="240">
        <f>IF(N370="zákl. přenesená",J370,0)</f>
        <v>0</v>
      </c>
      <c r="BH370" s="240">
        <f>IF(N370="sníž. přenesená",J370,0)</f>
        <v>0</v>
      </c>
      <c r="BI370" s="240">
        <f>IF(N370="nulová",J370,0)</f>
        <v>0</v>
      </c>
      <c r="BJ370" s="18" t="s">
        <v>88</v>
      </c>
      <c r="BK370" s="240">
        <f>ROUND(I370*H370,2)</f>
        <v>0</v>
      </c>
      <c r="BL370" s="18" t="s">
        <v>440</v>
      </c>
      <c r="BM370" s="239" t="s">
        <v>2751</v>
      </c>
    </row>
    <row r="371" s="13" customFormat="1">
      <c r="A371" s="13"/>
      <c r="B371" s="241"/>
      <c r="C371" s="242"/>
      <c r="D371" s="243" t="s">
        <v>372</v>
      </c>
      <c r="E371" s="244" t="s">
        <v>1</v>
      </c>
      <c r="F371" s="245" t="s">
        <v>4106</v>
      </c>
      <c r="G371" s="242"/>
      <c r="H371" s="246">
        <v>1</v>
      </c>
      <c r="I371" s="247"/>
      <c r="J371" s="242"/>
      <c r="K371" s="242"/>
      <c r="L371" s="248"/>
      <c r="M371" s="249"/>
      <c r="N371" s="250"/>
      <c r="O371" s="250"/>
      <c r="P371" s="250"/>
      <c r="Q371" s="250"/>
      <c r="R371" s="250"/>
      <c r="S371" s="250"/>
      <c r="T371" s="251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2" t="s">
        <v>372</v>
      </c>
      <c r="AU371" s="252" t="s">
        <v>88</v>
      </c>
      <c r="AV371" s="13" t="s">
        <v>88</v>
      </c>
      <c r="AW371" s="13" t="s">
        <v>32</v>
      </c>
      <c r="AX371" s="13" t="s">
        <v>76</v>
      </c>
      <c r="AY371" s="252" t="s">
        <v>362</v>
      </c>
    </row>
    <row r="372" s="14" customFormat="1">
      <c r="A372" s="14"/>
      <c r="B372" s="263"/>
      <c r="C372" s="264"/>
      <c r="D372" s="243" t="s">
        <v>372</v>
      </c>
      <c r="E372" s="265" t="s">
        <v>1</v>
      </c>
      <c r="F372" s="266" t="s">
        <v>396</v>
      </c>
      <c r="G372" s="264"/>
      <c r="H372" s="267">
        <v>1</v>
      </c>
      <c r="I372" s="268"/>
      <c r="J372" s="264"/>
      <c r="K372" s="264"/>
      <c r="L372" s="269"/>
      <c r="M372" s="270"/>
      <c r="N372" s="271"/>
      <c r="O372" s="271"/>
      <c r="P372" s="271"/>
      <c r="Q372" s="271"/>
      <c r="R372" s="271"/>
      <c r="S372" s="271"/>
      <c r="T372" s="272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73" t="s">
        <v>372</v>
      </c>
      <c r="AU372" s="273" t="s">
        <v>88</v>
      </c>
      <c r="AV372" s="14" t="s">
        <v>370</v>
      </c>
      <c r="AW372" s="14" t="s">
        <v>32</v>
      </c>
      <c r="AX372" s="14" t="s">
        <v>83</v>
      </c>
      <c r="AY372" s="273" t="s">
        <v>362</v>
      </c>
    </row>
    <row r="373" s="2" customFormat="1" ht="24.15" customHeight="1">
      <c r="A373" s="39"/>
      <c r="B373" s="40"/>
      <c r="C373" s="228" t="s">
        <v>1301</v>
      </c>
      <c r="D373" s="228" t="s">
        <v>365</v>
      </c>
      <c r="E373" s="229" t="s">
        <v>3917</v>
      </c>
      <c r="F373" s="230" t="s">
        <v>3918</v>
      </c>
      <c r="G373" s="231" t="s">
        <v>3590</v>
      </c>
      <c r="H373" s="232">
        <v>1</v>
      </c>
      <c r="I373" s="233"/>
      <c r="J373" s="234">
        <f>ROUND(I373*H373,2)</f>
        <v>0</v>
      </c>
      <c r="K373" s="230" t="s">
        <v>369</v>
      </c>
      <c r="L373" s="45"/>
      <c r="M373" s="235" t="s">
        <v>1</v>
      </c>
      <c r="N373" s="236" t="s">
        <v>42</v>
      </c>
      <c r="O373" s="92"/>
      <c r="P373" s="237">
        <f>O373*H373</f>
        <v>0</v>
      </c>
      <c r="Q373" s="237">
        <v>0.0099600000000000001</v>
      </c>
      <c r="R373" s="237">
        <f>Q373*H373</f>
        <v>0.0099600000000000001</v>
      </c>
      <c r="S373" s="237">
        <v>0</v>
      </c>
      <c r="T373" s="238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9" t="s">
        <v>440</v>
      </c>
      <c r="AT373" s="239" t="s">
        <v>365</v>
      </c>
      <c r="AU373" s="239" t="s">
        <v>88</v>
      </c>
      <c r="AY373" s="18" t="s">
        <v>362</v>
      </c>
      <c r="BE373" s="240">
        <f>IF(N373="základní",J373,0)</f>
        <v>0</v>
      </c>
      <c r="BF373" s="240">
        <f>IF(N373="snížená",J373,0)</f>
        <v>0</v>
      </c>
      <c r="BG373" s="240">
        <f>IF(N373="zákl. přenesená",J373,0)</f>
        <v>0</v>
      </c>
      <c r="BH373" s="240">
        <f>IF(N373="sníž. přenesená",J373,0)</f>
        <v>0</v>
      </c>
      <c r="BI373" s="240">
        <f>IF(N373="nulová",J373,0)</f>
        <v>0</v>
      </c>
      <c r="BJ373" s="18" t="s">
        <v>88</v>
      </c>
      <c r="BK373" s="240">
        <f>ROUND(I373*H373,2)</f>
        <v>0</v>
      </c>
      <c r="BL373" s="18" t="s">
        <v>440</v>
      </c>
      <c r="BM373" s="239" t="s">
        <v>2754</v>
      </c>
    </row>
    <row r="374" s="13" customFormat="1">
      <c r="A374" s="13"/>
      <c r="B374" s="241"/>
      <c r="C374" s="242"/>
      <c r="D374" s="243" t="s">
        <v>372</v>
      </c>
      <c r="E374" s="244" t="s">
        <v>1</v>
      </c>
      <c r="F374" s="245" t="s">
        <v>4107</v>
      </c>
      <c r="G374" s="242"/>
      <c r="H374" s="246">
        <v>1</v>
      </c>
      <c r="I374" s="247"/>
      <c r="J374" s="242"/>
      <c r="K374" s="242"/>
      <c r="L374" s="248"/>
      <c r="M374" s="249"/>
      <c r="N374" s="250"/>
      <c r="O374" s="250"/>
      <c r="P374" s="250"/>
      <c r="Q374" s="250"/>
      <c r="R374" s="250"/>
      <c r="S374" s="250"/>
      <c r="T374" s="251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2" t="s">
        <v>372</v>
      </c>
      <c r="AU374" s="252" t="s">
        <v>88</v>
      </c>
      <c r="AV374" s="13" t="s">
        <v>88</v>
      </c>
      <c r="AW374" s="13" t="s">
        <v>32</v>
      </c>
      <c r="AX374" s="13" t="s">
        <v>76</v>
      </c>
      <c r="AY374" s="252" t="s">
        <v>362</v>
      </c>
    </row>
    <row r="375" s="14" customFormat="1">
      <c r="A375" s="14"/>
      <c r="B375" s="263"/>
      <c r="C375" s="264"/>
      <c r="D375" s="243" t="s">
        <v>372</v>
      </c>
      <c r="E375" s="265" t="s">
        <v>1</v>
      </c>
      <c r="F375" s="266" t="s">
        <v>396</v>
      </c>
      <c r="G375" s="264"/>
      <c r="H375" s="267">
        <v>1</v>
      </c>
      <c r="I375" s="268"/>
      <c r="J375" s="264"/>
      <c r="K375" s="264"/>
      <c r="L375" s="269"/>
      <c r="M375" s="270"/>
      <c r="N375" s="271"/>
      <c r="O375" s="271"/>
      <c r="P375" s="271"/>
      <c r="Q375" s="271"/>
      <c r="R375" s="271"/>
      <c r="S375" s="271"/>
      <c r="T375" s="272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73" t="s">
        <v>372</v>
      </c>
      <c r="AU375" s="273" t="s">
        <v>88</v>
      </c>
      <c r="AV375" s="14" t="s">
        <v>370</v>
      </c>
      <c r="AW375" s="14" t="s">
        <v>32</v>
      </c>
      <c r="AX375" s="14" t="s">
        <v>83</v>
      </c>
      <c r="AY375" s="273" t="s">
        <v>362</v>
      </c>
    </row>
    <row r="376" s="2" customFormat="1" ht="24.15" customHeight="1">
      <c r="A376" s="39"/>
      <c r="B376" s="40"/>
      <c r="C376" s="228" t="s">
        <v>1307</v>
      </c>
      <c r="D376" s="228" t="s">
        <v>365</v>
      </c>
      <c r="E376" s="229" t="s">
        <v>4108</v>
      </c>
      <c r="F376" s="230" t="s">
        <v>4109</v>
      </c>
      <c r="G376" s="231" t="s">
        <v>3590</v>
      </c>
      <c r="H376" s="232">
        <v>1</v>
      </c>
      <c r="I376" s="233"/>
      <c r="J376" s="234">
        <f>ROUND(I376*H376,2)</f>
        <v>0</v>
      </c>
      <c r="K376" s="230" t="s">
        <v>369</v>
      </c>
      <c r="L376" s="45"/>
      <c r="M376" s="235" t="s">
        <v>1</v>
      </c>
      <c r="N376" s="236" t="s">
        <v>42</v>
      </c>
      <c r="O376" s="92"/>
      <c r="P376" s="237">
        <f>O376*H376</f>
        <v>0</v>
      </c>
      <c r="Q376" s="237">
        <v>0.01247</v>
      </c>
      <c r="R376" s="237">
        <f>Q376*H376</f>
        <v>0.01247</v>
      </c>
      <c r="S376" s="237">
        <v>0</v>
      </c>
      <c r="T376" s="238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39" t="s">
        <v>440</v>
      </c>
      <c r="AT376" s="239" t="s">
        <v>365</v>
      </c>
      <c r="AU376" s="239" t="s">
        <v>88</v>
      </c>
      <c r="AY376" s="18" t="s">
        <v>362</v>
      </c>
      <c r="BE376" s="240">
        <f>IF(N376="základní",J376,0)</f>
        <v>0</v>
      </c>
      <c r="BF376" s="240">
        <f>IF(N376="snížená",J376,0)</f>
        <v>0</v>
      </c>
      <c r="BG376" s="240">
        <f>IF(N376="zákl. přenesená",J376,0)</f>
        <v>0</v>
      </c>
      <c r="BH376" s="240">
        <f>IF(N376="sníž. přenesená",J376,0)</f>
        <v>0</v>
      </c>
      <c r="BI376" s="240">
        <f>IF(N376="nulová",J376,0)</f>
        <v>0</v>
      </c>
      <c r="BJ376" s="18" t="s">
        <v>88</v>
      </c>
      <c r="BK376" s="240">
        <f>ROUND(I376*H376,2)</f>
        <v>0</v>
      </c>
      <c r="BL376" s="18" t="s">
        <v>440</v>
      </c>
      <c r="BM376" s="239" t="s">
        <v>2757</v>
      </c>
    </row>
    <row r="377" s="13" customFormat="1">
      <c r="A377" s="13"/>
      <c r="B377" s="241"/>
      <c r="C377" s="242"/>
      <c r="D377" s="243" t="s">
        <v>372</v>
      </c>
      <c r="E377" s="244" t="s">
        <v>1</v>
      </c>
      <c r="F377" s="245" t="s">
        <v>4110</v>
      </c>
      <c r="G377" s="242"/>
      <c r="H377" s="246">
        <v>1</v>
      </c>
      <c r="I377" s="247"/>
      <c r="J377" s="242"/>
      <c r="K377" s="242"/>
      <c r="L377" s="248"/>
      <c r="M377" s="249"/>
      <c r="N377" s="250"/>
      <c r="O377" s="250"/>
      <c r="P377" s="250"/>
      <c r="Q377" s="250"/>
      <c r="R377" s="250"/>
      <c r="S377" s="250"/>
      <c r="T377" s="251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2" t="s">
        <v>372</v>
      </c>
      <c r="AU377" s="252" t="s">
        <v>88</v>
      </c>
      <c r="AV377" s="13" t="s">
        <v>88</v>
      </c>
      <c r="AW377" s="13" t="s">
        <v>32</v>
      </c>
      <c r="AX377" s="13" t="s">
        <v>76</v>
      </c>
      <c r="AY377" s="252" t="s">
        <v>362</v>
      </c>
    </row>
    <row r="378" s="14" customFormat="1">
      <c r="A378" s="14"/>
      <c r="B378" s="263"/>
      <c r="C378" s="264"/>
      <c r="D378" s="243" t="s">
        <v>372</v>
      </c>
      <c r="E378" s="265" t="s">
        <v>1</v>
      </c>
      <c r="F378" s="266" t="s">
        <v>396</v>
      </c>
      <c r="G378" s="264"/>
      <c r="H378" s="267">
        <v>1</v>
      </c>
      <c r="I378" s="268"/>
      <c r="J378" s="264"/>
      <c r="K378" s="264"/>
      <c r="L378" s="269"/>
      <c r="M378" s="270"/>
      <c r="N378" s="271"/>
      <c r="O378" s="271"/>
      <c r="P378" s="271"/>
      <c r="Q378" s="271"/>
      <c r="R378" s="271"/>
      <c r="S378" s="271"/>
      <c r="T378" s="272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73" t="s">
        <v>372</v>
      </c>
      <c r="AU378" s="273" t="s">
        <v>88</v>
      </c>
      <c r="AV378" s="14" t="s">
        <v>370</v>
      </c>
      <c r="AW378" s="14" t="s">
        <v>32</v>
      </c>
      <c r="AX378" s="14" t="s">
        <v>83</v>
      </c>
      <c r="AY378" s="273" t="s">
        <v>362</v>
      </c>
    </row>
    <row r="379" s="2" customFormat="1" ht="24.15" customHeight="1">
      <c r="A379" s="39"/>
      <c r="B379" s="40"/>
      <c r="C379" s="228" t="s">
        <v>1314</v>
      </c>
      <c r="D379" s="228" t="s">
        <v>365</v>
      </c>
      <c r="E379" s="229" t="s">
        <v>3923</v>
      </c>
      <c r="F379" s="230" t="s">
        <v>3924</v>
      </c>
      <c r="G379" s="231" t="s">
        <v>3590</v>
      </c>
      <c r="H379" s="232">
        <v>1</v>
      </c>
      <c r="I379" s="233"/>
      <c r="J379" s="234">
        <f>ROUND(I379*H379,2)</f>
        <v>0</v>
      </c>
      <c r="K379" s="230" t="s">
        <v>369</v>
      </c>
      <c r="L379" s="45"/>
      <c r="M379" s="235" t="s">
        <v>1</v>
      </c>
      <c r="N379" s="236" t="s">
        <v>42</v>
      </c>
      <c r="O379" s="92"/>
      <c r="P379" s="237">
        <f>O379*H379</f>
        <v>0</v>
      </c>
      <c r="Q379" s="237">
        <v>0.019709999999999998</v>
      </c>
      <c r="R379" s="237">
        <f>Q379*H379</f>
        <v>0.019709999999999998</v>
      </c>
      <c r="S379" s="237">
        <v>0</v>
      </c>
      <c r="T379" s="238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39" t="s">
        <v>440</v>
      </c>
      <c r="AT379" s="239" t="s">
        <v>365</v>
      </c>
      <c r="AU379" s="239" t="s">
        <v>88</v>
      </c>
      <c r="AY379" s="18" t="s">
        <v>362</v>
      </c>
      <c r="BE379" s="240">
        <f>IF(N379="základní",J379,0)</f>
        <v>0</v>
      </c>
      <c r="BF379" s="240">
        <f>IF(N379="snížená",J379,0)</f>
        <v>0</v>
      </c>
      <c r="BG379" s="240">
        <f>IF(N379="zákl. přenesená",J379,0)</f>
        <v>0</v>
      </c>
      <c r="BH379" s="240">
        <f>IF(N379="sníž. přenesená",J379,0)</f>
        <v>0</v>
      </c>
      <c r="BI379" s="240">
        <f>IF(N379="nulová",J379,0)</f>
        <v>0</v>
      </c>
      <c r="BJ379" s="18" t="s">
        <v>88</v>
      </c>
      <c r="BK379" s="240">
        <f>ROUND(I379*H379,2)</f>
        <v>0</v>
      </c>
      <c r="BL379" s="18" t="s">
        <v>440</v>
      </c>
      <c r="BM379" s="239" t="s">
        <v>2760</v>
      </c>
    </row>
    <row r="380" s="13" customFormat="1">
      <c r="A380" s="13"/>
      <c r="B380" s="241"/>
      <c r="C380" s="242"/>
      <c r="D380" s="243" t="s">
        <v>372</v>
      </c>
      <c r="E380" s="244" t="s">
        <v>1</v>
      </c>
      <c r="F380" s="245" t="s">
        <v>4111</v>
      </c>
      <c r="G380" s="242"/>
      <c r="H380" s="246">
        <v>1</v>
      </c>
      <c r="I380" s="247"/>
      <c r="J380" s="242"/>
      <c r="K380" s="242"/>
      <c r="L380" s="248"/>
      <c r="M380" s="249"/>
      <c r="N380" s="250"/>
      <c r="O380" s="250"/>
      <c r="P380" s="250"/>
      <c r="Q380" s="250"/>
      <c r="R380" s="250"/>
      <c r="S380" s="250"/>
      <c r="T380" s="251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2" t="s">
        <v>372</v>
      </c>
      <c r="AU380" s="252" t="s">
        <v>88</v>
      </c>
      <c r="AV380" s="13" t="s">
        <v>88</v>
      </c>
      <c r="AW380" s="13" t="s">
        <v>32</v>
      </c>
      <c r="AX380" s="13" t="s">
        <v>76</v>
      </c>
      <c r="AY380" s="252" t="s">
        <v>362</v>
      </c>
    </row>
    <row r="381" s="14" customFormat="1">
      <c r="A381" s="14"/>
      <c r="B381" s="263"/>
      <c r="C381" s="264"/>
      <c r="D381" s="243" t="s">
        <v>372</v>
      </c>
      <c r="E381" s="265" t="s">
        <v>1</v>
      </c>
      <c r="F381" s="266" t="s">
        <v>396</v>
      </c>
      <c r="G381" s="264"/>
      <c r="H381" s="267">
        <v>1</v>
      </c>
      <c r="I381" s="268"/>
      <c r="J381" s="264"/>
      <c r="K381" s="264"/>
      <c r="L381" s="269"/>
      <c r="M381" s="270"/>
      <c r="N381" s="271"/>
      <c r="O381" s="271"/>
      <c r="P381" s="271"/>
      <c r="Q381" s="271"/>
      <c r="R381" s="271"/>
      <c r="S381" s="271"/>
      <c r="T381" s="272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73" t="s">
        <v>372</v>
      </c>
      <c r="AU381" s="273" t="s">
        <v>88</v>
      </c>
      <c r="AV381" s="14" t="s">
        <v>370</v>
      </c>
      <c r="AW381" s="14" t="s">
        <v>32</v>
      </c>
      <c r="AX381" s="14" t="s">
        <v>83</v>
      </c>
      <c r="AY381" s="273" t="s">
        <v>362</v>
      </c>
    </row>
    <row r="382" s="2" customFormat="1" ht="21.75" customHeight="1">
      <c r="A382" s="39"/>
      <c r="B382" s="40"/>
      <c r="C382" s="228" t="s">
        <v>1319</v>
      </c>
      <c r="D382" s="228" t="s">
        <v>365</v>
      </c>
      <c r="E382" s="229" t="s">
        <v>3926</v>
      </c>
      <c r="F382" s="230" t="s">
        <v>3927</v>
      </c>
      <c r="G382" s="231" t="s">
        <v>3590</v>
      </c>
      <c r="H382" s="232">
        <v>2</v>
      </c>
      <c r="I382" s="233"/>
      <c r="J382" s="234">
        <f>ROUND(I382*H382,2)</f>
        <v>0</v>
      </c>
      <c r="K382" s="230" t="s">
        <v>369</v>
      </c>
      <c r="L382" s="45"/>
      <c r="M382" s="235" t="s">
        <v>1</v>
      </c>
      <c r="N382" s="236" t="s">
        <v>42</v>
      </c>
      <c r="O382" s="92"/>
      <c r="P382" s="237">
        <f>O382*H382</f>
        <v>0</v>
      </c>
      <c r="Q382" s="237">
        <v>0.0018</v>
      </c>
      <c r="R382" s="237">
        <f>Q382*H382</f>
        <v>0.0035999999999999999</v>
      </c>
      <c r="S382" s="237">
        <v>0</v>
      </c>
      <c r="T382" s="238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39" t="s">
        <v>440</v>
      </c>
      <c r="AT382" s="239" t="s">
        <v>365</v>
      </c>
      <c r="AU382" s="239" t="s">
        <v>88</v>
      </c>
      <c r="AY382" s="18" t="s">
        <v>362</v>
      </c>
      <c r="BE382" s="240">
        <f>IF(N382="základní",J382,0)</f>
        <v>0</v>
      </c>
      <c r="BF382" s="240">
        <f>IF(N382="snížená",J382,0)</f>
        <v>0</v>
      </c>
      <c r="BG382" s="240">
        <f>IF(N382="zákl. přenesená",J382,0)</f>
        <v>0</v>
      </c>
      <c r="BH382" s="240">
        <f>IF(N382="sníž. přenesená",J382,0)</f>
        <v>0</v>
      </c>
      <c r="BI382" s="240">
        <f>IF(N382="nulová",J382,0)</f>
        <v>0</v>
      </c>
      <c r="BJ382" s="18" t="s">
        <v>88</v>
      </c>
      <c r="BK382" s="240">
        <f>ROUND(I382*H382,2)</f>
        <v>0</v>
      </c>
      <c r="BL382" s="18" t="s">
        <v>440</v>
      </c>
      <c r="BM382" s="239" t="s">
        <v>2763</v>
      </c>
    </row>
    <row r="383" s="13" customFormat="1">
      <c r="A383" s="13"/>
      <c r="B383" s="241"/>
      <c r="C383" s="242"/>
      <c r="D383" s="243" t="s">
        <v>372</v>
      </c>
      <c r="E383" s="244" t="s">
        <v>1</v>
      </c>
      <c r="F383" s="245" t="s">
        <v>4107</v>
      </c>
      <c r="G383" s="242"/>
      <c r="H383" s="246">
        <v>1</v>
      </c>
      <c r="I383" s="247"/>
      <c r="J383" s="242"/>
      <c r="K383" s="242"/>
      <c r="L383" s="248"/>
      <c r="M383" s="249"/>
      <c r="N383" s="250"/>
      <c r="O383" s="250"/>
      <c r="P383" s="250"/>
      <c r="Q383" s="250"/>
      <c r="R383" s="250"/>
      <c r="S383" s="250"/>
      <c r="T383" s="251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2" t="s">
        <v>372</v>
      </c>
      <c r="AU383" s="252" t="s">
        <v>88</v>
      </c>
      <c r="AV383" s="13" t="s">
        <v>88</v>
      </c>
      <c r="AW383" s="13" t="s">
        <v>32</v>
      </c>
      <c r="AX383" s="13" t="s">
        <v>76</v>
      </c>
      <c r="AY383" s="252" t="s">
        <v>362</v>
      </c>
    </row>
    <row r="384" s="13" customFormat="1">
      <c r="A384" s="13"/>
      <c r="B384" s="241"/>
      <c r="C384" s="242"/>
      <c r="D384" s="243" t="s">
        <v>372</v>
      </c>
      <c r="E384" s="244" t="s">
        <v>1</v>
      </c>
      <c r="F384" s="245" t="s">
        <v>4110</v>
      </c>
      <c r="G384" s="242"/>
      <c r="H384" s="246">
        <v>1</v>
      </c>
      <c r="I384" s="247"/>
      <c r="J384" s="242"/>
      <c r="K384" s="242"/>
      <c r="L384" s="248"/>
      <c r="M384" s="249"/>
      <c r="N384" s="250"/>
      <c r="O384" s="250"/>
      <c r="P384" s="250"/>
      <c r="Q384" s="250"/>
      <c r="R384" s="250"/>
      <c r="S384" s="250"/>
      <c r="T384" s="251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2" t="s">
        <v>372</v>
      </c>
      <c r="AU384" s="252" t="s">
        <v>88</v>
      </c>
      <c r="AV384" s="13" t="s">
        <v>88</v>
      </c>
      <c r="AW384" s="13" t="s">
        <v>32</v>
      </c>
      <c r="AX384" s="13" t="s">
        <v>76</v>
      </c>
      <c r="AY384" s="252" t="s">
        <v>362</v>
      </c>
    </row>
    <row r="385" s="14" customFormat="1">
      <c r="A385" s="14"/>
      <c r="B385" s="263"/>
      <c r="C385" s="264"/>
      <c r="D385" s="243" t="s">
        <v>372</v>
      </c>
      <c r="E385" s="265" t="s">
        <v>1</v>
      </c>
      <c r="F385" s="266" t="s">
        <v>396</v>
      </c>
      <c r="G385" s="264"/>
      <c r="H385" s="267">
        <v>2</v>
      </c>
      <c r="I385" s="268"/>
      <c r="J385" s="264"/>
      <c r="K385" s="264"/>
      <c r="L385" s="269"/>
      <c r="M385" s="270"/>
      <c r="N385" s="271"/>
      <c r="O385" s="271"/>
      <c r="P385" s="271"/>
      <c r="Q385" s="271"/>
      <c r="R385" s="271"/>
      <c r="S385" s="271"/>
      <c r="T385" s="272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73" t="s">
        <v>372</v>
      </c>
      <c r="AU385" s="273" t="s">
        <v>88</v>
      </c>
      <c r="AV385" s="14" t="s">
        <v>370</v>
      </c>
      <c r="AW385" s="14" t="s">
        <v>32</v>
      </c>
      <c r="AX385" s="14" t="s">
        <v>83</v>
      </c>
      <c r="AY385" s="273" t="s">
        <v>362</v>
      </c>
    </row>
    <row r="386" s="2" customFormat="1" ht="24.15" customHeight="1">
      <c r="A386" s="39"/>
      <c r="B386" s="40"/>
      <c r="C386" s="228" t="s">
        <v>1322</v>
      </c>
      <c r="D386" s="228" t="s">
        <v>365</v>
      </c>
      <c r="E386" s="229" t="s">
        <v>3928</v>
      </c>
      <c r="F386" s="230" t="s">
        <v>3929</v>
      </c>
      <c r="G386" s="231" t="s">
        <v>3590</v>
      </c>
      <c r="H386" s="232">
        <v>1</v>
      </c>
      <c r="I386" s="233"/>
      <c r="J386" s="234">
        <f>ROUND(I386*H386,2)</f>
        <v>0</v>
      </c>
      <c r="K386" s="230" t="s">
        <v>471</v>
      </c>
      <c r="L386" s="45"/>
      <c r="M386" s="235" t="s">
        <v>1</v>
      </c>
      <c r="N386" s="236" t="s">
        <v>42</v>
      </c>
      <c r="O386" s="92"/>
      <c r="P386" s="237">
        <f>O386*H386</f>
        <v>0</v>
      </c>
      <c r="Q386" s="237">
        <v>0</v>
      </c>
      <c r="R386" s="237">
        <f>Q386*H386</f>
        <v>0</v>
      </c>
      <c r="S386" s="237">
        <v>0</v>
      </c>
      <c r="T386" s="238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9" t="s">
        <v>440</v>
      </c>
      <c r="AT386" s="239" t="s">
        <v>365</v>
      </c>
      <c r="AU386" s="239" t="s">
        <v>88</v>
      </c>
      <c r="AY386" s="18" t="s">
        <v>362</v>
      </c>
      <c r="BE386" s="240">
        <f>IF(N386="základní",J386,0)</f>
        <v>0</v>
      </c>
      <c r="BF386" s="240">
        <f>IF(N386="snížená",J386,0)</f>
        <v>0</v>
      </c>
      <c r="BG386" s="240">
        <f>IF(N386="zákl. přenesená",J386,0)</f>
        <v>0</v>
      </c>
      <c r="BH386" s="240">
        <f>IF(N386="sníž. přenesená",J386,0)</f>
        <v>0</v>
      </c>
      <c r="BI386" s="240">
        <f>IF(N386="nulová",J386,0)</f>
        <v>0</v>
      </c>
      <c r="BJ386" s="18" t="s">
        <v>88</v>
      </c>
      <c r="BK386" s="240">
        <f>ROUND(I386*H386,2)</f>
        <v>0</v>
      </c>
      <c r="BL386" s="18" t="s">
        <v>440</v>
      </c>
      <c r="BM386" s="239" t="s">
        <v>2766</v>
      </c>
    </row>
    <row r="387" s="13" customFormat="1">
      <c r="A387" s="13"/>
      <c r="B387" s="241"/>
      <c r="C387" s="242"/>
      <c r="D387" s="243" t="s">
        <v>372</v>
      </c>
      <c r="E387" s="244" t="s">
        <v>1</v>
      </c>
      <c r="F387" s="245" t="s">
        <v>4111</v>
      </c>
      <c r="G387" s="242"/>
      <c r="H387" s="246">
        <v>1</v>
      </c>
      <c r="I387" s="247"/>
      <c r="J387" s="242"/>
      <c r="K387" s="242"/>
      <c r="L387" s="248"/>
      <c r="M387" s="249"/>
      <c r="N387" s="250"/>
      <c r="O387" s="250"/>
      <c r="P387" s="250"/>
      <c r="Q387" s="250"/>
      <c r="R387" s="250"/>
      <c r="S387" s="250"/>
      <c r="T387" s="251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2" t="s">
        <v>372</v>
      </c>
      <c r="AU387" s="252" t="s">
        <v>88</v>
      </c>
      <c r="AV387" s="13" t="s">
        <v>88</v>
      </c>
      <c r="AW387" s="13" t="s">
        <v>32</v>
      </c>
      <c r="AX387" s="13" t="s">
        <v>76</v>
      </c>
      <c r="AY387" s="252" t="s">
        <v>362</v>
      </c>
    </row>
    <row r="388" s="14" customFormat="1">
      <c r="A388" s="14"/>
      <c r="B388" s="263"/>
      <c r="C388" s="264"/>
      <c r="D388" s="243" t="s">
        <v>372</v>
      </c>
      <c r="E388" s="265" t="s">
        <v>1</v>
      </c>
      <c r="F388" s="266" t="s">
        <v>396</v>
      </c>
      <c r="G388" s="264"/>
      <c r="H388" s="267">
        <v>1</v>
      </c>
      <c r="I388" s="268"/>
      <c r="J388" s="264"/>
      <c r="K388" s="264"/>
      <c r="L388" s="269"/>
      <c r="M388" s="270"/>
      <c r="N388" s="271"/>
      <c r="O388" s="271"/>
      <c r="P388" s="271"/>
      <c r="Q388" s="271"/>
      <c r="R388" s="271"/>
      <c r="S388" s="271"/>
      <c r="T388" s="272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73" t="s">
        <v>372</v>
      </c>
      <c r="AU388" s="273" t="s">
        <v>88</v>
      </c>
      <c r="AV388" s="14" t="s">
        <v>370</v>
      </c>
      <c r="AW388" s="14" t="s">
        <v>32</v>
      </c>
      <c r="AX388" s="14" t="s">
        <v>83</v>
      </c>
      <c r="AY388" s="273" t="s">
        <v>362</v>
      </c>
    </row>
    <row r="389" s="2" customFormat="1" ht="16.5" customHeight="1">
      <c r="A389" s="39"/>
      <c r="B389" s="40"/>
      <c r="C389" s="228" t="s">
        <v>1336</v>
      </c>
      <c r="D389" s="228" t="s">
        <v>365</v>
      </c>
      <c r="E389" s="229" t="s">
        <v>3930</v>
      </c>
      <c r="F389" s="230" t="s">
        <v>3931</v>
      </c>
      <c r="G389" s="231" t="s">
        <v>470</v>
      </c>
      <c r="H389" s="232">
        <v>3</v>
      </c>
      <c r="I389" s="233"/>
      <c r="J389" s="234">
        <f>ROUND(I389*H389,2)</f>
        <v>0</v>
      </c>
      <c r="K389" s="230" t="s">
        <v>369</v>
      </c>
      <c r="L389" s="45"/>
      <c r="M389" s="235" t="s">
        <v>1</v>
      </c>
      <c r="N389" s="236" t="s">
        <v>42</v>
      </c>
      <c r="O389" s="92"/>
      <c r="P389" s="237">
        <f>O389*H389</f>
        <v>0</v>
      </c>
      <c r="Q389" s="237">
        <v>0.00013999999999999999</v>
      </c>
      <c r="R389" s="237">
        <f>Q389*H389</f>
        <v>0.00041999999999999996</v>
      </c>
      <c r="S389" s="237">
        <v>0</v>
      </c>
      <c r="T389" s="238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9" t="s">
        <v>440</v>
      </c>
      <c r="AT389" s="239" t="s">
        <v>365</v>
      </c>
      <c r="AU389" s="239" t="s">
        <v>88</v>
      </c>
      <c r="AY389" s="18" t="s">
        <v>362</v>
      </c>
      <c r="BE389" s="240">
        <f>IF(N389="základní",J389,0)</f>
        <v>0</v>
      </c>
      <c r="BF389" s="240">
        <f>IF(N389="snížená",J389,0)</f>
        <v>0</v>
      </c>
      <c r="BG389" s="240">
        <f>IF(N389="zákl. přenesená",J389,0)</f>
        <v>0</v>
      </c>
      <c r="BH389" s="240">
        <f>IF(N389="sníž. přenesená",J389,0)</f>
        <v>0</v>
      </c>
      <c r="BI389" s="240">
        <f>IF(N389="nulová",J389,0)</f>
        <v>0</v>
      </c>
      <c r="BJ389" s="18" t="s">
        <v>88</v>
      </c>
      <c r="BK389" s="240">
        <f>ROUND(I389*H389,2)</f>
        <v>0</v>
      </c>
      <c r="BL389" s="18" t="s">
        <v>440</v>
      </c>
      <c r="BM389" s="239" t="s">
        <v>2769</v>
      </c>
    </row>
    <row r="390" s="13" customFormat="1">
      <c r="A390" s="13"/>
      <c r="B390" s="241"/>
      <c r="C390" s="242"/>
      <c r="D390" s="243" t="s">
        <v>372</v>
      </c>
      <c r="E390" s="244" t="s">
        <v>1</v>
      </c>
      <c r="F390" s="245" t="s">
        <v>4107</v>
      </c>
      <c r="G390" s="242"/>
      <c r="H390" s="246">
        <v>1</v>
      </c>
      <c r="I390" s="247"/>
      <c r="J390" s="242"/>
      <c r="K390" s="242"/>
      <c r="L390" s="248"/>
      <c r="M390" s="249"/>
      <c r="N390" s="250"/>
      <c r="O390" s="250"/>
      <c r="P390" s="250"/>
      <c r="Q390" s="250"/>
      <c r="R390" s="250"/>
      <c r="S390" s="250"/>
      <c r="T390" s="251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2" t="s">
        <v>372</v>
      </c>
      <c r="AU390" s="252" t="s">
        <v>88</v>
      </c>
      <c r="AV390" s="13" t="s">
        <v>88</v>
      </c>
      <c r="AW390" s="13" t="s">
        <v>32</v>
      </c>
      <c r="AX390" s="13" t="s">
        <v>76</v>
      </c>
      <c r="AY390" s="252" t="s">
        <v>362</v>
      </c>
    </row>
    <row r="391" s="13" customFormat="1">
      <c r="A391" s="13"/>
      <c r="B391" s="241"/>
      <c r="C391" s="242"/>
      <c r="D391" s="243" t="s">
        <v>372</v>
      </c>
      <c r="E391" s="244" t="s">
        <v>1</v>
      </c>
      <c r="F391" s="245" t="s">
        <v>4110</v>
      </c>
      <c r="G391" s="242"/>
      <c r="H391" s="246">
        <v>1</v>
      </c>
      <c r="I391" s="247"/>
      <c r="J391" s="242"/>
      <c r="K391" s="242"/>
      <c r="L391" s="248"/>
      <c r="M391" s="249"/>
      <c r="N391" s="250"/>
      <c r="O391" s="250"/>
      <c r="P391" s="250"/>
      <c r="Q391" s="250"/>
      <c r="R391" s="250"/>
      <c r="S391" s="250"/>
      <c r="T391" s="251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2" t="s">
        <v>372</v>
      </c>
      <c r="AU391" s="252" t="s">
        <v>88</v>
      </c>
      <c r="AV391" s="13" t="s">
        <v>88</v>
      </c>
      <c r="AW391" s="13" t="s">
        <v>32</v>
      </c>
      <c r="AX391" s="13" t="s">
        <v>76</v>
      </c>
      <c r="AY391" s="252" t="s">
        <v>362</v>
      </c>
    </row>
    <row r="392" s="13" customFormat="1">
      <c r="A392" s="13"/>
      <c r="B392" s="241"/>
      <c r="C392" s="242"/>
      <c r="D392" s="243" t="s">
        <v>372</v>
      </c>
      <c r="E392" s="244" t="s">
        <v>1</v>
      </c>
      <c r="F392" s="245" t="s">
        <v>4111</v>
      </c>
      <c r="G392" s="242"/>
      <c r="H392" s="246">
        <v>1</v>
      </c>
      <c r="I392" s="247"/>
      <c r="J392" s="242"/>
      <c r="K392" s="242"/>
      <c r="L392" s="248"/>
      <c r="M392" s="249"/>
      <c r="N392" s="250"/>
      <c r="O392" s="250"/>
      <c r="P392" s="250"/>
      <c r="Q392" s="250"/>
      <c r="R392" s="250"/>
      <c r="S392" s="250"/>
      <c r="T392" s="251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2" t="s">
        <v>372</v>
      </c>
      <c r="AU392" s="252" t="s">
        <v>88</v>
      </c>
      <c r="AV392" s="13" t="s">
        <v>88</v>
      </c>
      <c r="AW392" s="13" t="s">
        <v>32</v>
      </c>
      <c r="AX392" s="13" t="s">
        <v>76</v>
      </c>
      <c r="AY392" s="252" t="s">
        <v>362</v>
      </c>
    </row>
    <row r="393" s="14" customFormat="1">
      <c r="A393" s="14"/>
      <c r="B393" s="263"/>
      <c r="C393" s="264"/>
      <c r="D393" s="243" t="s">
        <v>372</v>
      </c>
      <c r="E393" s="265" t="s">
        <v>1</v>
      </c>
      <c r="F393" s="266" t="s">
        <v>396</v>
      </c>
      <c r="G393" s="264"/>
      <c r="H393" s="267">
        <v>3</v>
      </c>
      <c r="I393" s="268"/>
      <c r="J393" s="264"/>
      <c r="K393" s="264"/>
      <c r="L393" s="269"/>
      <c r="M393" s="270"/>
      <c r="N393" s="271"/>
      <c r="O393" s="271"/>
      <c r="P393" s="271"/>
      <c r="Q393" s="271"/>
      <c r="R393" s="271"/>
      <c r="S393" s="271"/>
      <c r="T393" s="272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73" t="s">
        <v>372</v>
      </c>
      <c r="AU393" s="273" t="s">
        <v>88</v>
      </c>
      <c r="AV393" s="14" t="s">
        <v>370</v>
      </c>
      <c r="AW393" s="14" t="s">
        <v>32</v>
      </c>
      <c r="AX393" s="14" t="s">
        <v>83</v>
      </c>
      <c r="AY393" s="273" t="s">
        <v>362</v>
      </c>
    </row>
    <row r="394" s="2" customFormat="1" ht="21.75" customHeight="1">
      <c r="A394" s="39"/>
      <c r="B394" s="40"/>
      <c r="C394" s="228" t="s">
        <v>1341</v>
      </c>
      <c r="D394" s="228" t="s">
        <v>365</v>
      </c>
      <c r="E394" s="229" t="s">
        <v>3932</v>
      </c>
      <c r="F394" s="230" t="s">
        <v>3933</v>
      </c>
      <c r="G394" s="231" t="s">
        <v>470</v>
      </c>
      <c r="H394" s="232">
        <v>2</v>
      </c>
      <c r="I394" s="233"/>
      <c r="J394" s="234">
        <f>ROUND(I394*H394,2)</f>
        <v>0</v>
      </c>
      <c r="K394" s="230" t="s">
        <v>471</v>
      </c>
      <c r="L394" s="45"/>
      <c r="M394" s="235" t="s">
        <v>1</v>
      </c>
      <c r="N394" s="236" t="s">
        <v>42</v>
      </c>
      <c r="O394" s="92"/>
      <c r="P394" s="237">
        <f>O394*H394</f>
        <v>0</v>
      </c>
      <c r="Q394" s="237">
        <v>0</v>
      </c>
      <c r="R394" s="237">
        <f>Q394*H394</f>
        <v>0</v>
      </c>
      <c r="S394" s="237">
        <v>0</v>
      </c>
      <c r="T394" s="238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39" t="s">
        <v>440</v>
      </c>
      <c r="AT394" s="239" t="s">
        <v>365</v>
      </c>
      <c r="AU394" s="239" t="s">
        <v>88</v>
      </c>
      <c r="AY394" s="18" t="s">
        <v>362</v>
      </c>
      <c r="BE394" s="240">
        <f>IF(N394="základní",J394,0)</f>
        <v>0</v>
      </c>
      <c r="BF394" s="240">
        <f>IF(N394="snížená",J394,0)</f>
        <v>0</v>
      </c>
      <c r="BG394" s="240">
        <f>IF(N394="zákl. přenesená",J394,0)</f>
        <v>0</v>
      </c>
      <c r="BH394" s="240">
        <f>IF(N394="sníž. přenesená",J394,0)</f>
        <v>0</v>
      </c>
      <c r="BI394" s="240">
        <f>IF(N394="nulová",J394,0)</f>
        <v>0</v>
      </c>
      <c r="BJ394" s="18" t="s">
        <v>88</v>
      </c>
      <c r="BK394" s="240">
        <f>ROUND(I394*H394,2)</f>
        <v>0</v>
      </c>
      <c r="BL394" s="18" t="s">
        <v>440</v>
      </c>
      <c r="BM394" s="239" t="s">
        <v>2772</v>
      </c>
    </row>
    <row r="395" s="13" customFormat="1">
      <c r="A395" s="13"/>
      <c r="B395" s="241"/>
      <c r="C395" s="242"/>
      <c r="D395" s="243" t="s">
        <v>372</v>
      </c>
      <c r="E395" s="244" t="s">
        <v>1</v>
      </c>
      <c r="F395" s="245" t="s">
        <v>4107</v>
      </c>
      <c r="G395" s="242"/>
      <c r="H395" s="246">
        <v>1</v>
      </c>
      <c r="I395" s="247"/>
      <c r="J395" s="242"/>
      <c r="K395" s="242"/>
      <c r="L395" s="248"/>
      <c r="M395" s="249"/>
      <c r="N395" s="250"/>
      <c r="O395" s="250"/>
      <c r="P395" s="250"/>
      <c r="Q395" s="250"/>
      <c r="R395" s="250"/>
      <c r="S395" s="250"/>
      <c r="T395" s="251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2" t="s">
        <v>372</v>
      </c>
      <c r="AU395" s="252" t="s">
        <v>88</v>
      </c>
      <c r="AV395" s="13" t="s">
        <v>88</v>
      </c>
      <c r="AW395" s="13" t="s">
        <v>32</v>
      </c>
      <c r="AX395" s="13" t="s">
        <v>76</v>
      </c>
      <c r="AY395" s="252" t="s">
        <v>362</v>
      </c>
    </row>
    <row r="396" s="13" customFormat="1">
      <c r="A396" s="13"/>
      <c r="B396" s="241"/>
      <c r="C396" s="242"/>
      <c r="D396" s="243" t="s">
        <v>372</v>
      </c>
      <c r="E396" s="244" t="s">
        <v>1</v>
      </c>
      <c r="F396" s="245" t="s">
        <v>4110</v>
      </c>
      <c r="G396" s="242"/>
      <c r="H396" s="246">
        <v>1</v>
      </c>
      <c r="I396" s="247"/>
      <c r="J396" s="242"/>
      <c r="K396" s="242"/>
      <c r="L396" s="248"/>
      <c r="M396" s="249"/>
      <c r="N396" s="250"/>
      <c r="O396" s="250"/>
      <c r="P396" s="250"/>
      <c r="Q396" s="250"/>
      <c r="R396" s="250"/>
      <c r="S396" s="250"/>
      <c r="T396" s="251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2" t="s">
        <v>372</v>
      </c>
      <c r="AU396" s="252" t="s">
        <v>88</v>
      </c>
      <c r="AV396" s="13" t="s">
        <v>88</v>
      </c>
      <c r="AW396" s="13" t="s">
        <v>32</v>
      </c>
      <c r="AX396" s="13" t="s">
        <v>76</v>
      </c>
      <c r="AY396" s="252" t="s">
        <v>362</v>
      </c>
    </row>
    <row r="397" s="14" customFormat="1">
      <c r="A397" s="14"/>
      <c r="B397" s="263"/>
      <c r="C397" s="264"/>
      <c r="D397" s="243" t="s">
        <v>372</v>
      </c>
      <c r="E397" s="265" t="s">
        <v>1</v>
      </c>
      <c r="F397" s="266" t="s">
        <v>396</v>
      </c>
      <c r="G397" s="264"/>
      <c r="H397" s="267">
        <v>2</v>
      </c>
      <c r="I397" s="268"/>
      <c r="J397" s="264"/>
      <c r="K397" s="264"/>
      <c r="L397" s="269"/>
      <c r="M397" s="270"/>
      <c r="N397" s="271"/>
      <c r="O397" s="271"/>
      <c r="P397" s="271"/>
      <c r="Q397" s="271"/>
      <c r="R397" s="271"/>
      <c r="S397" s="271"/>
      <c r="T397" s="272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73" t="s">
        <v>372</v>
      </c>
      <c r="AU397" s="273" t="s">
        <v>88</v>
      </c>
      <c r="AV397" s="14" t="s">
        <v>370</v>
      </c>
      <c r="AW397" s="14" t="s">
        <v>32</v>
      </c>
      <c r="AX397" s="14" t="s">
        <v>83</v>
      </c>
      <c r="AY397" s="273" t="s">
        <v>362</v>
      </c>
    </row>
    <row r="398" s="2" customFormat="1" ht="21.75" customHeight="1">
      <c r="A398" s="39"/>
      <c r="B398" s="40"/>
      <c r="C398" s="228" t="s">
        <v>1351</v>
      </c>
      <c r="D398" s="228" t="s">
        <v>365</v>
      </c>
      <c r="E398" s="229" t="s">
        <v>3934</v>
      </c>
      <c r="F398" s="230" t="s">
        <v>3935</v>
      </c>
      <c r="G398" s="231" t="s">
        <v>470</v>
      </c>
      <c r="H398" s="232">
        <v>1</v>
      </c>
      <c r="I398" s="233"/>
      <c r="J398" s="234">
        <f>ROUND(I398*H398,2)</f>
        <v>0</v>
      </c>
      <c r="K398" s="230" t="s">
        <v>369</v>
      </c>
      <c r="L398" s="45"/>
      <c r="M398" s="235" t="s">
        <v>1</v>
      </c>
      <c r="N398" s="236" t="s">
        <v>42</v>
      </c>
      <c r="O398" s="92"/>
      <c r="P398" s="237">
        <f>O398*H398</f>
        <v>0</v>
      </c>
      <c r="Q398" s="237">
        <v>0.00055000000000000003</v>
      </c>
      <c r="R398" s="237">
        <f>Q398*H398</f>
        <v>0.00055000000000000003</v>
      </c>
      <c r="S398" s="237">
        <v>0</v>
      </c>
      <c r="T398" s="238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39" t="s">
        <v>440</v>
      </c>
      <c r="AT398" s="239" t="s">
        <v>365</v>
      </c>
      <c r="AU398" s="239" t="s">
        <v>88</v>
      </c>
      <c r="AY398" s="18" t="s">
        <v>362</v>
      </c>
      <c r="BE398" s="240">
        <f>IF(N398="základní",J398,0)</f>
        <v>0</v>
      </c>
      <c r="BF398" s="240">
        <f>IF(N398="snížená",J398,0)</f>
        <v>0</v>
      </c>
      <c r="BG398" s="240">
        <f>IF(N398="zákl. přenesená",J398,0)</f>
        <v>0</v>
      </c>
      <c r="BH398" s="240">
        <f>IF(N398="sníž. přenesená",J398,0)</f>
        <v>0</v>
      </c>
      <c r="BI398" s="240">
        <f>IF(N398="nulová",J398,0)</f>
        <v>0</v>
      </c>
      <c r="BJ398" s="18" t="s">
        <v>88</v>
      </c>
      <c r="BK398" s="240">
        <f>ROUND(I398*H398,2)</f>
        <v>0</v>
      </c>
      <c r="BL398" s="18" t="s">
        <v>440</v>
      </c>
      <c r="BM398" s="239" t="s">
        <v>2775</v>
      </c>
    </row>
    <row r="399" s="13" customFormat="1">
      <c r="A399" s="13"/>
      <c r="B399" s="241"/>
      <c r="C399" s="242"/>
      <c r="D399" s="243" t="s">
        <v>372</v>
      </c>
      <c r="E399" s="244" t="s">
        <v>1</v>
      </c>
      <c r="F399" s="245" t="s">
        <v>4111</v>
      </c>
      <c r="G399" s="242"/>
      <c r="H399" s="246">
        <v>1</v>
      </c>
      <c r="I399" s="247"/>
      <c r="J399" s="242"/>
      <c r="K399" s="242"/>
      <c r="L399" s="248"/>
      <c r="M399" s="249"/>
      <c r="N399" s="250"/>
      <c r="O399" s="250"/>
      <c r="P399" s="250"/>
      <c r="Q399" s="250"/>
      <c r="R399" s="250"/>
      <c r="S399" s="250"/>
      <c r="T399" s="251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2" t="s">
        <v>372</v>
      </c>
      <c r="AU399" s="252" t="s">
        <v>88</v>
      </c>
      <c r="AV399" s="13" t="s">
        <v>88</v>
      </c>
      <c r="AW399" s="13" t="s">
        <v>32</v>
      </c>
      <c r="AX399" s="13" t="s">
        <v>76</v>
      </c>
      <c r="AY399" s="252" t="s">
        <v>362</v>
      </c>
    </row>
    <row r="400" s="14" customFormat="1">
      <c r="A400" s="14"/>
      <c r="B400" s="263"/>
      <c r="C400" s="264"/>
      <c r="D400" s="243" t="s">
        <v>372</v>
      </c>
      <c r="E400" s="265" t="s">
        <v>1</v>
      </c>
      <c r="F400" s="266" t="s">
        <v>396</v>
      </c>
      <c r="G400" s="264"/>
      <c r="H400" s="267">
        <v>1</v>
      </c>
      <c r="I400" s="268"/>
      <c r="J400" s="264"/>
      <c r="K400" s="264"/>
      <c r="L400" s="269"/>
      <c r="M400" s="270"/>
      <c r="N400" s="271"/>
      <c r="O400" s="271"/>
      <c r="P400" s="271"/>
      <c r="Q400" s="271"/>
      <c r="R400" s="271"/>
      <c r="S400" s="271"/>
      <c r="T400" s="272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73" t="s">
        <v>372</v>
      </c>
      <c r="AU400" s="273" t="s">
        <v>88</v>
      </c>
      <c r="AV400" s="14" t="s">
        <v>370</v>
      </c>
      <c r="AW400" s="14" t="s">
        <v>32</v>
      </c>
      <c r="AX400" s="14" t="s">
        <v>83</v>
      </c>
      <c r="AY400" s="273" t="s">
        <v>362</v>
      </c>
    </row>
    <row r="401" s="2" customFormat="1" ht="24.15" customHeight="1">
      <c r="A401" s="39"/>
      <c r="B401" s="40"/>
      <c r="C401" s="228" t="s">
        <v>1357</v>
      </c>
      <c r="D401" s="228" t="s">
        <v>365</v>
      </c>
      <c r="E401" s="229" t="s">
        <v>3936</v>
      </c>
      <c r="F401" s="230" t="s">
        <v>3937</v>
      </c>
      <c r="G401" s="231" t="s">
        <v>3590</v>
      </c>
      <c r="H401" s="232">
        <v>1</v>
      </c>
      <c r="I401" s="233"/>
      <c r="J401" s="234">
        <f>ROUND(I401*H401,2)</f>
        <v>0</v>
      </c>
      <c r="K401" s="230" t="s">
        <v>471</v>
      </c>
      <c r="L401" s="45"/>
      <c r="M401" s="235" t="s">
        <v>1</v>
      </c>
      <c r="N401" s="236" t="s">
        <v>42</v>
      </c>
      <c r="O401" s="92"/>
      <c r="P401" s="237">
        <f>O401*H401</f>
        <v>0</v>
      </c>
      <c r="Q401" s="237">
        <v>0</v>
      </c>
      <c r="R401" s="237">
        <f>Q401*H401</f>
        <v>0</v>
      </c>
      <c r="S401" s="237">
        <v>0</v>
      </c>
      <c r="T401" s="238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39" t="s">
        <v>440</v>
      </c>
      <c r="AT401" s="239" t="s">
        <v>365</v>
      </c>
      <c r="AU401" s="239" t="s">
        <v>88</v>
      </c>
      <c r="AY401" s="18" t="s">
        <v>362</v>
      </c>
      <c r="BE401" s="240">
        <f>IF(N401="základní",J401,0)</f>
        <v>0</v>
      </c>
      <c r="BF401" s="240">
        <f>IF(N401="snížená",J401,0)</f>
        <v>0</v>
      </c>
      <c r="BG401" s="240">
        <f>IF(N401="zákl. přenesená",J401,0)</f>
        <v>0</v>
      </c>
      <c r="BH401" s="240">
        <f>IF(N401="sníž. přenesená",J401,0)</f>
        <v>0</v>
      </c>
      <c r="BI401" s="240">
        <f>IF(N401="nulová",J401,0)</f>
        <v>0</v>
      </c>
      <c r="BJ401" s="18" t="s">
        <v>88</v>
      </c>
      <c r="BK401" s="240">
        <f>ROUND(I401*H401,2)</f>
        <v>0</v>
      </c>
      <c r="BL401" s="18" t="s">
        <v>440</v>
      </c>
      <c r="BM401" s="239" t="s">
        <v>2778</v>
      </c>
    </row>
    <row r="402" s="13" customFormat="1">
      <c r="A402" s="13"/>
      <c r="B402" s="241"/>
      <c r="C402" s="242"/>
      <c r="D402" s="243" t="s">
        <v>372</v>
      </c>
      <c r="E402" s="244" t="s">
        <v>1</v>
      </c>
      <c r="F402" s="245" t="s">
        <v>4112</v>
      </c>
      <c r="G402" s="242"/>
      <c r="H402" s="246">
        <v>1</v>
      </c>
      <c r="I402" s="247"/>
      <c r="J402" s="242"/>
      <c r="K402" s="242"/>
      <c r="L402" s="248"/>
      <c r="M402" s="249"/>
      <c r="N402" s="250"/>
      <c r="O402" s="250"/>
      <c r="P402" s="250"/>
      <c r="Q402" s="250"/>
      <c r="R402" s="250"/>
      <c r="S402" s="250"/>
      <c r="T402" s="251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2" t="s">
        <v>372</v>
      </c>
      <c r="AU402" s="252" t="s">
        <v>88</v>
      </c>
      <c r="AV402" s="13" t="s">
        <v>88</v>
      </c>
      <c r="AW402" s="13" t="s">
        <v>32</v>
      </c>
      <c r="AX402" s="13" t="s">
        <v>76</v>
      </c>
      <c r="AY402" s="252" t="s">
        <v>362</v>
      </c>
    </row>
    <row r="403" s="14" customFormat="1">
      <c r="A403" s="14"/>
      <c r="B403" s="263"/>
      <c r="C403" s="264"/>
      <c r="D403" s="243" t="s">
        <v>372</v>
      </c>
      <c r="E403" s="265" t="s">
        <v>1</v>
      </c>
      <c r="F403" s="266" t="s">
        <v>396</v>
      </c>
      <c r="G403" s="264"/>
      <c r="H403" s="267">
        <v>1</v>
      </c>
      <c r="I403" s="268"/>
      <c r="J403" s="264"/>
      <c r="K403" s="264"/>
      <c r="L403" s="269"/>
      <c r="M403" s="270"/>
      <c r="N403" s="271"/>
      <c r="O403" s="271"/>
      <c r="P403" s="271"/>
      <c r="Q403" s="271"/>
      <c r="R403" s="271"/>
      <c r="S403" s="271"/>
      <c r="T403" s="272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73" t="s">
        <v>372</v>
      </c>
      <c r="AU403" s="273" t="s">
        <v>88</v>
      </c>
      <c r="AV403" s="14" t="s">
        <v>370</v>
      </c>
      <c r="AW403" s="14" t="s">
        <v>32</v>
      </c>
      <c r="AX403" s="14" t="s">
        <v>83</v>
      </c>
      <c r="AY403" s="273" t="s">
        <v>362</v>
      </c>
    </row>
    <row r="404" s="2" customFormat="1" ht="24.15" customHeight="1">
      <c r="A404" s="39"/>
      <c r="B404" s="40"/>
      <c r="C404" s="228" t="s">
        <v>1364</v>
      </c>
      <c r="D404" s="228" t="s">
        <v>365</v>
      </c>
      <c r="E404" s="229" t="s">
        <v>3942</v>
      </c>
      <c r="F404" s="230" t="s">
        <v>3943</v>
      </c>
      <c r="G404" s="231" t="s">
        <v>3590</v>
      </c>
      <c r="H404" s="232">
        <v>1</v>
      </c>
      <c r="I404" s="233"/>
      <c r="J404" s="234">
        <f>ROUND(I404*H404,2)</f>
        <v>0</v>
      </c>
      <c r="K404" s="230" t="s">
        <v>471</v>
      </c>
      <c r="L404" s="45"/>
      <c r="M404" s="235" t="s">
        <v>1</v>
      </c>
      <c r="N404" s="236" t="s">
        <v>42</v>
      </c>
      <c r="O404" s="92"/>
      <c r="P404" s="237">
        <f>O404*H404</f>
        <v>0</v>
      </c>
      <c r="Q404" s="237">
        <v>0</v>
      </c>
      <c r="R404" s="237">
        <f>Q404*H404</f>
        <v>0</v>
      </c>
      <c r="S404" s="237">
        <v>0</v>
      </c>
      <c r="T404" s="238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9" t="s">
        <v>440</v>
      </c>
      <c r="AT404" s="239" t="s">
        <v>365</v>
      </c>
      <c r="AU404" s="239" t="s">
        <v>88</v>
      </c>
      <c r="AY404" s="18" t="s">
        <v>362</v>
      </c>
      <c r="BE404" s="240">
        <f>IF(N404="základní",J404,0)</f>
        <v>0</v>
      </c>
      <c r="BF404" s="240">
        <f>IF(N404="snížená",J404,0)</f>
        <v>0</v>
      </c>
      <c r="BG404" s="240">
        <f>IF(N404="zákl. přenesená",J404,0)</f>
        <v>0</v>
      </c>
      <c r="BH404" s="240">
        <f>IF(N404="sníž. přenesená",J404,0)</f>
        <v>0</v>
      </c>
      <c r="BI404" s="240">
        <f>IF(N404="nulová",J404,0)</f>
        <v>0</v>
      </c>
      <c r="BJ404" s="18" t="s">
        <v>88</v>
      </c>
      <c r="BK404" s="240">
        <f>ROUND(I404*H404,2)</f>
        <v>0</v>
      </c>
      <c r="BL404" s="18" t="s">
        <v>440</v>
      </c>
      <c r="BM404" s="239" t="s">
        <v>2781</v>
      </c>
    </row>
    <row r="405" s="13" customFormat="1">
      <c r="A405" s="13"/>
      <c r="B405" s="241"/>
      <c r="C405" s="242"/>
      <c r="D405" s="243" t="s">
        <v>372</v>
      </c>
      <c r="E405" s="244" t="s">
        <v>1</v>
      </c>
      <c r="F405" s="245" t="s">
        <v>4112</v>
      </c>
      <c r="G405" s="242"/>
      <c r="H405" s="246">
        <v>1</v>
      </c>
      <c r="I405" s="247"/>
      <c r="J405" s="242"/>
      <c r="K405" s="242"/>
      <c r="L405" s="248"/>
      <c r="M405" s="249"/>
      <c r="N405" s="250"/>
      <c r="O405" s="250"/>
      <c r="P405" s="250"/>
      <c r="Q405" s="250"/>
      <c r="R405" s="250"/>
      <c r="S405" s="250"/>
      <c r="T405" s="251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2" t="s">
        <v>372</v>
      </c>
      <c r="AU405" s="252" t="s">
        <v>88</v>
      </c>
      <c r="AV405" s="13" t="s">
        <v>88</v>
      </c>
      <c r="AW405" s="13" t="s">
        <v>32</v>
      </c>
      <c r="AX405" s="13" t="s">
        <v>76</v>
      </c>
      <c r="AY405" s="252" t="s">
        <v>362</v>
      </c>
    </row>
    <row r="406" s="14" customFormat="1">
      <c r="A406" s="14"/>
      <c r="B406" s="263"/>
      <c r="C406" s="264"/>
      <c r="D406" s="243" t="s">
        <v>372</v>
      </c>
      <c r="E406" s="265" t="s">
        <v>1</v>
      </c>
      <c r="F406" s="266" t="s">
        <v>396</v>
      </c>
      <c r="G406" s="264"/>
      <c r="H406" s="267">
        <v>1</v>
      </c>
      <c r="I406" s="268"/>
      <c r="J406" s="264"/>
      <c r="K406" s="264"/>
      <c r="L406" s="269"/>
      <c r="M406" s="270"/>
      <c r="N406" s="271"/>
      <c r="O406" s="271"/>
      <c r="P406" s="271"/>
      <c r="Q406" s="271"/>
      <c r="R406" s="271"/>
      <c r="S406" s="271"/>
      <c r="T406" s="272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73" t="s">
        <v>372</v>
      </c>
      <c r="AU406" s="273" t="s">
        <v>88</v>
      </c>
      <c r="AV406" s="14" t="s">
        <v>370</v>
      </c>
      <c r="AW406" s="14" t="s">
        <v>32</v>
      </c>
      <c r="AX406" s="14" t="s">
        <v>83</v>
      </c>
      <c r="AY406" s="273" t="s">
        <v>362</v>
      </c>
    </row>
    <row r="407" s="2" customFormat="1" ht="24.15" customHeight="1">
      <c r="A407" s="39"/>
      <c r="B407" s="40"/>
      <c r="C407" s="228" t="s">
        <v>1369</v>
      </c>
      <c r="D407" s="228" t="s">
        <v>365</v>
      </c>
      <c r="E407" s="229" t="s">
        <v>3983</v>
      </c>
      <c r="F407" s="230" t="s">
        <v>3984</v>
      </c>
      <c r="G407" s="231" t="s">
        <v>3590</v>
      </c>
      <c r="H407" s="232">
        <v>1</v>
      </c>
      <c r="I407" s="233"/>
      <c r="J407" s="234">
        <f>ROUND(I407*H407,2)</f>
        <v>0</v>
      </c>
      <c r="K407" s="230" t="s">
        <v>471</v>
      </c>
      <c r="L407" s="45"/>
      <c r="M407" s="235" t="s">
        <v>1</v>
      </c>
      <c r="N407" s="236" t="s">
        <v>42</v>
      </c>
      <c r="O407" s="92"/>
      <c r="P407" s="237">
        <f>O407*H407</f>
        <v>0</v>
      </c>
      <c r="Q407" s="237">
        <v>0</v>
      </c>
      <c r="R407" s="237">
        <f>Q407*H407</f>
        <v>0</v>
      </c>
      <c r="S407" s="237">
        <v>0</v>
      </c>
      <c r="T407" s="238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39" t="s">
        <v>440</v>
      </c>
      <c r="AT407" s="239" t="s">
        <v>365</v>
      </c>
      <c r="AU407" s="239" t="s">
        <v>88</v>
      </c>
      <c r="AY407" s="18" t="s">
        <v>362</v>
      </c>
      <c r="BE407" s="240">
        <f>IF(N407="základní",J407,0)</f>
        <v>0</v>
      </c>
      <c r="BF407" s="240">
        <f>IF(N407="snížená",J407,0)</f>
        <v>0</v>
      </c>
      <c r="BG407" s="240">
        <f>IF(N407="zákl. přenesená",J407,0)</f>
        <v>0</v>
      </c>
      <c r="BH407" s="240">
        <f>IF(N407="sníž. přenesená",J407,0)</f>
        <v>0</v>
      </c>
      <c r="BI407" s="240">
        <f>IF(N407="nulová",J407,0)</f>
        <v>0</v>
      </c>
      <c r="BJ407" s="18" t="s">
        <v>88</v>
      </c>
      <c r="BK407" s="240">
        <f>ROUND(I407*H407,2)</f>
        <v>0</v>
      </c>
      <c r="BL407" s="18" t="s">
        <v>440</v>
      </c>
      <c r="BM407" s="239" t="s">
        <v>2784</v>
      </c>
    </row>
    <row r="408" s="13" customFormat="1">
      <c r="A408" s="13"/>
      <c r="B408" s="241"/>
      <c r="C408" s="242"/>
      <c r="D408" s="243" t="s">
        <v>372</v>
      </c>
      <c r="E408" s="244" t="s">
        <v>1</v>
      </c>
      <c r="F408" s="245" t="s">
        <v>4113</v>
      </c>
      <c r="G408" s="242"/>
      <c r="H408" s="246">
        <v>1</v>
      </c>
      <c r="I408" s="247"/>
      <c r="J408" s="242"/>
      <c r="K408" s="242"/>
      <c r="L408" s="248"/>
      <c r="M408" s="249"/>
      <c r="N408" s="250"/>
      <c r="O408" s="250"/>
      <c r="P408" s="250"/>
      <c r="Q408" s="250"/>
      <c r="R408" s="250"/>
      <c r="S408" s="250"/>
      <c r="T408" s="251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2" t="s">
        <v>372</v>
      </c>
      <c r="AU408" s="252" t="s">
        <v>88</v>
      </c>
      <c r="AV408" s="13" t="s">
        <v>88</v>
      </c>
      <c r="AW408" s="13" t="s">
        <v>32</v>
      </c>
      <c r="AX408" s="13" t="s">
        <v>76</v>
      </c>
      <c r="AY408" s="252" t="s">
        <v>362</v>
      </c>
    </row>
    <row r="409" s="14" customFormat="1">
      <c r="A409" s="14"/>
      <c r="B409" s="263"/>
      <c r="C409" s="264"/>
      <c r="D409" s="243" t="s">
        <v>372</v>
      </c>
      <c r="E409" s="265" t="s">
        <v>1</v>
      </c>
      <c r="F409" s="266" t="s">
        <v>396</v>
      </c>
      <c r="G409" s="264"/>
      <c r="H409" s="267">
        <v>1</v>
      </c>
      <c r="I409" s="268"/>
      <c r="J409" s="264"/>
      <c r="K409" s="264"/>
      <c r="L409" s="269"/>
      <c r="M409" s="270"/>
      <c r="N409" s="271"/>
      <c r="O409" s="271"/>
      <c r="P409" s="271"/>
      <c r="Q409" s="271"/>
      <c r="R409" s="271"/>
      <c r="S409" s="271"/>
      <c r="T409" s="272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73" t="s">
        <v>372</v>
      </c>
      <c r="AU409" s="273" t="s">
        <v>88</v>
      </c>
      <c r="AV409" s="14" t="s">
        <v>370</v>
      </c>
      <c r="AW409" s="14" t="s">
        <v>32</v>
      </c>
      <c r="AX409" s="14" t="s">
        <v>83</v>
      </c>
      <c r="AY409" s="273" t="s">
        <v>362</v>
      </c>
    </row>
    <row r="410" s="2" customFormat="1" ht="24.15" customHeight="1">
      <c r="A410" s="39"/>
      <c r="B410" s="40"/>
      <c r="C410" s="228" t="s">
        <v>1378</v>
      </c>
      <c r="D410" s="228" t="s">
        <v>365</v>
      </c>
      <c r="E410" s="229" t="s">
        <v>3987</v>
      </c>
      <c r="F410" s="230" t="s">
        <v>3988</v>
      </c>
      <c r="G410" s="231" t="s">
        <v>3590</v>
      </c>
      <c r="H410" s="232">
        <v>1</v>
      </c>
      <c r="I410" s="233"/>
      <c r="J410" s="234">
        <f>ROUND(I410*H410,2)</f>
        <v>0</v>
      </c>
      <c r="K410" s="230" t="s">
        <v>369</v>
      </c>
      <c r="L410" s="45"/>
      <c r="M410" s="235" t="s">
        <v>1</v>
      </c>
      <c r="N410" s="236" t="s">
        <v>42</v>
      </c>
      <c r="O410" s="92"/>
      <c r="P410" s="237">
        <f>O410*H410</f>
        <v>0</v>
      </c>
      <c r="Q410" s="237">
        <v>0.0037100000000000002</v>
      </c>
      <c r="R410" s="237">
        <f>Q410*H410</f>
        <v>0.0037100000000000002</v>
      </c>
      <c r="S410" s="237">
        <v>0</v>
      </c>
      <c r="T410" s="238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9" t="s">
        <v>440</v>
      </c>
      <c r="AT410" s="239" t="s">
        <v>365</v>
      </c>
      <c r="AU410" s="239" t="s">
        <v>88</v>
      </c>
      <c r="AY410" s="18" t="s">
        <v>362</v>
      </c>
      <c r="BE410" s="240">
        <f>IF(N410="základní",J410,0)</f>
        <v>0</v>
      </c>
      <c r="BF410" s="240">
        <f>IF(N410="snížená",J410,0)</f>
        <v>0</v>
      </c>
      <c r="BG410" s="240">
        <f>IF(N410="zákl. přenesená",J410,0)</f>
        <v>0</v>
      </c>
      <c r="BH410" s="240">
        <f>IF(N410="sníž. přenesená",J410,0)</f>
        <v>0</v>
      </c>
      <c r="BI410" s="240">
        <f>IF(N410="nulová",J410,0)</f>
        <v>0</v>
      </c>
      <c r="BJ410" s="18" t="s">
        <v>88</v>
      </c>
      <c r="BK410" s="240">
        <f>ROUND(I410*H410,2)</f>
        <v>0</v>
      </c>
      <c r="BL410" s="18" t="s">
        <v>440</v>
      </c>
      <c r="BM410" s="239" t="s">
        <v>2787</v>
      </c>
    </row>
    <row r="411" s="13" customFormat="1">
      <c r="A411" s="13"/>
      <c r="B411" s="241"/>
      <c r="C411" s="242"/>
      <c r="D411" s="243" t="s">
        <v>372</v>
      </c>
      <c r="E411" s="244" t="s">
        <v>1</v>
      </c>
      <c r="F411" s="245" t="s">
        <v>4113</v>
      </c>
      <c r="G411" s="242"/>
      <c r="H411" s="246">
        <v>1</v>
      </c>
      <c r="I411" s="247"/>
      <c r="J411" s="242"/>
      <c r="K411" s="242"/>
      <c r="L411" s="248"/>
      <c r="M411" s="249"/>
      <c r="N411" s="250"/>
      <c r="O411" s="250"/>
      <c r="P411" s="250"/>
      <c r="Q411" s="250"/>
      <c r="R411" s="250"/>
      <c r="S411" s="250"/>
      <c r="T411" s="251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2" t="s">
        <v>372</v>
      </c>
      <c r="AU411" s="252" t="s">
        <v>88</v>
      </c>
      <c r="AV411" s="13" t="s">
        <v>88</v>
      </c>
      <c r="AW411" s="13" t="s">
        <v>32</v>
      </c>
      <c r="AX411" s="13" t="s">
        <v>76</v>
      </c>
      <c r="AY411" s="252" t="s">
        <v>362</v>
      </c>
    </row>
    <row r="412" s="14" customFormat="1">
      <c r="A412" s="14"/>
      <c r="B412" s="263"/>
      <c r="C412" s="264"/>
      <c r="D412" s="243" t="s">
        <v>372</v>
      </c>
      <c r="E412" s="265" t="s">
        <v>1</v>
      </c>
      <c r="F412" s="266" t="s">
        <v>396</v>
      </c>
      <c r="G412" s="264"/>
      <c r="H412" s="267">
        <v>1</v>
      </c>
      <c r="I412" s="268"/>
      <c r="J412" s="264"/>
      <c r="K412" s="264"/>
      <c r="L412" s="269"/>
      <c r="M412" s="270"/>
      <c r="N412" s="271"/>
      <c r="O412" s="271"/>
      <c r="P412" s="271"/>
      <c r="Q412" s="271"/>
      <c r="R412" s="271"/>
      <c r="S412" s="271"/>
      <c r="T412" s="272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73" t="s">
        <v>372</v>
      </c>
      <c r="AU412" s="273" t="s">
        <v>88</v>
      </c>
      <c r="AV412" s="14" t="s">
        <v>370</v>
      </c>
      <c r="AW412" s="14" t="s">
        <v>32</v>
      </c>
      <c r="AX412" s="14" t="s">
        <v>83</v>
      </c>
      <c r="AY412" s="273" t="s">
        <v>362</v>
      </c>
    </row>
    <row r="413" s="2" customFormat="1" ht="24.15" customHeight="1">
      <c r="A413" s="39"/>
      <c r="B413" s="40"/>
      <c r="C413" s="228" t="s">
        <v>1383</v>
      </c>
      <c r="D413" s="228" t="s">
        <v>365</v>
      </c>
      <c r="E413" s="229" t="s">
        <v>3990</v>
      </c>
      <c r="F413" s="230" t="s">
        <v>3991</v>
      </c>
      <c r="G413" s="231" t="s">
        <v>3590</v>
      </c>
      <c r="H413" s="232">
        <v>1</v>
      </c>
      <c r="I413" s="233"/>
      <c r="J413" s="234">
        <f>ROUND(I413*H413,2)</f>
        <v>0</v>
      </c>
      <c r="K413" s="230" t="s">
        <v>369</v>
      </c>
      <c r="L413" s="45"/>
      <c r="M413" s="235" t="s">
        <v>1</v>
      </c>
      <c r="N413" s="236" t="s">
        <v>42</v>
      </c>
      <c r="O413" s="92"/>
      <c r="P413" s="237">
        <f>O413*H413</f>
        <v>0</v>
      </c>
      <c r="Q413" s="237">
        <v>0.00172</v>
      </c>
      <c r="R413" s="237">
        <f>Q413*H413</f>
        <v>0.00172</v>
      </c>
      <c r="S413" s="237">
        <v>0</v>
      </c>
      <c r="T413" s="238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39" t="s">
        <v>440</v>
      </c>
      <c r="AT413" s="239" t="s">
        <v>365</v>
      </c>
      <c r="AU413" s="239" t="s">
        <v>88</v>
      </c>
      <c r="AY413" s="18" t="s">
        <v>362</v>
      </c>
      <c r="BE413" s="240">
        <f>IF(N413="základní",J413,0)</f>
        <v>0</v>
      </c>
      <c r="BF413" s="240">
        <f>IF(N413="snížená",J413,0)</f>
        <v>0</v>
      </c>
      <c r="BG413" s="240">
        <f>IF(N413="zákl. přenesená",J413,0)</f>
        <v>0</v>
      </c>
      <c r="BH413" s="240">
        <f>IF(N413="sníž. přenesená",J413,0)</f>
        <v>0</v>
      </c>
      <c r="BI413" s="240">
        <f>IF(N413="nulová",J413,0)</f>
        <v>0</v>
      </c>
      <c r="BJ413" s="18" t="s">
        <v>88</v>
      </c>
      <c r="BK413" s="240">
        <f>ROUND(I413*H413,2)</f>
        <v>0</v>
      </c>
      <c r="BL413" s="18" t="s">
        <v>440</v>
      </c>
      <c r="BM413" s="239" t="s">
        <v>2790</v>
      </c>
    </row>
    <row r="414" s="13" customFormat="1">
      <c r="A414" s="13"/>
      <c r="B414" s="241"/>
      <c r="C414" s="242"/>
      <c r="D414" s="243" t="s">
        <v>372</v>
      </c>
      <c r="E414" s="244" t="s">
        <v>1</v>
      </c>
      <c r="F414" s="245" t="s">
        <v>4113</v>
      </c>
      <c r="G414" s="242"/>
      <c r="H414" s="246">
        <v>1</v>
      </c>
      <c r="I414" s="247"/>
      <c r="J414" s="242"/>
      <c r="K414" s="242"/>
      <c r="L414" s="248"/>
      <c r="M414" s="249"/>
      <c r="N414" s="250"/>
      <c r="O414" s="250"/>
      <c r="P414" s="250"/>
      <c r="Q414" s="250"/>
      <c r="R414" s="250"/>
      <c r="S414" s="250"/>
      <c r="T414" s="251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2" t="s">
        <v>372</v>
      </c>
      <c r="AU414" s="252" t="s">
        <v>88</v>
      </c>
      <c r="AV414" s="13" t="s">
        <v>88</v>
      </c>
      <c r="AW414" s="13" t="s">
        <v>32</v>
      </c>
      <c r="AX414" s="13" t="s">
        <v>76</v>
      </c>
      <c r="AY414" s="252" t="s">
        <v>362</v>
      </c>
    </row>
    <row r="415" s="14" customFormat="1">
      <c r="A415" s="14"/>
      <c r="B415" s="263"/>
      <c r="C415" s="264"/>
      <c r="D415" s="243" t="s">
        <v>372</v>
      </c>
      <c r="E415" s="265" t="s">
        <v>1</v>
      </c>
      <c r="F415" s="266" t="s">
        <v>396</v>
      </c>
      <c r="G415" s="264"/>
      <c r="H415" s="267">
        <v>1</v>
      </c>
      <c r="I415" s="268"/>
      <c r="J415" s="264"/>
      <c r="K415" s="264"/>
      <c r="L415" s="269"/>
      <c r="M415" s="270"/>
      <c r="N415" s="271"/>
      <c r="O415" s="271"/>
      <c r="P415" s="271"/>
      <c r="Q415" s="271"/>
      <c r="R415" s="271"/>
      <c r="S415" s="271"/>
      <c r="T415" s="272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73" t="s">
        <v>372</v>
      </c>
      <c r="AU415" s="273" t="s">
        <v>88</v>
      </c>
      <c r="AV415" s="14" t="s">
        <v>370</v>
      </c>
      <c r="AW415" s="14" t="s">
        <v>32</v>
      </c>
      <c r="AX415" s="14" t="s">
        <v>83</v>
      </c>
      <c r="AY415" s="273" t="s">
        <v>362</v>
      </c>
    </row>
    <row r="416" s="2" customFormat="1" ht="16.5" customHeight="1">
      <c r="A416" s="39"/>
      <c r="B416" s="40"/>
      <c r="C416" s="228" t="s">
        <v>1397</v>
      </c>
      <c r="D416" s="228" t="s">
        <v>365</v>
      </c>
      <c r="E416" s="229" t="s">
        <v>3993</v>
      </c>
      <c r="F416" s="230" t="s">
        <v>3994</v>
      </c>
      <c r="G416" s="231" t="s">
        <v>470</v>
      </c>
      <c r="H416" s="232">
        <v>1</v>
      </c>
      <c r="I416" s="233"/>
      <c r="J416" s="234">
        <f>ROUND(I416*H416,2)</f>
        <v>0</v>
      </c>
      <c r="K416" s="230" t="s">
        <v>369</v>
      </c>
      <c r="L416" s="45"/>
      <c r="M416" s="235" t="s">
        <v>1</v>
      </c>
      <c r="N416" s="236" t="s">
        <v>42</v>
      </c>
      <c r="O416" s="92"/>
      <c r="P416" s="237">
        <f>O416*H416</f>
        <v>0</v>
      </c>
      <c r="Q416" s="237">
        <v>9.0000000000000006E-05</v>
      </c>
      <c r="R416" s="237">
        <f>Q416*H416</f>
        <v>9.0000000000000006E-05</v>
      </c>
      <c r="S416" s="237">
        <v>0</v>
      </c>
      <c r="T416" s="238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39" t="s">
        <v>440</v>
      </c>
      <c r="AT416" s="239" t="s">
        <v>365</v>
      </c>
      <c r="AU416" s="239" t="s">
        <v>88</v>
      </c>
      <c r="AY416" s="18" t="s">
        <v>362</v>
      </c>
      <c r="BE416" s="240">
        <f>IF(N416="základní",J416,0)</f>
        <v>0</v>
      </c>
      <c r="BF416" s="240">
        <f>IF(N416="snížená",J416,0)</f>
        <v>0</v>
      </c>
      <c r="BG416" s="240">
        <f>IF(N416="zákl. přenesená",J416,0)</f>
        <v>0</v>
      </c>
      <c r="BH416" s="240">
        <f>IF(N416="sníž. přenesená",J416,0)</f>
        <v>0</v>
      </c>
      <c r="BI416" s="240">
        <f>IF(N416="nulová",J416,0)</f>
        <v>0</v>
      </c>
      <c r="BJ416" s="18" t="s">
        <v>88</v>
      </c>
      <c r="BK416" s="240">
        <f>ROUND(I416*H416,2)</f>
        <v>0</v>
      </c>
      <c r="BL416" s="18" t="s">
        <v>440</v>
      </c>
      <c r="BM416" s="239" t="s">
        <v>2793</v>
      </c>
    </row>
    <row r="417" s="13" customFormat="1">
      <c r="A417" s="13"/>
      <c r="B417" s="241"/>
      <c r="C417" s="242"/>
      <c r="D417" s="243" t="s">
        <v>372</v>
      </c>
      <c r="E417" s="244" t="s">
        <v>1</v>
      </c>
      <c r="F417" s="245" t="s">
        <v>4114</v>
      </c>
      <c r="G417" s="242"/>
      <c r="H417" s="246">
        <v>1</v>
      </c>
      <c r="I417" s="247"/>
      <c r="J417" s="242"/>
      <c r="K417" s="242"/>
      <c r="L417" s="248"/>
      <c r="M417" s="249"/>
      <c r="N417" s="250"/>
      <c r="O417" s="250"/>
      <c r="P417" s="250"/>
      <c r="Q417" s="250"/>
      <c r="R417" s="250"/>
      <c r="S417" s="250"/>
      <c r="T417" s="251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2" t="s">
        <v>372</v>
      </c>
      <c r="AU417" s="252" t="s">
        <v>88</v>
      </c>
      <c r="AV417" s="13" t="s">
        <v>88</v>
      </c>
      <c r="AW417" s="13" t="s">
        <v>32</v>
      </c>
      <c r="AX417" s="13" t="s">
        <v>76</v>
      </c>
      <c r="AY417" s="252" t="s">
        <v>362</v>
      </c>
    </row>
    <row r="418" s="14" customFormat="1">
      <c r="A418" s="14"/>
      <c r="B418" s="263"/>
      <c r="C418" s="264"/>
      <c r="D418" s="243" t="s">
        <v>372</v>
      </c>
      <c r="E418" s="265" t="s">
        <v>1</v>
      </c>
      <c r="F418" s="266" t="s">
        <v>396</v>
      </c>
      <c r="G418" s="264"/>
      <c r="H418" s="267">
        <v>1</v>
      </c>
      <c r="I418" s="268"/>
      <c r="J418" s="264"/>
      <c r="K418" s="264"/>
      <c r="L418" s="269"/>
      <c r="M418" s="270"/>
      <c r="N418" s="271"/>
      <c r="O418" s="271"/>
      <c r="P418" s="271"/>
      <c r="Q418" s="271"/>
      <c r="R418" s="271"/>
      <c r="S418" s="271"/>
      <c r="T418" s="272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73" t="s">
        <v>372</v>
      </c>
      <c r="AU418" s="273" t="s">
        <v>88</v>
      </c>
      <c r="AV418" s="14" t="s">
        <v>370</v>
      </c>
      <c r="AW418" s="14" t="s">
        <v>32</v>
      </c>
      <c r="AX418" s="14" t="s">
        <v>83</v>
      </c>
      <c r="AY418" s="273" t="s">
        <v>362</v>
      </c>
    </row>
    <row r="419" s="2" customFormat="1" ht="16.5" customHeight="1">
      <c r="A419" s="39"/>
      <c r="B419" s="40"/>
      <c r="C419" s="228" t="s">
        <v>1405</v>
      </c>
      <c r="D419" s="228" t="s">
        <v>365</v>
      </c>
      <c r="E419" s="229" t="s">
        <v>3997</v>
      </c>
      <c r="F419" s="230" t="s">
        <v>3998</v>
      </c>
      <c r="G419" s="231" t="s">
        <v>470</v>
      </c>
      <c r="H419" s="232">
        <v>2</v>
      </c>
      <c r="I419" s="233"/>
      <c r="J419" s="234">
        <f>ROUND(I419*H419,2)</f>
        <v>0</v>
      </c>
      <c r="K419" s="230" t="s">
        <v>369</v>
      </c>
      <c r="L419" s="45"/>
      <c r="M419" s="235" t="s">
        <v>1</v>
      </c>
      <c r="N419" s="236" t="s">
        <v>42</v>
      </c>
      <c r="O419" s="92"/>
      <c r="P419" s="237">
        <f>O419*H419</f>
        <v>0</v>
      </c>
      <c r="Q419" s="237">
        <v>0.00031</v>
      </c>
      <c r="R419" s="237">
        <f>Q419*H419</f>
        <v>0.00062</v>
      </c>
      <c r="S419" s="237">
        <v>0</v>
      </c>
      <c r="T419" s="238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39" t="s">
        <v>440</v>
      </c>
      <c r="AT419" s="239" t="s">
        <v>365</v>
      </c>
      <c r="AU419" s="239" t="s">
        <v>88</v>
      </c>
      <c r="AY419" s="18" t="s">
        <v>362</v>
      </c>
      <c r="BE419" s="240">
        <f>IF(N419="základní",J419,0)</f>
        <v>0</v>
      </c>
      <c r="BF419" s="240">
        <f>IF(N419="snížená",J419,0)</f>
        <v>0</v>
      </c>
      <c r="BG419" s="240">
        <f>IF(N419="zákl. přenesená",J419,0)</f>
        <v>0</v>
      </c>
      <c r="BH419" s="240">
        <f>IF(N419="sníž. přenesená",J419,0)</f>
        <v>0</v>
      </c>
      <c r="BI419" s="240">
        <f>IF(N419="nulová",J419,0)</f>
        <v>0</v>
      </c>
      <c r="BJ419" s="18" t="s">
        <v>88</v>
      </c>
      <c r="BK419" s="240">
        <f>ROUND(I419*H419,2)</f>
        <v>0</v>
      </c>
      <c r="BL419" s="18" t="s">
        <v>440</v>
      </c>
      <c r="BM419" s="239" t="s">
        <v>2796</v>
      </c>
    </row>
    <row r="420" s="13" customFormat="1">
      <c r="A420" s="13"/>
      <c r="B420" s="241"/>
      <c r="C420" s="242"/>
      <c r="D420" s="243" t="s">
        <v>372</v>
      </c>
      <c r="E420" s="244" t="s">
        <v>1</v>
      </c>
      <c r="F420" s="245" t="s">
        <v>4115</v>
      </c>
      <c r="G420" s="242"/>
      <c r="H420" s="246">
        <v>2</v>
      </c>
      <c r="I420" s="247"/>
      <c r="J420" s="242"/>
      <c r="K420" s="242"/>
      <c r="L420" s="248"/>
      <c r="M420" s="249"/>
      <c r="N420" s="250"/>
      <c r="O420" s="250"/>
      <c r="P420" s="250"/>
      <c r="Q420" s="250"/>
      <c r="R420" s="250"/>
      <c r="S420" s="250"/>
      <c r="T420" s="251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2" t="s">
        <v>372</v>
      </c>
      <c r="AU420" s="252" t="s">
        <v>88</v>
      </c>
      <c r="AV420" s="13" t="s">
        <v>88</v>
      </c>
      <c r="AW420" s="13" t="s">
        <v>32</v>
      </c>
      <c r="AX420" s="13" t="s">
        <v>76</v>
      </c>
      <c r="AY420" s="252" t="s">
        <v>362</v>
      </c>
    </row>
    <row r="421" s="14" customFormat="1">
      <c r="A421" s="14"/>
      <c r="B421" s="263"/>
      <c r="C421" s="264"/>
      <c r="D421" s="243" t="s">
        <v>372</v>
      </c>
      <c r="E421" s="265" t="s">
        <v>1</v>
      </c>
      <c r="F421" s="266" t="s">
        <v>396</v>
      </c>
      <c r="G421" s="264"/>
      <c r="H421" s="267">
        <v>2</v>
      </c>
      <c r="I421" s="268"/>
      <c r="J421" s="264"/>
      <c r="K421" s="264"/>
      <c r="L421" s="269"/>
      <c r="M421" s="270"/>
      <c r="N421" s="271"/>
      <c r="O421" s="271"/>
      <c r="P421" s="271"/>
      <c r="Q421" s="271"/>
      <c r="R421" s="271"/>
      <c r="S421" s="271"/>
      <c r="T421" s="272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73" t="s">
        <v>372</v>
      </c>
      <c r="AU421" s="273" t="s">
        <v>88</v>
      </c>
      <c r="AV421" s="14" t="s">
        <v>370</v>
      </c>
      <c r="AW421" s="14" t="s">
        <v>32</v>
      </c>
      <c r="AX421" s="14" t="s">
        <v>83</v>
      </c>
      <c r="AY421" s="273" t="s">
        <v>362</v>
      </c>
    </row>
    <row r="422" s="2" customFormat="1" ht="24.15" customHeight="1">
      <c r="A422" s="39"/>
      <c r="B422" s="40"/>
      <c r="C422" s="228" t="s">
        <v>1410</v>
      </c>
      <c r="D422" s="228" t="s">
        <v>365</v>
      </c>
      <c r="E422" s="229" t="s">
        <v>4001</v>
      </c>
      <c r="F422" s="230" t="s">
        <v>4002</v>
      </c>
      <c r="G422" s="231" t="s">
        <v>482</v>
      </c>
      <c r="H422" s="232">
        <v>0.89300000000000002</v>
      </c>
      <c r="I422" s="233"/>
      <c r="J422" s="234">
        <f>ROUND(I422*H422,2)</f>
        <v>0</v>
      </c>
      <c r="K422" s="230" t="s">
        <v>369</v>
      </c>
      <c r="L422" s="45"/>
      <c r="M422" s="235" t="s">
        <v>1</v>
      </c>
      <c r="N422" s="236" t="s">
        <v>42</v>
      </c>
      <c r="O422" s="92"/>
      <c r="P422" s="237">
        <f>O422*H422</f>
        <v>0</v>
      </c>
      <c r="Q422" s="237">
        <v>0</v>
      </c>
      <c r="R422" s="237">
        <f>Q422*H422</f>
        <v>0</v>
      </c>
      <c r="S422" s="237">
        <v>0</v>
      </c>
      <c r="T422" s="238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39" t="s">
        <v>440</v>
      </c>
      <c r="AT422" s="239" t="s">
        <v>365</v>
      </c>
      <c r="AU422" s="239" t="s">
        <v>88</v>
      </c>
      <c r="AY422" s="18" t="s">
        <v>362</v>
      </c>
      <c r="BE422" s="240">
        <f>IF(N422="základní",J422,0)</f>
        <v>0</v>
      </c>
      <c r="BF422" s="240">
        <f>IF(N422="snížená",J422,0)</f>
        <v>0</v>
      </c>
      <c r="BG422" s="240">
        <f>IF(N422="zákl. přenesená",J422,0)</f>
        <v>0</v>
      </c>
      <c r="BH422" s="240">
        <f>IF(N422="sníž. přenesená",J422,0)</f>
        <v>0</v>
      </c>
      <c r="BI422" s="240">
        <f>IF(N422="nulová",J422,0)</f>
        <v>0</v>
      </c>
      <c r="BJ422" s="18" t="s">
        <v>88</v>
      </c>
      <c r="BK422" s="240">
        <f>ROUND(I422*H422,2)</f>
        <v>0</v>
      </c>
      <c r="BL422" s="18" t="s">
        <v>440</v>
      </c>
      <c r="BM422" s="239" t="s">
        <v>2799</v>
      </c>
    </row>
    <row r="423" s="12" customFormat="1" ht="22.8" customHeight="1">
      <c r="A423" s="12"/>
      <c r="B423" s="212"/>
      <c r="C423" s="213"/>
      <c r="D423" s="214" t="s">
        <v>75</v>
      </c>
      <c r="E423" s="226" t="s">
        <v>4004</v>
      </c>
      <c r="F423" s="226" t="s">
        <v>4005</v>
      </c>
      <c r="G423" s="213"/>
      <c r="H423" s="213"/>
      <c r="I423" s="216"/>
      <c r="J423" s="227">
        <f>BK423</f>
        <v>0</v>
      </c>
      <c r="K423" s="213"/>
      <c r="L423" s="218"/>
      <c r="M423" s="219"/>
      <c r="N423" s="220"/>
      <c r="O423" s="220"/>
      <c r="P423" s="221">
        <f>SUM(P424:P438)</f>
        <v>0</v>
      </c>
      <c r="Q423" s="220"/>
      <c r="R423" s="221">
        <f>SUM(R424:R438)</f>
        <v>0.035600000000000007</v>
      </c>
      <c r="S423" s="220"/>
      <c r="T423" s="222">
        <f>SUM(T424:T438)</f>
        <v>0</v>
      </c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R423" s="223" t="s">
        <v>88</v>
      </c>
      <c r="AT423" s="224" t="s">
        <v>75</v>
      </c>
      <c r="AU423" s="224" t="s">
        <v>83</v>
      </c>
      <c r="AY423" s="223" t="s">
        <v>362</v>
      </c>
      <c r="BK423" s="225">
        <f>SUM(BK424:BK438)</f>
        <v>0</v>
      </c>
    </row>
    <row r="424" s="2" customFormat="1" ht="33" customHeight="1">
      <c r="A424" s="39"/>
      <c r="B424" s="40"/>
      <c r="C424" s="228" t="s">
        <v>1416</v>
      </c>
      <c r="D424" s="228" t="s">
        <v>365</v>
      </c>
      <c r="E424" s="229" t="s">
        <v>4006</v>
      </c>
      <c r="F424" s="230" t="s">
        <v>4007</v>
      </c>
      <c r="G424" s="231" t="s">
        <v>3590</v>
      </c>
      <c r="H424" s="232">
        <v>1</v>
      </c>
      <c r="I424" s="233"/>
      <c r="J424" s="234">
        <f>ROUND(I424*H424,2)</f>
        <v>0</v>
      </c>
      <c r="K424" s="230" t="s">
        <v>369</v>
      </c>
      <c r="L424" s="45"/>
      <c r="M424" s="235" t="s">
        <v>1</v>
      </c>
      <c r="N424" s="236" t="s">
        <v>42</v>
      </c>
      <c r="O424" s="92"/>
      <c r="P424" s="237">
        <f>O424*H424</f>
        <v>0</v>
      </c>
      <c r="Q424" s="237">
        <v>0.016650000000000002</v>
      </c>
      <c r="R424" s="237">
        <f>Q424*H424</f>
        <v>0.016650000000000002</v>
      </c>
      <c r="S424" s="237">
        <v>0</v>
      </c>
      <c r="T424" s="238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39" t="s">
        <v>440</v>
      </c>
      <c r="AT424" s="239" t="s">
        <v>365</v>
      </c>
      <c r="AU424" s="239" t="s">
        <v>88</v>
      </c>
      <c r="AY424" s="18" t="s">
        <v>362</v>
      </c>
      <c r="BE424" s="240">
        <f>IF(N424="základní",J424,0)</f>
        <v>0</v>
      </c>
      <c r="BF424" s="240">
        <f>IF(N424="snížená",J424,0)</f>
        <v>0</v>
      </c>
      <c r="BG424" s="240">
        <f>IF(N424="zákl. přenesená",J424,0)</f>
        <v>0</v>
      </c>
      <c r="BH424" s="240">
        <f>IF(N424="sníž. přenesená",J424,0)</f>
        <v>0</v>
      </c>
      <c r="BI424" s="240">
        <f>IF(N424="nulová",J424,0)</f>
        <v>0</v>
      </c>
      <c r="BJ424" s="18" t="s">
        <v>88</v>
      </c>
      <c r="BK424" s="240">
        <f>ROUND(I424*H424,2)</f>
        <v>0</v>
      </c>
      <c r="BL424" s="18" t="s">
        <v>440</v>
      </c>
      <c r="BM424" s="239" t="s">
        <v>2802</v>
      </c>
    </row>
    <row r="425" s="13" customFormat="1">
      <c r="A425" s="13"/>
      <c r="B425" s="241"/>
      <c r="C425" s="242"/>
      <c r="D425" s="243" t="s">
        <v>372</v>
      </c>
      <c r="E425" s="244" t="s">
        <v>1</v>
      </c>
      <c r="F425" s="245" t="s">
        <v>4105</v>
      </c>
      <c r="G425" s="242"/>
      <c r="H425" s="246">
        <v>1</v>
      </c>
      <c r="I425" s="247"/>
      <c r="J425" s="242"/>
      <c r="K425" s="242"/>
      <c r="L425" s="248"/>
      <c r="M425" s="249"/>
      <c r="N425" s="250"/>
      <c r="O425" s="250"/>
      <c r="P425" s="250"/>
      <c r="Q425" s="250"/>
      <c r="R425" s="250"/>
      <c r="S425" s="250"/>
      <c r="T425" s="251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2" t="s">
        <v>372</v>
      </c>
      <c r="AU425" s="252" t="s">
        <v>88</v>
      </c>
      <c r="AV425" s="13" t="s">
        <v>88</v>
      </c>
      <c r="AW425" s="13" t="s">
        <v>32</v>
      </c>
      <c r="AX425" s="13" t="s">
        <v>76</v>
      </c>
      <c r="AY425" s="252" t="s">
        <v>362</v>
      </c>
    </row>
    <row r="426" s="14" customFormat="1">
      <c r="A426" s="14"/>
      <c r="B426" s="263"/>
      <c r="C426" s="264"/>
      <c r="D426" s="243" t="s">
        <v>372</v>
      </c>
      <c r="E426" s="265" t="s">
        <v>1</v>
      </c>
      <c r="F426" s="266" t="s">
        <v>396</v>
      </c>
      <c r="G426" s="264"/>
      <c r="H426" s="267">
        <v>1</v>
      </c>
      <c r="I426" s="268"/>
      <c r="J426" s="264"/>
      <c r="K426" s="264"/>
      <c r="L426" s="269"/>
      <c r="M426" s="270"/>
      <c r="N426" s="271"/>
      <c r="O426" s="271"/>
      <c r="P426" s="271"/>
      <c r="Q426" s="271"/>
      <c r="R426" s="271"/>
      <c r="S426" s="271"/>
      <c r="T426" s="272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73" t="s">
        <v>372</v>
      </c>
      <c r="AU426" s="273" t="s">
        <v>88</v>
      </c>
      <c r="AV426" s="14" t="s">
        <v>370</v>
      </c>
      <c r="AW426" s="14" t="s">
        <v>32</v>
      </c>
      <c r="AX426" s="14" t="s">
        <v>83</v>
      </c>
      <c r="AY426" s="273" t="s">
        <v>362</v>
      </c>
    </row>
    <row r="427" s="2" customFormat="1" ht="33" customHeight="1">
      <c r="A427" s="39"/>
      <c r="B427" s="40"/>
      <c r="C427" s="228" t="s">
        <v>1428</v>
      </c>
      <c r="D427" s="228" t="s">
        <v>365</v>
      </c>
      <c r="E427" s="229" t="s">
        <v>4009</v>
      </c>
      <c r="F427" s="230" t="s">
        <v>4010</v>
      </c>
      <c r="G427" s="231" t="s">
        <v>3590</v>
      </c>
      <c r="H427" s="232">
        <v>1</v>
      </c>
      <c r="I427" s="233"/>
      <c r="J427" s="234">
        <f>ROUND(I427*H427,2)</f>
        <v>0</v>
      </c>
      <c r="K427" s="230" t="s">
        <v>369</v>
      </c>
      <c r="L427" s="45"/>
      <c r="M427" s="235" t="s">
        <v>1</v>
      </c>
      <c r="N427" s="236" t="s">
        <v>42</v>
      </c>
      <c r="O427" s="92"/>
      <c r="P427" s="237">
        <f>O427*H427</f>
        <v>0</v>
      </c>
      <c r="Q427" s="237">
        <v>0.017649999999999999</v>
      </c>
      <c r="R427" s="237">
        <f>Q427*H427</f>
        <v>0.017649999999999999</v>
      </c>
      <c r="S427" s="237">
        <v>0</v>
      </c>
      <c r="T427" s="238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39" t="s">
        <v>440</v>
      </c>
      <c r="AT427" s="239" t="s">
        <v>365</v>
      </c>
      <c r="AU427" s="239" t="s">
        <v>88</v>
      </c>
      <c r="AY427" s="18" t="s">
        <v>362</v>
      </c>
      <c r="BE427" s="240">
        <f>IF(N427="základní",J427,0)</f>
        <v>0</v>
      </c>
      <c r="BF427" s="240">
        <f>IF(N427="snížená",J427,0)</f>
        <v>0</v>
      </c>
      <c r="BG427" s="240">
        <f>IF(N427="zákl. přenesená",J427,0)</f>
        <v>0</v>
      </c>
      <c r="BH427" s="240">
        <f>IF(N427="sníž. přenesená",J427,0)</f>
        <v>0</v>
      </c>
      <c r="BI427" s="240">
        <f>IF(N427="nulová",J427,0)</f>
        <v>0</v>
      </c>
      <c r="BJ427" s="18" t="s">
        <v>88</v>
      </c>
      <c r="BK427" s="240">
        <f>ROUND(I427*H427,2)</f>
        <v>0</v>
      </c>
      <c r="BL427" s="18" t="s">
        <v>440</v>
      </c>
      <c r="BM427" s="239" t="s">
        <v>2808</v>
      </c>
    </row>
    <row r="428" s="13" customFormat="1">
      <c r="A428" s="13"/>
      <c r="B428" s="241"/>
      <c r="C428" s="242"/>
      <c r="D428" s="243" t="s">
        <v>372</v>
      </c>
      <c r="E428" s="244" t="s">
        <v>1</v>
      </c>
      <c r="F428" s="245" t="s">
        <v>4106</v>
      </c>
      <c r="G428" s="242"/>
      <c r="H428" s="246">
        <v>1</v>
      </c>
      <c r="I428" s="247"/>
      <c r="J428" s="242"/>
      <c r="K428" s="242"/>
      <c r="L428" s="248"/>
      <c r="M428" s="249"/>
      <c r="N428" s="250"/>
      <c r="O428" s="250"/>
      <c r="P428" s="250"/>
      <c r="Q428" s="250"/>
      <c r="R428" s="250"/>
      <c r="S428" s="250"/>
      <c r="T428" s="251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2" t="s">
        <v>372</v>
      </c>
      <c r="AU428" s="252" t="s">
        <v>88</v>
      </c>
      <c r="AV428" s="13" t="s">
        <v>88</v>
      </c>
      <c r="AW428" s="13" t="s">
        <v>32</v>
      </c>
      <c r="AX428" s="13" t="s">
        <v>76</v>
      </c>
      <c r="AY428" s="252" t="s">
        <v>362</v>
      </c>
    </row>
    <row r="429" s="14" customFormat="1">
      <c r="A429" s="14"/>
      <c r="B429" s="263"/>
      <c r="C429" s="264"/>
      <c r="D429" s="243" t="s">
        <v>372</v>
      </c>
      <c r="E429" s="265" t="s">
        <v>1</v>
      </c>
      <c r="F429" s="266" t="s">
        <v>396</v>
      </c>
      <c r="G429" s="264"/>
      <c r="H429" s="267">
        <v>1</v>
      </c>
      <c r="I429" s="268"/>
      <c r="J429" s="264"/>
      <c r="K429" s="264"/>
      <c r="L429" s="269"/>
      <c r="M429" s="270"/>
      <c r="N429" s="271"/>
      <c r="O429" s="271"/>
      <c r="P429" s="271"/>
      <c r="Q429" s="271"/>
      <c r="R429" s="271"/>
      <c r="S429" s="271"/>
      <c r="T429" s="272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73" t="s">
        <v>372</v>
      </c>
      <c r="AU429" s="273" t="s">
        <v>88</v>
      </c>
      <c r="AV429" s="14" t="s">
        <v>370</v>
      </c>
      <c r="AW429" s="14" t="s">
        <v>32</v>
      </c>
      <c r="AX429" s="14" t="s">
        <v>83</v>
      </c>
      <c r="AY429" s="273" t="s">
        <v>362</v>
      </c>
    </row>
    <row r="430" s="2" customFormat="1" ht="16.5" customHeight="1">
      <c r="A430" s="39"/>
      <c r="B430" s="40"/>
      <c r="C430" s="228" t="s">
        <v>1435</v>
      </c>
      <c r="D430" s="228" t="s">
        <v>365</v>
      </c>
      <c r="E430" s="229" t="s">
        <v>4012</v>
      </c>
      <c r="F430" s="230" t="s">
        <v>4013</v>
      </c>
      <c r="G430" s="231" t="s">
        <v>3590</v>
      </c>
      <c r="H430" s="232">
        <v>2</v>
      </c>
      <c r="I430" s="233"/>
      <c r="J430" s="234">
        <f>ROUND(I430*H430,2)</f>
        <v>0</v>
      </c>
      <c r="K430" s="230" t="s">
        <v>369</v>
      </c>
      <c r="L430" s="45"/>
      <c r="M430" s="235" t="s">
        <v>1</v>
      </c>
      <c r="N430" s="236" t="s">
        <v>42</v>
      </c>
      <c r="O430" s="92"/>
      <c r="P430" s="237">
        <f>O430*H430</f>
        <v>0</v>
      </c>
      <c r="Q430" s="237">
        <v>0.00014999999999999999</v>
      </c>
      <c r="R430" s="237">
        <f>Q430*H430</f>
        <v>0.00029999999999999997</v>
      </c>
      <c r="S430" s="237">
        <v>0</v>
      </c>
      <c r="T430" s="238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39" t="s">
        <v>440</v>
      </c>
      <c r="AT430" s="239" t="s">
        <v>365</v>
      </c>
      <c r="AU430" s="239" t="s">
        <v>88</v>
      </c>
      <c r="AY430" s="18" t="s">
        <v>362</v>
      </c>
      <c r="BE430" s="240">
        <f>IF(N430="základní",J430,0)</f>
        <v>0</v>
      </c>
      <c r="BF430" s="240">
        <f>IF(N430="snížená",J430,0)</f>
        <v>0</v>
      </c>
      <c r="BG430" s="240">
        <f>IF(N430="zákl. přenesená",J430,0)</f>
        <v>0</v>
      </c>
      <c r="BH430" s="240">
        <f>IF(N430="sníž. přenesená",J430,0)</f>
        <v>0</v>
      </c>
      <c r="BI430" s="240">
        <f>IF(N430="nulová",J430,0)</f>
        <v>0</v>
      </c>
      <c r="BJ430" s="18" t="s">
        <v>88</v>
      </c>
      <c r="BK430" s="240">
        <f>ROUND(I430*H430,2)</f>
        <v>0</v>
      </c>
      <c r="BL430" s="18" t="s">
        <v>440</v>
      </c>
      <c r="BM430" s="239" t="s">
        <v>2811</v>
      </c>
    </row>
    <row r="431" s="13" customFormat="1">
      <c r="A431" s="13"/>
      <c r="B431" s="241"/>
      <c r="C431" s="242"/>
      <c r="D431" s="243" t="s">
        <v>372</v>
      </c>
      <c r="E431" s="244" t="s">
        <v>1</v>
      </c>
      <c r="F431" s="245" t="s">
        <v>4105</v>
      </c>
      <c r="G431" s="242"/>
      <c r="H431" s="246">
        <v>1</v>
      </c>
      <c r="I431" s="247"/>
      <c r="J431" s="242"/>
      <c r="K431" s="242"/>
      <c r="L431" s="248"/>
      <c r="M431" s="249"/>
      <c r="N431" s="250"/>
      <c r="O431" s="250"/>
      <c r="P431" s="250"/>
      <c r="Q431" s="250"/>
      <c r="R431" s="250"/>
      <c r="S431" s="250"/>
      <c r="T431" s="251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2" t="s">
        <v>372</v>
      </c>
      <c r="AU431" s="252" t="s">
        <v>88</v>
      </c>
      <c r="AV431" s="13" t="s">
        <v>88</v>
      </c>
      <c r="AW431" s="13" t="s">
        <v>32</v>
      </c>
      <c r="AX431" s="13" t="s">
        <v>76</v>
      </c>
      <c r="AY431" s="252" t="s">
        <v>362</v>
      </c>
    </row>
    <row r="432" s="13" customFormat="1">
      <c r="A432" s="13"/>
      <c r="B432" s="241"/>
      <c r="C432" s="242"/>
      <c r="D432" s="243" t="s">
        <v>372</v>
      </c>
      <c r="E432" s="244" t="s">
        <v>1</v>
      </c>
      <c r="F432" s="245" t="s">
        <v>4106</v>
      </c>
      <c r="G432" s="242"/>
      <c r="H432" s="246">
        <v>1</v>
      </c>
      <c r="I432" s="247"/>
      <c r="J432" s="242"/>
      <c r="K432" s="242"/>
      <c r="L432" s="248"/>
      <c r="M432" s="249"/>
      <c r="N432" s="250"/>
      <c r="O432" s="250"/>
      <c r="P432" s="250"/>
      <c r="Q432" s="250"/>
      <c r="R432" s="250"/>
      <c r="S432" s="250"/>
      <c r="T432" s="251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2" t="s">
        <v>372</v>
      </c>
      <c r="AU432" s="252" t="s">
        <v>88</v>
      </c>
      <c r="AV432" s="13" t="s">
        <v>88</v>
      </c>
      <c r="AW432" s="13" t="s">
        <v>32</v>
      </c>
      <c r="AX432" s="13" t="s">
        <v>76</v>
      </c>
      <c r="AY432" s="252" t="s">
        <v>362</v>
      </c>
    </row>
    <row r="433" s="14" customFormat="1">
      <c r="A433" s="14"/>
      <c r="B433" s="263"/>
      <c r="C433" s="264"/>
      <c r="D433" s="243" t="s">
        <v>372</v>
      </c>
      <c r="E433" s="265" t="s">
        <v>1</v>
      </c>
      <c r="F433" s="266" t="s">
        <v>396</v>
      </c>
      <c r="G433" s="264"/>
      <c r="H433" s="267">
        <v>2</v>
      </c>
      <c r="I433" s="268"/>
      <c r="J433" s="264"/>
      <c r="K433" s="264"/>
      <c r="L433" s="269"/>
      <c r="M433" s="270"/>
      <c r="N433" s="271"/>
      <c r="O433" s="271"/>
      <c r="P433" s="271"/>
      <c r="Q433" s="271"/>
      <c r="R433" s="271"/>
      <c r="S433" s="271"/>
      <c r="T433" s="272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73" t="s">
        <v>372</v>
      </c>
      <c r="AU433" s="273" t="s">
        <v>88</v>
      </c>
      <c r="AV433" s="14" t="s">
        <v>370</v>
      </c>
      <c r="AW433" s="14" t="s">
        <v>32</v>
      </c>
      <c r="AX433" s="14" t="s">
        <v>83</v>
      </c>
      <c r="AY433" s="273" t="s">
        <v>362</v>
      </c>
    </row>
    <row r="434" s="2" customFormat="1" ht="16.5" customHeight="1">
      <c r="A434" s="39"/>
      <c r="B434" s="40"/>
      <c r="C434" s="228" t="s">
        <v>1444</v>
      </c>
      <c r="D434" s="228" t="s">
        <v>365</v>
      </c>
      <c r="E434" s="229" t="s">
        <v>4015</v>
      </c>
      <c r="F434" s="230" t="s">
        <v>4016</v>
      </c>
      <c r="G434" s="231" t="s">
        <v>3590</v>
      </c>
      <c r="H434" s="232">
        <v>2</v>
      </c>
      <c r="I434" s="233"/>
      <c r="J434" s="234">
        <f>ROUND(I434*H434,2)</f>
        <v>0</v>
      </c>
      <c r="K434" s="230" t="s">
        <v>369</v>
      </c>
      <c r="L434" s="45"/>
      <c r="M434" s="235" t="s">
        <v>1</v>
      </c>
      <c r="N434" s="236" t="s">
        <v>42</v>
      </c>
      <c r="O434" s="92"/>
      <c r="P434" s="237">
        <f>O434*H434</f>
        <v>0</v>
      </c>
      <c r="Q434" s="237">
        <v>0.00050000000000000001</v>
      </c>
      <c r="R434" s="237">
        <f>Q434*H434</f>
        <v>0.001</v>
      </c>
      <c r="S434" s="237">
        <v>0</v>
      </c>
      <c r="T434" s="238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9" t="s">
        <v>440</v>
      </c>
      <c r="AT434" s="239" t="s">
        <v>365</v>
      </c>
      <c r="AU434" s="239" t="s">
        <v>88</v>
      </c>
      <c r="AY434" s="18" t="s">
        <v>362</v>
      </c>
      <c r="BE434" s="240">
        <f>IF(N434="základní",J434,0)</f>
        <v>0</v>
      </c>
      <c r="BF434" s="240">
        <f>IF(N434="snížená",J434,0)</f>
        <v>0</v>
      </c>
      <c r="BG434" s="240">
        <f>IF(N434="zákl. přenesená",J434,0)</f>
        <v>0</v>
      </c>
      <c r="BH434" s="240">
        <f>IF(N434="sníž. přenesená",J434,0)</f>
        <v>0</v>
      </c>
      <c r="BI434" s="240">
        <f>IF(N434="nulová",J434,0)</f>
        <v>0</v>
      </c>
      <c r="BJ434" s="18" t="s">
        <v>88</v>
      </c>
      <c r="BK434" s="240">
        <f>ROUND(I434*H434,2)</f>
        <v>0</v>
      </c>
      <c r="BL434" s="18" t="s">
        <v>440</v>
      </c>
      <c r="BM434" s="239" t="s">
        <v>2814</v>
      </c>
    </row>
    <row r="435" s="13" customFormat="1">
      <c r="A435" s="13"/>
      <c r="B435" s="241"/>
      <c r="C435" s="242"/>
      <c r="D435" s="243" t="s">
        <v>372</v>
      </c>
      <c r="E435" s="244" t="s">
        <v>1</v>
      </c>
      <c r="F435" s="245" t="s">
        <v>4105</v>
      </c>
      <c r="G435" s="242"/>
      <c r="H435" s="246">
        <v>1</v>
      </c>
      <c r="I435" s="247"/>
      <c r="J435" s="242"/>
      <c r="K435" s="242"/>
      <c r="L435" s="248"/>
      <c r="M435" s="249"/>
      <c r="N435" s="250"/>
      <c r="O435" s="250"/>
      <c r="P435" s="250"/>
      <c r="Q435" s="250"/>
      <c r="R435" s="250"/>
      <c r="S435" s="250"/>
      <c r="T435" s="251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2" t="s">
        <v>372</v>
      </c>
      <c r="AU435" s="252" t="s">
        <v>88</v>
      </c>
      <c r="AV435" s="13" t="s">
        <v>88</v>
      </c>
      <c r="AW435" s="13" t="s">
        <v>32</v>
      </c>
      <c r="AX435" s="13" t="s">
        <v>76</v>
      </c>
      <c r="AY435" s="252" t="s">
        <v>362</v>
      </c>
    </row>
    <row r="436" s="13" customFormat="1">
      <c r="A436" s="13"/>
      <c r="B436" s="241"/>
      <c r="C436" s="242"/>
      <c r="D436" s="243" t="s">
        <v>372</v>
      </c>
      <c r="E436" s="244" t="s">
        <v>1</v>
      </c>
      <c r="F436" s="245" t="s">
        <v>4106</v>
      </c>
      <c r="G436" s="242"/>
      <c r="H436" s="246">
        <v>1</v>
      </c>
      <c r="I436" s="247"/>
      <c r="J436" s="242"/>
      <c r="K436" s="242"/>
      <c r="L436" s="248"/>
      <c r="M436" s="249"/>
      <c r="N436" s="250"/>
      <c r="O436" s="250"/>
      <c r="P436" s="250"/>
      <c r="Q436" s="250"/>
      <c r="R436" s="250"/>
      <c r="S436" s="250"/>
      <c r="T436" s="251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2" t="s">
        <v>372</v>
      </c>
      <c r="AU436" s="252" t="s">
        <v>88</v>
      </c>
      <c r="AV436" s="13" t="s">
        <v>88</v>
      </c>
      <c r="AW436" s="13" t="s">
        <v>32</v>
      </c>
      <c r="AX436" s="13" t="s">
        <v>76</v>
      </c>
      <c r="AY436" s="252" t="s">
        <v>362</v>
      </c>
    </row>
    <row r="437" s="14" customFormat="1">
      <c r="A437" s="14"/>
      <c r="B437" s="263"/>
      <c r="C437" s="264"/>
      <c r="D437" s="243" t="s">
        <v>372</v>
      </c>
      <c r="E437" s="265" t="s">
        <v>1</v>
      </c>
      <c r="F437" s="266" t="s">
        <v>396</v>
      </c>
      <c r="G437" s="264"/>
      <c r="H437" s="267">
        <v>2</v>
      </c>
      <c r="I437" s="268"/>
      <c r="J437" s="264"/>
      <c r="K437" s="264"/>
      <c r="L437" s="269"/>
      <c r="M437" s="270"/>
      <c r="N437" s="271"/>
      <c r="O437" s="271"/>
      <c r="P437" s="271"/>
      <c r="Q437" s="271"/>
      <c r="R437" s="271"/>
      <c r="S437" s="271"/>
      <c r="T437" s="272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73" t="s">
        <v>372</v>
      </c>
      <c r="AU437" s="273" t="s">
        <v>88</v>
      </c>
      <c r="AV437" s="14" t="s">
        <v>370</v>
      </c>
      <c r="AW437" s="14" t="s">
        <v>32</v>
      </c>
      <c r="AX437" s="14" t="s">
        <v>83</v>
      </c>
      <c r="AY437" s="273" t="s">
        <v>362</v>
      </c>
    </row>
    <row r="438" s="2" customFormat="1" ht="24.15" customHeight="1">
      <c r="A438" s="39"/>
      <c r="B438" s="40"/>
      <c r="C438" s="228" t="s">
        <v>1453</v>
      </c>
      <c r="D438" s="228" t="s">
        <v>365</v>
      </c>
      <c r="E438" s="229" t="s">
        <v>4018</v>
      </c>
      <c r="F438" s="230" t="s">
        <v>4019</v>
      </c>
      <c r="G438" s="231" t="s">
        <v>482</v>
      </c>
      <c r="H438" s="232">
        <v>0.035999999999999997</v>
      </c>
      <c r="I438" s="233"/>
      <c r="J438" s="234">
        <f>ROUND(I438*H438,2)</f>
        <v>0</v>
      </c>
      <c r="K438" s="230" t="s">
        <v>369</v>
      </c>
      <c r="L438" s="45"/>
      <c r="M438" s="235" t="s">
        <v>1</v>
      </c>
      <c r="N438" s="236" t="s">
        <v>42</v>
      </c>
      <c r="O438" s="92"/>
      <c r="P438" s="237">
        <f>O438*H438</f>
        <v>0</v>
      </c>
      <c r="Q438" s="237">
        <v>0</v>
      </c>
      <c r="R438" s="237">
        <f>Q438*H438</f>
        <v>0</v>
      </c>
      <c r="S438" s="237">
        <v>0</v>
      </c>
      <c r="T438" s="238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39" t="s">
        <v>440</v>
      </c>
      <c r="AT438" s="239" t="s">
        <v>365</v>
      </c>
      <c r="AU438" s="239" t="s">
        <v>88</v>
      </c>
      <c r="AY438" s="18" t="s">
        <v>362</v>
      </c>
      <c r="BE438" s="240">
        <f>IF(N438="základní",J438,0)</f>
        <v>0</v>
      </c>
      <c r="BF438" s="240">
        <f>IF(N438="snížená",J438,0)</f>
        <v>0</v>
      </c>
      <c r="BG438" s="240">
        <f>IF(N438="zákl. přenesená",J438,0)</f>
        <v>0</v>
      </c>
      <c r="BH438" s="240">
        <f>IF(N438="sníž. přenesená",J438,0)</f>
        <v>0</v>
      </c>
      <c r="BI438" s="240">
        <f>IF(N438="nulová",J438,0)</f>
        <v>0</v>
      </c>
      <c r="BJ438" s="18" t="s">
        <v>88</v>
      </c>
      <c r="BK438" s="240">
        <f>ROUND(I438*H438,2)</f>
        <v>0</v>
      </c>
      <c r="BL438" s="18" t="s">
        <v>440</v>
      </c>
      <c r="BM438" s="239" t="s">
        <v>2820</v>
      </c>
    </row>
    <row r="439" s="12" customFormat="1" ht="22.8" customHeight="1">
      <c r="A439" s="12"/>
      <c r="B439" s="212"/>
      <c r="C439" s="213"/>
      <c r="D439" s="214" t="s">
        <v>75</v>
      </c>
      <c r="E439" s="226" t="s">
        <v>4021</v>
      </c>
      <c r="F439" s="226" t="s">
        <v>4022</v>
      </c>
      <c r="G439" s="213"/>
      <c r="H439" s="213"/>
      <c r="I439" s="216"/>
      <c r="J439" s="227">
        <f>BK439</f>
        <v>0</v>
      </c>
      <c r="K439" s="213"/>
      <c r="L439" s="218"/>
      <c r="M439" s="219"/>
      <c r="N439" s="220"/>
      <c r="O439" s="220"/>
      <c r="P439" s="221">
        <f>SUM(P440:P445)</f>
        <v>0</v>
      </c>
      <c r="Q439" s="220"/>
      <c r="R439" s="221">
        <f>SUM(R440:R445)</f>
        <v>0.089280000000000012</v>
      </c>
      <c r="S439" s="220"/>
      <c r="T439" s="222">
        <f>SUM(T440:T445)</f>
        <v>0</v>
      </c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R439" s="223" t="s">
        <v>88</v>
      </c>
      <c r="AT439" s="224" t="s">
        <v>75</v>
      </c>
      <c r="AU439" s="224" t="s">
        <v>83</v>
      </c>
      <c r="AY439" s="223" t="s">
        <v>362</v>
      </c>
      <c r="BK439" s="225">
        <f>SUM(BK440:BK445)</f>
        <v>0</v>
      </c>
    </row>
    <row r="440" s="2" customFormat="1" ht="33" customHeight="1">
      <c r="A440" s="39"/>
      <c r="B440" s="40"/>
      <c r="C440" s="228" t="s">
        <v>1457</v>
      </c>
      <c r="D440" s="228" t="s">
        <v>365</v>
      </c>
      <c r="E440" s="229" t="s">
        <v>4023</v>
      </c>
      <c r="F440" s="230" t="s">
        <v>4024</v>
      </c>
      <c r="G440" s="231" t="s">
        <v>470</v>
      </c>
      <c r="H440" s="232">
        <v>128</v>
      </c>
      <c r="I440" s="233"/>
      <c r="J440" s="234">
        <f>ROUND(I440*H440,2)</f>
        <v>0</v>
      </c>
      <c r="K440" s="230" t="s">
        <v>369</v>
      </c>
      <c r="L440" s="45"/>
      <c r="M440" s="235" t="s">
        <v>1</v>
      </c>
      <c r="N440" s="236" t="s">
        <v>42</v>
      </c>
      <c r="O440" s="92"/>
      <c r="P440" s="237">
        <f>O440*H440</f>
        <v>0</v>
      </c>
      <c r="Q440" s="237">
        <v>6.0000000000000002E-05</v>
      </c>
      <c r="R440" s="237">
        <f>Q440*H440</f>
        <v>0.0076800000000000002</v>
      </c>
      <c r="S440" s="237">
        <v>0</v>
      </c>
      <c r="T440" s="238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39" t="s">
        <v>440</v>
      </c>
      <c r="AT440" s="239" t="s">
        <v>365</v>
      </c>
      <c r="AU440" s="239" t="s">
        <v>88</v>
      </c>
      <c r="AY440" s="18" t="s">
        <v>362</v>
      </c>
      <c r="BE440" s="240">
        <f>IF(N440="základní",J440,0)</f>
        <v>0</v>
      </c>
      <c r="BF440" s="240">
        <f>IF(N440="snížená",J440,0)</f>
        <v>0</v>
      </c>
      <c r="BG440" s="240">
        <f>IF(N440="zákl. přenesená",J440,0)</f>
        <v>0</v>
      </c>
      <c r="BH440" s="240">
        <f>IF(N440="sníž. přenesená",J440,0)</f>
        <v>0</v>
      </c>
      <c r="BI440" s="240">
        <f>IF(N440="nulová",J440,0)</f>
        <v>0</v>
      </c>
      <c r="BJ440" s="18" t="s">
        <v>88</v>
      </c>
      <c r="BK440" s="240">
        <f>ROUND(I440*H440,2)</f>
        <v>0</v>
      </c>
      <c r="BL440" s="18" t="s">
        <v>440</v>
      </c>
      <c r="BM440" s="239" t="s">
        <v>2823</v>
      </c>
    </row>
    <row r="441" s="13" customFormat="1">
      <c r="A441" s="13"/>
      <c r="B441" s="241"/>
      <c r="C441" s="242"/>
      <c r="D441" s="243" t="s">
        <v>372</v>
      </c>
      <c r="E441" s="244" t="s">
        <v>1</v>
      </c>
      <c r="F441" s="245" t="s">
        <v>4026</v>
      </c>
      <c r="G441" s="242"/>
      <c r="H441" s="246">
        <v>128</v>
      </c>
      <c r="I441" s="247"/>
      <c r="J441" s="242"/>
      <c r="K441" s="242"/>
      <c r="L441" s="248"/>
      <c r="M441" s="249"/>
      <c r="N441" s="250"/>
      <c r="O441" s="250"/>
      <c r="P441" s="250"/>
      <c r="Q441" s="250"/>
      <c r="R441" s="250"/>
      <c r="S441" s="250"/>
      <c r="T441" s="251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2" t="s">
        <v>372</v>
      </c>
      <c r="AU441" s="252" t="s">
        <v>88</v>
      </c>
      <c r="AV441" s="13" t="s">
        <v>88</v>
      </c>
      <c r="AW441" s="13" t="s">
        <v>32</v>
      </c>
      <c r="AX441" s="13" t="s">
        <v>76</v>
      </c>
      <c r="AY441" s="252" t="s">
        <v>362</v>
      </c>
    </row>
    <row r="442" s="14" customFormat="1">
      <c r="A442" s="14"/>
      <c r="B442" s="263"/>
      <c r="C442" s="264"/>
      <c r="D442" s="243" t="s">
        <v>372</v>
      </c>
      <c r="E442" s="265" t="s">
        <v>1</v>
      </c>
      <c r="F442" s="266" t="s">
        <v>396</v>
      </c>
      <c r="G442" s="264"/>
      <c r="H442" s="267">
        <v>128</v>
      </c>
      <c r="I442" s="268"/>
      <c r="J442" s="264"/>
      <c r="K442" s="264"/>
      <c r="L442" s="269"/>
      <c r="M442" s="270"/>
      <c r="N442" s="271"/>
      <c r="O442" s="271"/>
      <c r="P442" s="271"/>
      <c r="Q442" s="271"/>
      <c r="R442" s="271"/>
      <c r="S442" s="271"/>
      <c r="T442" s="272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73" t="s">
        <v>372</v>
      </c>
      <c r="AU442" s="273" t="s">
        <v>88</v>
      </c>
      <c r="AV442" s="14" t="s">
        <v>370</v>
      </c>
      <c r="AW442" s="14" t="s">
        <v>32</v>
      </c>
      <c r="AX442" s="14" t="s">
        <v>83</v>
      </c>
      <c r="AY442" s="273" t="s">
        <v>362</v>
      </c>
    </row>
    <row r="443" s="2" customFormat="1" ht="37.8" customHeight="1">
      <c r="A443" s="39"/>
      <c r="B443" s="40"/>
      <c r="C443" s="228" t="s">
        <v>1461</v>
      </c>
      <c r="D443" s="228" t="s">
        <v>365</v>
      </c>
      <c r="E443" s="229" t="s">
        <v>4027</v>
      </c>
      <c r="F443" s="230" t="s">
        <v>4028</v>
      </c>
      <c r="G443" s="231" t="s">
        <v>470</v>
      </c>
      <c r="H443" s="232">
        <v>240</v>
      </c>
      <c r="I443" s="233"/>
      <c r="J443" s="234">
        <f>ROUND(I443*H443,2)</f>
        <v>0</v>
      </c>
      <c r="K443" s="230" t="s">
        <v>369</v>
      </c>
      <c r="L443" s="45"/>
      <c r="M443" s="235" t="s">
        <v>1</v>
      </c>
      <c r="N443" s="236" t="s">
        <v>42</v>
      </c>
      <c r="O443" s="92"/>
      <c r="P443" s="237">
        <f>O443*H443</f>
        <v>0</v>
      </c>
      <c r="Q443" s="237">
        <v>0.00034000000000000002</v>
      </c>
      <c r="R443" s="237">
        <f>Q443*H443</f>
        <v>0.081600000000000006</v>
      </c>
      <c r="S443" s="237">
        <v>0</v>
      </c>
      <c r="T443" s="238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39" t="s">
        <v>440</v>
      </c>
      <c r="AT443" s="239" t="s">
        <v>365</v>
      </c>
      <c r="AU443" s="239" t="s">
        <v>88</v>
      </c>
      <c r="AY443" s="18" t="s">
        <v>362</v>
      </c>
      <c r="BE443" s="240">
        <f>IF(N443="základní",J443,0)</f>
        <v>0</v>
      </c>
      <c r="BF443" s="240">
        <f>IF(N443="snížená",J443,0)</f>
        <v>0</v>
      </c>
      <c r="BG443" s="240">
        <f>IF(N443="zákl. přenesená",J443,0)</f>
        <v>0</v>
      </c>
      <c r="BH443" s="240">
        <f>IF(N443="sníž. přenesená",J443,0)</f>
        <v>0</v>
      </c>
      <c r="BI443" s="240">
        <f>IF(N443="nulová",J443,0)</f>
        <v>0</v>
      </c>
      <c r="BJ443" s="18" t="s">
        <v>88</v>
      </c>
      <c r="BK443" s="240">
        <f>ROUND(I443*H443,2)</f>
        <v>0</v>
      </c>
      <c r="BL443" s="18" t="s">
        <v>440</v>
      </c>
      <c r="BM443" s="239" t="s">
        <v>2826</v>
      </c>
    </row>
    <row r="444" s="13" customFormat="1">
      <c r="A444" s="13"/>
      <c r="B444" s="241"/>
      <c r="C444" s="242"/>
      <c r="D444" s="243" t="s">
        <v>372</v>
      </c>
      <c r="E444" s="244" t="s">
        <v>1</v>
      </c>
      <c r="F444" s="245" t="s">
        <v>4030</v>
      </c>
      <c r="G444" s="242"/>
      <c r="H444" s="246">
        <v>240</v>
      </c>
      <c r="I444" s="247"/>
      <c r="J444" s="242"/>
      <c r="K444" s="242"/>
      <c r="L444" s="248"/>
      <c r="M444" s="249"/>
      <c r="N444" s="250"/>
      <c r="O444" s="250"/>
      <c r="P444" s="250"/>
      <c r="Q444" s="250"/>
      <c r="R444" s="250"/>
      <c r="S444" s="250"/>
      <c r="T444" s="251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2" t="s">
        <v>372</v>
      </c>
      <c r="AU444" s="252" t="s">
        <v>88</v>
      </c>
      <c r="AV444" s="13" t="s">
        <v>88</v>
      </c>
      <c r="AW444" s="13" t="s">
        <v>32</v>
      </c>
      <c r="AX444" s="13" t="s">
        <v>76</v>
      </c>
      <c r="AY444" s="252" t="s">
        <v>362</v>
      </c>
    </row>
    <row r="445" s="14" customFormat="1">
      <c r="A445" s="14"/>
      <c r="B445" s="263"/>
      <c r="C445" s="264"/>
      <c r="D445" s="243" t="s">
        <v>372</v>
      </c>
      <c r="E445" s="265" t="s">
        <v>1</v>
      </c>
      <c r="F445" s="266" t="s">
        <v>396</v>
      </c>
      <c r="G445" s="264"/>
      <c r="H445" s="267">
        <v>240</v>
      </c>
      <c r="I445" s="268"/>
      <c r="J445" s="264"/>
      <c r="K445" s="264"/>
      <c r="L445" s="269"/>
      <c r="M445" s="270"/>
      <c r="N445" s="271"/>
      <c r="O445" s="271"/>
      <c r="P445" s="271"/>
      <c r="Q445" s="271"/>
      <c r="R445" s="271"/>
      <c r="S445" s="271"/>
      <c r="T445" s="272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73" t="s">
        <v>372</v>
      </c>
      <c r="AU445" s="273" t="s">
        <v>88</v>
      </c>
      <c r="AV445" s="14" t="s">
        <v>370</v>
      </c>
      <c r="AW445" s="14" t="s">
        <v>32</v>
      </c>
      <c r="AX445" s="14" t="s">
        <v>83</v>
      </c>
      <c r="AY445" s="273" t="s">
        <v>362</v>
      </c>
    </row>
    <row r="446" s="12" customFormat="1" ht="25.92" customHeight="1">
      <c r="A446" s="12"/>
      <c r="B446" s="212"/>
      <c r="C446" s="213"/>
      <c r="D446" s="214" t="s">
        <v>75</v>
      </c>
      <c r="E446" s="215" t="s">
        <v>552</v>
      </c>
      <c r="F446" s="215" t="s">
        <v>553</v>
      </c>
      <c r="G446" s="213"/>
      <c r="H446" s="213"/>
      <c r="I446" s="216"/>
      <c r="J446" s="217">
        <f>BK446</f>
        <v>0</v>
      </c>
      <c r="K446" s="213"/>
      <c r="L446" s="218"/>
      <c r="M446" s="219"/>
      <c r="N446" s="220"/>
      <c r="O446" s="220"/>
      <c r="P446" s="221">
        <f>SUM(P447:P452)</f>
        <v>0</v>
      </c>
      <c r="Q446" s="220"/>
      <c r="R446" s="221">
        <f>SUM(R447:R452)</f>
        <v>0</v>
      </c>
      <c r="S446" s="220"/>
      <c r="T446" s="222">
        <f>SUM(T447:T452)</f>
        <v>0</v>
      </c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R446" s="223" t="s">
        <v>370</v>
      </c>
      <c r="AT446" s="224" t="s">
        <v>75</v>
      </c>
      <c r="AU446" s="224" t="s">
        <v>76</v>
      </c>
      <c r="AY446" s="223" t="s">
        <v>362</v>
      </c>
      <c r="BK446" s="225">
        <f>SUM(BK447:BK452)</f>
        <v>0</v>
      </c>
    </row>
    <row r="447" s="2" customFormat="1" ht="21.75" customHeight="1">
      <c r="A447" s="39"/>
      <c r="B447" s="40"/>
      <c r="C447" s="228" t="s">
        <v>1170</v>
      </c>
      <c r="D447" s="228" t="s">
        <v>365</v>
      </c>
      <c r="E447" s="229" t="s">
        <v>555</v>
      </c>
      <c r="F447" s="230" t="s">
        <v>556</v>
      </c>
      <c r="G447" s="231" t="s">
        <v>557</v>
      </c>
      <c r="H447" s="232">
        <v>50</v>
      </c>
      <c r="I447" s="233"/>
      <c r="J447" s="234">
        <f>ROUND(I447*H447,2)</f>
        <v>0</v>
      </c>
      <c r="K447" s="230" t="s">
        <v>369</v>
      </c>
      <c r="L447" s="45"/>
      <c r="M447" s="235" t="s">
        <v>1</v>
      </c>
      <c r="N447" s="236" t="s">
        <v>42</v>
      </c>
      <c r="O447" s="92"/>
      <c r="P447" s="237">
        <f>O447*H447</f>
        <v>0</v>
      </c>
      <c r="Q447" s="237">
        <v>0</v>
      </c>
      <c r="R447" s="237">
        <f>Q447*H447</f>
        <v>0</v>
      </c>
      <c r="S447" s="237">
        <v>0</v>
      </c>
      <c r="T447" s="238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39" t="s">
        <v>627</v>
      </c>
      <c r="AT447" s="239" t="s">
        <v>365</v>
      </c>
      <c r="AU447" s="239" t="s">
        <v>83</v>
      </c>
      <c r="AY447" s="18" t="s">
        <v>362</v>
      </c>
      <c r="BE447" s="240">
        <f>IF(N447="základní",J447,0)</f>
        <v>0</v>
      </c>
      <c r="BF447" s="240">
        <f>IF(N447="snížená",J447,0)</f>
        <v>0</v>
      </c>
      <c r="BG447" s="240">
        <f>IF(N447="zákl. přenesená",J447,0)</f>
        <v>0</v>
      </c>
      <c r="BH447" s="240">
        <f>IF(N447="sníž. přenesená",J447,0)</f>
        <v>0</v>
      </c>
      <c r="BI447" s="240">
        <f>IF(N447="nulová",J447,0)</f>
        <v>0</v>
      </c>
      <c r="BJ447" s="18" t="s">
        <v>88</v>
      </c>
      <c r="BK447" s="240">
        <f>ROUND(I447*H447,2)</f>
        <v>0</v>
      </c>
      <c r="BL447" s="18" t="s">
        <v>627</v>
      </c>
      <c r="BM447" s="239" t="s">
        <v>2829</v>
      </c>
    </row>
    <row r="448" s="13" customFormat="1">
      <c r="A448" s="13"/>
      <c r="B448" s="241"/>
      <c r="C448" s="242"/>
      <c r="D448" s="243" t="s">
        <v>372</v>
      </c>
      <c r="E448" s="244" t="s">
        <v>1</v>
      </c>
      <c r="F448" s="245" t="s">
        <v>4116</v>
      </c>
      <c r="G448" s="242"/>
      <c r="H448" s="246">
        <v>50</v>
      </c>
      <c r="I448" s="247"/>
      <c r="J448" s="242"/>
      <c r="K448" s="242"/>
      <c r="L448" s="248"/>
      <c r="M448" s="249"/>
      <c r="N448" s="250"/>
      <c r="O448" s="250"/>
      <c r="P448" s="250"/>
      <c r="Q448" s="250"/>
      <c r="R448" s="250"/>
      <c r="S448" s="250"/>
      <c r="T448" s="251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2" t="s">
        <v>372</v>
      </c>
      <c r="AU448" s="252" t="s">
        <v>83</v>
      </c>
      <c r="AV448" s="13" t="s">
        <v>88</v>
      </c>
      <c r="AW448" s="13" t="s">
        <v>32</v>
      </c>
      <c r="AX448" s="13" t="s">
        <v>76</v>
      </c>
      <c r="AY448" s="252" t="s">
        <v>362</v>
      </c>
    </row>
    <row r="449" s="14" customFormat="1">
      <c r="A449" s="14"/>
      <c r="B449" s="263"/>
      <c r="C449" s="264"/>
      <c r="D449" s="243" t="s">
        <v>372</v>
      </c>
      <c r="E449" s="265" t="s">
        <v>1</v>
      </c>
      <c r="F449" s="266" t="s">
        <v>396</v>
      </c>
      <c r="G449" s="264"/>
      <c r="H449" s="267">
        <v>50</v>
      </c>
      <c r="I449" s="268"/>
      <c r="J449" s="264"/>
      <c r="K449" s="264"/>
      <c r="L449" s="269"/>
      <c r="M449" s="270"/>
      <c r="N449" s="271"/>
      <c r="O449" s="271"/>
      <c r="P449" s="271"/>
      <c r="Q449" s="271"/>
      <c r="R449" s="271"/>
      <c r="S449" s="271"/>
      <c r="T449" s="272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73" t="s">
        <v>372</v>
      </c>
      <c r="AU449" s="273" t="s">
        <v>83</v>
      </c>
      <c r="AV449" s="14" t="s">
        <v>370</v>
      </c>
      <c r="AW449" s="14" t="s">
        <v>32</v>
      </c>
      <c r="AX449" s="14" t="s">
        <v>83</v>
      </c>
      <c r="AY449" s="273" t="s">
        <v>362</v>
      </c>
    </row>
    <row r="450" s="2" customFormat="1" ht="16.5" customHeight="1">
      <c r="A450" s="39"/>
      <c r="B450" s="40"/>
      <c r="C450" s="228" t="s">
        <v>1471</v>
      </c>
      <c r="D450" s="228" t="s">
        <v>365</v>
      </c>
      <c r="E450" s="229" t="s">
        <v>629</v>
      </c>
      <c r="F450" s="230" t="s">
        <v>630</v>
      </c>
      <c r="G450" s="231" t="s">
        <v>557</v>
      </c>
      <c r="H450" s="232">
        <v>50</v>
      </c>
      <c r="I450" s="233"/>
      <c r="J450" s="234">
        <f>ROUND(I450*H450,2)</f>
        <v>0</v>
      </c>
      <c r="K450" s="230" t="s">
        <v>369</v>
      </c>
      <c r="L450" s="45"/>
      <c r="M450" s="235" t="s">
        <v>1</v>
      </c>
      <c r="N450" s="236" t="s">
        <v>42</v>
      </c>
      <c r="O450" s="92"/>
      <c r="P450" s="237">
        <f>O450*H450</f>
        <v>0</v>
      </c>
      <c r="Q450" s="237">
        <v>0</v>
      </c>
      <c r="R450" s="237">
        <f>Q450*H450</f>
        <v>0</v>
      </c>
      <c r="S450" s="237">
        <v>0</v>
      </c>
      <c r="T450" s="238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39" t="s">
        <v>627</v>
      </c>
      <c r="AT450" s="239" t="s">
        <v>365</v>
      </c>
      <c r="AU450" s="239" t="s">
        <v>83</v>
      </c>
      <c r="AY450" s="18" t="s">
        <v>362</v>
      </c>
      <c r="BE450" s="240">
        <f>IF(N450="základní",J450,0)</f>
        <v>0</v>
      </c>
      <c r="BF450" s="240">
        <f>IF(N450="snížená",J450,0)</f>
        <v>0</v>
      </c>
      <c r="BG450" s="240">
        <f>IF(N450="zákl. přenesená",J450,0)</f>
        <v>0</v>
      </c>
      <c r="BH450" s="240">
        <f>IF(N450="sníž. přenesená",J450,0)</f>
        <v>0</v>
      </c>
      <c r="BI450" s="240">
        <f>IF(N450="nulová",J450,0)</f>
        <v>0</v>
      </c>
      <c r="BJ450" s="18" t="s">
        <v>88</v>
      </c>
      <c r="BK450" s="240">
        <f>ROUND(I450*H450,2)</f>
        <v>0</v>
      </c>
      <c r="BL450" s="18" t="s">
        <v>627</v>
      </c>
      <c r="BM450" s="239" t="s">
        <v>2832</v>
      </c>
    </row>
    <row r="451" s="13" customFormat="1">
      <c r="A451" s="13"/>
      <c r="B451" s="241"/>
      <c r="C451" s="242"/>
      <c r="D451" s="243" t="s">
        <v>372</v>
      </c>
      <c r="E451" s="244" t="s">
        <v>1</v>
      </c>
      <c r="F451" s="245" t="s">
        <v>3462</v>
      </c>
      <c r="G451" s="242"/>
      <c r="H451" s="246">
        <v>50</v>
      </c>
      <c r="I451" s="247"/>
      <c r="J451" s="242"/>
      <c r="K451" s="242"/>
      <c r="L451" s="248"/>
      <c r="M451" s="249"/>
      <c r="N451" s="250"/>
      <c r="O451" s="250"/>
      <c r="P451" s="250"/>
      <c r="Q451" s="250"/>
      <c r="R451" s="250"/>
      <c r="S451" s="250"/>
      <c r="T451" s="251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2" t="s">
        <v>372</v>
      </c>
      <c r="AU451" s="252" t="s">
        <v>83</v>
      </c>
      <c r="AV451" s="13" t="s">
        <v>88</v>
      </c>
      <c r="AW451" s="13" t="s">
        <v>32</v>
      </c>
      <c r="AX451" s="13" t="s">
        <v>76</v>
      </c>
      <c r="AY451" s="252" t="s">
        <v>362</v>
      </c>
    </row>
    <row r="452" s="14" customFormat="1">
      <c r="A452" s="14"/>
      <c r="B452" s="263"/>
      <c r="C452" s="264"/>
      <c r="D452" s="243" t="s">
        <v>372</v>
      </c>
      <c r="E452" s="265" t="s">
        <v>1</v>
      </c>
      <c r="F452" s="266" t="s">
        <v>396</v>
      </c>
      <c r="G452" s="264"/>
      <c r="H452" s="267">
        <v>50</v>
      </c>
      <c r="I452" s="268"/>
      <c r="J452" s="264"/>
      <c r="K452" s="264"/>
      <c r="L452" s="269"/>
      <c r="M452" s="293"/>
      <c r="N452" s="294"/>
      <c r="O452" s="294"/>
      <c r="P452" s="294"/>
      <c r="Q452" s="294"/>
      <c r="R452" s="294"/>
      <c r="S452" s="294"/>
      <c r="T452" s="295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73" t="s">
        <v>372</v>
      </c>
      <c r="AU452" s="273" t="s">
        <v>83</v>
      </c>
      <c r="AV452" s="14" t="s">
        <v>370</v>
      </c>
      <c r="AW452" s="14" t="s">
        <v>32</v>
      </c>
      <c r="AX452" s="14" t="s">
        <v>83</v>
      </c>
      <c r="AY452" s="273" t="s">
        <v>362</v>
      </c>
    </row>
    <row r="453" s="2" customFormat="1" ht="6.96" customHeight="1">
      <c r="A453" s="39"/>
      <c r="B453" s="67"/>
      <c r="C453" s="68"/>
      <c r="D453" s="68"/>
      <c r="E453" s="68"/>
      <c r="F453" s="68"/>
      <c r="G453" s="68"/>
      <c r="H453" s="68"/>
      <c r="I453" s="68"/>
      <c r="J453" s="68"/>
      <c r="K453" s="68"/>
      <c r="L453" s="45"/>
      <c r="M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</row>
  </sheetData>
  <sheetProtection sheet="1" autoFilter="0" formatColumns="0" formatRows="0" objects="1" scenarios="1" spinCount="100000" saltValue="RIyaFFPQeJQ+SWSeNqMN1fjbMQlKdOLG386BOr5QC25GCoUmLWper5Gvk/AJNAQgMGq3rseOoFmnmUHSeNU/Qw==" hashValue="URBGPNp2tSmNaxDurde648WpJTVWh+AiiXm85uGGFOuB2SEEBIPAVzUYhaN9t4SsZHaRxUobaXk4c7G5ZZ9+4A==" algorithmName="SHA-512" password="CC35"/>
  <autoFilter ref="C131:K45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0:H12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227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 s="1" customFormat="1" ht="12" customHeight="1">
      <c r="B8" s="21"/>
      <c r="D8" s="152" t="s">
        <v>325</v>
      </c>
      <c r="L8" s="21"/>
    </row>
    <row r="9" s="2" customFormat="1" ht="16.5" customHeight="1">
      <c r="A9" s="39"/>
      <c r="B9" s="45"/>
      <c r="C9" s="39"/>
      <c r="D9" s="39"/>
      <c r="E9" s="153" t="s">
        <v>632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327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4117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6. 8. 2025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ROUND(J129,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ROUND((SUM(BE129:BE290)),  2)</f>
        <v>0</v>
      </c>
      <c r="G35" s="39"/>
      <c r="H35" s="39"/>
      <c r="I35" s="166">
        <v>0.20999999999999999</v>
      </c>
      <c r="J35" s="165">
        <f>ROUND(((SUM(BE129:BE290))*I35),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ROUND((SUM(BF129:BF290)),  2)</f>
        <v>0</v>
      </c>
      <c r="G36" s="39"/>
      <c r="H36" s="39"/>
      <c r="I36" s="166">
        <v>0.12</v>
      </c>
      <c r="J36" s="165">
        <f>ROUND(((SUM(BF129:BF290))*I36),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ROUND((SUM(BG129:BG290)),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ROUND((SUM(BH129:BH290)),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ROUND((SUM(BI129:BI290)),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632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327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ZP - Zpevněné plochy a venkovní objekty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Ústecká 2855, Česká Lípa </v>
      </c>
      <c r="G91" s="41"/>
      <c r="H91" s="41"/>
      <c r="I91" s="33" t="s">
        <v>22</v>
      </c>
      <c r="J91" s="80" t="str">
        <f>IF(J14="","",J14)</f>
        <v>6. 8. 2025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Č. Lípa, n. T.G.M. 1/1, 47 001 Česká Lípa</v>
      </c>
      <c r="G93" s="41"/>
      <c r="H93" s="41"/>
      <c r="I93" s="33" t="s">
        <v>30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330</v>
      </c>
      <c r="D96" s="187"/>
      <c r="E96" s="187"/>
      <c r="F96" s="187"/>
      <c r="G96" s="187"/>
      <c r="H96" s="187"/>
      <c r="I96" s="187"/>
      <c r="J96" s="188" t="s">
        <v>331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332</v>
      </c>
      <c r="D98" s="41"/>
      <c r="E98" s="41"/>
      <c r="F98" s="41"/>
      <c r="G98" s="41"/>
      <c r="H98" s="41"/>
      <c r="I98" s="41"/>
      <c r="J98" s="111">
        <f>J129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333</v>
      </c>
    </row>
    <row r="99" s="9" customFormat="1" ht="24.96" customHeight="1">
      <c r="A99" s="9"/>
      <c r="B99" s="190"/>
      <c r="C99" s="191"/>
      <c r="D99" s="192" t="s">
        <v>334</v>
      </c>
      <c r="E99" s="193"/>
      <c r="F99" s="193"/>
      <c r="G99" s="193"/>
      <c r="H99" s="193"/>
      <c r="I99" s="193"/>
      <c r="J99" s="194">
        <f>J130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2098</v>
      </c>
      <c r="E100" s="198"/>
      <c r="F100" s="198"/>
      <c r="G100" s="198"/>
      <c r="H100" s="198"/>
      <c r="I100" s="198"/>
      <c r="J100" s="199">
        <f>J131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3642</v>
      </c>
      <c r="E101" s="198"/>
      <c r="F101" s="198"/>
      <c r="G101" s="198"/>
      <c r="H101" s="198"/>
      <c r="I101" s="198"/>
      <c r="J101" s="199">
        <f>J213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335</v>
      </c>
      <c r="E102" s="198"/>
      <c r="F102" s="198"/>
      <c r="G102" s="198"/>
      <c r="H102" s="198"/>
      <c r="I102" s="198"/>
      <c r="J102" s="199">
        <f>J217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336</v>
      </c>
      <c r="E103" s="198"/>
      <c r="F103" s="198"/>
      <c r="G103" s="198"/>
      <c r="H103" s="198"/>
      <c r="I103" s="198"/>
      <c r="J103" s="199">
        <f>J239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4118</v>
      </c>
      <c r="E104" s="198"/>
      <c r="F104" s="198"/>
      <c r="G104" s="198"/>
      <c r="H104" s="198"/>
      <c r="I104" s="198"/>
      <c r="J104" s="199">
        <f>J246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337</v>
      </c>
      <c r="E105" s="198"/>
      <c r="F105" s="198"/>
      <c r="G105" s="198"/>
      <c r="H105" s="198"/>
      <c r="I105" s="198"/>
      <c r="J105" s="199">
        <f>J251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338</v>
      </c>
      <c r="E106" s="198"/>
      <c r="F106" s="198"/>
      <c r="G106" s="198"/>
      <c r="H106" s="198"/>
      <c r="I106" s="198"/>
      <c r="J106" s="199">
        <f>J274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339</v>
      </c>
      <c r="E107" s="198"/>
      <c r="F107" s="198"/>
      <c r="G107" s="198"/>
      <c r="H107" s="198"/>
      <c r="I107" s="198"/>
      <c r="J107" s="199">
        <f>J286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347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85" t="str">
        <f>E7</f>
        <v>Stavební úpravy Ústecká 2855, Česká Lípa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325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185" t="s">
        <v>632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327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E11</f>
        <v>ZP - Zpevněné plochy a venkovní objekty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F14</f>
        <v xml:space="preserve">Ústecká 2855, Česká Lípa </v>
      </c>
      <c r="G123" s="41"/>
      <c r="H123" s="41"/>
      <c r="I123" s="33" t="s">
        <v>22</v>
      </c>
      <c r="J123" s="80" t="str">
        <f>IF(J14="","",J14)</f>
        <v>6. 8. 2025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E17</f>
        <v>Město Č. Lípa, n. T.G.M. 1/1, 47 001 Česká Lípa</v>
      </c>
      <c r="G125" s="41"/>
      <c r="H125" s="41"/>
      <c r="I125" s="33" t="s">
        <v>30</v>
      </c>
      <c r="J125" s="37" t="str">
        <f>E23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28</v>
      </c>
      <c r="D126" s="41"/>
      <c r="E126" s="41"/>
      <c r="F126" s="28" t="str">
        <f>IF(E20="","",E20)</f>
        <v>Vyplň údaj</v>
      </c>
      <c r="G126" s="41"/>
      <c r="H126" s="41"/>
      <c r="I126" s="33" t="s">
        <v>33</v>
      </c>
      <c r="J126" s="37" t="str">
        <f>E26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1"/>
      <c r="B128" s="202"/>
      <c r="C128" s="203" t="s">
        <v>348</v>
      </c>
      <c r="D128" s="204" t="s">
        <v>61</v>
      </c>
      <c r="E128" s="204" t="s">
        <v>57</v>
      </c>
      <c r="F128" s="204" t="s">
        <v>58</v>
      </c>
      <c r="G128" s="204" t="s">
        <v>349</v>
      </c>
      <c r="H128" s="204" t="s">
        <v>350</v>
      </c>
      <c r="I128" s="204" t="s">
        <v>351</v>
      </c>
      <c r="J128" s="204" t="s">
        <v>331</v>
      </c>
      <c r="K128" s="205" t="s">
        <v>352</v>
      </c>
      <c r="L128" s="206"/>
      <c r="M128" s="101" t="s">
        <v>1</v>
      </c>
      <c r="N128" s="102" t="s">
        <v>40</v>
      </c>
      <c r="O128" s="102" t="s">
        <v>353</v>
      </c>
      <c r="P128" s="102" t="s">
        <v>354</v>
      </c>
      <c r="Q128" s="102" t="s">
        <v>355</v>
      </c>
      <c r="R128" s="102" t="s">
        <v>356</v>
      </c>
      <c r="S128" s="102" t="s">
        <v>357</v>
      </c>
      <c r="T128" s="103" t="s">
        <v>358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="2" customFormat="1" ht="22.8" customHeight="1">
      <c r="A129" s="39"/>
      <c r="B129" s="40"/>
      <c r="C129" s="108" t="s">
        <v>359</v>
      </c>
      <c r="D129" s="41"/>
      <c r="E129" s="41"/>
      <c r="F129" s="41"/>
      <c r="G129" s="41"/>
      <c r="H129" s="41"/>
      <c r="I129" s="41"/>
      <c r="J129" s="207">
        <f>BK129</f>
        <v>0</v>
      </c>
      <c r="K129" s="41"/>
      <c r="L129" s="45"/>
      <c r="M129" s="104"/>
      <c r="N129" s="208"/>
      <c r="O129" s="105"/>
      <c r="P129" s="209">
        <f>P130</f>
        <v>0</v>
      </c>
      <c r="Q129" s="105"/>
      <c r="R129" s="209">
        <f>R130</f>
        <v>53.215515999999994</v>
      </c>
      <c r="S129" s="105"/>
      <c r="T129" s="210">
        <f>T130</f>
        <v>1.425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75</v>
      </c>
      <c r="AU129" s="18" t="s">
        <v>333</v>
      </c>
      <c r="BK129" s="211">
        <f>BK130</f>
        <v>0</v>
      </c>
    </row>
    <row r="130" s="12" customFormat="1" ht="25.92" customHeight="1">
      <c r="A130" s="12"/>
      <c r="B130" s="212"/>
      <c r="C130" s="213"/>
      <c r="D130" s="214" t="s">
        <v>75</v>
      </c>
      <c r="E130" s="215" t="s">
        <v>360</v>
      </c>
      <c r="F130" s="215" t="s">
        <v>361</v>
      </c>
      <c r="G130" s="213"/>
      <c r="H130" s="213"/>
      <c r="I130" s="216"/>
      <c r="J130" s="217">
        <f>BK130</f>
        <v>0</v>
      </c>
      <c r="K130" s="213"/>
      <c r="L130" s="218"/>
      <c r="M130" s="219"/>
      <c r="N130" s="220"/>
      <c r="O130" s="220"/>
      <c r="P130" s="221">
        <f>P131+P213+P217+P239+P246+P251+P274+P286</f>
        <v>0</v>
      </c>
      <c r="Q130" s="220"/>
      <c r="R130" s="221">
        <f>R131+R213+R217+R239+R246+R251+R274+R286</f>
        <v>53.215515999999994</v>
      </c>
      <c r="S130" s="220"/>
      <c r="T130" s="222">
        <f>T131+T213+T217+T239+T246+T251+T274+T286</f>
        <v>1.425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83</v>
      </c>
      <c r="AT130" s="224" t="s">
        <v>75</v>
      </c>
      <c r="AU130" s="224" t="s">
        <v>76</v>
      </c>
      <c r="AY130" s="223" t="s">
        <v>362</v>
      </c>
      <c r="BK130" s="225">
        <f>BK131+BK213+BK217+BK239+BK246+BK251+BK274+BK286</f>
        <v>0</v>
      </c>
    </row>
    <row r="131" s="12" customFormat="1" ht="22.8" customHeight="1">
      <c r="A131" s="12"/>
      <c r="B131" s="212"/>
      <c r="C131" s="213"/>
      <c r="D131" s="214" t="s">
        <v>75</v>
      </c>
      <c r="E131" s="226" t="s">
        <v>83</v>
      </c>
      <c r="F131" s="226" t="s">
        <v>2100</v>
      </c>
      <c r="G131" s="213"/>
      <c r="H131" s="213"/>
      <c r="I131" s="216"/>
      <c r="J131" s="227">
        <f>BK131</f>
        <v>0</v>
      </c>
      <c r="K131" s="213"/>
      <c r="L131" s="218"/>
      <c r="M131" s="219"/>
      <c r="N131" s="220"/>
      <c r="O131" s="220"/>
      <c r="P131" s="221">
        <f>SUM(P132:P212)</f>
        <v>0</v>
      </c>
      <c r="Q131" s="220"/>
      <c r="R131" s="221">
        <f>SUM(R132:R212)</f>
        <v>7.2104400000000002</v>
      </c>
      <c r="S131" s="220"/>
      <c r="T131" s="222">
        <f>SUM(T132:T212)</f>
        <v>1.425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83</v>
      </c>
      <c r="AT131" s="224" t="s">
        <v>75</v>
      </c>
      <c r="AU131" s="224" t="s">
        <v>83</v>
      </c>
      <c r="AY131" s="223" t="s">
        <v>362</v>
      </c>
      <c r="BK131" s="225">
        <f>SUM(BK132:BK212)</f>
        <v>0</v>
      </c>
    </row>
    <row r="132" s="2" customFormat="1" ht="49.05" customHeight="1">
      <c r="A132" s="39"/>
      <c r="B132" s="40"/>
      <c r="C132" s="228" t="s">
        <v>83</v>
      </c>
      <c r="D132" s="228" t="s">
        <v>365</v>
      </c>
      <c r="E132" s="229" t="s">
        <v>4119</v>
      </c>
      <c r="F132" s="230" t="s">
        <v>4120</v>
      </c>
      <c r="G132" s="231" t="s">
        <v>368</v>
      </c>
      <c r="H132" s="232">
        <v>7.5</v>
      </c>
      <c r="I132" s="233"/>
      <c r="J132" s="234">
        <f>ROUND(I132*H132,2)</f>
        <v>0</v>
      </c>
      <c r="K132" s="230" t="s">
        <v>471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370</v>
      </c>
      <c r="AT132" s="239" t="s">
        <v>365</v>
      </c>
      <c r="AU132" s="239" t="s">
        <v>88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370</v>
      </c>
      <c r="BM132" s="239" t="s">
        <v>4121</v>
      </c>
    </row>
    <row r="133" s="15" customFormat="1">
      <c r="A133" s="15"/>
      <c r="B133" s="274"/>
      <c r="C133" s="275"/>
      <c r="D133" s="243" t="s">
        <v>372</v>
      </c>
      <c r="E133" s="276" t="s">
        <v>1</v>
      </c>
      <c r="F133" s="277" t="s">
        <v>4122</v>
      </c>
      <c r="G133" s="275"/>
      <c r="H133" s="276" t="s">
        <v>1</v>
      </c>
      <c r="I133" s="278"/>
      <c r="J133" s="275"/>
      <c r="K133" s="275"/>
      <c r="L133" s="279"/>
      <c r="M133" s="280"/>
      <c r="N133" s="281"/>
      <c r="O133" s="281"/>
      <c r="P133" s="281"/>
      <c r="Q133" s="281"/>
      <c r="R133" s="281"/>
      <c r="S133" s="281"/>
      <c r="T133" s="282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83" t="s">
        <v>372</v>
      </c>
      <c r="AU133" s="283" t="s">
        <v>88</v>
      </c>
      <c r="AV133" s="15" t="s">
        <v>83</v>
      </c>
      <c r="AW133" s="15" t="s">
        <v>32</v>
      </c>
      <c r="AX133" s="15" t="s">
        <v>76</v>
      </c>
      <c r="AY133" s="283" t="s">
        <v>362</v>
      </c>
    </row>
    <row r="134" s="13" customFormat="1">
      <c r="A134" s="13"/>
      <c r="B134" s="241"/>
      <c r="C134" s="242"/>
      <c r="D134" s="243" t="s">
        <v>372</v>
      </c>
      <c r="E134" s="244" t="s">
        <v>1</v>
      </c>
      <c r="F134" s="245" t="s">
        <v>4123</v>
      </c>
      <c r="G134" s="242"/>
      <c r="H134" s="246">
        <v>7.5</v>
      </c>
      <c r="I134" s="247"/>
      <c r="J134" s="242"/>
      <c r="K134" s="242"/>
      <c r="L134" s="248"/>
      <c r="M134" s="249"/>
      <c r="N134" s="250"/>
      <c r="O134" s="250"/>
      <c r="P134" s="250"/>
      <c r="Q134" s="250"/>
      <c r="R134" s="250"/>
      <c r="S134" s="250"/>
      <c r="T134" s="25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2" t="s">
        <v>372</v>
      </c>
      <c r="AU134" s="252" t="s">
        <v>88</v>
      </c>
      <c r="AV134" s="13" t="s">
        <v>88</v>
      </c>
      <c r="AW134" s="13" t="s">
        <v>32</v>
      </c>
      <c r="AX134" s="13" t="s">
        <v>76</v>
      </c>
      <c r="AY134" s="252" t="s">
        <v>362</v>
      </c>
    </row>
    <row r="135" s="14" customFormat="1">
      <c r="A135" s="14"/>
      <c r="B135" s="263"/>
      <c r="C135" s="264"/>
      <c r="D135" s="243" t="s">
        <v>372</v>
      </c>
      <c r="E135" s="265" t="s">
        <v>1</v>
      </c>
      <c r="F135" s="266" t="s">
        <v>396</v>
      </c>
      <c r="G135" s="264"/>
      <c r="H135" s="267">
        <v>7.5</v>
      </c>
      <c r="I135" s="268"/>
      <c r="J135" s="264"/>
      <c r="K135" s="264"/>
      <c r="L135" s="269"/>
      <c r="M135" s="270"/>
      <c r="N135" s="271"/>
      <c r="O135" s="271"/>
      <c r="P135" s="271"/>
      <c r="Q135" s="271"/>
      <c r="R135" s="271"/>
      <c r="S135" s="271"/>
      <c r="T135" s="27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73" t="s">
        <v>372</v>
      </c>
      <c r="AU135" s="273" t="s">
        <v>88</v>
      </c>
      <c r="AV135" s="14" t="s">
        <v>370</v>
      </c>
      <c r="AW135" s="14" t="s">
        <v>32</v>
      </c>
      <c r="AX135" s="14" t="s">
        <v>83</v>
      </c>
      <c r="AY135" s="273" t="s">
        <v>362</v>
      </c>
    </row>
    <row r="136" s="2" customFormat="1" ht="24.15" customHeight="1">
      <c r="A136" s="39"/>
      <c r="B136" s="40"/>
      <c r="C136" s="228" t="s">
        <v>88</v>
      </c>
      <c r="D136" s="228" t="s">
        <v>365</v>
      </c>
      <c r="E136" s="229" t="s">
        <v>4124</v>
      </c>
      <c r="F136" s="230" t="s">
        <v>4125</v>
      </c>
      <c r="G136" s="231" t="s">
        <v>368</v>
      </c>
      <c r="H136" s="232">
        <v>7.5</v>
      </c>
      <c r="I136" s="233"/>
      <c r="J136" s="234">
        <f>ROUND(I136*H136,2)</f>
        <v>0</v>
      </c>
      <c r="K136" s="230" t="s">
        <v>369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0.19</v>
      </c>
      <c r="T136" s="238">
        <f>S136*H136</f>
        <v>1.425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88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4126</v>
      </c>
    </row>
    <row r="137" s="2" customFormat="1" ht="55.5" customHeight="1">
      <c r="A137" s="39"/>
      <c r="B137" s="40"/>
      <c r="C137" s="228" t="s">
        <v>104</v>
      </c>
      <c r="D137" s="228" t="s">
        <v>365</v>
      </c>
      <c r="E137" s="229" t="s">
        <v>4127</v>
      </c>
      <c r="F137" s="230" t="s">
        <v>4128</v>
      </c>
      <c r="G137" s="231" t="s">
        <v>403</v>
      </c>
      <c r="H137" s="232">
        <v>10</v>
      </c>
      <c r="I137" s="233"/>
      <c r="J137" s="234">
        <f>ROUND(I137*H137,2)</f>
        <v>0</v>
      </c>
      <c r="K137" s="230" t="s">
        <v>471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370</v>
      </c>
      <c r="AT137" s="239" t="s">
        <v>365</v>
      </c>
      <c r="AU137" s="239" t="s">
        <v>88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370</v>
      </c>
      <c r="BM137" s="239" t="s">
        <v>4129</v>
      </c>
    </row>
    <row r="138" s="13" customFormat="1">
      <c r="A138" s="13"/>
      <c r="B138" s="241"/>
      <c r="C138" s="242"/>
      <c r="D138" s="243" t="s">
        <v>372</v>
      </c>
      <c r="E138" s="244" t="s">
        <v>1</v>
      </c>
      <c r="F138" s="245" t="s">
        <v>4130</v>
      </c>
      <c r="G138" s="242"/>
      <c r="H138" s="246">
        <v>10</v>
      </c>
      <c r="I138" s="247"/>
      <c r="J138" s="242"/>
      <c r="K138" s="242"/>
      <c r="L138" s="248"/>
      <c r="M138" s="249"/>
      <c r="N138" s="250"/>
      <c r="O138" s="250"/>
      <c r="P138" s="250"/>
      <c r="Q138" s="250"/>
      <c r="R138" s="250"/>
      <c r="S138" s="250"/>
      <c r="T138" s="25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2" t="s">
        <v>372</v>
      </c>
      <c r="AU138" s="252" t="s">
        <v>88</v>
      </c>
      <c r="AV138" s="13" t="s">
        <v>88</v>
      </c>
      <c r="AW138" s="13" t="s">
        <v>32</v>
      </c>
      <c r="AX138" s="13" t="s">
        <v>76</v>
      </c>
      <c r="AY138" s="252" t="s">
        <v>362</v>
      </c>
    </row>
    <row r="139" s="14" customFormat="1">
      <c r="A139" s="14"/>
      <c r="B139" s="263"/>
      <c r="C139" s="264"/>
      <c r="D139" s="243" t="s">
        <v>372</v>
      </c>
      <c r="E139" s="265" t="s">
        <v>1</v>
      </c>
      <c r="F139" s="266" t="s">
        <v>396</v>
      </c>
      <c r="G139" s="264"/>
      <c r="H139" s="267">
        <v>10</v>
      </c>
      <c r="I139" s="268"/>
      <c r="J139" s="264"/>
      <c r="K139" s="264"/>
      <c r="L139" s="269"/>
      <c r="M139" s="270"/>
      <c r="N139" s="271"/>
      <c r="O139" s="271"/>
      <c r="P139" s="271"/>
      <c r="Q139" s="271"/>
      <c r="R139" s="271"/>
      <c r="S139" s="271"/>
      <c r="T139" s="27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73" t="s">
        <v>372</v>
      </c>
      <c r="AU139" s="273" t="s">
        <v>88</v>
      </c>
      <c r="AV139" s="14" t="s">
        <v>370</v>
      </c>
      <c r="AW139" s="14" t="s">
        <v>32</v>
      </c>
      <c r="AX139" s="14" t="s">
        <v>83</v>
      </c>
      <c r="AY139" s="273" t="s">
        <v>362</v>
      </c>
    </row>
    <row r="140" s="2" customFormat="1" ht="24.15" customHeight="1">
      <c r="A140" s="39"/>
      <c r="B140" s="40"/>
      <c r="C140" s="228" t="s">
        <v>370</v>
      </c>
      <c r="D140" s="228" t="s">
        <v>365</v>
      </c>
      <c r="E140" s="229" t="s">
        <v>4131</v>
      </c>
      <c r="F140" s="230" t="s">
        <v>4132</v>
      </c>
      <c r="G140" s="231" t="s">
        <v>403</v>
      </c>
      <c r="H140" s="232">
        <v>15</v>
      </c>
      <c r="I140" s="233"/>
      <c r="J140" s="234">
        <f>ROUND(I140*H140,2)</f>
        <v>0</v>
      </c>
      <c r="K140" s="230" t="s">
        <v>369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0.10775</v>
      </c>
      <c r="R140" s="237">
        <f>Q140*H140</f>
        <v>1.61625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370</v>
      </c>
      <c r="AT140" s="239" t="s">
        <v>365</v>
      </c>
      <c r="AU140" s="239" t="s">
        <v>88</v>
      </c>
      <c r="AY140" s="18" t="s">
        <v>362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370</v>
      </c>
      <c r="BM140" s="239" t="s">
        <v>4133</v>
      </c>
    </row>
    <row r="141" s="13" customFormat="1">
      <c r="A141" s="13"/>
      <c r="B141" s="241"/>
      <c r="C141" s="242"/>
      <c r="D141" s="243" t="s">
        <v>372</v>
      </c>
      <c r="E141" s="244" t="s">
        <v>1</v>
      </c>
      <c r="F141" s="245" t="s">
        <v>4134</v>
      </c>
      <c r="G141" s="242"/>
      <c r="H141" s="246">
        <v>15</v>
      </c>
      <c r="I141" s="247"/>
      <c r="J141" s="242"/>
      <c r="K141" s="242"/>
      <c r="L141" s="248"/>
      <c r="M141" s="249"/>
      <c r="N141" s="250"/>
      <c r="O141" s="250"/>
      <c r="P141" s="250"/>
      <c r="Q141" s="250"/>
      <c r="R141" s="250"/>
      <c r="S141" s="250"/>
      <c r="T141" s="25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2" t="s">
        <v>372</v>
      </c>
      <c r="AU141" s="252" t="s">
        <v>88</v>
      </c>
      <c r="AV141" s="13" t="s">
        <v>88</v>
      </c>
      <c r="AW141" s="13" t="s">
        <v>32</v>
      </c>
      <c r="AX141" s="13" t="s">
        <v>83</v>
      </c>
      <c r="AY141" s="252" t="s">
        <v>362</v>
      </c>
    </row>
    <row r="142" s="2" customFormat="1" ht="24.15" customHeight="1">
      <c r="A142" s="39"/>
      <c r="B142" s="40"/>
      <c r="C142" s="228" t="s">
        <v>363</v>
      </c>
      <c r="D142" s="228" t="s">
        <v>365</v>
      </c>
      <c r="E142" s="229" t="s">
        <v>4135</v>
      </c>
      <c r="F142" s="230" t="s">
        <v>4136</v>
      </c>
      <c r="G142" s="231" t="s">
        <v>470</v>
      </c>
      <c r="H142" s="232">
        <v>1</v>
      </c>
      <c r="I142" s="233"/>
      <c r="J142" s="234">
        <f>ROUND(I142*H142,2)</f>
        <v>0</v>
      </c>
      <c r="K142" s="230" t="s">
        <v>369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0.00064999999999999997</v>
      </c>
      <c r="R142" s="237">
        <f>Q142*H142</f>
        <v>0.00064999999999999997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370</v>
      </c>
      <c r="AT142" s="239" t="s">
        <v>365</v>
      </c>
      <c r="AU142" s="239" t="s">
        <v>88</v>
      </c>
      <c r="AY142" s="18" t="s">
        <v>362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370</v>
      </c>
      <c r="BM142" s="239" t="s">
        <v>4137</v>
      </c>
    </row>
    <row r="143" s="13" customFormat="1">
      <c r="A143" s="13"/>
      <c r="B143" s="241"/>
      <c r="C143" s="242"/>
      <c r="D143" s="243" t="s">
        <v>372</v>
      </c>
      <c r="E143" s="244" t="s">
        <v>1</v>
      </c>
      <c r="F143" s="245" t="s">
        <v>83</v>
      </c>
      <c r="G143" s="242"/>
      <c r="H143" s="246">
        <v>1</v>
      </c>
      <c r="I143" s="247"/>
      <c r="J143" s="242"/>
      <c r="K143" s="242"/>
      <c r="L143" s="248"/>
      <c r="M143" s="249"/>
      <c r="N143" s="250"/>
      <c r="O143" s="250"/>
      <c r="P143" s="250"/>
      <c r="Q143" s="250"/>
      <c r="R143" s="250"/>
      <c r="S143" s="250"/>
      <c r="T143" s="25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2" t="s">
        <v>372</v>
      </c>
      <c r="AU143" s="252" t="s">
        <v>88</v>
      </c>
      <c r="AV143" s="13" t="s">
        <v>88</v>
      </c>
      <c r="AW143" s="13" t="s">
        <v>32</v>
      </c>
      <c r="AX143" s="13" t="s">
        <v>83</v>
      </c>
      <c r="AY143" s="252" t="s">
        <v>362</v>
      </c>
    </row>
    <row r="144" s="2" customFormat="1" ht="24.15" customHeight="1">
      <c r="A144" s="39"/>
      <c r="B144" s="40"/>
      <c r="C144" s="228" t="s">
        <v>386</v>
      </c>
      <c r="D144" s="228" t="s">
        <v>365</v>
      </c>
      <c r="E144" s="229" t="s">
        <v>4138</v>
      </c>
      <c r="F144" s="230" t="s">
        <v>4139</v>
      </c>
      <c r="G144" s="231" t="s">
        <v>470</v>
      </c>
      <c r="H144" s="232">
        <v>1</v>
      </c>
      <c r="I144" s="233"/>
      <c r="J144" s="234">
        <f>ROUND(I144*H144,2)</f>
        <v>0</v>
      </c>
      <c r="K144" s="230" t="s">
        <v>369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370</v>
      </c>
      <c r="AT144" s="239" t="s">
        <v>365</v>
      </c>
      <c r="AU144" s="239" t="s">
        <v>88</v>
      </c>
      <c r="AY144" s="18" t="s">
        <v>362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370</v>
      </c>
      <c r="BM144" s="239" t="s">
        <v>4140</v>
      </c>
    </row>
    <row r="145" s="2" customFormat="1" ht="24.15" customHeight="1">
      <c r="A145" s="39"/>
      <c r="B145" s="40"/>
      <c r="C145" s="228" t="s">
        <v>397</v>
      </c>
      <c r="D145" s="228" t="s">
        <v>365</v>
      </c>
      <c r="E145" s="229" t="s">
        <v>4141</v>
      </c>
      <c r="F145" s="230" t="s">
        <v>4142</v>
      </c>
      <c r="G145" s="231" t="s">
        <v>368</v>
      </c>
      <c r="H145" s="232">
        <v>4</v>
      </c>
      <c r="I145" s="233"/>
      <c r="J145" s="234">
        <f>ROUND(I145*H145,2)</f>
        <v>0</v>
      </c>
      <c r="K145" s="230" t="s">
        <v>369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0.001</v>
      </c>
      <c r="R145" s="237">
        <f>Q145*H145</f>
        <v>0.0040000000000000001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370</v>
      </c>
      <c r="AT145" s="239" t="s">
        <v>365</v>
      </c>
      <c r="AU145" s="239" t="s">
        <v>88</v>
      </c>
      <c r="AY145" s="18" t="s">
        <v>362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88</v>
      </c>
      <c r="BK145" s="240">
        <f>ROUND(I145*H145,2)</f>
        <v>0</v>
      </c>
      <c r="BL145" s="18" t="s">
        <v>370</v>
      </c>
      <c r="BM145" s="239" t="s">
        <v>4143</v>
      </c>
    </row>
    <row r="146" s="13" customFormat="1">
      <c r="A146" s="13"/>
      <c r="B146" s="241"/>
      <c r="C146" s="242"/>
      <c r="D146" s="243" t="s">
        <v>372</v>
      </c>
      <c r="E146" s="244" t="s">
        <v>1</v>
      </c>
      <c r="F146" s="245" t="s">
        <v>4144</v>
      </c>
      <c r="G146" s="242"/>
      <c r="H146" s="246">
        <v>4</v>
      </c>
      <c r="I146" s="247"/>
      <c r="J146" s="242"/>
      <c r="K146" s="242"/>
      <c r="L146" s="248"/>
      <c r="M146" s="249"/>
      <c r="N146" s="250"/>
      <c r="O146" s="250"/>
      <c r="P146" s="250"/>
      <c r="Q146" s="250"/>
      <c r="R146" s="250"/>
      <c r="S146" s="250"/>
      <c r="T146" s="25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2" t="s">
        <v>372</v>
      </c>
      <c r="AU146" s="252" t="s">
        <v>88</v>
      </c>
      <c r="AV146" s="13" t="s">
        <v>88</v>
      </c>
      <c r="AW146" s="13" t="s">
        <v>32</v>
      </c>
      <c r="AX146" s="13" t="s">
        <v>83</v>
      </c>
      <c r="AY146" s="252" t="s">
        <v>362</v>
      </c>
    </row>
    <row r="147" s="2" customFormat="1" ht="24.15" customHeight="1">
      <c r="A147" s="39"/>
      <c r="B147" s="40"/>
      <c r="C147" s="228" t="s">
        <v>383</v>
      </c>
      <c r="D147" s="228" t="s">
        <v>365</v>
      </c>
      <c r="E147" s="229" t="s">
        <v>4145</v>
      </c>
      <c r="F147" s="230" t="s">
        <v>4146</v>
      </c>
      <c r="G147" s="231" t="s">
        <v>368</v>
      </c>
      <c r="H147" s="232">
        <v>4</v>
      </c>
      <c r="I147" s="233"/>
      <c r="J147" s="234">
        <f>ROUND(I147*H147,2)</f>
        <v>0</v>
      </c>
      <c r="K147" s="230" t="s">
        <v>369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370</v>
      </c>
      <c r="AT147" s="239" t="s">
        <v>365</v>
      </c>
      <c r="AU147" s="239" t="s">
        <v>88</v>
      </c>
      <c r="AY147" s="18" t="s">
        <v>362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370</v>
      </c>
      <c r="BM147" s="239" t="s">
        <v>4147</v>
      </c>
    </row>
    <row r="148" s="2" customFormat="1" ht="24.15" customHeight="1">
      <c r="A148" s="39"/>
      <c r="B148" s="40"/>
      <c r="C148" s="228" t="s">
        <v>406</v>
      </c>
      <c r="D148" s="228" t="s">
        <v>365</v>
      </c>
      <c r="E148" s="229" t="s">
        <v>4148</v>
      </c>
      <c r="F148" s="230" t="s">
        <v>4149</v>
      </c>
      <c r="G148" s="231" t="s">
        <v>368</v>
      </c>
      <c r="H148" s="232">
        <v>4</v>
      </c>
      <c r="I148" s="233"/>
      <c r="J148" s="234">
        <f>ROUND(I148*H148,2)</f>
        <v>0</v>
      </c>
      <c r="K148" s="230" t="s">
        <v>369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0.017129999999999999</v>
      </c>
      <c r="R148" s="237">
        <f>Q148*H148</f>
        <v>0.068519999999999998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370</v>
      </c>
      <c r="AT148" s="239" t="s">
        <v>365</v>
      </c>
      <c r="AU148" s="239" t="s">
        <v>88</v>
      </c>
      <c r="AY148" s="18" t="s">
        <v>362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370</v>
      </c>
      <c r="BM148" s="239" t="s">
        <v>4150</v>
      </c>
    </row>
    <row r="149" s="2" customFormat="1" ht="24.15" customHeight="1">
      <c r="A149" s="39"/>
      <c r="B149" s="40"/>
      <c r="C149" s="228" t="s">
        <v>411</v>
      </c>
      <c r="D149" s="228" t="s">
        <v>365</v>
      </c>
      <c r="E149" s="229" t="s">
        <v>4151</v>
      </c>
      <c r="F149" s="230" t="s">
        <v>4152</v>
      </c>
      <c r="G149" s="231" t="s">
        <v>368</v>
      </c>
      <c r="H149" s="232">
        <v>4</v>
      </c>
      <c r="I149" s="233"/>
      <c r="J149" s="234">
        <f>ROUND(I149*H149,2)</f>
        <v>0</v>
      </c>
      <c r="K149" s="230" t="s">
        <v>369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370</v>
      </c>
      <c r="AT149" s="239" t="s">
        <v>365</v>
      </c>
      <c r="AU149" s="239" t="s">
        <v>88</v>
      </c>
      <c r="AY149" s="18" t="s">
        <v>362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370</v>
      </c>
      <c r="BM149" s="239" t="s">
        <v>4153</v>
      </c>
    </row>
    <row r="150" s="2" customFormat="1" ht="16.5" customHeight="1">
      <c r="A150" s="39"/>
      <c r="B150" s="40"/>
      <c r="C150" s="228" t="s">
        <v>416</v>
      </c>
      <c r="D150" s="228" t="s">
        <v>365</v>
      </c>
      <c r="E150" s="229" t="s">
        <v>4154</v>
      </c>
      <c r="F150" s="230" t="s">
        <v>4155</v>
      </c>
      <c r="G150" s="231" t="s">
        <v>403</v>
      </c>
      <c r="H150" s="232">
        <v>93</v>
      </c>
      <c r="I150" s="233"/>
      <c r="J150" s="234">
        <f>ROUND(I150*H150,2)</f>
        <v>0</v>
      </c>
      <c r="K150" s="230" t="s">
        <v>369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0.00055999999999999995</v>
      </c>
      <c r="R150" s="237">
        <f>Q150*H150</f>
        <v>0.052079999999999994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370</v>
      </c>
      <c r="AT150" s="239" t="s">
        <v>365</v>
      </c>
      <c r="AU150" s="239" t="s">
        <v>88</v>
      </c>
      <c r="AY150" s="18" t="s">
        <v>362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370</v>
      </c>
      <c r="BM150" s="239" t="s">
        <v>4156</v>
      </c>
    </row>
    <row r="151" s="15" customFormat="1">
      <c r="A151" s="15"/>
      <c r="B151" s="274"/>
      <c r="C151" s="275"/>
      <c r="D151" s="243" t="s">
        <v>372</v>
      </c>
      <c r="E151" s="276" t="s">
        <v>1</v>
      </c>
      <c r="F151" s="277" t="s">
        <v>4157</v>
      </c>
      <c r="G151" s="275"/>
      <c r="H151" s="276" t="s">
        <v>1</v>
      </c>
      <c r="I151" s="278"/>
      <c r="J151" s="275"/>
      <c r="K151" s="275"/>
      <c r="L151" s="279"/>
      <c r="M151" s="280"/>
      <c r="N151" s="281"/>
      <c r="O151" s="281"/>
      <c r="P151" s="281"/>
      <c r="Q151" s="281"/>
      <c r="R151" s="281"/>
      <c r="S151" s="281"/>
      <c r="T151" s="282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83" t="s">
        <v>372</v>
      </c>
      <c r="AU151" s="283" t="s">
        <v>88</v>
      </c>
      <c r="AV151" s="15" t="s">
        <v>83</v>
      </c>
      <c r="AW151" s="15" t="s">
        <v>32</v>
      </c>
      <c r="AX151" s="15" t="s">
        <v>76</v>
      </c>
      <c r="AY151" s="283" t="s">
        <v>362</v>
      </c>
    </row>
    <row r="152" s="13" customFormat="1">
      <c r="A152" s="13"/>
      <c r="B152" s="241"/>
      <c r="C152" s="242"/>
      <c r="D152" s="243" t="s">
        <v>372</v>
      </c>
      <c r="E152" s="244" t="s">
        <v>1</v>
      </c>
      <c r="F152" s="245" t="s">
        <v>4158</v>
      </c>
      <c r="G152" s="242"/>
      <c r="H152" s="246">
        <v>93</v>
      </c>
      <c r="I152" s="247"/>
      <c r="J152" s="242"/>
      <c r="K152" s="242"/>
      <c r="L152" s="248"/>
      <c r="M152" s="249"/>
      <c r="N152" s="250"/>
      <c r="O152" s="250"/>
      <c r="P152" s="250"/>
      <c r="Q152" s="250"/>
      <c r="R152" s="250"/>
      <c r="S152" s="250"/>
      <c r="T152" s="25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2" t="s">
        <v>372</v>
      </c>
      <c r="AU152" s="252" t="s">
        <v>88</v>
      </c>
      <c r="AV152" s="13" t="s">
        <v>88</v>
      </c>
      <c r="AW152" s="13" t="s">
        <v>32</v>
      </c>
      <c r="AX152" s="13" t="s">
        <v>76</v>
      </c>
      <c r="AY152" s="252" t="s">
        <v>362</v>
      </c>
    </row>
    <row r="153" s="14" customFormat="1">
      <c r="A153" s="14"/>
      <c r="B153" s="263"/>
      <c r="C153" s="264"/>
      <c r="D153" s="243" t="s">
        <v>372</v>
      </c>
      <c r="E153" s="265" t="s">
        <v>1</v>
      </c>
      <c r="F153" s="266" t="s">
        <v>396</v>
      </c>
      <c r="G153" s="264"/>
      <c r="H153" s="267">
        <v>93</v>
      </c>
      <c r="I153" s="268"/>
      <c r="J153" s="264"/>
      <c r="K153" s="264"/>
      <c r="L153" s="269"/>
      <c r="M153" s="270"/>
      <c r="N153" s="271"/>
      <c r="O153" s="271"/>
      <c r="P153" s="271"/>
      <c r="Q153" s="271"/>
      <c r="R153" s="271"/>
      <c r="S153" s="271"/>
      <c r="T153" s="27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73" t="s">
        <v>372</v>
      </c>
      <c r="AU153" s="273" t="s">
        <v>88</v>
      </c>
      <c r="AV153" s="14" t="s">
        <v>370</v>
      </c>
      <c r="AW153" s="14" t="s">
        <v>32</v>
      </c>
      <c r="AX153" s="14" t="s">
        <v>83</v>
      </c>
      <c r="AY153" s="273" t="s">
        <v>362</v>
      </c>
    </row>
    <row r="154" s="2" customFormat="1" ht="21.75" customHeight="1">
      <c r="A154" s="39"/>
      <c r="B154" s="40"/>
      <c r="C154" s="228" t="s">
        <v>8</v>
      </c>
      <c r="D154" s="228" t="s">
        <v>365</v>
      </c>
      <c r="E154" s="229" t="s">
        <v>4159</v>
      </c>
      <c r="F154" s="230" t="s">
        <v>4160</v>
      </c>
      <c r="G154" s="231" t="s">
        <v>403</v>
      </c>
      <c r="H154" s="232">
        <v>93</v>
      </c>
      <c r="I154" s="233"/>
      <c r="J154" s="234">
        <f>ROUND(I154*H154,2)</f>
        <v>0</v>
      </c>
      <c r="K154" s="230" t="s">
        <v>369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370</v>
      </c>
      <c r="AT154" s="239" t="s">
        <v>365</v>
      </c>
      <c r="AU154" s="239" t="s">
        <v>88</v>
      </c>
      <c r="AY154" s="18" t="s">
        <v>362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370</v>
      </c>
      <c r="BM154" s="239" t="s">
        <v>4161</v>
      </c>
    </row>
    <row r="155" s="2" customFormat="1" ht="33" customHeight="1">
      <c r="A155" s="39"/>
      <c r="B155" s="40"/>
      <c r="C155" s="228" t="s">
        <v>427</v>
      </c>
      <c r="D155" s="228" t="s">
        <v>365</v>
      </c>
      <c r="E155" s="229" t="s">
        <v>4162</v>
      </c>
      <c r="F155" s="230" t="s">
        <v>4163</v>
      </c>
      <c r="G155" s="231" t="s">
        <v>403</v>
      </c>
      <c r="H155" s="232">
        <v>93</v>
      </c>
      <c r="I155" s="233"/>
      <c r="J155" s="234">
        <f>ROUND(I155*H155,2)</f>
        <v>0</v>
      </c>
      <c r="K155" s="230" t="s">
        <v>369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0.00058</v>
      </c>
      <c r="R155" s="237">
        <f>Q155*H155</f>
        <v>0.053940000000000002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370</v>
      </c>
      <c r="AT155" s="239" t="s">
        <v>365</v>
      </c>
      <c r="AU155" s="239" t="s">
        <v>88</v>
      </c>
      <c r="AY155" s="18" t="s">
        <v>362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370</v>
      </c>
      <c r="BM155" s="239" t="s">
        <v>4164</v>
      </c>
    </row>
    <row r="156" s="2" customFormat="1" ht="33" customHeight="1">
      <c r="A156" s="39"/>
      <c r="B156" s="40"/>
      <c r="C156" s="228" t="s">
        <v>431</v>
      </c>
      <c r="D156" s="228" t="s">
        <v>365</v>
      </c>
      <c r="E156" s="229" t="s">
        <v>4165</v>
      </c>
      <c r="F156" s="230" t="s">
        <v>4166</v>
      </c>
      <c r="G156" s="231" t="s">
        <v>403</v>
      </c>
      <c r="H156" s="232">
        <v>93</v>
      </c>
      <c r="I156" s="233"/>
      <c r="J156" s="234">
        <f>ROUND(I156*H156,2)</f>
        <v>0</v>
      </c>
      <c r="K156" s="230" t="s">
        <v>369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370</v>
      </c>
      <c r="AT156" s="239" t="s">
        <v>365</v>
      </c>
      <c r="AU156" s="239" t="s">
        <v>88</v>
      </c>
      <c r="AY156" s="18" t="s">
        <v>362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370</v>
      </c>
      <c r="BM156" s="239" t="s">
        <v>4167</v>
      </c>
    </row>
    <row r="157" s="2" customFormat="1" ht="24.15" customHeight="1">
      <c r="A157" s="39"/>
      <c r="B157" s="40"/>
      <c r="C157" s="228" t="s">
        <v>435</v>
      </c>
      <c r="D157" s="228" t="s">
        <v>365</v>
      </c>
      <c r="E157" s="229" t="s">
        <v>4168</v>
      </c>
      <c r="F157" s="230" t="s">
        <v>4169</v>
      </c>
      <c r="G157" s="231" t="s">
        <v>464</v>
      </c>
      <c r="H157" s="232">
        <v>5.3330000000000002</v>
      </c>
      <c r="I157" s="233"/>
      <c r="J157" s="234">
        <f>ROUND(I157*H157,2)</f>
        <v>0</v>
      </c>
      <c r="K157" s="230" t="s">
        <v>369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370</v>
      </c>
      <c r="AT157" s="239" t="s">
        <v>365</v>
      </c>
      <c r="AU157" s="239" t="s">
        <v>88</v>
      </c>
      <c r="AY157" s="18" t="s">
        <v>362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88</v>
      </c>
      <c r="BK157" s="240">
        <f>ROUND(I157*H157,2)</f>
        <v>0</v>
      </c>
      <c r="BL157" s="18" t="s">
        <v>370</v>
      </c>
      <c r="BM157" s="239" t="s">
        <v>4170</v>
      </c>
    </row>
    <row r="158" s="13" customFormat="1">
      <c r="A158" s="13"/>
      <c r="B158" s="241"/>
      <c r="C158" s="242"/>
      <c r="D158" s="243" t="s">
        <v>372</v>
      </c>
      <c r="E158" s="244" t="s">
        <v>1</v>
      </c>
      <c r="F158" s="245" t="s">
        <v>4171</v>
      </c>
      <c r="G158" s="242"/>
      <c r="H158" s="246">
        <v>5.3330000000000002</v>
      </c>
      <c r="I158" s="247"/>
      <c r="J158" s="242"/>
      <c r="K158" s="242"/>
      <c r="L158" s="248"/>
      <c r="M158" s="249"/>
      <c r="N158" s="250"/>
      <c r="O158" s="250"/>
      <c r="P158" s="250"/>
      <c r="Q158" s="250"/>
      <c r="R158" s="250"/>
      <c r="S158" s="250"/>
      <c r="T158" s="25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2" t="s">
        <v>372</v>
      </c>
      <c r="AU158" s="252" t="s">
        <v>88</v>
      </c>
      <c r="AV158" s="13" t="s">
        <v>88</v>
      </c>
      <c r="AW158" s="13" t="s">
        <v>32</v>
      </c>
      <c r="AX158" s="13" t="s">
        <v>83</v>
      </c>
      <c r="AY158" s="252" t="s">
        <v>362</v>
      </c>
    </row>
    <row r="159" s="2" customFormat="1" ht="24.15" customHeight="1">
      <c r="A159" s="39"/>
      <c r="B159" s="40"/>
      <c r="C159" s="228" t="s">
        <v>440</v>
      </c>
      <c r="D159" s="228" t="s">
        <v>365</v>
      </c>
      <c r="E159" s="229" t="s">
        <v>4172</v>
      </c>
      <c r="F159" s="230" t="s">
        <v>4173</v>
      </c>
      <c r="G159" s="231" t="s">
        <v>368</v>
      </c>
      <c r="H159" s="232">
        <v>64.5</v>
      </c>
      <c r="I159" s="233"/>
      <c r="J159" s="234">
        <f>ROUND(I159*H159,2)</f>
        <v>0</v>
      </c>
      <c r="K159" s="230" t="s">
        <v>369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370</v>
      </c>
      <c r="AT159" s="239" t="s">
        <v>365</v>
      </c>
      <c r="AU159" s="239" t="s">
        <v>88</v>
      </c>
      <c r="AY159" s="18" t="s">
        <v>362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370</v>
      </c>
      <c r="BM159" s="239" t="s">
        <v>4174</v>
      </c>
    </row>
    <row r="160" s="13" customFormat="1">
      <c r="A160" s="13"/>
      <c r="B160" s="241"/>
      <c r="C160" s="242"/>
      <c r="D160" s="243" t="s">
        <v>372</v>
      </c>
      <c r="E160" s="244" t="s">
        <v>1</v>
      </c>
      <c r="F160" s="245" t="s">
        <v>4175</v>
      </c>
      <c r="G160" s="242"/>
      <c r="H160" s="246">
        <v>37.5</v>
      </c>
      <c r="I160" s="247"/>
      <c r="J160" s="242"/>
      <c r="K160" s="242"/>
      <c r="L160" s="248"/>
      <c r="M160" s="249"/>
      <c r="N160" s="250"/>
      <c r="O160" s="250"/>
      <c r="P160" s="250"/>
      <c r="Q160" s="250"/>
      <c r="R160" s="250"/>
      <c r="S160" s="250"/>
      <c r="T160" s="25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2" t="s">
        <v>372</v>
      </c>
      <c r="AU160" s="252" t="s">
        <v>88</v>
      </c>
      <c r="AV160" s="13" t="s">
        <v>88</v>
      </c>
      <c r="AW160" s="13" t="s">
        <v>32</v>
      </c>
      <c r="AX160" s="13" t="s">
        <v>76</v>
      </c>
      <c r="AY160" s="252" t="s">
        <v>362</v>
      </c>
    </row>
    <row r="161" s="13" customFormat="1">
      <c r="A161" s="13"/>
      <c r="B161" s="241"/>
      <c r="C161" s="242"/>
      <c r="D161" s="243" t="s">
        <v>372</v>
      </c>
      <c r="E161" s="244" t="s">
        <v>1</v>
      </c>
      <c r="F161" s="245" t="s">
        <v>4176</v>
      </c>
      <c r="G161" s="242"/>
      <c r="H161" s="246">
        <v>27</v>
      </c>
      <c r="I161" s="247"/>
      <c r="J161" s="242"/>
      <c r="K161" s="242"/>
      <c r="L161" s="248"/>
      <c r="M161" s="249"/>
      <c r="N161" s="250"/>
      <c r="O161" s="250"/>
      <c r="P161" s="250"/>
      <c r="Q161" s="250"/>
      <c r="R161" s="250"/>
      <c r="S161" s="250"/>
      <c r="T161" s="25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2" t="s">
        <v>372</v>
      </c>
      <c r="AU161" s="252" t="s">
        <v>88</v>
      </c>
      <c r="AV161" s="13" t="s">
        <v>88</v>
      </c>
      <c r="AW161" s="13" t="s">
        <v>32</v>
      </c>
      <c r="AX161" s="13" t="s">
        <v>76</v>
      </c>
      <c r="AY161" s="252" t="s">
        <v>362</v>
      </c>
    </row>
    <row r="162" s="14" customFormat="1">
      <c r="A162" s="14"/>
      <c r="B162" s="263"/>
      <c r="C162" s="264"/>
      <c r="D162" s="243" t="s">
        <v>372</v>
      </c>
      <c r="E162" s="265" t="s">
        <v>1</v>
      </c>
      <c r="F162" s="266" t="s">
        <v>396</v>
      </c>
      <c r="G162" s="264"/>
      <c r="H162" s="267">
        <v>64.5</v>
      </c>
      <c r="I162" s="268"/>
      <c r="J162" s="264"/>
      <c r="K162" s="264"/>
      <c r="L162" s="269"/>
      <c r="M162" s="270"/>
      <c r="N162" s="271"/>
      <c r="O162" s="271"/>
      <c r="P162" s="271"/>
      <c r="Q162" s="271"/>
      <c r="R162" s="271"/>
      <c r="S162" s="271"/>
      <c r="T162" s="27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3" t="s">
        <v>372</v>
      </c>
      <c r="AU162" s="273" t="s">
        <v>88</v>
      </c>
      <c r="AV162" s="14" t="s">
        <v>370</v>
      </c>
      <c r="AW162" s="14" t="s">
        <v>32</v>
      </c>
      <c r="AX162" s="14" t="s">
        <v>83</v>
      </c>
      <c r="AY162" s="273" t="s">
        <v>362</v>
      </c>
    </row>
    <row r="163" s="2" customFormat="1" ht="24.15" customHeight="1">
      <c r="A163" s="39"/>
      <c r="B163" s="40"/>
      <c r="C163" s="228" t="s">
        <v>445</v>
      </c>
      <c r="D163" s="228" t="s">
        <v>365</v>
      </c>
      <c r="E163" s="229" t="s">
        <v>4177</v>
      </c>
      <c r="F163" s="230" t="s">
        <v>4178</v>
      </c>
      <c r="G163" s="231" t="s">
        <v>464</v>
      </c>
      <c r="H163" s="232">
        <v>5.4000000000000004</v>
      </c>
      <c r="I163" s="233"/>
      <c r="J163" s="234">
        <f>ROUND(I163*H163,2)</f>
        <v>0</v>
      </c>
      <c r="K163" s="230" t="s">
        <v>369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370</v>
      </c>
      <c r="AT163" s="239" t="s">
        <v>365</v>
      </c>
      <c r="AU163" s="239" t="s">
        <v>88</v>
      </c>
      <c r="AY163" s="18" t="s">
        <v>362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88</v>
      </c>
      <c r="BK163" s="240">
        <f>ROUND(I163*H163,2)</f>
        <v>0</v>
      </c>
      <c r="BL163" s="18" t="s">
        <v>370</v>
      </c>
      <c r="BM163" s="239" t="s">
        <v>4179</v>
      </c>
    </row>
    <row r="164" s="15" customFormat="1">
      <c r="A164" s="15"/>
      <c r="B164" s="274"/>
      <c r="C164" s="275"/>
      <c r="D164" s="243" t="s">
        <v>372</v>
      </c>
      <c r="E164" s="276" t="s">
        <v>1</v>
      </c>
      <c r="F164" s="277" t="s">
        <v>4180</v>
      </c>
      <c r="G164" s="275"/>
      <c r="H164" s="276" t="s">
        <v>1</v>
      </c>
      <c r="I164" s="278"/>
      <c r="J164" s="275"/>
      <c r="K164" s="275"/>
      <c r="L164" s="279"/>
      <c r="M164" s="280"/>
      <c r="N164" s="281"/>
      <c r="O164" s="281"/>
      <c r="P164" s="281"/>
      <c r="Q164" s="281"/>
      <c r="R164" s="281"/>
      <c r="S164" s="281"/>
      <c r="T164" s="282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83" t="s">
        <v>372</v>
      </c>
      <c r="AU164" s="283" t="s">
        <v>88</v>
      </c>
      <c r="AV164" s="15" t="s">
        <v>83</v>
      </c>
      <c r="AW164" s="15" t="s">
        <v>32</v>
      </c>
      <c r="AX164" s="15" t="s">
        <v>76</v>
      </c>
      <c r="AY164" s="283" t="s">
        <v>362</v>
      </c>
    </row>
    <row r="165" s="13" customFormat="1">
      <c r="A165" s="13"/>
      <c r="B165" s="241"/>
      <c r="C165" s="242"/>
      <c r="D165" s="243" t="s">
        <v>372</v>
      </c>
      <c r="E165" s="244" t="s">
        <v>1</v>
      </c>
      <c r="F165" s="245" t="s">
        <v>4181</v>
      </c>
      <c r="G165" s="242"/>
      <c r="H165" s="246">
        <v>5.4000000000000004</v>
      </c>
      <c r="I165" s="247"/>
      <c r="J165" s="242"/>
      <c r="K165" s="242"/>
      <c r="L165" s="248"/>
      <c r="M165" s="249"/>
      <c r="N165" s="250"/>
      <c r="O165" s="250"/>
      <c r="P165" s="250"/>
      <c r="Q165" s="250"/>
      <c r="R165" s="250"/>
      <c r="S165" s="250"/>
      <c r="T165" s="25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2" t="s">
        <v>372</v>
      </c>
      <c r="AU165" s="252" t="s">
        <v>88</v>
      </c>
      <c r="AV165" s="13" t="s">
        <v>88</v>
      </c>
      <c r="AW165" s="13" t="s">
        <v>32</v>
      </c>
      <c r="AX165" s="13" t="s">
        <v>83</v>
      </c>
      <c r="AY165" s="252" t="s">
        <v>362</v>
      </c>
    </row>
    <row r="166" s="2" customFormat="1" ht="33" customHeight="1">
      <c r="A166" s="39"/>
      <c r="B166" s="40"/>
      <c r="C166" s="228" t="s">
        <v>450</v>
      </c>
      <c r="D166" s="228" t="s">
        <v>365</v>
      </c>
      <c r="E166" s="229" t="s">
        <v>4182</v>
      </c>
      <c r="F166" s="230" t="s">
        <v>4183</v>
      </c>
      <c r="G166" s="231" t="s">
        <v>464</v>
      </c>
      <c r="H166" s="232">
        <v>1.6200000000000001</v>
      </c>
      <c r="I166" s="233"/>
      <c r="J166" s="234">
        <f>ROUND(I166*H166,2)</f>
        <v>0</v>
      </c>
      <c r="K166" s="230" t="s">
        <v>369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370</v>
      </c>
      <c r="AT166" s="239" t="s">
        <v>365</v>
      </c>
      <c r="AU166" s="239" t="s">
        <v>88</v>
      </c>
      <c r="AY166" s="18" t="s">
        <v>362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88</v>
      </c>
      <c r="BK166" s="240">
        <f>ROUND(I166*H166,2)</f>
        <v>0</v>
      </c>
      <c r="BL166" s="18" t="s">
        <v>370</v>
      </c>
      <c r="BM166" s="239" t="s">
        <v>4184</v>
      </c>
    </row>
    <row r="167" s="15" customFormat="1">
      <c r="A167" s="15"/>
      <c r="B167" s="274"/>
      <c r="C167" s="275"/>
      <c r="D167" s="243" t="s">
        <v>372</v>
      </c>
      <c r="E167" s="276" t="s">
        <v>1</v>
      </c>
      <c r="F167" s="277" t="s">
        <v>4185</v>
      </c>
      <c r="G167" s="275"/>
      <c r="H167" s="276" t="s">
        <v>1</v>
      </c>
      <c r="I167" s="278"/>
      <c r="J167" s="275"/>
      <c r="K167" s="275"/>
      <c r="L167" s="279"/>
      <c r="M167" s="280"/>
      <c r="N167" s="281"/>
      <c r="O167" s="281"/>
      <c r="P167" s="281"/>
      <c r="Q167" s="281"/>
      <c r="R167" s="281"/>
      <c r="S167" s="281"/>
      <c r="T167" s="282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83" t="s">
        <v>372</v>
      </c>
      <c r="AU167" s="283" t="s">
        <v>88</v>
      </c>
      <c r="AV167" s="15" t="s">
        <v>83</v>
      </c>
      <c r="AW167" s="15" t="s">
        <v>32</v>
      </c>
      <c r="AX167" s="15" t="s">
        <v>76</v>
      </c>
      <c r="AY167" s="283" t="s">
        <v>362</v>
      </c>
    </row>
    <row r="168" s="13" customFormat="1">
      <c r="A168" s="13"/>
      <c r="B168" s="241"/>
      <c r="C168" s="242"/>
      <c r="D168" s="243" t="s">
        <v>372</v>
      </c>
      <c r="E168" s="244" t="s">
        <v>1</v>
      </c>
      <c r="F168" s="245" t="s">
        <v>4186</v>
      </c>
      <c r="G168" s="242"/>
      <c r="H168" s="246">
        <v>1.6200000000000001</v>
      </c>
      <c r="I168" s="247"/>
      <c r="J168" s="242"/>
      <c r="K168" s="242"/>
      <c r="L168" s="248"/>
      <c r="M168" s="249"/>
      <c r="N168" s="250"/>
      <c r="O168" s="250"/>
      <c r="P168" s="250"/>
      <c r="Q168" s="250"/>
      <c r="R168" s="250"/>
      <c r="S168" s="250"/>
      <c r="T168" s="25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2" t="s">
        <v>372</v>
      </c>
      <c r="AU168" s="252" t="s">
        <v>88</v>
      </c>
      <c r="AV168" s="13" t="s">
        <v>88</v>
      </c>
      <c r="AW168" s="13" t="s">
        <v>32</v>
      </c>
      <c r="AX168" s="13" t="s">
        <v>76</v>
      </c>
      <c r="AY168" s="252" t="s">
        <v>362</v>
      </c>
    </row>
    <row r="169" s="14" customFormat="1">
      <c r="A169" s="14"/>
      <c r="B169" s="263"/>
      <c r="C169" s="264"/>
      <c r="D169" s="243" t="s">
        <v>372</v>
      </c>
      <c r="E169" s="265" t="s">
        <v>1</v>
      </c>
      <c r="F169" s="266" t="s">
        <v>396</v>
      </c>
      <c r="G169" s="264"/>
      <c r="H169" s="267">
        <v>1.6200000000000001</v>
      </c>
      <c r="I169" s="268"/>
      <c r="J169" s="264"/>
      <c r="K169" s="264"/>
      <c r="L169" s="269"/>
      <c r="M169" s="270"/>
      <c r="N169" s="271"/>
      <c r="O169" s="271"/>
      <c r="P169" s="271"/>
      <c r="Q169" s="271"/>
      <c r="R169" s="271"/>
      <c r="S169" s="271"/>
      <c r="T169" s="27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73" t="s">
        <v>372</v>
      </c>
      <c r="AU169" s="273" t="s">
        <v>88</v>
      </c>
      <c r="AV169" s="14" t="s">
        <v>370</v>
      </c>
      <c r="AW169" s="14" t="s">
        <v>32</v>
      </c>
      <c r="AX169" s="14" t="s">
        <v>83</v>
      </c>
      <c r="AY169" s="273" t="s">
        <v>362</v>
      </c>
    </row>
    <row r="170" s="2" customFormat="1" ht="33" customHeight="1">
      <c r="A170" s="39"/>
      <c r="B170" s="40"/>
      <c r="C170" s="228" t="s">
        <v>456</v>
      </c>
      <c r="D170" s="228" t="s">
        <v>365</v>
      </c>
      <c r="E170" s="229" t="s">
        <v>2195</v>
      </c>
      <c r="F170" s="230" t="s">
        <v>2196</v>
      </c>
      <c r="G170" s="231" t="s">
        <v>464</v>
      </c>
      <c r="H170" s="232">
        <v>16.199999999999999</v>
      </c>
      <c r="I170" s="233"/>
      <c r="J170" s="234">
        <f>ROUND(I170*H170,2)</f>
        <v>0</v>
      </c>
      <c r="K170" s="230" t="s">
        <v>369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370</v>
      </c>
      <c r="AT170" s="239" t="s">
        <v>365</v>
      </c>
      <c r="AU170" s="239" t="s">
        <v>88</v>
      </c>
      <c r="AY170" s="18" t="s">
        <v>362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88</v>
      </c>
      <c r="BK170" s="240">
        <f>ROUND(I170*H170,2)</f>
        <v>0</v>
      </c>
      <c r="BL170" s="18" t="s">
        <v>370</v>
      </c>
      <c r="BM170" s="239" t="s">
        <v>4187</v>
      </c>
    </row>
    <row r="171" s="15" customFormat="1">
      <c r="A171" s="15"/>
      <c r="B171" s="274"/>
      <c r="C171" s="275"/>
      <c r="D171" s="243" t="s">
        <v>372</v>
      </c>
      <c r="E171" s="276" t="s">
        <v>1</v>
      </c>
      <c r="F171" s="277" t="s">
        <v>4188</v>
      </c>
      <c r="G171" s="275"/>
      <c r="H171" s="276" t="s">
        <v>1</v>
      </c>
      <c r="I171" s="278"/>
      <c r="J171" s="275"/>
      <c r="K171" s="275"/>
      <c r="L171" s="279"/>
      <c r="M171" s="280"/>
      <c r="N171" s="281"/>
      <c r="O171" s="281"/>
      <c r="P171" s="281"/>
      <c r="Q171" s="281"/>
      <c r="R171" s="281"/>
      <c r="S171" s="281"/>
      <c r="T171" s="282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83" t="s">
        <v>372</v>
      </c>
      <c r="AU171" s="283" t="s">
        <v>88</v>
      </c>
      <c r="AV171" s="15" t="s">
        <v>83</v>
      </c>
      <c r="AW171" s="15" t="s">
        <v>32</v>
      </c>
      <c r="AX171" s="15" t="s">
        <v>76</v>
      </c>
      <c r="AY171" s="283" t="s">
        <v>362</v>
      </c>
    </row>
    <row r="172" s="13" customFormat="1">
      <c r="A172" s="13"/>
      <c r="B172" s="241"/>
      <c r="C172" s="242"/>
      <c r="D172" s="243" t="s">
        <v>372</v>
      </c>
      <c r="E172" s="244" t="s">
        <v>1</v>
      </c>
      <c r="F172" s="245" t="s">
        <v>4189</v>
      </c>
      <c r="G172" s="242"/>
      <c r="H172" s="246">
        <v>16.199999999999999</v>
      </c>
      <c r="I172" s="247"/>
      <c r="J172" s="242"/>
      <c r="K172" s="242"/>
      <c r="L172" s="248"/>
      <c r="M172" s="249"/>
      <c r="N172" s="250"/>
      <c r="O172" s="250"/>
      <c r="P172" s="250"/>
      <c r="Q172" s="250"/>
      <c r="R172" s="250"/>
      <c r="S172" s="250"/>
      <c r="T172" s="25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2" t="s">
        <v>372</v>
      </c>
      <c r="AU172" s="252" t="s">
        <v>88</v>
      </c>
      <c r="AV172" s="13" t="s">
        <v>88</v>
      </c>
      <c r="AW172" s="13" t="s">
        <v>32</v>
      </c>
      <c r="AX172" s="13" t="s">
        <v>83</v>
      </c>
      <c r="AY172" s="252" t="s">
        <v>362</v>
      </c>
    </row>
    <row r="173" s="2" customFormat="1" ht="37.8" customHeight="1">
      <c r="A173" s="39"/>
      <c r="B173" s="40"/>
      <c r="C173" s="228" t="s">
        <v>461</v>
      </c>
      <c r="D173" s="228" t="s">
        <v>365</v>
      </c>
      <c r="E173" s="229" t="s">
        <v>4190</v>
      </c>
      <c r="F173" s="230" t="s">
        <v>4191</v>
      </c>
      <c r="G173" s="231" t="s">
        <v>464</v>
      </c>
      <c r="H173" s="232">
        <v>21.600000000000001</v>
      </c>
      <c r="I173" s="233"/>
      <c r="J173" s="234">
        <f>ROUND(I173*H173,2)</f>
        <v>0</v>
      </c>
      <c r="K173" s="230" t="s">
        <v>369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370</v>
      </c>
      <c r="AT173" s="239" t="s">
        <v>365</v>
      </c>
      <c r="AU173" s="239" t="s">
        <v>88</v>
      </c>
      <c r="AY173" s="18" t="s">
        <v>362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88</v>
      </c>
      <c r="BK173" s="240">
        <f>ROUND(I173*H173,2)</f>
        <v>0</v>
      </c>
      <c r="BL173" s="18" t="s">
        <v>370</v>
      </c>
      <c r="BM173" s="239" t="s">
        <v>4192</v>
      </c>
    </row>
    <row r="174" s="15" customFormat="1">
      <c r="A174" s="15"/>
      <c r="B174" s="274"/>
      <c r="C174" s="275"/>
      <c r="D174" s="243" t="s">
        <v>372</v>
      </c>
      <c r="E174" s="276" t="s">
        <v>1</v>
      </c>
      <c r="F174" s="277" t="s">
        <v>4193</v>
      </c>
      <c r="G174" s="275"/>
      <c r="H174" s="276" t="s">
        <v>1</v>
      </c>
      <c r="I174" s="278"/>
      <c r="J174" s="275"/>
      <c r="K174" s="275"/>
      <c r="L174" s="279"/>
      <c r="M174" s="280"/>
      <c r="N174" s="281"/>
      <c r="O174" s="281"/>
      <c r="P174" s="281"/>
      <c r="Q174" s="281"/>
      <c r="R174" s="281"/>
      <c r="S174" s="281"/>
      <c r="T174" s="282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83" t="s">
        <v>372</v>
      </c>
      <c r="AU174" s="283" t="s">
        <v>88</v>
      </c>
      <c r="AV174" s="15" t="s">
        <v>83</v>
      </c>
      <c r="AW174" s="15" t="s">
        <v>32</v>
      </c>
      <c r="AX174" s="15" t="s">
        <v>76</v>
      </c>
      <c r="AY174" s="283" t="s">
        <v>362</v>
      </c>
    </row>
    <row r="175" s="13" customFormat="1">
      <c r="A175" s="13"/>
      <c r="B175" s="241"/>
      <c r="C175" s="242"/>
      <c r="D175" s="243" t="s">
        <v>372</v>
      </c>
      <c r="E175" s="244" t="s">
        <v>1</v>
      </c>
      <c r="F175" s="245" t="s">
        <v>4194</v>
      </c>
      <c r="G175" s="242"/>
      <c r="H175" s="246">
        <v>16.199999999999999</v>
      </c>
      <c r="I175" s="247"/>
      <c r="J175" s="242"/>
      <c r="K175" s="242"/>
      <c r="L175" s="248"/>
      <c r="M175" s="249"/>
      <c r="N175" s="250"/>
      <c r="O175" s="250"/>
      <c r="P175" s="250"/>
      <c r="Q175" s="250"/>
      <c r="R175" s="250"/>
      <c r="S175" s="250"/>
      <c r="T175" s="25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2" t="s">
        <v>372</v>
      </c>
      <c r="AU175" s="252" t="s">
        <v>88</v>
      </c>
      <c r="AV175" s="13" t="s">
        <v>88</v>
      </c>
      <c r="AW175" s="13" t="s">
        <v>32</v>
      </c>
      <c r="AX175" s="13" t="s">
        <v>76</v>
      </c>
      <c r="AY175" s="252" t="s">
        <v>362</v>
      </c>
    </row>
    <row r="176" s="13" customFormat="1">
      <c r="A176" s="13"/>
      <c r="B176" s="241"/>
      <c r="C176" s="242"/>
      <c r="D176" s="243" t="s">
        <v>372</v>
      </c>
      <c r="E176" s="244" t="s">
        <v>1</v>
      </c>
      <c r="F176" s="245" t="s">
        <v>4195</v>
      </c>
      <c r="G176" s="242"/>
      <c r="H176" s="246">
        <v>5.4000000000000004</v>
      </c>
      <c r="I176" s="247"/>
      <c r="J176" s="242"/>
      <c r="K176" s="242"/>
      <c r="L176" s="248"/>
      <c r="M176" s="249"/>
      <c r="N176" s="250"/>
      <c r="O176" s="250"/>
      <c r="P176" s="250"/>
      <c r="Q176" s="250"/>
      <c r="R176" s="250"/>
      <c r="S176" s="250"/>
      <c r="T176" s="25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2" t="s">
        <v>372</v>
      </c>
      <c r="AU176" s="252" t="s">
        <v>88</v>
      </c>
      <c r="AV176" s="13" t="s">
        <v>88</v>
      </c>
      <c r="AW176" s="13" t="s">
        <v>32</v>
      </c>
      <c r="AX176" s="13" t="s">
        <v>76</v>
      </c>
      <c r="AY176" s="252" t="s">
        <v>362</v>
      </c>
    </row>
    <row r="177" s="14" customFormat="1">
      <c r="A177" s="14"/>
      <c r="B177" s="263"/>
      <c r="C177" s="264"/>
      <c r="D177" s="243" t="s">
        <v>372</v>
      </c>
      <c r="E177" s="265" t="s">
        <v>1</v>
      </c>
      <c r="F177" s="266" t="s">
        <v>396</v>
      </c>
      <c r="G177" s="264"/>
      <c r="H177" s="267">
        <v>21.600000000000001</v>
      </c>
      <c r="I177" s="268"/>
      <c r="J177" s="264"/>
      <c r="K177" s="264"/>
      <c r="L177" s="269"/>
      <c r="M177" s="270"/>
      <c r="N177" s="271"/>
      <c r="O177" s="271"/>
      <c r="P177" s="271"/>
      <c r="Q177" s="271"/>
      <c r="R177" s="271"/>
      <c r="S177" s="271"/>
      <c r="T177" s="27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73" t="s">
        <v>372</v>
      </c>
      <c r="AU177" s="273" t="s">
        <v>88</v>
      </c>
      <c r="AV177" s="14" t="s">
        <v>370</v>
      </c>
      <c r="AW177" s="14" t="s">
        <v>32</v>
      </c>
      <c r="AX177" s="14" t="s">
        <v>83</v>
      </c>
      <c r="AY177" s="273" t="s">
        <v>362</v>
      </c>
    </row>
    <row r="178" s="2" customFormat="1" ht="37.8" customHeight="1">
      <c r="A178" s="39"/>
      <c r="B178" s="40"/>
      <c r="C178" s="228" t="s">
        <v>7</v>
      </c>
      <c r="D178" s="228" t="s">
        <v>365</v>
      </c>
      <c r="E178" s="229" t="s">
        <v>2114</v>
      </c>
      <c r="F178" s="230" t="s">
        <v>2115</v>
      </c>
      <c r="G178" s="231" t="s">
        <v>464</v>
      </c>
      <c r="H178" s="232">
        <v>18.899999999999999</v>
      </c>
      <c r="I178" s="233"/>
      <c r="J178" s="234">
        <f>ROUND(I178*H178,2)</f>
        <v>0</v>
      </c>
      <c r="K178" s="230" t="s">
        <v>369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370</v>
      </c>
      <c r="AT178" s="239" t="s">
        <v>365</v>
      </c>
      <c r="AU178" s="239" t="s">
        <v>88</v>
      </c>
      <c r="AY178" s="18" t="s">
        <v>362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88</v>
      </c>
      <c r="BK178" s="240">
        <f>ROUND(I178*H178,2)</f>
        <v>0</v>
      </c>
      <c r="BL178" s="18" t="s">
        <v>370</v>
      </c>
      <c r="BM178" s="239" t="s">
        <v>4196</v>
      </c>
    </row>
    <row r="179" s="15" customFormat="1">
      <c r="A179" s="15"/>
      <c r="B179" s="274"/>
      <c r="C179" s="275"/>
      <c r="D179" s="243" t="s">
        <v>372</v>
      </c>
      <c r="E179" s="276" t="s">
        <v>1</v>
      </c>
      <c r="F179" s="277" t="s">
        <v>4197</v>
      </c>
      <c r="G179" s="275"/>
      <c r="H179" s="276" t="s">
        <v>1</v>
      </c>
      <c r="I179" s="278"/>
      <c r="J179" s="275"/>
      <c r="K179" s="275"/>
      <c r="L179" s="279"/>
      <c r="M179" s="280"/>
      <c r="N179" s="281"/>
      <c r="O179" s="281"/>
      <c r="P179" s="281"/>
      <c r="Q179" s="281"/>
      <c r="R179" s="281"/>
      <c r="S179" s="281"/>
      <c r="T179" s="282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83" t="s">
        <v>372</v>
      </c>
      <c r="AU179" s="283" t="s">
        <v>88</v>
      </c>
      <c r="AV179" s="15" t="s">
        <v>83</v>
      </c>
      <c r="AW179" s="15" t="s">
        <v>32</v>
      </c>
      <c r="AX179" s="15" t="s">
        <v>76</v>
      </c>
      <c r="AY179" s="283" t="s">
        <v>362</v>
      </c>
    </row>
    <row r="180" s="13" customFormat="1">
      <c r="A180" s="13"/>
      <c r="B180" s="241"/>
      <c r="C180" s="242"/>
      <c r="D180" s="243" t="s">
        <v>372</v>
      </c>
      <c r="E180" s="244" t="s">
        <v>1</v>
      </c>
      <c r="F180" s="245" t="s">
        <v>4198</v>
      </c>
      <c r="G180" s="242"/>
      <c r="H180" s="246">
        <v>8.0999999999999996</v>
      </c>
      <c r="I180" s="247"/>
      <c r="J180" s="242"/>
      <c r="K180" s="242"/>
      <c r="L180" s="248"/>
      <c r="M180" s="249"/>
      <c r="N180" s="250"/>
      <c r="O180" s="250"/>
      <c r="P180" s="250"/>
      <c r="Q180" s="250"/>
      <c r="R180" s="250"/>
      <c r="S180" s="250"/>
      <c r="T180" s="25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2" t="s">
        <v>372</v>
      </c>
      <c r="AU180" s="252" t="s">
        <v>88</v>
      </c>
      <c r="AV180" s="13" t="s">
        <v>88</v>
      </c>
      <c r="AW180" s="13" t="s">
        <v>32</v>
      </c>
      <c r="AX180" s="13" t="s">
        <v>76</v>
      </c>
      <c r="AY180" s="252" t="s">
        <v>362</v>
      </c>
    </row>
    <row r="181" s="15" customFormat="1">
      <c r="A181" s="15"/>
      <c r="B181" s="274"/>
      <c r="C181" s="275"/>
      <c r="D181" s="243" t="s">
        <v>372</v>
      </c>
      <c r="E181" s="276" t="s">
        <v>1</v>
      </c>
      <c r="F181" s="277" t="s">
        <v>4199</v>
      </c>
      <c r="G181" s="275"/>
      <c r="H181" s="276" t="s">
        <v>1</v>
      </c>
      <c r="I181" s="278"/>
      <c r="J181" s="275"/>
      <c r="K181" s="275"/>
      <c r="L181" s="279"/>
      <c r="M181" s="280"/>
      <c r="N181" s="281"/>
      <c r="O181" s="281"/>
      <c r="P181" s="281"/>
      <c r="Q181" s="281"/>
      <c r="R181" s="281"/>
      <c r="S181" s="281"/>
      <c r="T181" s="282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83" t="s">
        <v>372</v>
      </c>
      <c r="AU181" s="283" t="s">
        <v>88</v>
      </c>
      <c r="AV181" s="15" t="s">
        <v>83</v>
      </c>
      <c r="AW181" s="15" t="s">
        <v>32</v>
      </c>
      <c r="AX181" s="15" t="s">
        <v>76</v>
      </c>
      <c r="AY181" s="283" t="s">
        <v>362</v>
      </c>
    </row>
    <row r="182" s="13" customFormat="1">
      <c r="A182" s="13"/>
      <c r="B182" s="241"/>
      <c r="C182" s="242"/>
      <c r="D182" s="243" t="s">
        <v>372</v>
      </c>
      <c r="E182" s="244" t="s">
        <v>1</v>
      </c>
      <c r="F182" s="245" t="s">
        <v>4200</v>
      </c>
      <c r="G182" s="242"/>
      <c r="H182" s="246">
        <v>5.4000000000000004</v>
      </c>
      <c r="I182" s="247"/>
      <c r="J182" s="242"/>
      <c r="K182" s="242"/>
      <c r="L182" s="248"/>
      <c r="M182" s="249"/>
      <c r="N182" s="250"/>
      <c r="O182" s="250"/>
      <c r="P182" s="250"/>
      <c r="Q182" s="250"/>
      <c r="R182" s="250"/>
      <c r="S182" s="250"/>
      <c r="T182" s="25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2" t="s">
        <v>372</v>
      </c>
      <c r="AU182" s="252" t="s">
        <v>88</v>
      </c>
      <c r="AV182" s="13" t="s">
        <v>88</v>
      </c>
      <c r="AW182" s="13" t="s">
        <v>32</v>
      </c>
      <c r="AX182" s="13" t="s">
        <v>76</v>
      </c>
      <c r="AY182" s="252" t="s">
        <v>362</v>
      </c>
    </row>
    <row r="183" s="13" customFormat="1">
      <c r="A183" s="13"/>
      <c r="B183" s="241"/>
      <c r="C183" s="242"/>
      <c r="D183" s="243" t="s">
        <v>372</v>
      </c>
      <c r="E183" s="244" t="s">
        <v>1</v>
      </c>
      <c r="F183" s="245" t="s">
        <v>4201</v>
      </c>
      <c r="G183" s="242"/>
      <c r="H183" s="246">
        <v>5.4000000000000004</v>
      </c>
      <c r="I183" s="247"/>
      <c r="J183" s="242"/>
      <c r="K183" s="242"/>
      <c r="L183" s="248"/>
      <c r="M183" s="249"/>
      <c r="N183" s="250"/>
      <c r="O183" s="250"/>
      <c r="P183" s="250"/>
      <c r="Q183" s="250"/>
      <c r="R183" s="250"/>
      <c r="S183" s="250"/>
      <c r="T183" s="25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2" t="s">
        <v>372</v>
      </c>
      <c r="AU183" s="252" t="s">
        <v>88</v>
      </c>
      <c r="AV183" s="13" t="s">
        <v>88</v>
      </c>
      <c r="AW183" s="13" t="s">
        <v>32</v>
      </c>
      <c r="AX183" s="13" t="s">
        <v>76</v>
      </c>
      <c r="AY183" s="252" t="s">
        <v>362</v>
      </c>
    </row>
    <row r="184" s="14" customFormat="1">
      <c r="A184" s="14"/>
      <c r="B184" s="263"/>
      <c r="C184" s="264"/>
      <c r="D184" s="243" t="s">
        <v>372</v>
      </c>
      <c r="E184" s="265" t="s">
        <v>1</v>
      </c>
      <c r="F184" s="266" t="s">
        <v>396</v>
      </c>
      <c r="G184" s="264"/>
      <c r="H184" s="267">
        <v>18.899999999999999</v>
      </c>
      <c r="I184" s="268"/>
      <c r="J184" s="264"/>
      <c r="K184" s="264"/>
      <c r="L184" s="269"/>
      <c r="M184" s="270"/>
      <c r="N184" s="271"/>
      <c r="O184" s="271"/>
      <c r="P184" s="271"/>
      <c r="Q184" s="271"/>
      <c r="R184" s="271"/>
      <c r="S184" s="271"/>
      <c r="T184" s="27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73" t="s">
        <v>372</v>
      </c>
      <c r="AU184" s="273" t="s">
        <v>88</v>
      </c>
      <c r="AV184" s="14" t="s">
        <v>370</v>
      </c>
      <c r="AW184" s="14" t="s">
        <v>32</v>
      </c>
      <c r="AX184" s="14" t="s">
        <v>83</v>
      </c>
      <c r="AY184" s="273" t="s">
        <v>362</v>
      </c>
    </row>
    <row r="185" s="2" customFormat="1" ht="37.8" customHeight="1">
      <c r="A185" s="39"/>
      <c r="B185" s="40"/>
      <c r="C185" s="228" t="s">
        <v>473</v>
      </c>
      <c r="D185" s="228" t="s">
        <v>365</v>
      </c>
      <c r="E185" s="229" t="s">
        <v>2117</v>
      </c>
      <c r="F185" s="230" t="s">
        <v>2118</v>
      </c>
      <c r="G185" s="231" t="s">
        <v>464</v>
      </c>
      <c r="H185" s="232">
        <v>189</v>
      </c>
      <c r="I185" s="233"/>
      <c r="J185" s="234">
        <f>ROUND(I185*H185,2)</f>
        <v>0</v>
      </c>
      <c r="K185" s="230" t="s">
        <v>369</v>
      </c>
      <c r="L185" s="45"/>
      <c r="M185" s="235" t="s">
        <v>1</v>
      </c>
      <c r="N185" s="236" t="s">
        <v>42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370</v>
      </c>
      <c r="AT185" s="239" t="s">
        <v>365</v>
      </c>
      <c r="AU185" s="239" t="s">
        <v>88</v>
      </c>
      <c r="AY185" s="18" t="s">
        <v>362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88</v>
      </c>
      <c r="BK185" s="240">
        <f>ROUND(I185*H185,2)</f>
        <v>0</v>
      </c>
      <c r="BL185" s="18" t="s">
        <v>370</v>
      </c>
      <c r="BM185" s="239" t="s">
        <v>4202</v>
      </c>
    </row>
    <row r="186" s="13" customFormat="1">
      <c r="A186" s="13"/>
      <c r="B186" s="241"/>
      <c r="C186" s="242"/>
      <c r="D186" s="243" t="s">
        <v>372</v>
      </c>
      <c r="E186" s="244" t="s">
        <v>1</v>
      </c>
      <c r="F186" s="245" t="s">
        <v>4203</v>
      </c>
      <c r="G186" s="242"/>
      <c r="H186" s="246">
        <v>18.899999999999999</v>
      </c>
      <c r="I186" s="247"/>
      <c r="J186" s="242"/>
      <c r="K186" s="242"/>
      <c r="L186" s="248"/>
      <c r="M186" s="249"/>
      <c r="N186" s="250"/>
      <c r="O186" s="250"/>
      <c r="P186" s="250"/>
      <c r="Q186" s="250"/>
      <c r="R186" s="250"/>
      <c r="S186" s="250"/>
      <c r="T186" s="25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2" t="s">
        <v>372</v>
      </c>
      <c r="AU186" s="252" t="s">
        <v>88</v>
      </c>
      <c r="AV186" s="13" t="s">
        <v>88</v>
      </c>
      <c r="AW186" s="13" t="s">
        <v>32</v>
      </c>
      <c r="AX186" s="13" t="s">
        <v>83</v>
      </c>
      <c r="AY186" s="252" t="s">
        <v>362</v>
      </c>
    </row>
    <row r="187" s="13" customFormat="1">
      <c r="A187" s="13"/>
      <c r="B187" s="241"/>
      <c r="C187" s="242"/>
      <c r="D187" s="243" t="s">
        <v>372</v>
      </c>
      <c r="E187" s="242"/>
      <c r="F187" s="245" t="s">
        <v>4204</v>
      </c>
      <c r="G187" s="242"/>
      <c r="H187" s="246">
        <v>189</v>
      </c>
      <c r="I187" s="247"/>
      <c r="J187" s="242"/>
      <c r="K187" s="242"/>
      <c r="L187" s="248"/>
      <c r="M187" s="249"/>
      <c r="N187" s="250"/>
      <c r="O187" s="250"/>
      <c r="P187" s="250"/>
      <c r="Q187" s="250"/>
      <c r="R187" s="250"/>
      <c r="S187" s="250"/>
      <c r="T187" s="25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2" t="s">
        <v>372</v>
      </c>
      <c r="AU187" s="252" t="s">
        <v>88</v>
      </c>
      <c r="AV187" s="13" t="s">
        <v>88</v>
      </c>
      <c r="AW187" s="13" t="s">
        <v>4</v>
      </c>
      <c r="AX187" s="13" t="s">
        <v>83</v>
      </c>
      <c r="AY187" s="252" t="s">
        <v>362</v>
      </c>
    </row>
    <row r="188" s="2" customFormat="1" ht="16.5" customHeight="1">
      <c r="A188" s="39"/>
      <c r="B188" s="40"/>
      <c r="C188" s="228" t="s">
        <v>479</v>
      </c>
      <c r="D188" s="228" t="s">
        <v>365</v>
      </c>
      <c r="E188" s="229" t="s">
        <v>4205</v>
      </c>
      <c r="F188" s="230" t="s">
        <v>2127</v>
      </c>
      <c r="G188" s="231" t="s">
        <v>464</v>
      </c>
      <c r="H188" s="232">
        <v>18.899999999999999</v>
      </c>
      <c r="I188" s="233"/>
      <c r="J188" s="234">
        <f>ROUND(I188*H188,2)</f>
        <v>0</v>
      </c>
      <c r="K188" s="230" t="s">
        <v>369</v>
      </c>
      <c r="L188" s="45"/>
      <c r="M188" s="235" t="s">
        <v>1</v>
      </c>
      <c r="N188" s="236" t="s">
        <v>42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370</v>
      </c>
      <c r="AT188" s="239" t="s">
        <v>365</v>
      </c>
      <c r="AU188" s="239" t="s">
        <v>88</v>
      </c>
      <c r="AY188" s="18" t="s">
        <v>362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88</v>
      </c>
      <c r="BK188" s="240">
        <f>ROUND(I188*H188,2)</f>
        <v>0</v>
      </c>
      <c r="BL188" s="18" t="s">
        <v>370</v>
      </c>
      <c r="BM188" s="239" t="s">
        <v>4206</v>
      </c>
    </row>
    <row r="189" s="15" customFormat="1">
      <c r="A189" s="15"/>
      <c r="B189" s="274"/>
      <c r="C189" s="275"/>
      <c r="D189" s="243" t="s">
        <v>372</v>
      </c>
      <c r="E189" s="276" t="s">
        <v>1</v>
      </c>
      <c r="F189" s="277" t="s">
        <v>4197</v>
      </c>
      <c r="G189" s="275"/>
      <c r="H189" s="276" t="s">
        <v>1</v>
      </c>
      <c r="I189" s="278"/>
      <c r="J189" s="275"/>
      <c r="K189" s="275"/>
      <c r="L189" s="279"/>
      <c r="M189" s="280"/>
      <c r="N189" s="281"/>
      <c r="O189" s="281"/>
      <c r="P189" s="281"/>
      <c r="Q189" s="281"/>
      <c r="R189" s="281"/>
      <c r="S189" s="281"/>
      <c r="T189" s="282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83" t="s">
        <v>372</v>
      </c>
      <c r="AU189" s="283" t="s">
        <v>88</v>
      </c>
      <c r="AV189" s="15" t="s">
        <v>83</v>
      </c>
      <c r="AW189" s="15" t="s">
        <v>32</v>
      </c>
      <c r="AX189" s="15" t="s">
        <v>76</v>
      </c>
      <c r="AY189" s="283" t="s">
        <v>362</v>
      </c>
    </row>
    <row r="190" s="13" customFormat="1">
      <c r="A190" s="13"/>
      <c r="B190" s="241"/>
      <c r="C190" s="242"/>
      <c r="D190" s="243" t="s">
        <v>372</v>
      </c>
      <c r="E190" s="244" t="s">
        <v>1</v>
      </c>
      <c r="F190" s="245" t="s">
        <v>4203</v>
      </c>
      <c r="G190" s="242"/>
      <c r="H190" s="246">
        <v>18.899999999999999</v>
      </c>
      <c r="I190" s="247"/>
      <c r="J190" s="242"/>
      <c r="K190" s="242"/>
      <c r="L190" s="248"/>
      <c r="M190" s="249"/>
      <c r="N190" s="250"/>
      <c r="O190" s="250"/>
      <c r="P190" s="250"/>
      <c r="Q190" s="250"/>
      <c r="R190" s="250"/>
      <c r="S190" s="250"/>
      <c r="T190" s="25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2" t="s">
        <v>372</v>
      </c>
      <c r="AU190" s="252" t="s">
        <v>88</v>
      </c>
      <c r="AV190" s="13" t="s">
        <v>88</v>
      </c>
      <c r="AW190" s="13" t="s">
        <v>32</v>
      </c>
      <c r="AX190" s="13" t="s">
        <v>76</v>
      </c>
      <c r="AY190" s="252" t="s">
        <v>362</v>
      </c>
    </row>
    <row r="191" s="14" customFormat="1">
      <c r="A191" s="14"/>
      <c r="B191" s="263"/>
      <c r="C191" s="264"/>
      <c r="D191" s="243" t="s">
        <v>372</v>
      </c>
      <c r="E191" s="265" t="s">
        <v>1</v>
      </c>
      <c r="F191" s="266" t="s">
        <v>396</v>
      </c>
      <c r="G191" s="264"/>
      <c r="H191" s="267">
        <v>18.899999999999999</v>
      </c>
      <c r="I191" s="268"/>
      <c r="J191" s="264"/>
      <c r="K191" s="264"/>
      <c r="L191" s="269"/>
      <c r="M191" s="270"/>
      <c r="N191" s="271"/>
      <c r="O191" s="271"/>
      <c r="P191" s="271"/>
      <c r="Q191" s="271"/>
      <c r="R191" s="271"/>
      <c r="S191" s="271"/>
      <c r="T191" s="27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73" t="s">
        <v>372</v>
      </c>
      <c r="AU191" s="273" t="s">
        <v>88</v>
      </c>
      <c r="AV191" s="14" t="s">
        <v>370</v>
      </c>
      <c r="AW191" s="14" t="s">
        <v>32</v>
      </c>
      <c r="AX191" s="14" t="s">
        <v>83</v>
      </c>
      <c r="AY191" s="273" t="s">
        <v>362</v>
      </c>
    </row>
    <row r="192" s="2" customFormat="1" ht="33" customHeight="1">
      <c r="A192" s="39"/>
      <c r="B192" s="40"/>
      <c r="C192" s="228" t="s">
        <v>484</v>
      </c>
      <c r="D192" s="228" t="s">
        <v>365</v>
      </c>
      <c r="E192" s="229" t="s">
        <v>3655</v>
      </c>
      <c r="F192" s="230" t="s">
        <v>3656</v>
      </c>
      <c r="G192" s="231" t="s">
        <v>482</v>
      </c>
      <c r="H192" s="232">
        <v>30.239999999999998</v>
      </c>
      <c r="I192" s="233"/>
      <c r="J192" s="234">
        <f>ROUND(I192*H192,2)</f>
        <v>0</v>
      </c>
      <c r="K192" s="230" t="s">
        <v>369</v>
      </c>
      <c r="L192" s="45"/>
      <c r="M192" s="235" t="s">
        <v>1</v>
      </c>
      <c r="N192" s="236" t="s">
        <v>42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370</v>
      </c>
      <c r="AT192" s="239" t="s">
        <v>365</v>
      </c>
      <c r="AU192" s="239" t="s">
        <v>88</v>
      </c>
      <c r="AY192" s="18" t="s">
        <v>362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88</v>
      </c>
      <c r="BK192" s="240">
        <f>ROUND(I192*H192,2)</f>
        <v>0</v>
      </c>
      <c r="BL192" s="18" t="s">
        <v>370</v>
      </c>
      <c r="BM192" s="239" t="s">
        <v>4207</v>
      </c>
    </row>
    <row r="193" s="13" customFormat="1">
      <c r="A193" s="13"/>
      <c r="B193" s="241"/>
      <c r="C193" s="242"/>
      <c r="D193" s="243" t="s">
        <v>372</v>
      </c>
      <c r="E193" s="244" t="s">
        <v>1</v>
      </c>
      <c r="F193" s="245" t="s">
        <v>4208</v>
      </c>
      <c r="G193" s="242"/>
      <c r="H193" s="246">
        <v>30.239999999999998</v>
      </c>
      <c r="I193" s="247"/>
      <c r="J193" s="242"/>
      <c r="K193" s="242"/>
      <c r="L193" s="248"/>
      <c r="M193" s="249"/>
      <c r="N193" s="250"/>
      <c r="O193" s="250"/>
      <c r="P193" s="250"/>
      <c r="Q193" s="250"/>
      <c r="R193" s="250"/>
      <c r="S193" s="250"/>
      <c r="T193" s="25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2" t="s">
        <v>372</v>
      </c>
      <c r="AU193" s="252" t="s">
        <v>88</v>
      </c>
      <c r="AV193" s="13" t="s">
        <v>88</v>
      </c>
      <c r="AW193" s="13" t="s">
        <v>32</v>
      </c>
      <c r="AX193" s="13" t="s">
        <v>83</v>
      </c>
      <c r="AY193" s="252" t="s">
        <v>362</v>
      </c>
    </row>
    <row r="194" s="2" customFormat="1" ht="24.15" customHeight="1">
      <c r="A194" s="39"/>
      <c r="B194" s="40"/>
      <c r="C194" s="228" t="s">
        <v>488</v>
      </c>
      <c r="D194" s="228" t="s">
        <v>365</v>
      </c>
      <c r="E194" s="229" t="s">
        <v>4209</v>
      </c>
      <c r="F194" s="230" t="s">
        <v>4210</v>
      </c>
      <c r="G194" s="231" t="s">
        <v>464</v>
      </c>
      <c r="H194" s="232">
        <v>2.7000000000000002</v>
      </c>
      <c r="I194" s="233"/>
      <c r="J194" s="234">
        <f>ROUND(I194*H194,2)</f>
        <v>0</v>
      </c>
      <c r="K194" s="230" t="s">
        <v>369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370</v>
      </c>
      <c r="AT194" s="239" t="s">
        <v>365</v>
      </c>
      <c r="AU194" s="239" t="s">
        <v>88</v>
      </c>
      <c r="AY194" s="18" t="s">
        <v>362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88</v>
      </c>
      <c r="BK194" s="240">
        <f>ROUND(I194*H194,2)</f>
        <v>0</v>
      </c>
      <c r="BL194" s="18" t="s">
        <v>370</v>
      </c>
      <c r="BM194" s="239" t="s">
        <v>4211</v>
      </c>
    </row>
    <row r="195" s="13" customFormat="1">
      <c r="A195" s="13"/>
      <c r="B195" s="241"/>
      <c r="C195" s="242"/>
      <c r="D195" s="243" t="s">
        <v>372</v>
      </c>
      <c r="E195" s="244" t="s">
        <v>1</v>
      </c>
      <c r="F195" s="245" t="s">
        <v>4212</v>
      </c>
      <c r="G195" s="242"/>
      <c r="H195" s="246">
        <v>2.7000000000000002</v>
      </c>
      <c r="I195" s="247"/>
      <c r="J195" s="242"/>
      <c r="K195" s="242"/>
      <c r="L195" s="248"/>
      <c r="M195" s="249"/>
      <c r="N195" s="250"/>
      <c r="O195" s="250"/>
      <c r="P195" s="250"/>
      <c r="Q195" s="250"/>
      <c r="R195" s="250"/>
      <c r="S195" s="250"/>
      <c r="T195" s="25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2" t="s">
        <v>372</v>
      </c>
      <c r="AU195" s="252" t="s">
        <v>88</v>
      </c>
      <c r="AV195" s="13" t="s">
        <v>88</v>
      </c>
      <c r="AW195" s="13" t="s">
        <v>32</v>
      </c>
      <c r="AX195" s="13" t="s">
        <v>83</v>
      </c>
      <c r="AY195" s="252" t="s">
        <v>362</v>
      </c>
    </row>
    <row r="196" s="2" customFormat="1" ht="24.15" customHeight="1">
      <c r="A196" s="39"/>
      <c r="B196" s="40"/>
      <c r="C196" s="228" t="s">
        <v>492</v>
      </c>
      <c r="D196" s="228" t="s">
        <v>365</v>
      </c>
      <c r="E196" s="229" t="s">
        <v>3659</v>
      </c>
      <c r="F196" s="230" t="s">
        <v>3660</v>
      </c>
      <c r="G196" s="231" t="s">
        <v>464</v>
      </c>
      <c r="H196" s="232">
        <v>2.7000000000000002</v>
      </c>
      <c r="I196" s="233"/>
      <c r="J196" s="234">
        <f>ROUND(I196*H196,2)</f>
        <v>0</v>
      </c>
      <c r="K196" s="230" t="s">
        <v>369</v>
      </c>
      <c r="L196" s="45"/>
      <c r="M196" s="235" t="s">
        <v>1</v>
      </c>
      <c r="N196" s="236" t="s">
        <v>42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370</v>
      </c>
      <c r="AT196" s="239" t="s">
        <v>365</v>
      </c>
      <c r="AU196" s="239" t="s">
        <v>88</v>
      </c>
      <c r="AY196" s="18" t="s">
        <v>362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88</v>
      </c>
      <c r="BK196" s="240">
        <f>ROUND(I196*H196,2)</f>
        <v>0</v>
      </c>
      <c r="BL196" s="18" t="s">
        <v>370</v>
      </c>
      <c r="BM196" s="239" t="s">
        <v>4213</v>
      </c>
    </row>
    <row r="197" s="15" customFormat="1">
      <c r="A197" s="15"/>
      <c r="B197" s="274"/>
      <c r="C197" s="275"/>
      <c r="D197" s="243" t="s">
        <v>372</v>
      </c>
      <c r="E197" s="276" t="s">
        <v>1</v>
      </c>
      <c r="F197" s="277" t="s">
        <v>4214</v>
      </c>
      <c r="G197" s="275"/>
      <c r="H197" s="276" t="s">
        <v>1</v>
      </c>
      <c r="I197" s="278"/>
      <c r="J197" s="275"/>
      <c r="K197" s="275"/>
      <c r="L197" s="279"/>
      <c r="M197" s="280"/>
      <c r="N197" s="281"/>
      <c r="O197" s="281"/>
      <c r="P197" s="281"/>
      <c r="Q197" s="281"/>
      <c r="R197" s="281"/>
      <c r="S197" s="281"/>
      <c r="T197" s="282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83" t="s">
        <v>372</v>
      </c>
      <c r="AU197" s="283" t="s">
        <v>88</v>
      </c>
      <c r="AV197" s="15" t="s">
        <v>83</v>
      </c>
      <c r="AW197" s="15" t="s">
        <v>32</v>
      </c>
      <c r="AX197" s="15" t="s">
        <v>76</v>
      </c>
      <c r="AY197" s="283" t="s">
        <v>362</v>
      </c>
    </row>
    <row r="198" s="13" customFormat="1">
      <c r="A198" s="13"/>
      <c r="B198" s="241"/>
      <c r="C198" s="242"/>
      <c r="D198" s="243" t="s">
        <v>372</v>
      </c>
      <c r="E198" s="244" t="s">
        <v>1</v>
      </c>
      <c r="F198" s="245" t="s">
        <v>4215</v>
      </c>
      <c r="G198" s="242"/>
      <c r="H198" s="246">
        <v>2.7000000000000002</v>
      </c>
      <c r="I198" s="247"/>
      <c r="J198" s="242"/>
      <c r="K198" s="242"/>
      <c r="L198" s="248"/>
      <c r="M198" s="249"/>
      <c r="N198" s="250"/>
      <c r="O198" s="250"/>
      <c r="P198" s="250"/>
      <c r="Q198" s="250"/>
      <c r="R198" s="250"/>
      <c r="S198" s="250"/>
      <c r="T198" s="25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2" t="s">
        <v>372</v>
      </c>
      <c r="AU198" s="252" t="s">
        <v>88</v>
      </c>
      <c r="AV198" s="13" t="s">
        <v>88</v>
      </c>
      <c r="AW198" s="13" t="s">
        <v>32</v>
      </c>
      <c r="AX198" s="13" t="s">
        <v>76</v>
      </c>
      <c r="AY198" s="252" t="s">
        <v>362</v>
      </c>
    </row>
    <row r="199" s="14" customFormat="1">
      <c r="A199" s="14"/>
      <c r="B199" s="263"/>
      <c r="C199" s="264"/>
      <c r="D199" s="243" t="s">
        <v>372</v>
      </c>
      <c r="E199" s="265" t="s">
        <v>1</v>
      </c>
      <c r="F199" s="266" t="s">
        <v>396</v>
      </c>
      <c r="G199" s="264"/>
      <c r="H199" s="267">
        <v>2.7000000000000002</v>
      </c>
      <c r="I199" s="268"/>
      <c r="J199" s="264"/>
      <c r="K199" s="264"/>
      <c r="L199" s="269"/>
      <c r="M199" s="270"/>
      <c r="N199" s="271"/>
      <c r="O199" s="271"/>
      <c r="P199" s="271"/>
      <c r="Q199" s="271"/>
      <c r="R199" s="271"/>
      <c r="S199" s="271"/>
      <c r="T199" s="27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73" t="s">
        <v>372</v>
      </c>
      <c r="AU199" s="273" t="s">
        <v>88</v>
      </c>
      <c r="AV199" s="14" t="s">
        <v>370</v>
      </c>
      <c r="AW199" s="14" t="s">
        <v>32</v>
      </c>
      <c r="AX199" s="14" t="s">
        <v>83</v>
      </c>
      <c r="AY199" s="273" t="s">
        <v>362</v>
      </c>
    </row>
    <row r="200" s="2" customFormat="1" ht="16.5" customHeight="1">
      <c r="A200" s="39"/>
      <c r="B200" s="40"/>
      <c r="C200" s="253" t="s">
        <v>497</v>
      </c>
      <c r="D200" s="253" t="s">
        <v>380</v>
      </c>
      <c r="E200" s="254" t="s">
        <v>4216</v>
      </c>
      <c r="F200" s="255" t="s">
        <v>4217</v>
      </c>
      <c r="G200" s="256" t="s">
        <v>482</v>
      </c>
      <c r="H200" s="257">
        <v>5.4000000000000004</v>
      </c>
      <c r="I200" s="258"/>
      <c r="J200" s="259">
        <f>ROUND(I200*H200,2)</f>
        <v>0</v>
      </c>
      <c r="K200" s="255" t="s">
        <v>471</v>
      </c>
      <c r="L200" s="260"/>
      <c r="M200" s="261" t="s">
        <v>1</v>
      </c>
      <c r="N200" s="262" t="s">
        <v>42</v>
      </c>
      <c r="O200" s="92"/>
      <c r="P200" s="237">
        <f>O200*H200</f>
        <v>0</v>
      </c>
      <c r="Q200" s="237">
        <v>1</v>
      </c>
      <c r="R200" s="237">
        <f>Q200*H200</f>
        <v>5.4000000000000004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383</v>
      </c>
      <c r="AT200" s="239" t="s">
        <v>380</v>
      </c>
      <c r="AU200" s="239" t="s">
        <v>88</v>
      </c>
      <c r="AY200" s="18" t="s">
        <v>362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88</v>
      </c>
      <c r="BK200" s="240">
        <f>ROUND(I200*H200,2)</f>
        <v>0</v>
      </c>
      <c r="BL200" s="18" t="s">
        <v>370</v>
      </c>
      <c r="BM200" s="239" t="s">
        <v>4218</v>
      </c>
    </row>
    <row r="201" s="13" customFormat="1">
      <c r="A201" s="13"/>
      <c r="B201" s="241"/>
      <c r="C201" s="242"/>
      <c r="D201" s="243" t="s">
        <v>372</v>
      </c>
      <c r="E201" s="244" t="s">
        <v>1</v>
      </c>
      <c r="F201" s="245" t="s">
        <v>4219</v>
      </c>
      <c r="G201" s="242"/>
      <c r="H201" s="246">
        <v>5.4000000000000004</v>
      </c>
      <c r="I201" s="247"/>
      <c r="J201" s="242"/>
      <c r="K201" s="242"/>
      <c r="L201" s="248"/>
      <c r="M201" s="249"/>
      <c r="N201" s="250"/>
      <c r="O201" s="250"/>
      <c r="P201" s="250"/>
      <c r="Q201" s="250"/>
      <c r="R201" s="250"/>
      <c r="S201" s="250"/>
      <c r="T201" s="25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2" t="s">
        <v>372</v>
      </c>
      <c r="AU201" s="252" t="s">
        <v>88</v>
      </c>
      <c r="AV201" s="13" t="s">
        <v>88</v>
      </c>
      <c r="AW201" s="13" t="s">
        <v>32</v>
      </c>
      <c r="AX201" s="13" t="s">
        <v>83</v>
      </c>
      <c r="AY201" s="252" t="s">
        <v>362</v>
      </c>
    </row>
    <row r="202" s="2" customFormat="1" ht="37.8" customHeight="1">
      <c r="A202" s="39"/>
      <c r="B202" s="40"/>
      <c r="C202" s="228" t="s">
        <v>502</v>
      </c>
      <c r="D202" s="228" t="s">
        <v>365</v>
      </c>
      <c r="E202" s="229" t="s">
        <v>4220</v>
      </c>
      <c r="F202" s="230" t="s">
        <v>4221</v>
      </c>
      <c r="G202" s="231" t="s">
        <v>368</v>
      </c>
      <c r="H202" s="232">
        <v>37.5</v>
      </c>
      <c r="I202" s="233"/>
      <c r="J202" s="234">
        <f>ROUND(I202*H202,2)</f>
        <v>0</v>
      </c>
      <c r="K202" s="230" t="s">
        <v>369</v>
      </c>
      <c r="L202" s="45"/>
      <c r="M202" s="235" t="s">
        <v>1</v>
      </c>
      <c r="N202" s="236" t="s">
        <v>42</v>
      </c>
      <c r="O202" s="92"/>
      <c r="P202" s="237">
        <f>O202*H202</f>
        <v>0</v>
      </c>
      <c r="Q202" s="237">
        <v>0</v>
      </c>
      <c r="R202" s="237">
        <f>Q202*H202</f>
        <v>0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370</v>
      </c>
      <c r="AT202" s="239" t="s">
        <v>365</v>
      </c>
      <c r="AU202" s="239" t="s">
        <v>88</v>
      </c>
      <c r="AY202" s="18" t="s">
        <v>362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88</v>
      </c>
      <c r="BK202" s="240">
        <f>ROUND(I202*H202,2)</f>
        <v>0</v>
      </c>
      <c r="BL202" s="18" t="s">
        <v>370</v>
      </c>
      <c r="BM202" s="239" t="s">
        <v>4222</v>
      </c>
    </row>
    <row r="203" s="15" customFormat="1">
      <c r="A203" s="15"/>
      <c r="B203" s="274"/>
      <c r="C203" s="275"/>
      <c r="D203" s="243" t="s">
        <v>372</v>
      </c>
      <c r="E203" s="276" t="s">
        <v>1</v>
      </c>
      <c r="F203" s="277" t="s">
        <v>4223</v>
      </c>
      <c r="G203" s="275"/>
      <c r="H203" s="276" t="s">
        <v>1</v>
      </c>
      <c r="I203" s="278"/>
      <c r="J203" s="275"/>
      <c r="K203" s="275"/>
      <c r="L203" s="279"/>
      <c r="M203" s="280"/>
      <c r="N203" s="281"/>
      <c r="O203" s="281"/>
      <c r="P203" s="281"/>
      <c r="Q203" s="281"/>
      <c r="R203" s="281"/>
      <c r="S203" s="281"/>
      <c r="T203" s="282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83" t="s">
        <v>372</v>
      </c>
      <c r="AU203" s="283" t="s">
        <v>88</v>
      </c>
      <c r="AV203" s="15" t="s">
        <v>83</v>
      </c>
      <c r="AW203" s="15" t="s">
        <v>32</v>
      </c>
      <c r="AX203" s="15" t="s">
        <v>76</v>
      </c>
      <c r="AY203" s="283" t="s">
        <v>362</v>
      </c>
    </row>
    <row r="204" s="13" customFormat="1">
      <c r="A204" s="13"/>
      <c r="B204" s="241"/>
      <c r="C204" s="242"/>
      <c r="D204" s="243" t="s">
        <v>372</v>
      </c>
      <c r="E204" s="244" t="s">
        <v>1</v>
      </c>
      <c r="F204" s="245" t="s">
        <v>4224</v>
      </c>
      <c r="G204" s="242"/>
      <c r="H204" s="246">
        <v>37.5</v>
      </c>
      <c r="I204" s="247"/>
      <c r="J204" s="242"/>
      <c r="K204" s="242"/>
      <c r="L204" s="248"/>
      <c r="M204" s="249"/>
      <c r="N204" s="250"/>
      <c r="O204" s="250"/>
      <c r="P204" s="250"/>
      <c r="Q204" s="250"/>
      <c r="R204" s="250"/>
      <c r="S204" s="250"/>
      <c r="T204" s="25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2" t="s">
        <v>372</v>
      </c>
      <c r="AU204" s="252" t="s">
        <v>88</v>
      </c>
      <c r="AV204" s="13" t="s">
        <v>88</v>
      </c>
      <c r="AW204" s="13" t="s">
        <v>32</v>
      </c>
      <c r="AX204" s="13" t="s">
        <v>76</v>
      </c>
      <c r="AY204" s="252" t="s">
        <v>362</v>
      </c>
    </row>
    <row r="205" s="14" customFormat="1">
      <c r="A205" s="14"/>
      <c r="B205" s="263"/>
      <c r="C205" s="264"/>
      <c r="D205" s="243" t="s">
        <v>372</v>
      </c>
      <c r="E205" s="265" t="s">
        <v>1</v>
      </c>
      <c r="F205" s="266" t="s">
        <v>396</v>
      </c>
      <c r="G205" s="264"/>
      <c r="H205" s="267">
        <v>37.5</v>
      </c>
      <c r="I205" s="268"/>
      <c r="J205" s="264"/>
      <c r="K205" s="264"/>
      <c r="L205" s="269"/>
      <c r="M205" s="270"/>
      <c r="N205" s="271"/>
      <c r="O205" s="271"/>
      <c r="P205" s="271"/>
      <c r="Q205" s="271"/>
      <c r="R205" s="271"/>
      <c r="S205" s="271"/>
      <c r="T205" s="27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73" t="s">
        <v>372</v>
      </c>
      <c r="AU205" s="273" t="s">
        <v>88</v>
      </c>
      <c r="AV205" s="14" t="s">
        <v>370</v>
      </c>
      <c r="AW205" s="14" t="s">
        <v>32</v>
      </c>
      <c r="AX205" s="14" t="s">
        <v>83</v>
      </c>
      <c r="AY205" s="273" t="s">
        <v>362</v>
      </c>
    </row>
    <row r="206" s="2" customFormat="1" ht="24.15" customHeight="1">
      <c r="A206" s="39"/>
      <c r="B206" s="40"/>
      <c r="C206" s="228" t="s">
        <v>509</v>
      </c>
      <c r="D206" s="228" t="s">
        <v>365</v>
      </c>
      <c r="E206" s="229" t="s">
        <v>4225</v>
      </c>
      <c r="F206" s="230" t="s">
        <v>4226</v>
      </c>
      <c r="G206" s="231" t="s">
        <v>368</v>
      </c>
      <c r="H206" s="232">
        <v>37.5</v>
      </c>
      <c r="I206" s="233"/>
      <c r="J206" s="234">
        <f>ROUND(I206*H206,2)</f>
        <v>0</v>
      </c>
      <c r="K206" s="230" t="s">
        <v>471</v>
      </c>
      <c r="L206" s="45"/>
      <c r="M206" s="235" t="s">
        <v>1</v>
      </c>
      <c r="N206" s="236" t="s">
        <v>42</v>
      </c>
      <c r="O206" s="92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370</v>
      </c>
      <c r="AT206" s="239" t="s">
        <v>365</v>
      </c>
      <c r="AU206" s="239" t="s">
        <v>88</v>
      </c>
      <c r="AY206" s="18" t="s">
        <v>362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88</v>
      </c>
      <c r="BK206" s="240">
        <f>ROUND(I206*H206,2)</f>
        <v>0</v>
      </c>
      <c r="BL206" s="18" t="s">
        <v>370</v>
      </c>
      <c r="BM206" s="239" t="s">
        <v>4227</v>
      </c>
    </row>
    <row r="207" s="2" customFormat="1" ht="24.15" customHeight="1">
      <c r="A207" s="39"/>
      <c r="B207" s="40"/>
      <c r="C207" s="228" t="s">
        <v>517</v>
      </c>
      <c r="D207" s="228" t="s">
        <v>365</v>
      </c>
      <c r="E207" s="229" t="s">
        <v>4228</v>
      </c>
      <c r="F207" s="230" t="s">
        <v>4229</v>
      </c>
      <c r="G207" s="231" t="s">
        <v>368</v>
      </c>
      <c r="H207" s="232">
        <v>37.5</v>
      </c>
      <c r="I207" s="233"/>
      <c r="J207" s="234">
        <f>ROUND(I207*H207,2)</f>
        <v>0</v>
      </c>
      <c r="K207" s="230" t="s">
        <v>369</v>
      </c>
      <c r="L207" s="45"/>
      <c r="M207" s="235" t="s">
        <v>1</v>
      </c>
      <c r="N207" s="236" t="s">
        <v>42</v>
      </c>
      <c r="O207" s="92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370</v>
      </c>
      <c r="AT207" s="239" t="s">
        <v>365</v>
      </c>
      <c r="AU207" s="239" t="s">
        <v>88</v>
      </c>
      <c r="AY207" s="18" t="s">
        <v>362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88</v>
      </c>
      <c r="BK207" s="240">
        <f>ROUND(I207*H207,2)</f>
        <v>0</v>
      </c>
      <c r="BL207" s="18" t="s">
        <v>370</v>
      </c>
      <c r="BM207" s="239" t="s">
        <v>4230</v>
      </c>
    </row>
    <row r="208" s="2" customFormat="1">
      <c r="A208" s="39"/>
      <c r="B208" s="40"/>
      <c r="C208" s="41"/>
      <c r="D208" s="243" t="s">
        <v>570</v>
      </c>
      <c r="E208" s="41"/>
      <c r="F208" s="284" t="s">
        <v>4231</v>
      </c>
      <c r="G208" s="41"/>
      <c r="H208" s="41"/>
      <c r="I208" s="285"/>
      <c r="J208" s="41"/>
      <c r="K208" s="41"/>
      <c r="L208" s="45"/>
      <c r="M208" s="286"/>
      <c r="N208" s="287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570</v>
      </c>
      <c r="AU208" s="18" t="s">
        <v>88</v>
      </c>
    </row>
    <row r="209" s="2" customFormat="1" ht="16.5" customHeight="1">
      <c r="A209" s="39"/>
      <c r="B209" s="40"/>
      <c r="C209" s="253" t="s">
        <v>522</v>
      </c>
      <c r="D209" s="253" t="s">
        <v>380</v>
      </c>
      <c r="E209" s="254" t="s">
        <v>4232</v>
      </c>
      <c r="F209" s="255" t="s">
        <v>4233</v>
      </c>
      <c r="G209" s="256" t="s">
        <v>4234</v>
      </c>
      <c r="H209" s="257">
        <v>15</v>
      </c>
      <c r="I209" s="258"/>
      <c r="J209" s="259">
        <f>ROUND(I209*H209,2)</f>
        <v>0</v>
      </c>
      <c r="K209" s="255" t="s">
        <v>369</v>
      </c>
      <c r="L209" s="260"/>
      <c r="M209" s="261" t="s">
        <v>1</v>
      </c>
      <c r="N209" s="262" t="s">
        <v>42</v>
      </c>
      <c r="O209" s="92"/>
      <c r="P209" s="237">
        <f>O209*H209</f>
        <v>0</v>
      </c>
      <c r="Q209" s="237">
        <v>0.001</v>
      </c>
      <c r="R209" s="237">
        <f>Q209*H209</f>
        <v>0.014999999999999999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383</v>
      </c>
      <c r="AT209" s="239" t="s">
        <v>380</v>
      </c>
      <c r="AU209" s="239" t="s">
        <v>88</v>
      </c>
      <c r="AY209" s="18" t="s">
        <v>362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88</v>
      </c>
      <c r="BK209" s="240">
        <f>ROUND(I209*H209,2)</f>
        <v>0</v>
      </c>
      <c r="BL209" s="18" t="s">
        <v>370</v>
      </c>
      <c r="BM209" s="239" t="s">
        <v>4235</v>
      </c>
    </row>
    <row r="210" s="13" customFormat="1">
      <c r="A210" s="13"/>
      <c r="B210" s="241"/>
      <c r="C210" s="242"/>
      <c r="D210" s="243" t="s">
        <v>372</v>
      </c>
      <c r="E210" s="244" t="s">
        <v>1</v>
      </c>
      <c r="F210" s="245" t="s">
        <v>4236</v>
      </c>
      <c r="G210" s="242"/>
      <c r="H210" s="246">
        <v>15</v>
      </c>
      <c r="I210" s="247"/>
      <c r="J210" s="242"/>
      <c r="K210" s="242"/>
      <c r="L210" s="248"/>
      <c r="M210" s="249"/>
      <c r="N210" s="250"/>
      <c r="O210" s="250"/>
      <c r="P210" s="250"/>
      <c r="Q210" s="250"/>
      <c r="R210" s="250"/>
      <c r="S210" s="250"/>
      <c r="T210" s="25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2" t="s">
        <v>372</v>
      </c>
      <c r="AU210" s="252" t="s">
        <v>88</v>
      </c>
      <c r="AV210" s="13" t="s">
        <v>88</v>
      </c>
      <c r="AW210" s="13" t="s">
        <v>32</v>
      </c>
      <c r="AX210" s="13" t="s">
        <v>83</v>
      </c>
      <c r="AY210" s="252" t="s">
        <v>362</v>
      </c>
    </row>
    <row r="211" s="2" customFormat="1" ht="24.15" customHeight="1">
      <c r="A211" s="39"/>
      <c r="B211" s="40"/>
      <c r="C211" s="228" t="s">
        <v>526</v>
      </c>
      <c r="D211" s="228" t="s">
        <v>365</v>
      </c>
      <c r="E211" s="229" t="s">
        <v>4237</v>
      </c>
      <c r="F211" s="230" t="s">
        <v>4238</v>
      </c>
      <c r="G211" s="231" t="s">
        <v>368</v>
      </c>
      <c r="H211" s="232">
        <v>37.5</v>
      </c>
      <c r="I211" s="233"/>
      <c r="J211" s="234">
        <f>ROUND(I211*H211,2)</f>
        <v>0</v>
      </c>
      <c r="K211" s="230" t="s">
        <v>369</v>
      </c>
      <c r="L211" s="45"/>
      <c r="M211" s="235" t="s">
        <v>1</v>
      </c>
      <c r="N211" s="236" t="s">
        <v>42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370</v>
      </c>
      <c r="AT211" s="239" t="s">
        <v>365</v>
      </c>
      <c r="AU211" s="239" t="s">
        <v>88</v>
      </c>
      <c r="AY211" s="18" t="s">
        <v>362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88</v>
      </c>
      <c r="BK211" s="240">
        <f>ROUND(I211*H211,2)</f>
        <v>0</v>
      </c>
      <c r="BL211" s="18" t="s">
        <v>370</v>
      </c>
      <c r="BM211" s="239" t="s">
        <v>4239</v>
      </c>
    </row>
    <row r="212" s="2" customFormat="1" ht="21.75" customHeight="1">
      <c r="A212" s="39"/>
      <c r="B212" s="40"/>
      <c r="C212" s="228" t="s">
        <v>530</v>
      </c>
      <c r="D212" s="228" t="s">
        <v>365</v>
      </c>
      <c r="E212" s="229" t="s">
        <v>4240</v>
      </c>
      <c r="F212" s="230" t="s">
        <v>4241</v>
      </c>
      <c r="G212" s="231" t="s">
        <v>368</v>
      </c>
      <c r="H212" s="232">
        <v>37.5</v>
      </c>
      <c r="I212" s="233"/>
      <c r="J212" s="234">
        <f>ROUND(I212*H212,2)</f>
        <v>0</v>
      </c>
      <c r="K212" s="230" t="s">
        <v>369</v>
      </c>
      <c r="L212" s="45"/>
      <c r="M212" s="235" t="s">
        <v>1</v>
      </c>
      <c r="N212" s="236" t="s">
        <v>42</v>
      </c>
      <c r="O212" s="92"/>
      <c r="P212" s="237">
        <f>O212*H212</f>
        <v>0</v>
      </c>
      <c r="Q212" s="237">
        <v>0</v>
      </c>
      <c r="R212" s="237">
        <f>Q212*H212</f>
        <v>0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370</v>
      </c>
      <c r="AT212" s="239" t="s">
        <v>365</v>
      </c>
      <c r="AU212" s="239" t="s">
        <v>88</v>
      </c>
      <c r="AY212" s="18" t="s">
        <v>362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88</v>
      </c>
      <c r="BK212" s="240">
        <f>ROUND(I212*H212,2)</f>
        <v>0</v>
      </c>
      <c r="BL212" s="18" t="s">
        <v>370</v>
      </c>
      <c r="BM212" s="239" t="s">
        <v>4242</v>
      </c>
    </row>
    <row r="213" s="12" customFormat="1" ht="22.8" customHeight="1">
      <c r="A213" s="12"/>
      <c r="B213" s="212"/>
      <c r="C213" s="213"/>
      <c r="D213" s="214" t="s">
        <v>75</v>
      </c>
      <c r="E213" s="226" t="s">
        <v>370</v>
      </c>
      <c r="F213" s="226" t="s">
        <v>3665</v>
      </c>
      <c r="G213" s="213"/>
      <c r="H213" s="213"/>
      <c r="I213" s="216"/>
      <c r="J213" s="227">
        <f>BK213</f>
        <v>0</v>
      </c>
      <c r="K213" s="213"/>
      <c r="L213" s="218"/>
      <c r="M213" s="219"/>
      <c r="N213" s="220"/>
      <c r="O213" s="220"/>
      <c r="P213" s="221">
        <f>SUM(P214:P216)</f>
        <v>0</v>
      </c>
      <c r="Q213" s="220"/>
      <c r="R213" s="221">
        <f>SUM(R214:R216)</f>
        <v>10.210158000000002</v>
      </c>
      <c r="S213" s="220"/>
      <c r="T213" s="222">
        <f>SUM(T214:T216)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23" t="s">
        <v>83</v>
      </c>
      <c r="AT213" s="224" t="s">
        <v>75</v>
      </c>
      <c r="AU213" s="224" t="s">
        <v>83</v>
      </c>
      <c r="AY213" s="223" t="s">
        <v>362</v>
      </c>
      <c r="BK213" s="225">
        <f>SUM(BK214:BK216)</f>
        <v>0</v>
      </c>
    </row>
    <row r="214" s="2" customFormat="1" ht="24.15" customHeight="1">
      <c r="A214" s="39"/>
      <c r="B214" s="40"/>
      <c r="C214" s="228" t="s">
        <v>536</v>
      </c>
      <c r="D214" s="228" t="s">
        <v>365</v>
      </c>
      <c r="E214" s="229" t="s">
        <v>3666</v>
      </c>
      <c r="F214" s="230" t="s">
        <v>3667</v>
      </c>
      <c r="G214" s="231" t="s">
        <v>464</v>
      </c>
      <c r="H214" s="232">
        <v>5.4000000000000004</v>
      </c>
      <c r="I214" s="233"/>
      <c r="J214" s="234">
        <f>ROUND(I214*H214,2)</f>
        <v>0</v>
      </c>
      <c r="K214" s="230" t="s">
        <v>369</v>
      </c>
      <c r="L214" s="45"/>
      <c r="M214" s="235" t="s">
        <v>1</v>
      </c>
      <c r="N214" s="236" t="s">
        <v>42</v>
      </c>
      <c r="O214" s="92"/>
      <c r="P214" s="237">
        <f>O214*H214</f>
        <v>0</v>
      </c>
      <c r="Q214" s="237">
        <v>1.8907700000000001</v>
      </c>
      <c r="R214" s="237">
        <f>Q214*H214</f>
        <v>10.210158000000002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370</v>
      </c>
      <c r="AT214" s="239" t="s">
        <v>365</v>
      </c>
      <c r="AU214" s="239" t="s">
        <v>88</v>
      </c>
      <c r="AY214" s="18" t="s">
        <v>362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88</v>
      </c>
      <c r="BK214" s="240">
        <f>ROUND(I214*H214,2)</f>
        <v>0</v>
      </c>
      <c r="BL214" s="18" t="s">
        <v>370</v>
      </c>
      <c r="BM214" s="239" t="s">
        <v>4243</v>
      </c>
    </row>
    <row r="215" s="15" customFormat="1">
      <c r="A215" s="15"/>
      <c r="B215" s="274"/>
      <c r="C215" s="275"/>
      <c r="D215" s="243" t="s">
        <v>372</v>
      </c>
      <c r="E215" s="276" t="s">
        <v>1</v>
      </c>
      <c r="F215" s="277" t="s">
        <v>4244</v>
      </c>
      <c r="G215" s="275"/>
      <c r="H215" s="276" t="s">
        <v>1</v>
      </c>
      <c r="I215" s="278"/>
      <c r="J215" s="275"/>
      <c r="K215" s="275"/>
      <c r="L215" s="279"/>
      <c r="M215" s="280"/>
      <c r="N215" s="281"/>
      <c r="O215" s="281"/>
      <c r="P215" s="281"/>
      <c r="Q215" s="281"/>
      <c r="R215" s="281"/>
      <c r="S215" s="281"/>
      <c r="T215" s="282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83" t="s">
        <v>372</v>
      </c>
      <c r="AU215" s="283" t="s">
        <v>88</v>
      </c>
      <c r="AV215" s="15" t="s">
        <v>83</v>
      </c>
      <c r="AW215" s="15" t="s">
        <v>32</v>
      </c>
      <c r="AX215" s="15" t="s">
        <v>76</v>
      </c>
      <c r="AY215" s="283" t="s">
        <v>362</v>
      </c>
    </row>
    <row r="216" s="13" customFormat="1">
      <c r="A216" s="13"/>
      <c r="B216" s="241"/>
      <c r="C216" s="242"/>
      <c r="D216" s="243" t="s">
        <v>372</v>
      </c>
      <c r="E216" s="244" t="s">
        <v>1</v>
      </c>
      <c r="F216" s="245" t="s">
        <v>4245</v>
      </c>
      <c r="G216" s="242"/>
      <c r="H216" s="246">
        <v>5.4000000000000004</v>
      </c>
      <c r="I216" s="247"/>
      <c r="J216" s="242"/>
      <c r="K216" s="242"/>
      <c r="L216" s="248"/>
      <c r="M216" s="249"/>
      <c r="N216" s="250"/>
      <c r="O216" s="250"/>
      <c r="P216" s="250"/>
      <c r="Q216" s="250"/>
      <c r="R216" s="250"/>
      <c r="S216" s="250"/>
      <c r="T216" s="25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2" t="s">
        <v>372</v>
      </c>
      <c r="AU216" s="252" t="s">
        <v>88</v>
      </c>
      <c r="AV216" s="13" t="s">
        <v>88</v>
      </c>
      <c r="AW216" s="13" t="s">
        <v>32</v>
      </c>
      <c r="AX216" s="13" t="s">
        <v>83</v>
      </c>
      <c r="AY216" s="252" t="s">
        <v>362</v>
      </c>
    </row>
    <row r="217" s="12" customFormat="1" ht="22.8" customHeight="1">
      <c r="A217" s="12"/>
      <c r="B217" s="212"/>
      <c r="C217" s="213"/>
      <c r="D217" s="214" t="s">
        <v>75</v>
      </c>
      <c r="E217" s="226" t="s">
        <v>363</v>
      </c>
      <c r="F217" s="226" t="s">
        <v>364</v>
      </c>
      <c r="G217" s="213"/>
      <c r="H217" s="213"/>
      <c r="I217" s="216"/>
      <c r="J217" s="227">
        <f>BK217</f>
        <v>0</v>
      </c>
      <c r="K217" s="213"/>
      <c r="L217" s="218"/>
      <c r="M217" s="219"/>
      <c r="N217" s="220"/>
      <c r="O217" s="220"/>
      <c r="P217" s="221">
        <f>SUM(P218:P238)</f>
        <v>0</v>
      </c>
      <c r="Q217" s="220"/>
      <c r="R217" s="221">
        <f>SUM(R218:R238)</f>
        <v>14.31945</v>
      </c>
      <c r="S217" s="220"/>
      <c r="T217" s="222">
        <f>SUM(T218:T238)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23" t="s">
        <v>83</v>
      </c>
      <c r="AT217" s="224" t="s">
        <v>75</v>
      </c>
      <c r="AU217" s="224" t="s">
        <v>83</v>
      </c>
      <c r="AY217" s="223" t="s">
        <v>362</v>
      </c>
      <c r="BK217" s="225">
        <f>SUM(BK218:BK238)</f>
        <v>0</v>
      </c>
    </row>
    <row r="218" s="2" customFormat="1" ht="24.15" customHeight="1">
      <c r="A218" s="39"/>
      <c r="B218" s="40"/>
      <c r="C218" s="228" t="s">
        <v>540</v>
      </c>
      <c r="D218" s="228" t="s">
        <v>365</v>
      </c>
      <c r="E218" s="229" t="s">
        <v>374</v>
      </c>
      <c r="F218" s="230" t="s">
        <v>375</v>
      </c>
      <c r="G218" s="231" t="s">
        <v>368</v>
      </c>
      <c r="H218" s="232">
        <v>27</v>
      </c>
      <c r="I218" s="233"/>
      <c r="J218" s="234">
        <f>ROUND(I218*H218,2)</f>
        <v>0</v>
      </c>
      <c r="K218" s="230" t="s">
        <v>369</v>
      </c>
      <c r="L218" s="45"/>
      <c r="M218" s="235" t="s">
        <v>1</v>
      </c>
      <c r="N218" s="236" t="s">
        <v>42</v>
      </c>
      <c r="O218" s="92"/>
      <c r="P218" s="237">
        <f>O218*H218</f>
        <v>0</v>
      </c>
      <c r="Q218" s="237">
        <v>0.106</v>
      </c>
      <c r="R218" s="237">
        <f>Q218*H218</f>
        <v>2.8620000000000001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370</v>
      </c>
      <c r="AT218" s="239" t="s">
        <v>365</v>
      </c>
      <c r="AU218" s="239" t="s">
        <v>88</v>
      </c>
      <c r="AY218" s="18" t="s">
        <v>362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88</v>
      </c>
      <c r="BK218" s="240">
        <f>ROUND(I218*H218,2)</f>
        <v>0</v>
      </c>
      <c r="BL218" s="18" t="s">
        <v>370</v>
      </c>
      <c r="BM218" s="239" t="s">
        <v>4246</v>
      </c>
    </row>
    <row r="219" s="13" customFormat="1">
      <c r="A219" s="13"/>
      <c r="B219" s="241"/>
      <c r="C219" s="242"/>
      <c r="D219" s="243" t="s">
        <v>372</v>
      </c>
      <c r="E219" s="244" t="s">
        <v>1</v>
      </c>
      <c r="F219" s="245" t="s">
        <v>4247</v>
      </c>
      <c r="G219" s="242"/>
      <c r="H219" s="246">
        <v>27</v>
      </c>
      <c r="I219" s="247"/>
      <c r="J219" s="242"/>
      <c r="K219" s="242"/>
      <c r="L219" s="248"/>
      <c r="M219" s="249"/>
      <c r="N219" s="250"/>
      <c r="O219" s="250"/>
      <c r="P219" s="250"/>
      <c r="Q219" s="250"/>
      <c r="R219" s="250"/>
      <c r="S219" s="250"/>
      <c r="T219" s="25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2" t="s">
        <v>372</v>
      </c>
      <c r="AU219" s="252" t="s">
        <v>88</v>
      </c>
      <c r="AV219" s="13" t="s">
        <v>88</v>
      </c>
      <c r="AW219" s="13" t="s">
        <v>32</v>
      </c>
      <c r="AX219" s="13" t="s">
        <v>83</v>
      </c>
      <c r="AY219" s="252" t="s">
        <v>362</v>
      </c>
    </row>
    <row r="220" s="2" customFormat="1" ht="24.15" customHeight="1">
      <c r="A220" s="39"/>
      <c r="B220" s="40"/>
      <c r="C220" s="228" t="s">
        <v>544</v>
      </c>
      <c r="D220" s="228" t="s">
        <v>365</v>
      </c>
      <c r="E220" s="229" t="s">
        <v>4248</v>
      </c>
      <c r="F220" s="230" t="s">
        <v>4249</v>
      </c>
      <c r="G220" s="231" t="s">
        <v>368</v>
      </c>
      <c r="H220" s="232">
        <v>27</v>
      </c>
      <c r="I220" s="233"/>
      <c r="J220" s="234">
        <f>ROUND(I220*H220,2)</f>
        <v>0</v>
      </c>
      <c r="K220" s="230" t="s">
        <v>369</v>
      </c>
      <c r="L220" s="45"/>
      <c r="M220" s="235" t="s">
        <v>1</v>
      </c>
      <c r="N220" s="236" t="s">
        <v>42</v>
      </c>
      <c r="O220" s="92"/>
      <c r="P220" s="237">
        <f>O220*H220</f>
        <v>0</v>
      </c>
      <c r="Q220" s="237">
        <v>0.19700000000000001</v>
      </c>
      <c r="R220" s="237">
        <f>Q220*H220</f>
        <v>5.319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370</v>
      </c>
      <c r="AT220" s="239" t="s">
        <v>365</v>
      </c>
      <c r="AU220" s="239" t="s">
        <v>88</v>
      </c>
      <c r="AY220" s="18" t="s">
        <v>362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88</v>
      </c>
      <c r="BK220" s="240">
        <f>ROUND(I220*H220,2)</f>
        <v>0</v>
      </c>
      <c r="BL220" s="18" t="s">
        <v>370</v>
      </c>
      <c r="BM220" s="239" t="s">
        <v>4250</v>
      </c>
    </row>
    <row r="221" s="13" customFormat="1">
      <c r="A221" s="13"/>
      <c r="B221" s="241"/>
      <c r="C221" s="242"/>
      <c r="D221" s="243" t="s">
        <v>372</v>
      </c>
      <c r="E221" s="244" t="s">
        <v>1</v>
      </c>
      <c r="F221" s="245" t="s">
        <v>4247</v>
      </c>
      <c r="G221" s="242"/>
      <c r="H221" s="246">
        <v>27</v>
      </c>
      <c r="I221" s="247"/>
      <c r="J221" s="242"/>
      <c r="K221" s="242"/>
      <c r="L221" s="248"/>
      <c r="M221" s="249"/>
      <c r="N221" s="250"/>
      <c r="O221" s="250"/>
      <c r="P221" s="250"/>
      <c r="Q221" s="250"/>
      <c r="R221" s="250"/>
      <c r="S221" s="250"/>
      <c r="T221" s="25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2" t="s">
        <v>372</v>
      </c>
      <c r="AU221" s="252" t="s">
        <v>88</v>
      </c>
      <c r="AV221" s="13" t="s">
        <v>88</v>
      </c>
      <c r="AW221" s="13" t="s">
        <v>32</v>
      </c>
      <c r="AX221" s="13" t="s">
        <v>83</v>
      </c>
      <c r="AY221" s="252" t="s">
        <v>362</v>
      </c>
    </row>
    <row r="222" s="2" customFormat="1" ht="33" customHeight="1">
      <c r="A222" s="39"/>
      <c r="B222" s="40"/>
      <c r="C222" s="228" t="s">
        <v>548</v>
      </c>
      <c r="D222" s="228" t="s">
        <v>365</v>
      </c>
      <c r="E222" s="229" t="s">
        <v>4251</v>
      </c>
      <c r="F222" s="230" t="s">
        <v>4252</v>
      </c>
      <c r="G222" s="231" t="s">
        <v>368</v>
      </c>
      <c r="H222" s="232">
        <v>1.8</v>
      </c>
      <c r="I222" s="233"/>
      <c r="J222" s="234">
        <f>ROUND(I222*H222,2)</f>
        <v>0</v>
      </c>
      <c r="K222" s="230" t="s">
        <v>369</v>
      </c>
      <c r="L222" s="45"/>
      <c r="M222" s="235" t="s">
        <v>1</v>
      </c>
      <c r="N222" s="236" t="s">
        <v>42</v>
      </c>
      <c r="O222" s="92"/>
      <c r="P222" s="237">
        <f>O222*H222</f>
        <v>0</v>
      </c>
      <c r="Q222" s="237">
        <v>0.20745</v>
      </c>
      <c r="R222" s="237">
        <f>Q222*H222</f>
        <v>0.37341000000000002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370</v>
      </c>
      <c r="AT222" s="239" t="s">
        <v>365</v>
      </c>
      <c r="AU222" s="239" t="s">
        <v>88</v>
      </c>
      <c r="AY222" s="18" t="s">
        <v>362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88</v>
      </c>
      <c r="BK222" s="240">
        <f>ROUND(I222*H222,2)</f>
        <v>0</v>
      </c>
      <c r="BL222" s="18" t="s">
        <v>370</v>
      </c>
      <c r="BM222" s="239" t="s">
        <v>4253</v>
      </c>
    </row>
    <row r="223" s="15" customFormat="1">
      <c r="A223" s="15"/>
      <c r="B223" s="274"/>
      <c r="C223" s="275"/>
      <c r="D223" s="243" t="s">
        <v>372</v>
      </c>
      <c r="E223" s="276" t="s">
        <v>1</v>
      </c>
      <c r="F223" s="277" t="s">
        <v>4254</v>
      </c>
      <c r="G223" s="275"/>
      <c r="H223" s="276" t="s">
        <v>1</v>
      </c>
      <c r="I223" s="278"/>
      <c r="J223" s="275"/>
      <c r="K223" s="275"/>
      <c r="L223" s="279"/>
      <c r="M223" s="280"/>
      <c r="N223" s="281"/>
      <c r="O223" s="281"/>
      <c r="P223" s="281"/>
      <c r="Q223" s="281"/>
      <c r="R223" s="281"/>
      <c r="S223" s="281"/>
      <c r="T223" s="282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83" t="s">
        <v>372</v>
      </c>
      <c r="AU223" s="283" t="s">
        <v>88</v>
      </c>
      <c r="AV223" s="15" t="s">
        <v>83</v>
      </c>
      <c r="AW223" s="15" t="s">
        <v>32</v>
      </c>
      <c r="AX223" s="15" t="s">
        <v>76</v>
      </c>
      <c r="AY223" s="283" t="s">
        <v>362</v>
      </c>
    </row>
    <row r="224" s="13" customFormat="1">
      <c r="A224" s="13"/>
      <c r="B224" s="241"/>
      <c r="C224" s="242"/>
      <c r="D224" s="243" t="s">
        <v>372</v>
      </c>
      <c r="E224" s="244" t="s">
        <v>1</v>
      </c>
      <c r="F224" s="245" t="s">
        <v>4255</v>
      </c>
      <c r="G224" s="242"/>
      <c r="H224" s="246">
        <v>1.8</v>
      </c>
      <c r="I224" s="247"/>
      <c r="J224" s="242"/>
      <c r="K224" s="242"/>
      <c r="L224" s="248"/>
      <c r="M224" s="249"/>
      <c r="N224" s="250"/>
      <c r="O224" s="250"/>
      <c r="P224" s="250"/>
      <c r="Q224" s="250"/>
      <c r="R224" s="250"/>
      <c r="S224" s="250"/>
      <c r="T224" s="25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2" t="s">
        <v>372</v>
      </c>
      <c r="AU224" s="252" t="s">
        <v>88</v>
      </c>
      <c r="AV224" s="13" t="s">
        <v>88</v>
      </c>
      <c r="AW224" s="13" t="s">
        <v>32</v>
      </c>
      <c r="AX224" s="13" t="s">
        <v>76</v>
      </c>
      <c r="AY224" s="252" t="s">
        <v>362</v>
      </c>
    </row>
    <row r="225" s="14" customFormat="1">
      <c r="A225" s="14"/>
      <c r="B225" s="263"/>
      <c r="C225" s="264"/>
      <c r="D225" s="243" t="s">
        <v>372</v>
      </c>
      <c r="E225" s="265" t="s">
        <v>1</v>
      </c>
      <c r="F225" s="266" t="s">
        <v>396</v>
      </c>
      <c r="G225" s="264"/>
      <c r="H225" s="267">
        <v>1.8</v>
      </c>
      <c r="I225" s="268"/>
      <c r="J225" s="264"/>
      <c r="K225" s="264"/>
      <c r="L225" s="269"/>
      <c r="M225" s="270"/>
      <c r="N225" s="271"/>
      <c r="O225" s="271"/>
      <c r="P225" s="271"/>
      <c r="Q225" s="271"/>
      <c r="R225" s="271"/>
      <c r="S225" s="271"/>
      <c r="T225" s="27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73" t="s">
        <v>372</v>
      </c>
      <c r="AU225" s="273" t="s">
        <v>88</v>
      </c>
      <c r="AV225" s="14" t="s">
        <v>370</v>
      </c>
      <c r="AW225" s="14" t="s">
        <v>32</v>
      </c>
      <c r="AX225" s="14" t="s">
        <v>83</v>
      </c>
      <c r="AY225" s="273" t="s">
        <v>362</v>
      </c>
    </row>
    <row r="226" s="2" customFormat="1" ht="62.7" customHeight="1">
      <c r="A226" s="39"/>
      <c r="B226" s="40"/>
      <c r="C226" s="228" t="s">
        <v>554</v>
      </c>
      <c r="D226" s="228" t="s">
        <v>365</v>
      </c>
      <c r="E226" s="229" t="s">
        <v>4256</v>
      </c>
      <c r="F226" s="230" t="s">
        <v>4257</v>
      </c>
      <c r="G226" s="231" t="s">
        <v>368</v>
      </c>
      <c r="H226" s="232">
        <v>7.5</v>
      </c>
      <c r="I226" s="233"/>
      <c r="J226" s="234">
        <f>ROUND(I226*H226,2)</f>
        <v>0</v>
      </c>
      <c r="K226" s="230" t="s">
        <v>471</v>
      </c>
      <c r="L226" s="45"/>
      <c r="M226" s="235" t="s">
        <v>1</v>
      </c>
      <c r="N226" s="236" t="s">
        <v>42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370</v>
      </c>
      <c r="AT226" s="239" t="s">
        <v>365</v>
      </c>
      <c r="AU226" s="239" t="s">
        <v>88</v>
      </c>
      <c r="AY226" s="18" t="s">
        <v>362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88</v>
      </c>
      <c r="BK226" s="240">
        <f>ROUND(I226*H226,2)</f>
        <v>0</v>
      </c>
      <c r="BL226" s="18" t="s">
        <v>370</v>
      </c>
      <c r="BM226" s="239" t="s">
        <v>4258</v>
      </c>
    </row>
    <row r="227" s="2" customFormat="1">
      <c r="A227" s="39"/>
      <c r="B227" s="40"/>
      <c r="C227" s="41"/>
      <c r="D227" s="243" t="s">
        <v>570</v>
      </c>
      <c r="E227" s="41"/>
      <c r="F227" s="284" t="s">
        <v>4259</v>
      </c>
      <c r="G227" s="41"/>
      <c r="H227" s="41"/>
      <c r="I227" s="285"/>
      <c r="J227" s="41"/>
      <c r="K227" s="41"/>
      <c r="L227" s="45"/>
      <c r="M227" s="286"/>
      <c r="N227" s="287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570</v>
      </c>
      <c r="AU227" s="18" t="s">
        <v>88</v>
      </c>
    </row>
    <row r="228" s="15" customFormat="1">
      <c r="A228" s="15"/>
      <c r="B228" s="274"/>
      <c r="C228" s="275"/>
      <c r="D228" s="243" t="s">
        <v>372</v>
      </c>
      <c r="E228" s="276" t="s">
        <v>1</v>
      </c>
      <c r="F228" s="277" t="s">
        <v>4122</v>
      </c>
      <c r="G228" s="275"/>
      <c r="H228" s="276" t="s">
        <v>1</v>
      </c>
      <c r="I228" s="278"/>
      <c r="J228" s="275"/>
      <c r="K228" s="275"/>
      <c r="L228" s="279"/>
      <c r="M228" s="280"/>
      <c r="N228" s="281"/>
      <c r="O228" s="281"/>
      <c r="P228" s="281"/>
      <c r="Q228" s="281"/>
      <c r="R228" s="281"/>
      <c r="S228" s="281"/>
      <c r="T228" s="282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83" t="s">
        <v>372</v>
      </c>
      <c r="AU228" s="283" t="s">
        <v>88</v>
      </c>
      <c r="AV228" s="15" t="s">
        <v>83</v>
      </c>
      <c r="AW228" s="15" t="s">
        <v>32</v>
      </c>
      <c r="AX228" s="15" t="s">
        <v>76</v>
      </c>
      <c r="AY228" s="283" t="s">
        <v>362</v>
      </c>
    </row>
    <row r="229" s="13" customFormat="1">
      <c r="A229" s="13"/>
      <c r="B229" s="241"/>
      <c r="C229" s="242"/>
      <c r="D229" s="243" t="s">
        <v>372</v>
      </c>
      <c r="E229" s="244" t="s">
        <v>1</v>
      </c>
      <c r="F229" s="245" t="s">
        <v>4123</v>
      </c>
      <c r="G229" s="242"/>
      <c r="H229" s="246">
        <v>7.5</v>
      </c>
      <c r="I229" s="247"/>
      <c r="J229" s="242"/>
      <c r="K229" s="242"/>
      <c r="L229" s="248"/>
      <c r="M229" s="249"/>
      <c r="N229" s="250"/>
      <c r="O229" s="250"/>
      <c r="P229" s="250"/>
      <c r="Q229" s="250"/>
      <c r="R229" s="250"/>
      <c r="S229" s="250"/>
      <c r="T229" s="25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2" t="s">
        <v>372</v>
      </c>
      <c r="AU229" s="252" t="s">
        <v>88</v>
      </c>
      <c r="AV229" s="13" t="s">
        <v>88</v>
      </c>
      <c r="AW229" s="13" t="s">
        <v>32</v>
      </c>
      <c r="AX229" s="13" t="s">
        <v>76</v>
      </c>
      <c r="AY229" s="252" t="s">
        <v>362</v>
      </c>
    </row>
    <row r="230" s="14" customFormat="1">
      <c r="A230" s="14"/>
      <c r="B230" s="263"/>
      <c r="C230" s="264"/>
      <c r="D230" s="243" t="s">
        <v>372</v>
      </c>
      <c r="E230" s="265" t="s">
        <v>1</v>
      </c>
      <c r="F230" s="266" t="s">
        <v>396</v>
      </c>
      <c r="G230" s="264"/>
      <c r="H230" s="267">
        <v>7.5</v>
      </c>
      <c r="I230" s="268"/>
      <c r="J230" s="264"/>
      <c r="K230" s="264"/>
      <c r="L230" s="269"/>
      <c r="M230" s="270"/>
      <c r="N230" s="271"/>
      <c r="O230" s="271"/>
      <c r="P230" s="271"/>
      <c r="Q230" s="271"/>
      <c r="R230" s="271"/>
      <c r="S230" s="271"/>
      <c r="T230" s="27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73" t="s">
        <v>372</v>
      </c>
      <c r="AU230" s="273" t="s">
        <v>88</v>
      </c>
      <c r="AV230" s="14" t="s">
        <v>370</v>
      </c>
      <c r="AW230" s="14" t="s">
        <v>32</v>
      </c>
      <c r="AX230" s="14" t="s">
        <v>83</v>
      </c>
      <c r="AY230" s="273" t="s">
        <v>362</v>
      </c>
    </row>
    <row r="231" s="2" customFormat="1" ht="55.5" customHeight="1">
      <c r="A231" s="39"/>
      <c r="B231" s="40"/>
      <c r="C231" s="228" t="s">
        <v>564</v>
      </c>
      <c r="D231" s="228" t="s">
        <v>365</v>
      </c>
      <c r="E231" s="229" t="s">
        <v>4260</v>
      </c>
      <c r="F231" s="230" t="s">
        <v>4261</v>
      </c>
      <c r="G231" s="231" t="s">
        <v>403</v>
      </c>
      <c r="H231" s="232">
        <v>10</v>
      </c>
      <c r="I231" s="233"/>
      <c r="J231" s="234">
        <f>ROUND(I231*H231,2)</f>
        <v>0</v>
      </c>
      <c r="K231" s="230" t="s">
        <v>471</v>
      </c>
      <c r="L231" s="45"/>
      <c r="M231" s="235" t="s">
        <v>1</v>
      </c>
      <c r="N231" s="236" t="s">
        <v>42</v>
      </c>
      <c r="O231" s="92"/>
      <c r="P231" s="237">
        <f>O231*H231</f>
        <v>0</v>
      </c>
      <c r="Q231" s="237">
        <v>0</v>
      </c>
      <c r="R231" s="237">
        <f>Q231*H231</f>
        <v>0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370</v>
      </c>
      <c r="AT231" s="239" t="s">
        <v>365</v>
      </c>
      <c r="AU231" s="239" t="s">
        <v>88</v>
      </c>
      <c r="AY231" s="18" t="s">
        <v>362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88</v>
      </c>
      <c r="BK231" s="240">
        <f>ROUND(I231*H231,2)</f>
        <v>0</v>
      </c>
      <c r="BL231" s="18" t="s">
        <v>370</v>
      </c>
      <c r="BM231" s="239" t="s">
        <v>4262</v>
      </c>
    </row>
    <row r="232" s="2" customFormat="1">
      <c r="A232" s="39"/>
      <c r="B232" s="40"/>
      <c r="C232" s="41"/>
      <c r="D232" s="243" t="s">
        <v>570</v>
      </c>
      <c r="E232" s="41"/>
      <c r="F232" s="284" t="s">
        <v>4259</v>
      </c>
      <c r="G232" s="41"/>
      <c r="H232" s="41"/>
      <c r="I232" s="285"/>
      <c r="J232" s="41"/>
      <c r="K232" s="41"/>
      <c r="L232" s="45"/>
      <c r="M232" s="286"/>
      <c r="N232" s="287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570</v>
      </c>
      <c r="AU232" s="18" t="s">
        <v>88</v>
      </c>
    </row>
    <row r="233" s="13" customFormat="1">
      <c r="A233" s="13"/>
      <c r="B233" s="241"/>
      <c r="C233" s="242"/>
      <c r="D233" s="243" t="s">
        <v>372</v>
      </c>
      <c r="E233" s="244" t="s">
        <v>1</v>
      </c>
      <c r="F233" s="245" t="s">
        <v>4130</v>
      </c>
      <c r="G233" s="242"/>
      <c r="H233" s="246">
        <v>10</v>
      </c>
      <c r="I233" s="247"/>
      <c r="J233" s="242"/>
      <c r="K233" s="242"/>
      <c r="L233" s="248"/>
      <c r="M233" s="249"/>
      <c r="N233" s="250"/>
      <c r="O233" s="250"/>
      <c r="P233" s="250"/>
      <c r="Q233" s="250"/>
      <c r="R233" s="250"/>
      <c r="S233" s="250"/>
      <c r="T233" s="25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2" t="s">
        <v>372</v>
      </c>
      <c r="AU233" s="252" t="s">
        <v>88</v>
      </c>
      <c r="AV233" s="13" t="s">
        <v>88</v>
      </c>
      <c r="AW233" s="13" t="s">
        <v>32</v>
      </c>
      <c r="AX233" s="13" t="s">
        <v>76</v>
      </c>
      <c r="AY233" s="252" t="s">
        <v>362</v>
      </c>
    </row>
    <row r="234" s="14" customFormat="1">
      <c r="A234" s="14"/>
      <c r="B234" s="263"/>
      <c r="C234" s="264"/>
      <c r="D234" s="243" t="s">
        <v>372</v>
      </c>
      <c r="E234" s="265" t="s">
        <v>1</v>
      </c>
      <c r="F234" s="266" t="s">
        <v>396</v>
      </c>
      <c r="G234" s="264"/>
      <c r="H234" s="267">
        <v>10</v>
      </c>
      <c r="I234" s="268"/>
      <c r="J234" s="264"/>
      <c r="K234" s="264"/>
      <c r="L234" s="269"/>
      <c r="M234" s="270"/>
      <c r="N234" s="271"/>
      <c r="O234" s="271"/>
      <c r="P234" s="271"/>
      <c r="Q234" s="271"/>
      <c r="R234" s="271"/>
      <c r="S234" s="271"/>
      <c r="T234" s="272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73" t="s">
        <v>372</v>
      </c>
      <c r="AU234" s="273" t="s">
        <v>88</v>
      </c>
      <c r="AV234" s="14" t="s">
        <v>370</v>
      </c>
      <c r="AW234" s="14" t="s">
        <v>32</v>
      </c>
      <c r="AX234" s="14" t="s">
        <v>83</v>
      </c>
      <c r="AY234" s="273" t="s">
        <v>362</v>
      </c>
    </row>
    <row r="235" s="2" customFormat="1" ht="24.15" customHeight="1">
      <c r="A235" s="39"/>
      <c r="B235" s="40"/>
      <c r="C235" s="228" t="s">
        <v>574</v>
      </c>
      <c r="D235" s="228" t="s">
        <v>365</v>
      </c>
      <c r="E235" s="229" t="s">
        <v>377</v>
      </c>
      <c r="F235" s="230" t="s">
        <v>378</v>
      </c>
      <c r="G235" s="231" t="s">
        <v>368</v>
      </c>
      <c r="H235" s="232">
        <v>27</v>
      </c>
      <c r="I235" s="233"/>
      <c r="J235" s="234">
        <f>ROUND(I235*H235,2)</f>
        <v>0</v>
      </c>
      <c r="K235" s="230" t="s">
        <v>369</v>
      </c>
      <c r="L235" s="45"/>
      <c r="M235" s="235" t="s">
        <v>1</v>
      </c>
      <c r="N235" s="236" t="s">
        <v>42</v>
      </c>
      <c r="O235" s="92"/>
      <c r="P235" s="237">
        <f>O235*H235</f>
        <v>0</v>
      </c>
      <c r="Q235" s="237">
        <v>0.089219999999999994</v>
      </c>
      <c r="R235" s="237">
        <f>Q235*H235</f>
        <v>2.4089399999999999</v>
      </c>
      <c r="S235" s="237">
        <v>0</v>
      </c>
      <c r="T235" s="23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9" t="s">
        <v>370</v>
      </c>
      <c r="AT235" s="239" t="s">
        <v>365</v>
      </c>
      <c r="AU235" s="239" t="s">
        <v>88</v>
      </c>
      <c r="AY235" s="18" t="s">
        <v>362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88</v>
      </c>
      <c r="BK235" s="240">
        <f>ROUND(I235*H235,2)</f>
        <v>0</v>
      </c>
      <c r="BL235" s="18" t="s">
        <v>370</v>
      </c>
      <c r="BM235" s="239" t="s">
        <v>4263</v>
      </c>
    </row>
    <row r="236" s="13" customFormat="1">
      <c r="A236" s="13"/>
      <c r="B236" s="241"/>
      <c r="C236" s="242"/>
      <c r="D236" s="243" t="s">
        <v>372</v>
      </c>
      <c r="E236" s="244" t="s">
        <v>1</v>
      </c>
      <c r="F236" s="245" t="s">
        <v>4247</v>
      </c>
      <c r="G236" s="242"/>
      <c r="H236" s="246">
        <v>27</v>
      </c>
      <c r="I236" s="247"/>
      <c r="J236" s="242"/>
      <c r="K236" s="242"/>
      <c r="L236" s="248"/>
      <c r="M236" s="249"/>
      <c r="N236" s="250"/>
      <c r="O236" s="250"/>
      <c r="P236" s="250"/>
      <c r="Q236" s="250"/>
      <c r="R236" s="250"/>
      <c r="S236" s="250"/>
      <c r="T236" s="25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2" t="s">
        <v>372</v>
      </c>
      <c r="AU236" s="252" t="s">
        <v>88</v>
      </c>
      <c r="AV236" s="13" t="s">
        <v>88</v>
      </c>
      <c r="AW236" s="13" t="s">
        <v>32</v>
      </c>
      <c r="AX236" s="13" t="s">
        <v>83</v>
      </c>
      <c r="AY236" s="252" t="s">
        <v>362</v>
      </c>
    </row>
    <row r="237" s="2" customFormat="1" ht="24.15" customHeight="1">
      <c r="A237" s="39"/>
      <c r="B237" s="40"/>
      <c r="C237" s="253" t="s">
        <v>1128</v>
      </c>
      <c r="D237" s="253" t="s">
        <v>380</v>
      </c>
      <c r="E237" s="254" t="s">
        <v>381</v>
      </c>
      <c r="F237" s="255" t="s">
        <v>382</v>
      </c>
      <c r="G237" s="256" t="s">
        <v>368</v>
      </c>
      <c r="H237" s="257">
        <v>29.699999999999999</v>
      </c>
      <c r="I237" s="258"/>
      <c r="J237" s="259">
        <f>ROUND(I237*H237,2)</f>
        <v>0</v>
      </c>
      <c r="K237" s="255" t="s">
        <v>369</v>
      </c>
      <c r="L237" s="260"/>
      <c r="M237" s="261" t="s">
        <v>1</v>
      </c>
      <c r="N237" s="262" t="s">
        <v>42</v>
      </c>
      <c r="O237" s="92"/>
      <c r="P237" s="237">
        <f>O237*H237</f>
        <v>0</v>
      </c>
      <c r="Q237" s="237">
        <v>0.113</v>
      </c>
      <c r="R237" s="237">
        <f>Q237*H237</f>
        <v>3.3561000000000001</v>
      </c>
      <c r="S237" s="237">
        <v>0</v>
      </c>
      <c r="T237" s="238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9" t="s">
        <v>383</v>
      </c>
      <c r="AT237" s="239" t="s">
        <v>380</v>
      </c>
      <c r="AU237" s="239" t="s">
        <v>88</v>
      </c>
      <c r="AY237" s="18" t="s">
        <v>362</v>
      </c>
      <c r="BE237" s="240">
        <f>IF(N237="základní",J237,0)</f>
        <v>0</v>
      </c>
      <c r="BF237" s="240">
        <f>IF(N237="snížená",J237,0)</f>
        <v>0</v>
      </c>
      <c r="BG237" s="240">
        <f>IF(N237="zákl. přenesená",J237,0)</f>
        <v>0</v>
      </c>
      <c r="BH237" s="240">
        <f>IF(N237="sníž. přenesená",J237,0)</f>
        <v>0</v>
      </c>
      <c r="BI237" s="240">
        <f>IF(N237="nulová",J237,0)</f>
        <v>0</v>
      </c>
      <c r="BJ237" s="18" t="s">
        <v>88</v>
      </c>
      <c r="BK237" s="240">
        <f>ROUND(I237*H237,2)</f>
        <v>0</v>
      </c>
      <c r="BL237" s="18" t="s">
        <v>370</v>
      </c>
      <c r="BM237" s="239" t="s">
        <v>4264</v>
      </c>
    </row>
    <row r="238" s="13" customFormat="1">
      <c r="A238" s="13"/>
      <c r="B238" s="241"/>
      <c r="C238" s="242"/>
      <c r="D238" s="243" t="s">
        <v>372</v>
      </c>
      <c r="E238" s="242"/>
      <c r="F238" s="245" t="s">
        <v>4265</v>
      </c>
      <c r="G238" s="242"/>
      <c r="H238" s="246">
        <v>29.699999999999999</v>
      </c>
      <c r="I238" s="247"/>
      <c r="J238" s="242"/>
      <c r="K238" s="242"/>
      <c r="L238" s="248"/>
      <c r="M238" s="249"/>
      <c r="N238" s="250"/>
      <c r="O238" s="250"/>
      <c r="P238" s="250"/>
      <c r="Q238" s="250"/>
      <c r="R238" s="250"/>
      <c r="S238" s="250"/>
      <c r="T238" s="25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2" t="s">
        <v>372</v>
      </c>
      <c r="AU238" s="252" t="s">
        <v>88</v>
      </c>
      <c r="AV238" s="13" t="s">
        <v>88</v>
      </c>
      <c r="AW238" s="13" t="s">
        <v>4</v>
      </c>
      <c r="AX238" s="13" t="s">
        <v>83</v>
      </c>
      <c r="AY238" s="252" t="s">
        <v>362</v>
      </c>
    </row>
    <row r="239" s="12" customFormat="1" ht="22.8" customHeight="1">
      <c r="A239" s="12"/>
      <c r="B239" s="212"/>
      <c r="C239" s="213"/>
      <c r="D239" s="214" t="s">
        <v>75</v>
      </c>
      <c r="E239" s="226" t="s">
        <v>386</v>
      </c>
      <c r="F239" s="226" t="s">
        <v>387</v>
      </c>
      <c r="G239" s="213"/>
      <c r="H239" s="213"/>
      <c r="I239" s="216"/>
      <c r="J239" s="227">
        <f>BK239</f>
        <v>0</v>
      </c>
      <c r="K239" s="213"/>
      <c r="L239" s="218"/>
      <c r="M239" s="219"/>
      <c r="N239" s="220"/>
      <c r="O239" s="220"/>
      <c r="P239" s="221">
        <f>SUM(P240:P245)</f>
        <v>0</v>
      </c>
      <c r="Q239" s="220"/>
      <c r="R239" s="221">
        <f>SUM(R240:R245)</f>
        <v>5.9170380000000007</v>
      </c>
      <c r="S239" s="220"/>
      <c r="T239" s="222">
        <f>SUM(T240:T245)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23" t="s">
        <v>83</v>
      </c>
      <c r="AT239" s="224" t="s">
        <v>75</v>
      </c>
      <c r="AU239" s="224" t="s">
        <v>83</v>
      </c>
      <c r="AY239" s="223" t="s">
        <v>362</v>
      </c>
      <c r="BK239" s="225">
        <f>SUM(BK240:BK245)</f>
        <v>0</v>
      </c>
    </row>
    <row r="240" s="2" customFormat="1" ht="21.75" customHeight="1">
      <c r="A240" s="39"/>
      <c r="B240" s="40"/>
      <c r="C240" s="228" t="s">
        <v>1132</v>
      </c>
      <c r="D240" s="228" t="s">
        <v>365</v>
      </c>
      <c r="E240" s="229" t="s">
        <v>4266</v>
      </c>
      <c r="F240" s="230" t="s">
        <v>4267</v>
      </c>
      <c r="G240" s="231" t="s">
        <v>368</v>
      </c>
      <c r="H240" s="232">
        <v>10.050000000000001</v>
      </c>
      <c r="I240" s="233"/>
      <c r="J240" s="234">
        <f>ROUND(I240*H240,2)</f>
        <v>0</v>
      </c>
      <c r="K240" s="230" t="s">
        <v>369</v>
      </c>
      <c r="L240" s="45"/>
      <c r="M240" s="235" t="s">
        <v>1</v>
      </c>
      <c r="N240" s="236" t="s">
        <v>42</v>
      </c>
      <c r="O240" s="92"/>
      <c r="P240" s="237">
        <f>O240*H240</f>
        <v>0</v>
      </c>
      <c r="Q240" s="237">
        <v>0.3674</v>
      </c>
      <c r="R240" s="237">
        <f>Q240*H240</f>
        <v>3.6923700000000004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370</v>
      </c>
      <c r="AT240" s="239" t="s">
        <v>365</v>
      </c>
      <c r="AU240" s="239" t="s">
        <v>88</v>
      </c>
      <c r="AY240" s="18" t="s">
        <v>362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88</v>
      </c>
      <c r="BK240" s="240">
        <f>ROUND(I240*H240,2)</f>
        <v>0</v>
      </c>
      <c r="BL240" s="18" t="s">
        <v>370</v>
      </c>
      <c r="BM240" s="239" t="s">
        <v>4268</v>
      </c>
    </row>
    <row r="241" s="15" customFormat="1">
      <c r="A241" s="15"/>
      <c r="B241" s="274"/>
      <c r="C241" s="275"/>
      <c r="D241" s="243" t="s">
        <v>372</v>
      </c>
      <c r="E241" s="276" t="s">
        <v>1</v>
      </c>
      <c r="F241" s="277" t="s">
        <v>4269</v>
      </c>
      <c r="G241" s="275"/>
      <c r="H241" s="276" t="s">
        <v>1</v>
      </c>
      <c r="I241" s="278"/>
      <c r="J241" s="275"/>
      <c r="K241" s="275"/>
      <c r="L241" s="279"/>
      <c r="M241" s="280"/>
      <c r="N241" s="281"/>
      <c r="O241" s="281"/>
      <c r="P241" s="281"/>
      <c r="Q241" s="281"/>
      <c r="R241" s="281"/>
      <c r="S241" s="281"/>
      <c r="T241" s="282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83" t="s">
        <v>372</v>
      </c>
      <c r="AU241" s="283" t="s">
        <v>88</v>
      </c>
      <c r="AV241" s="15" t="s">
        <v>83</v>
      </c>
      <c r="AW241" s="15" t="s">
        <v>32</v>
      </c>
      <c r="AX241" s="15" t="s">
        <v>76</v>
      </c>
      <c r="AY241" s="283" t="s">
        <v>362</v>
      </c>
    </row>
    <row r="242" s="13" customFormat="1">
      <c r="A242" s="13"/>
      <c r="B242" s="241"/>
      <c r="C242" s="242"/>
      <c r="D242" s="243" t="s">
        <v>372</v>
      </c>
      <c r="E242" s="244" t="s">
        <v>1</v>
      </c>
      <c r="F242" s="245" t="s">
        <v>4270</v>
      </c>
      <c r="G242" s="242"/>
      <c r="H242" s="246">
        <v>8.0500000000000007</v>
      </c>
      <c r="I242" s="247"/>
      <c r="J242" s="242"/>
      <c r="K242" s="242"/>
      <c r="L242" s="248"/>
      <c r="M242" s="249"/>
      <c r="N242" s="250"/>
      <c r="O242" s="250"/>
      <c r="P242" s="250"/>
      <c r="Q242" s="250"/>
      <c r="R242" s="250"/>
      <c r="S242" s="250"/>
      <c r="T242" s="25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2" t="s">
        <v>372</v>
      </c>
      <c r="AU242" s="252" t="s">
        <v>88</v>
      </c>
      <c r="AV242" s="13" t="s">
        <v>88</v>
      </c>
      <c r="AW242" s="13" t="s">
        <v>32</v>
      </c>
      <c r="AX242" s="13" t="s">
        <v>76</v>
      </c>
      <c r="AY242" s="252" t="s">
        <v>362</v>
      </c>
    </row>
    <row r="243" s="13" customFormat="1">
      <c r="A243" s="13"/>
      <c r="B243" s="241"/>
      <c r="C243" s="242"/>
      <c r="D243" s="243" t="s">
        <v>372</v>
      </c>
      <c r="E243" s="244" t="s">
        <v>1</v>
      </c>
      <c r="F243" s="245" t="s">
        <v>88</v>
      </c>
      <c r="G243" s="242"/>
      <c r="H243" s="246">
        <v>2</v>
      </c>
      <c r="I243" s="247"/>
      <c r="J243" s="242"/>
      <c r="K243" s="242"/>
      <c r="L243" s="248"/>
      <c r="M243" s="249"/>
      <c r="N243" s="250"/>
      <c r="O243" s="250"/>
      <c r="P243" s="250"/>
      <c r="Q243" s="250"/>
      <c r="R243" s="250"/>
      <c r="S243" s="250"/>
      <c r="T243" s="25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2" t="s">
        <v>372</v>
      </c>
      <c r="AU243" s="252" t="s">
        <v>88</v>
      </c>
      <c r="AV243" s="13" t="s">
        <v>88</v>
      </c>
      <c r="AW243" s="13" t="s">
        <v>32</v>
      </c>
      <c r="AX243" s="13" t="s">
        <v>76</v>
      </c>
      <c r="AY243" s="252" t="s">
        <v>362</v>
      </c>
    </row>
    <row r="244" s="14" customFormat="1">
      <c r="A244" s="14"/>
      <c r="B244" s="263"/>
      <c r="C244" s="264"/>
      <c r="D244" s="243" t="s">
        <v>372</v>
      </c>
      <c r="E244" s="265" t="s">
        <v>1</v>
      </c>
      <c r="F244" s="266" t="s">
        <v>396</v>
      </c>
      <c r="G244" s="264"/>
      <c r="H244" s="267">
        <v>10.050000000000001</v>
      </c>
      <c r="I244" s="268"/>
      <c r="J244" s="264"/>
      <c r="K244" s="264"/>
      <c r="L244" s="269"/>
      <c r="M244" s="270"/>
      <c r="N244" s="271"/>
      <c r="O244" s="271"/>
      <c r="P244" s="271"/>
      <c r="Q244" s="271"/>
      <c r="R244" s="271"/>
      <c r="S244" s="271"/>
      <c r="T244" s="27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73" t="s">
        <v>372</v>
      </c>
      <c r="AU244" s="273" t="s">
        <v>88</v>
      </c>
      <c r="AV244" s="14" t="s">
        <v>370</v>
      </c>
      <c r="AW244" s="14" t="s">
        <v>32</v>
      </c>
      <c r="AX244" s="14" t="s">
        <v>83</v>
      </c>
      <c r="AY244" s="273" t="s">
        <v>362</v>
      </c>
    </row>
    <row r="245" s="2" customFormat="1" ht="24.15" customHeight="1">
      <c r="A245" s="39"/>
      <c r="B245" s="40"/>
      <c r="C245" s="228" t="s">
        <v>1136</v>
      </c>
      <c r="D245" s="228" t="s">
        <v>365</v>
      </c>
      <c r="E245" s="229" t="s">
        <v>436</v>
      </c>
      <c r="F245" s="230" t="s">
        <v>437</v>
      </c>
      <c r="G245" s="231" t="s">
        <v>368</v>
      </c>
      <c r="H245" s="232">
        <v>10.050000000000001</v>
      </c>
      <c r="I245" s="233"/>
      <c r="J245" s="234">
        <f>ROUND(I245*H245,2)</f>
        <v>0</v>
      </c>
      <c r="K245" s="230" t="s">
        <v>369</v>
      </c>
      <c r="L245" s="45"/>
      <c r="M245" s="235" t="s">
        <v>1</v>
      </c>
      <c r="N245" s="236" t="s">
        <v>42</v>
      </c>
      <c r="O245" s="92"/>
      <c r="P245" s="237">
        <f>O245*H245</f>
        <v>0</v>
      </c>
      <c r="Q245" s="237">
        <v>0.22136</v>
      </c>
      <c r="R245" s="237">
        <f>Q245*H245</f>
        <v>2.2246680000000003</v>
      </c>
      <c r="S245" s="237">
        <v>0</v>
      </c>
      <c r="T245" s="238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9" t="s">
        <v>370</v>
      </c>
      <c r="AT245" s="239" t="s">
        <v>365</v>
      </c>
      <c r="AU245" s="239" t="s">
        <v>88</v>
      </c>
      <c r="AY245" s="18" t="s">
        <v>362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8" t="s">
        <v>88</v>
      </c>
      <c r="BK245" s="240">
        <f>ROUND(I245*H245,2)</f>
        <v>0</v>
      </c>
      <c r="BL245" s="18" t="s">
        <v>370</v>
      </c>
      <c r="BM245" s="239" t="s">
        <v>4271</v>
      </c>
    </row>
    <row r="246" s="12" customFormat="1" ht="22.8" customHeight="1">
      <c r="A246" s="12"/>
      <c r="B246" s="212"/>
      <c r="C246" s="213"/>
      <c r="D246" s="214" t="s">
        <v>75</v>
      </c>
      <c r="E246" s="226" t="s">
        <v>383</v>
      </c>
      <c r="F246" s="226" t="s">
        <v>4272</v>
      </c>
      <c r="G246" s="213"/>
      <c r="H246" s="213"/>
      <c r="I246" s="216"/>
      <c r="J246" s="227">
        <f>BK246</f>
        <v>0</v>
      </c>
      <c r="K246" s="213"/>
      <c r="L246" s="218"/>
      <c r="M246" s="219"/>
      <c r="N246" s="220"/>
      <c r="O246" s="220"/>
      <c r="P246" s="221">
        <f>SUM(P247:P250)</f>
        <v>0</v>
      </c>
      <c r="Q246" s="220"/>
      <c r="R246" s="221">
        <f>SUM(R247:R250)</f>
        <v>0.016</v>
      </c>
      <c r="S246" s="220"/>
      <c r="T246" s="222">
        <f>SUM(T247:T250)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23" t="s">
        <v>83</v>
      </c>
      <c r="AT246" s="224" t="s">
        <v>75</v>
      </c>
      <c r="AU246" s="224" t="s">
        <v>83</v>
      </c>
      <c r="AY246" s="223" t="s">
        <v>362</v>
      </c>
      <c r="BK246" s="225">
        <f>SUM(BK247:BK250)</f>
        <v>0</v>
      </c>
    </row>
    <row r="247" s="2" customFormat="1" ht="24.15" customHeight="1">
      <c r="A247" s="39"/>
      <c r="B247" s="40"/>
      <c r="C247" s="228" t="s">
        <v>1141</v>
      </c>
      <c r="D247" s="228" t="s">
        <v>365</v>
      </c>
      <c r="E247" s="229" t="s">
        <v>4273</v>
      </c>
      <c r="F247" s="230" t="s">
        <v>4274</v>
      </c>
      <c r="G247" s="231" t="s">
        <v>403</v>
      </c>
      <c r="H247" s="232">
        <v>50</v>
      </c>
      <c r="I247" s="233"/>
      <c r="J247" s="234">
        <f>ROUND(I247*H247,2)</f>
        <v>0</v>
      </c>
      <c r="K247" s="230" t="s">
        <v>471</v>
      </c>
      <c r="L247" s="45"/>
      <c r="M247" s="235" t="s">
        <v>1</v>
      </c>
      <c r="N247" s="236" t="s">
        <v>42</v>
      </c>
      <c r="O247" s="92"/>
      <c r="P247" s="237">
        <f>O247*H247</f>
        <v>0</v>
      </c>
      <c r="Q247" s="237">
        <v>0</v>
      </c>
      <c r="R247" s="237">
        <f>Q247*H247</f>
        <v>0</v>
      </c>
      <c r="S247" s="237">
        <v>0</v>
      </c>
      <c r="T247" s="238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9" t="s">
        <v>440</v>
      </c>
      <c r="AT247" s="239" t="s">
        <v>365</v>
      </c>
      <c r="AU247" s="239" t="s">
        <v>88</v>
      </c>
      <c r="AY247" s="18" t="s">
        <v>362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8" t="s">
        <v>88</v>
      </c>
      <c r="BK247" s="240">
        <f>ROUND(I247*H247,2)</f>
        <v>0</v>
      </c>
      <c r="BL247" s="18" t="s">
        <v>440</v>
      </c>
      <c r="BM247" s="239" t="s">
        <v>4275</v>
      </c>
    </row>
    <row r="248" s="2" customFormat="1">
      <c r="A248" s="39"/>
      <c r="B248" s="40"/>
      <c r="C248" s="41"/>
      <c r="D248" s="243" t="s">
        <v>570</v>
      </c>
      <c r="E248" s="41"/>
      <c r="F248" s="284" t="s">
        <v>4276</v>
      </c>
      <c r="G248" s="41"/>
      <c r="H248" s="41"/>
      <c r="I248" s="285"/>
      <c r="J248" s="41"/>
      <c r="K248" s="41"/>
      <c r="L248" s="45"/>
      <c r="M248" s="286"/>
      <c r="N248" s="287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570</v>
      </c>
      <c r="AU248" s="18" t="s">
        <v>88</v>
      </c>
    </row>
    <row r="249" s="2" customFormat="1" ht="16.5" customHeight="1">
      <c r="A249" s="39"/>
      <c r="B249" s="40"/>
      <c r="C249" s="228" t="s">
        <v>1145</v>
      </c>
      <c r="D249" s="228" t="s">
        <v>365</v>
      </c>
      <c r="E249" s="229" t="s">
        <v>4277</v>
      </c>
      <c r="F249" s="230" t="s">
        <v>4278</v>
      </c>
      <c r="G249" s="231" t="s">
        <v>403</v>
      </c>
      <c r="H249" s="232">
        <v>50</v>
      </c>
      <c r="I249" s="233"/>
      <c r="J249" s="234">
        <f>ROUND(I249*H249,2)</f>
        <v>0</v>
      </c>
      <c r="K249" s="230" t="s">
        <v>369</v>
      </c>
      <c r="L249" s="45"/>
      <c r="M249" s="235" t="s">
        <v>1</v>
      </c>
      <c r="N249" s="236" t="s">
        <v>42</v>
      </c>
      <c r="O249" s="92"/>
      <c r="P249" s="237">
        <f>O249*H249</f>
        <v>0</v>
      </c>
      <c r="Q249" s="237">
        <v>0.00019000000000000001</v>
      </c>
      <c r="R249" s="237">
        <f>Q249*H249</f>
        <v>0.0094999999999999998</v>
      </c>
      <c r="S249" s="237">
        <v>0</v>
      </c>
      <c r="T249" s="238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9" t="s">
        <v>370</v>
      </c>
      <c r="AT249" s="239" t="s">
        <v>365</v>
      </c>
      <c r="AU249" s="239" t="s">
        <v>88</v>
      </c>
      <c r="AY249" s="18" t="s">
        <v>362</v>
      </c>
      <c r="BE249" s="240">
        <f>IF(N249="základní",J249,0)</f>
        <v>0</v>
      </c>
      <c r="BF249" s="240">
        <f>IF(N249="snížená",J249,0)</f>
        <v>0</v>
      </c>
      <c r="BG249" s="240">
        <f>IF(N249="zákl. přenesená",J249,0)</f>
        <v>0</v>
      </c>
      <c r="BH249" s="240">
        <f>IF(N249="sníž. přenesená",J249,0)</f>
        <v>0</v>
      </c>
      <c r="BI249" s="240">
        <f>IF(N249="nulová",J249,0)</f>
        <v>0</v>
      </c>
      <c r="BJ249" s="18" t="s">
        <v>88</v>
      </c>
      <c r="BK249" s="240">
        <f>ROUND(I249*H249,2)</f>
        <v>0</v>
      </c>
      <c r="BL249" s="18" t="s">
        <v>370</v>
      </c>
      <c r="BM249" s="239" t="s">
        <v>4279</v>
      </c>
    </row>
    <row r="250" s="2" customFormat="1" ht="24.15" customHeight="1">
      <c r="A250" s="39"/>
      <c r="B250" s="40"/>
      <c r="C250" s="228" t="s">
        <v>1149</v>
      </c>
      <c r="D250" s="228" t="s">
        <v>365</v>
      </c>
      <c r="E250" s="229" t="s">
        <v>4280</v>
      </c>
      <c r="F250" s="230" t="s">
        <v>4281</v>
      </c>
      <c r="G250" s="231" t="s">
        <v>403</v>
      </c>
      <c r="H250" s="232">
        <v>50</v>
      </c>
      <c r="I250" s="233"/>
      <c r="J250" s="234">
        <f>ROUND(I250*H250,2)</f>
        <v>0</v>
      </c>
      <c r="K250" s="230" t="s">
        <v>369</v>
      </c>
      <c r="L250" s="45"/>
      <c r="M250" s="235" t="s">
        <v>1</v>
      </c>
      <c r="N250" s="236" t="s">
        <v>42</v>
      </c>
      <c r="O250" s="92"/>
      <c r="P250" s="237">
        <f>O250*H250</f>
        <v>0</v>
      </c>
      <c r="Q250" s="237">
        <v>0.00012999999999999999</v>
      </c>
      <c r="R250" s="237">
        <f>Q250*H250</f>
        <v>0.0064999999999999997</v>
      </c>
      <c r="S250" s="237">
        <v>0</v>
      </c>
      <c r="T250" s="238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9" t="s">
        <v>370</v>
      </c>
      <c r="AT250" s="239" t="s">
        <v>365</v>
      </c>
      <c r="AU250" s="239" t="s">
        <v>88</v>
      </c>
      <c r="AY250" s="18" t="s">
        <v>362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8" t="s">
        <v>88</v>
      </c>
      <c r="BK250" s="240">
        <f>ROUND(I250*H250,2)</f>
        <v>0</v>
      </c>
      <c r="BL250" s="18" t="s">
        <v>370</v>
      </c>
      <c r="BM250" s="239" t="s">
        <v>4282</v>
      </c>
    </row>
    <row r="251" s="12" customFormat="1" ht="22.8" customHeight="1">
      <c r="A251" s="12"/>
      <c r="B251" s="212"/>
      <c r="C251" s="213"/>
      <c r="D251" s="214" t="s">
        <v>75</v>
      </c>
      <c r="E251" s="226" t="s">
        <v>406</v>
      </c>
      <c r="F251" s="226" t="s">
        <v>439</v>
      </c>
      <c r="G251" s="213"/>
      <c r="H251" s="213"/>
      <c r="I251" s="216"/>
      <c r="J251" s="227">
        <f>BK251</f>
        <v>0</v>
      </c>
      <c r="K251" s="213"/>
      <c r="L251" s="218"/>
      <c r="M251" s="219"/>
      <c r="N251" s="220"/>
      <c r="O251" s="220"/>
      <c r="P251" s="221">
        <f>SUM(P252:P273)</f>
        <v>0</v>
      </c>
      <c r="Q251" s="220"/>
      <c r="R251" s="221">
        <f>SUM(R252:R273)</f>
        <v>15.54243</v>
      </c>
      <c r="S251" s="220"/>
      <c r="T251" s="222">
        <f>SUM(T252:T273)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23" t="s">
        <v>83</v>
      </c>
      <c r="AT251" s="224" t="s">
        <v>75</v>
      </c>
      <c r="AU251" s="224" t="s">
        <v>83</v>
      </c>
      <c r="AY251" s="223" t="s">
        <v>362</v>
      </c>
      <c r="BK251" s="225">
        <f>SUM(BK252:BK273)</f>
        <v>0</v>
      </c>
    </row>
    <row r="252" s="2" customFormat="1" ht="33" customHeight="1">
      <c r="A252" s="39"/>
      <c r="B252" s="40"/>
      <c r="C252" s="228" t="s">
        <v>1155</v>
      </c>
      <c r="D252" s="228" t="s">
        <v>365</v>
      </c>
      <c r="E252" s="229" t="s">
        <v>441</v>
      </c>
      <c r="F252" s="230" t="s">
        <v>442</v>
      </c>
      <c r="G252" s="231" t="s">
        <v>403</v>
      </c>
      <c r="H252" s="232">
        <v>40</v>
      </c>
      <c r="I252" s="233"/>
      <c r="J252" s="234">
        <f>ROUND(I252*H252,2)</f>
        <v>0</v>
      </c>
      <c r="K252" s="230" t="s">
        <v>369</v>
      </c>
      <c r="L252" s="45"/>
      <c r="M252" s="235" t="s">
        <v>1</v>
      </c>
      <c r="N252" s="236" t="s">
        <v>42</v>
      </c>
      <c r="O252" s="92"/>
      <c r="P252" s="237">
        <f>O252*H252</f>
        <v>0</v>
      </c>
      <c r="Q252" s="237">
        <v>0.14041999999999999</v>
      </c>
      <c r="R252" s="237">
        <f>Q252*H252</f>
        <v>5.6167999999999996</v>
      </c>
      <c r="S252" s="237">
        <v>0</v>
      </c>
      <c r="T252" s="238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9" t="s">
        <v>370</v>
      </c>
      <c r="AT252" s="239" t="s">
        <v>365</v>
      </c>
      <c r="AU252" s="239" t="s">
        <v>88</v>
      </c>
      <c r="AY252" s="18" t="s">
        <v>362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8" t="s">
        <v>88</v>
      </c>
      <c r="BK252" s="240">
        <f>ROUND(I252*H252,2)</f>
        <v>0</v>
      </c>
      <c r="BL252" s="18" t="s">
        <v>370</v>
      </c>
      <c r="BM252" s="239" t="s">
        <v>4283</v>
      </c>
    </row>
    <row r="253" s="15" customFormat="1">
      <c r="A253" s="15"/>
      <c r="B253" s="274"/>
      <c r="C253" s="275"/>
      <c r="D253" s="243" t="s">
        <v>372</v>
      </c>
      <c r="E253" s="276" t="s">
        <v>1</v>
      </c>
      <c r="F253" s="277" t="s">
        <v>4180</v>
      </c>
      <c r="G253" s="275"/>
      <c r="H253" s="276" t="s">
        <v>1</v>
      </c>
      <c r="I253" s="278"/>
      <c r="J253" s="275"/>
      <c r="K253" s="275"/>
      <c r="L253" s="279"/>
      <c r="M253" s="280"/>
      <c r="N253" s="281"/>
      <c r="O253" s="281"/>
      <c r="P253" s="281"/>
      <c r="Q253" s="281"/>
      <c r="R253" s="281"/>
      <c r="S253" s="281"/>
      <c r="T253" s="282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83" t="s">
        <v>372</v>
      </c>
      <c r="AU253" s="283" t="s">
        <v>88</v>
      </c>
      <c r="AV253" s="15" t="s">
        <v>83</v>
      </c>
      <c r="AW253" s="15" t="s">
        <v>32</v>
      </c>
      <c r="AX253" s="15" t="s">
        <v>76</v>
      </c>
      <c r="AY253" s="283" t="s">
        <v>362</v>
      </c>
    </row>
    <row r="254" s="13" customFormat="1">
      <c r="A254" s="13"/>
      <c r="B254" s="241"/>
      <c r="C254" s="242"/>
      <c r="D254" s="243" t="s">
        <v>372</v>
      </c>
      <c r="E254" s="244" t="s">
        <v>1</v>
      </c>
      <c r="F254" s="245" t="s">
        <v>574</v>
      </c>
      <c r="G254" s="242"/>
      <c r="H254" s="246">
        <v>40</v>
      </c>
      <c r="I254" s="247"/>
      <c r="J254" s="242"/>
      <c r="K254" s="242"/>
      <c r="L254" s="248"/>
      <c r="M254" s="249"/>
      <c r="N254" s="250"/>
      <c r="O254" s="250"/>
      <c r="P254" s="250"/>
      <c r="Q254" s="250"/>
      <c r="R254" s="250"/>
      <c r="S254" s="250"/>
      <c r="T254" s="25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2" t="s">
        <v>372</v>
      </c>
      <c r="AU254" s="252" t="s">
        <v>88</v>
      </c>
      <c r="AV254" s="13" t="s">
        <v>88</v>
      </c>
      <c r="AW254" s="13" t="s">
        <v>32</v>
      </c>
      <c r="AX254" s="13" t="s">
        <v>83</v>
      </c>
      <c r="AY254" s="252" t="s">
        <v>362</v>
      </c>
    </row>
    <row r="255" s="2" customFormat="1" ht="16.5" customHeight="1">
      <c r="A255" s="39"/>
      <c r="B255" s="40"/>
      <c r="C255" s="253" t="s">
        <v>1159</v>
      </c>
      <c r="D255" s="253" t="s">
        <v>380</v>
      </c>
      <c r="E255" s="254" t="s">
        <v>446</v>
      </c>
      <c r="F255" s="255" t="s">
        <v>447</v>
      </c>
      <c r="G255" s="256" t="s">
        <v>403</v>
      </c>
      <c r="H255" s="257">
        <v>40</v>
      </c>
      <c r="I255" s="258"/>
      <c r="J255" s="259">
        <f>ROUND(I255*H255,2)</f>
        <v>0</v>
      </c>
      <c r="K255" s="255" t="s">
        <v>369</v>
      </c>
      <c r="L255" s="260"/>
      <c r="M255" s="261" t="s">
        <v>1</v>
      </c>
      <c r="N255" s="262" t="s">
        <v>42</v>
      </c>
      <c r="O255" s="92"/>
      <c r="P255" s="237">
        <f>O255*H255</f>
        <v>0</v>
      </c>
      <c r="Q255" s="237">
        <v>0.044999999999999998</v>
      </c>
      <c r="R255" s="237">
        <f>Q255*H255</f>
        <v>1.7999999999999998</v>
      </c>
      <c r="S255" s="237">
        <v>0</v>
      </c>
      <c r="T255" s="238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9" t="s">
        <v>383</v>
      </c>
      <c r="AT255" s="239" t="s">
        <v>380</v>
      </c>
      <c r="AU255" s="239" t="s">
        <v>88</v>
      </c>
      <c r="AY255" s="18" t="s">
        <v>362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8" t="s">
        <v>88</v>
      </c>
      <c r="BK255" s="240">
        <f>ROUND(I255*H255,2)</f>
        <v>0</v>
      </c>
      <c r="BL255" s="18" t="s">
        <v>370</v>
      </c>
      <c r="BM255" s="239" t="s">
        <v>4284</v>
      </c>
    </row>
    <row r="256" s="2" customFormat="1" ht="24.15" customHeight="1">
      <c r="A256" s="39"/>
      <c r="B256" s="40"/>
      <c r="C256" s="228" t="s">
        <v>1165</v>
      </c>
      <c r="D256" s="228" t="s">
        <v>365</v>
      </c>
      <c r="E256" s="229" t="s">
        <v>4285</v>
      </c>
      <c r="F256" s="230" t="s">
        <v>4286</v>
      </c>
      <c r="G256" s="231" t="s">
        <v>464</v>
      </c>
      <c r="H256" s="232">
        <v>3.6000000000000001</v>
      </c>
      <c r="I256" s="233"/>
      <c r="J256" s="234">
        <f>ROUND(I256*H256,2)</f>
        <v>0</v>
      </c>
      <c r="K256" s="230" t="s">
        <v>369</v>
      </c>
      <c r="L256" s="45"/>
      <c r="M256" s="235" t="s">
        <v>1</v>
      </c>
      <c r="N256" s="236" t="s">
        <v>42</v>
      </c>
      <c r="O256" s="92"/>
      <c r="P256" s="237">
        <f>O256*H256</f>
        <v>0</v>
      </c>
      <c r="Q256" s="237">
        <v>2.2563399999999998</v>
      </c>
      <c r="R256" s="237">
        <f>Q256*H256</f>
        <v>8.1228239999999996</v>
      </c>
      <c r="S256" s="237">
        <v>0</v>
      </c>
      <c r="T256" s="238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9" t="s">
        <v>370</v>
      </c>
      <c r="AT256" s="239" t="s">
        <v>365</v>
      </c>
      <c r="AU256" s="239" t="s">
        <v>88</v>
      </c>
      <c r="AY256" s="18" t="s">
        <v>362</v>
      </c>
      <c r="BE256" s="240">
        <f>IF(N256="základní",J256,0)</f>
        <v>0</v>
      </c>
      <c r="BF256" s="240">
        <f>IF(N256="snížená",J256,0)</f>
        <v>0</v>
      </c>
      <c r="BG256" s="240">
        <f>IF(N256="zákl. přenesená",J256,0)</f>
        <v>0</v>
      </c>
      <c r="BH256" s="240">
        <f>IF(N256="sníž. přenesená",J256,0)</f>
        <v>0</v>
      </c>
      <c r="BI256" s="240">
        <f>IF(N256="nulová",J256,0)</f>
        <v>0</v>
      </c>
      <c r="BJ256" s="18" t="s">
        <v>88</v>
      </c>
      <c r="BK256" s="240">
        <f>ROUND(I256*H256,2)</f>
        <v>0</v>
      </c>
      <c r="BL256" s="18" t="s">
        <v>370</v>
      </c>
      <c r="BM256" s="239" t="s">
        <v>4287</v>
      </c>
    </row>
    <row r="257" s="13" customFormat="1">
      <c r="A257" s="13"/>
      <c r="B257" s="241"/>
      <c r="C257" s="242"/>
      <c r="D257" s="243" t="s">
        <v>372</v>
      </c>
      <c r="E257" s="244" t="s">
        <v>1</v>
      </c>
      <c r="F257" s="245" t="s">
        <v>4288</v>
      </c>
      <c r="G257" s="242"/>
      <c r="H257" s="246">
        <v>3.6000000000000001</v>
      </c>
      <c r="I257" s="247"/>
      <c r="J257" s="242"/>
      <c r="K257" s="242"/>
      <c r="L257" s="248"/>
      <c r="M257" s="249"/>
      <c r="N257" s="250"/>
      <c r="O257" s="250"/>
      <c r="P257" s="250"/>
      <c r="Q257" s="250"/>
      <c r="R257" s="250"/>
      <c r="S257" s="250"/>
      <c r="T257" s="25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2" t="s">
        <v>372</v>
      </c>
      <c r="AU257" s="252" t="s">
        <v>88</v>
      </c>
      <c r="AV257" s="13" t="s">
        <v>88</v>
      </c>
      <c r="AW257" s="13" t="s">
        <v>32</v>
      </c>
      <c r="AX257" s="13" t="s">
        <v>83</v>
      </c>
      <c r="AY257" s="252" t="s">
        <v>362</v>
      </c>
    </row>
    <row r="258" s="2" customFormat="1" ht="33" customHeight="1">
      <c r="A258" s="39"/>
      <c r="B258" s="40"/>
      <c r="C258" s="228" t="s">
        <v>1171</v>
      </c>
      <c r="D258" s="228" t="s">
        <v>365</v>
      </c>
      <c r="E258" s="229" t="s">
        <v>4289</v>
      </c>
      <c r="F258" s="230" t="s">
        <v>4290</v>
      </c>
      <c r="G258" s="231" t="s">
        <v>403</v>
      </c>
      <c r="H258" s="232">
        <v>4.5999999999999996</v>
      </c>
      <c r="I258" s="233"/>
      <c r="J258" s="234">
        <f>ROUND(I258*H258,2)</f>
        <v>0</v>
      </c>
      <c r="K258" s="230" t="s">
        <v>369</v>
      </c>
      <c r="L258" s="45"/>
      <c r="M258" s="235" t="s">
        <v>1</v>
      </c>
      <c r="N258" s="236" t="s">
        <v>42</v>
      </c>
      <c r="O258" s="92"/>
      <c r="P258" s="237">
        <f>O258*H258</f>
        <v>0</v>
      </c>
      <c r="Q258" s="237">
        <v>0.00060999999999999997</v>
      </c>
      <c r="R258" s="237">
        <f>Q258*H258</f>
        <v>0.0028059999999999995</v>
      </c>
      <c r="S258" s="237">
        <v>0</v>
      </c>
      <c r="T258" s="238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9" t="s">
        <v>370</v>
      </c>
      <c r="AT258" s="239" t="s">
        <v>365</v>
      </c>
      <c r="AU258" s="239" t="s">
        <v>88</v>
      </c>
      <c r="AY258" s="18" t="s">
        <v>362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8" t="s">
        <v>88</v>
      </c>
      <c r="BK258" s="240">
        <f>ROUND(I258*H258,2)</f>
        <v>0</v>
      </c>
      <c r="BL258" s="18" t="s">
        <v>370</v>
      </c>
      <c r="BM258" s="239" t="s">
        <v>4291</v>
      </c>
    </row>
    <row r="259" s="15" customFormat="1">
      <c r="A259" s="15"/>
      <c r="B259" s="274"/>
      <c r="C259" s="275"/>
      <c r="D259" s="243" t="s">
        <v>372</v>
      </c>
      <c r="E259" s="276" t="s">
        <v>1</v>
      </c>
      <c r="F259" s="277" t="s">
        <v>4254</v>
      </c>
      <c r="G259" s="275"/>
      <c r="H259" s="276" t="s">
        <v>1</v>
      </c>
      <c r="I259" s="278"/>
      <c r="J259" s="275"/>
      <c r="K259" s="275"/>
      <c r="L259" s="279"/>
      <c r="M259" s="280"/>
      <c r="N259" s="281"/>
      <c r="O259" s="281"/>
      <c r="P259" s="281"/>
      <c r="Q259" s="281"/>
      <c r="R259" s="281"/>
      <c r="S259" s="281"/>
      <c r="T259" s="282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83" t="s">
        <v>372</v>
      </c>
      <c r="AU259" s="283" t="s">
        <v>88</v>
      </c>
      <c r="AV259" s="15" t="s">
        <v>83</v>
      </c>
      <c r="AW259" s="15" t="s">
        <v>32</v>
      </c>
      <c r="AX259" s="15" t="s">
        <v>76</v>
      </c>
      <c r="AY259" s="283" t="s">
        <v>362</v>
      </c>
    </row>
    <row r="260" s="13" customFormat="1">
      <c r="A260" s="13"/>
      <c r="B260" s="241"/>
      <c r="C260" s="242"/>
      <c r="D260" s="243" t="s">
        <v>372</v>
      </c>
      <c r="E260" s="244" t="s">
        <v>1</v>
      </c>
      <c r="F260" s="245" t="s">
        <v>4292</v>
      </c>
      <c r="G260" s="242"/>
      <c r="H260" s="246">
        <v>4.5999999999999996</v>
      </c>
      <c r="I260" s="247"/>
      <c r="J260" s="242"/>
      <c r="K260" s="242"/>
      <c r="L260" s="248"/>
      <c r="M260" s="249"/>
      <c r="N260" s="250"/>
      <c r="O260" s="250"/>
      <c r="P260" s="250"/>
      <c r="Q260" s="250"/>
      <c r="R260" s="250"/>
      <c r="S260" s="250"/>
      <c r="T260" s="251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2" t="s">
        <v>372</v>
      </c>
      <c r="AU260" s="252" t="s">
        <v>88</v>
      </c>
      <c r="AV260" s="13" t="s">
        <v>88</v>
      </c>
      <c r="AW260" s="13" t="s">
        <v>32</v>
      </c>
      <c r="AX260" s="13" t="s">
        <v>76</v>
      </c>
      <c r="AY260" s="252" t="s">
        <v>362</v>
      </c>
    </row>
    <row r="261" s="14" customFormat="1">
      <c r="A261" s="14"/>
      <c r="B261" s="263"/>
      <c r="C261" s="264"/>
      <c r="D261" s="243" t="s">
        <v>372</v>
      </c>
      <c r="E261" s="265" t="s">
        <v>1</v>
      </c>
      <c r="F261" s="266" t="s">
        <v>396</v>
      </c>
      <c r="G261" s="264"/>
      <c r="H261" s="267">
        <v>4.5999999999999996</v>
      </c>
      <c r="I261" s="268"/>
      <c r="J261" s="264"/>
      <c r="K261" s="264"/>
      <c r="L261" s="269"/>
      <c r="M261" s="270"/>
      <c r="N261" s="271"/>
      <c r="O261" s="271"/>
      <c r="P261" s="271"/>
      <c r="Q261" s="271"/>
      <c r="R261" s="271"/>
      <c r="S261" s="271"/>
      <c r="T261" s="27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73" t="s">
        <v>372</v>
      </c>
      <c r="AU261" s="273" t="s">
        <v>88</v>
      </c>
      <c r="AV261" s="14" t="s">
        <v>370</v>
      </c>
      <c r="AW261" s="14" t="s">
        <v>32</v>
      </c>
      <c r="AX261" s="14" t="s">
        <v>83</v>
      </c>
      <c r="AY261" s="273" t="s">
        <v>362</v>
      </c>
    </row>
    <row r="262" s="2" customFormat="1" ht="24.15" customHeight="1">
      <c r="A262" s="39"/>
      <c r="B262" s="40"/>
      <c r="C262" s="228" t="s">
        <v>1176</v>
      </c>
      <c r="D262" s="228" t="s">
        <v>365</v>
      </c>
      <c r="E262" s="229" t="s">
        <v>4293</v>
      </c>
      <c r="F262" s="230" t="s">
        <v>4294</v>
      </c>
      <c r="G262" s="231" t="s">
        <v>403</v>
      </c>
      <c r="H262" s="232">
        <v>4.5999999999999996</v>
      </c>
      <c r="I262" s="233"/>
      <c r="J262" s="234">
        <f>ROUND(I262*H262,2)</f>
        <v>0</v>
      </c>
      <c r="K262" s="230" t="s">
        <v>369</v>
      </c>
      <c r="L262" s="45"/>
      <c r="M262" s="235" t="s">
        <v>1</v>
      </c>
      <c r="N262" s="236" t="s">
        <v>42</v>
      </c>
      <c r="O262" s="92"/>
      <c r="P262" s="237">
        <f>O262*H262</f>
        <v>0</v>
      </c>
      <c r="Q262" s="237">
        <v>0</v>
      </c>
      <c r="R262" s="237">
        <f>Q262*H262</f>
        <v>0</v>
      </c>
      <c r="S262" s="237">
        <v>0</v>
      </c>
      <c r="T262" s="238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9" t="s">
        <v>370</v>
      </c>
      <c r="AT262" s="239" t="s">
        <v>365</v>
      </c>
      <c r="AU262" s="239" t="s">
        <v>88</v>
      </c>
      <c r="AY262" s="18" t="s">
        <v>362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8" t="s">
        <v>88</v>
      </c>
      <c r="BK262" s="240">
        <f>ROUND(I262*H262,2)</f>
        <v>0</v>
      </c>
      <c r="BL262" s="18" t="s">
        <v>370</v>
      </c>
      <c r="BM262" s="239" t="s">
        <v>4295</v>
      </c>
    </row>
    <row r="263" s="15" customFormat="1">
      <c r="A263" s="15"/>
      <c r="B263" s="274"/>
      <c r="C263" s="275"/>
      <c r="D263" s="243" t="s">
        <v>372</v>
      </c>
      <c r="E263" s="276" t="s">
        <v>1</v>
      </c>
      <c r="F263" s="277" t="s">
        <v>4296</v>
      </c>
      <c r="G263" s="275"/>
      <c r="H263" s="276" t="s">
        <v>1</v>
      </c>
      <c r="I263" s="278"/>
      <c r="J263" s="275"/>
      <c r="K263" s="275"/>
      <c r="L263" s="279"/>
      <c r="M263" s="280"/>
      <c r="N263" s="281"/>
      <c r="O263" s="281"/>
      <c r="P263" s="281"/>
      <c r="Q263" s="281"/>
      <c r="R263" s="281"/>
      <c r="S263" s="281"/>
      <c r="T263" s="282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83" t="s">
        <v>372</v>
      </c>
      <c r="AU263" s="283" t="s">
        <v>88</v>
      </c>
      <c r="AV263" s="15" t="s">
        <v>83</v>
      </c>
      <c r="AW263" s="15" t="s">
        <v>32</v>
      </c>
      <c r="AX263" s="15" t="s">
        <v>76</v>
      </c>
      <c r="AY263" s="283" t="s">
        <v>362</v>
      </c>
    </row>
    <row r="264" s="13" customFormat="1">
      <c r="A264" s="13"/>
      <c r="B264" s="241"/>
      <c r="C264" s="242"/>
      <c r="D264" s="243" t="s">
        <v>372</v>
      </c>
      <c r="E264" s="244" t="s">
        <v>1</v>
      </c>
      <c r="F264" s="245" t="s">
        <v>4292</v>
      </c>
      <c r="G264" s="242"/>
      <c r="H264" s="246">
        <v>4.5999999999999996</v>
      </c>
      <c r="I264" s="247"/>
      <c r="J264" s="242"/>
      <c r="K264" s="242"/>
      <c r="L264" s="248"/>
      <c r="M264" s="249"/>
      <c r="N264" s="250"/>
      <c r="O264" s="250"/>
      <c r="P264" s="250"/>
      <c r="Q264" s="250"/>
      <c r="R264" s="250"/>
      <c r="S264" s="250"/>
      <c r="T264" s="251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2" t="s">
        <v>372</v>
      </c>
      <c r="AU264" s="252" t="s">
        <v>88</v>
      </c>
      <c r="AV264" s="13" t="s">
        <v>88</v>
      </c>
      <c r="AW264" s="13" t="s">
        <v>32</v>
      </c>
      <c r="AX264" s="13" t="s">
        <v>83</v>
      </c>
      <c r="AY264" s="252" t="s">
        <v>362</v>
      </c>
    </row>
    <row r="265" s="2" customFormat="1" ht="24.15" customHeight="1">
      <c r="A265" s="39"/>
      <c r="B265" s="40"/>
      <c r="C265" s="228" t="s">
        <v>1180</v>
      </c>
      <c r="D265" s="228" t="s">
        <v>365</v>
      </c>
      <c r="E265" s="229" t="s">
        <v>4297</v>
      </c>
      <c r="F265" s="230" t="s">
        <v>4298</v>
      </c>
      <c r="G265" s="231" t="s">
        <v>1168</v>
      </c>
      <c r="H265" s="232">
        <v>1</v>
      </c>
      <c r="I265" s="233"/>
      <c r="J265" s="234">
        <f>ROUND(I265*H265,2)</f>
        <v>0</v>
      </c>
      <c r="K265" s="230" t="s">
        <v>471</v>
      </c>
      <c r="L265" s="45"/>
      <c r="M265" s="235" t="s">
        <v>1</v>
      </c>
      <c r="N265" s="236" t="s">
        <v>42</v>
      </c>
      <c r="O265" s="92"/>
      <c r="P265" s="237">
        <f>O265*H265</f>
        <v>0</v>
      </c>
      <c r="Q265" s="237">
        <v>0</v>
      </c>
      <c r="R265" s="237">
        <f>Q265*H265</f>
        <v>0</v>
      </c>
      <c r="S265" s="237">
        <v>0</v>
      </c>
      <c r="T265" s="238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9" t="s">
        <v>370</v>
      </c>
      <c r="AT265" s="239" t="s">
        <v>365</v>
      </c>
      <c r="AU265" s="239" t="s">
        <v>88</v>
      </c>
      <c r="AY265" s="18" t="s">
        <v>362</v>
      </c>
      <c r="BE265" s="240">
        <f>IF(N265="základní",J265,0)</f>
        <v>0</v>
      </c>
      <c r="BF265" s="240">
        <f>IF(N265="snížená",J265,0)</f>
        <v>0</v>
      </c>
      <c r="BG265" s="240">
        <f>IF(N265="zákl. přenesená",J265,0)</f>
        <v>0</v>
      </c>
      <c r="BH265" s="240">
        <f>IF(N265="sníž. přenesená",J265,0)</f>
        <v>0</v>
      </c>
      <c r="BI265" s="240">
        <f>IF(N265="nulová",J265,0)</f>
        <v>0</v>
      </c>
      <c r="BJ265" s="18" t="s">
        <v>88</v>
      </c>
      <c r="BK265" s="240">
        <f>ROUND(I265*H265,2)</f>
        <v>0</v>
      </c>
      <c r="BL265" s="18" t="s">
        <v>370</v>
      </c>
      <c r="BM265" s="239" t="s">
        <v>4299</v>
      </c>
    </row>
    <row r="266" s="2" customFormat="1">
      <c r="A266" s="39"/>
      <c r="B266" s="40"/>
      <c r="C266" s="41"/>
      <c r="D266" s="243" t="s">
        <v>570</v>
      </c>
      <c r="E266" s="41"/>
      <c r="F266" s="284" t="s">
        <v>4259</v>
      </c>
      <c r="G266" s="41"/>
      <c r="H266" s="41"/>
      <c r="I266" s="285"/>
      <c r="J266" s="41"/>
      <c r="K266" s="41"/>
      <c r="L266" s="45"/>
      <c r="M266" s="286"/>
      <c r="N266" s="287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570</v>
      </c>
      <c r="AU266" s="18" t="s">
        <v>88</v>
      </c>
    </row>
    <row r="267" s="13" customFormat="1">
      <c r="A267" s="13"/>
      <c r="B267" s="241"/>
      <c r="C267" s="242"/>
      <c r="D267" s="243" t="s">
        <v>372</v>
      </c>
      <c r="E267" s="244" t="s">
        <v>1</v>
      </c>
      <c r="F267" s="245" t="s">
        <v>83</v>
      </c>
      <c r="G267" s="242"/>
      <c r="H267" s="246">
        <v>1</v>
      </c>
      <c r="I267" s="247"/>
      <c r="J267" s="242"/>
      <c r="K267" s="242"/>
      <c r="L267" s="248"/>
      <c r="M267" s="249"/>
      <c r="N267" s="250"/>
      <c r="O267" s="250"/>
      <c r="P267" s="250"/>
      <c r="Q267" s="250"/>
      <c r="R267" s="250"/>
      <c r="S267" s="250"/>
      <c r="T267" s="25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2" t="s">
        <v>372</v>
      </c>
      <c r="AU267" s="252" t="s">
        <v>88</v>
      </c>
      <c r="AV267" s="13" t="s">
        <v>88</v>
      </c>
      <c r="AW267" s="13" t="s">
        <v>32</v>
      </c>
      <c r="AX267" s="13" t="s">
        <v>83</v>
      </c>
      <c r="AY267" s="252" t="s">
        <v>362</v>
      </c>
    </row>
    <row r="268" s="2" customFormat="1" ht="37.8" customHeight="1">
      <c r="A268" s="39"/>
      <c r="B268" s="40"/>
      <c r="C268" s="228" t="s">
        <v>1184</v>
      </c>
      <c r="D268" s="228" t="s">
        <v>365</v>
      </c>
      <c r="E268" s="229" t="s">
        <v>4300</v>
      </c>
      <c r="F268" s="230" t="s">
        <v>4301</v>
      </c>
      <c r="G268" s="231" t="s">
        <v>1168</v>
      </c>
      <c r="H268" s="232">
        <v>1</v>
      </c>
      <c r="I268" s="233"/>
      <c r="J268" s="234">
        <f>ROUND(I268*H268,2)</f>
        <v>0</v>
      </c>
      <c r="K268" s="230" t="s">
        <v>471</v>
      </c>
      <c r="L268" s="45"/>
      <c r="M268" s="235" t="s">
        <v>1</v>
      </c>
      <c r="N268" s="236" t="s">
        <v>42</v>
      </c>
      <c r="O268" s="92"/>
      <c r="P268" s="237">
        <f>O268*H268</f>
        <v>0</v>
      </c>
      <c r="Q268" s="237">
        <v>0</v>
      </c>
      <c r="R268" s="237">
        <f>Q268*H268</f>
        <v>0</v>
      </c>
      <c r="S268" s="237">
        <v>0</v>
      </c>
      <c r="T268" s="238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9" t="s">
        <v>370</v>
      </c>
      <c r="AT268" s="239" t="s">
        <v>365</v>
      </c>
      <c r="AU268" s="239" t="s">
        <v>88</v>
      </c>
      <c r="AY268" s="18" t="s">
        <v>362</v>
      </c>
      <c r="BE268" s="240">
        <f>IF(N268="základní",J268,0)</f>
        <v>0</v>
      </c>
      <c r="BF268" s="240">
        <f>IF(N268="snížená",J268,0)</f>
        <v>0</v>
      </c>
      <c r="BG268" s="240">
        <f>IF(N268="zákl. přenesená",J268,0)</f>
        <v>0</v>
      </c>
      <c r="BH268" s="240">
        <f>IF(N268="sníž. přenesená",J268,0)</f>
        <v>0</v>
      </c>
      <c r="BI268" s="240">
        <f>IF(N268="nulová",J268,0)</f>
        <v>0</v>
      </c>
      <c r="BJ268" s="18" t="s">
        <v>88</v>
      </c>
      <c r="BK268" s="240">
        <f>ROUND(I268*H268,2)</f>
        <v>0</v>
      </c>
      <c r="BL268" s="18" t="s">
        <v>370</v>
      </c>
      <c r="BM268" s="239" t="s">
        <v>4302</v>
      </c>
    </row>
    <row r="269" s="2" customFormat="1">
      <c r="A269" s="39"/>
      <c r="B269" s="40"/>
      <c r="C269" s="41"/>
      <c r="D269" s="243" t="s">
        <v>570</v>
      </c>
      <c r="E269" s="41"/>
      <c r="F269" s="284" t="s">
        <v>4259</v>
      </c>
      <c r="G269" s="41"/>
      <c r="H269" s="41"/>
      <c r="I269" s="285"/>
      <c r="J269" s="41"/>
      <c r="K269" s="41"/>
      <c r="L269" s="45"/>
      <c r="M269" s="286"/>
      <c r="N269" s="287"/>
      <c r="O269" s="92"/>
      <c r="P269" s="92"/>
      <c r="Q269" s="92"/>
      <c r="R269" s="92"/>
      <c r="S269" s="92"/>
      <c r="T269" s="9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570</v>
      </c>
      <c r="AU269" s="18" t="s">
        <v>88</v>
      </c>
    </row>
    <row r="270" s="13" customFormat="1">
      <c r="A270" s="13"/>
      <c r="B270" s="241"/>
      <c r="C270" s="242"/>
      <c r="D270" s="243" t="s">
        <v>372</v>
      </c>
      <c r="E270" s="244" t="s">
        <v>1</v>
      </c>
      <c r="F270" s="245" t="s">
        <v>83</v>
      </c>
      <c r="G270" s="242"/>
      <c r="H270" s="246">
        <v>1</v>
      </c>
      <c r="I270" s="247"/>
      <c r="J270" s="242"/>
      <c r="K270" s="242"/>
      <c r="L270" s="248"/>
      <c r="M270" s="249"/>
      <c r="N270" s="250"/>
      <c r="O270" s="250"/>
      <c r="P270" s="250"/>
      <c r="Q270" s="250"/>
      <c r="R270" s="250"/>
      <c r="S270" s="250"/>
      <c r="T270" s="251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2" t="s">
        <v>372</v>
      </c>
      <c r="AU270" s="252" t="s">
        <v>88</v>
      </c>
      <c r="AV270" s="13" t="s">
        <v>88</v>
      </c>
      <c r="AW270" s="13" t="s">
        <v>32</v>
      </c>
      <c r="AX270" s="13" t="s">
        <v>83</v>
      </c>
      <c r="AY270" s="252" t="s">
        <v>362</v>
      </c>
    </row>
    <row r="271" s="2" customFormat="1" ht="24.15" customHeight="1">
      <c r="A271" s="39"/>
      <c r="B271" s="40"/>
      <c r="C271" s="228" t="s">
        <v>1190</v>
      </c>
      <c r="D271" s="228" t="s">
        <v>365</v>
      </c>
      <c r="E271" s="229" t="s">
        <v>4303</v>
      </c>
      <c r="F271" s="230" t="s">
        <v>4304</v>
      </c>
      <c r="G271" s="231" t="s">
        <v>1168</v>
      </c>
      <c r="H271" s="232">
        <v>1</v>
      </c>
      <c r="I271" s="233"/>
      <c r="J271" s="234">
        <f>ROUND(I271*H271,2)</f>
        <v>0</v>
      </c>
      <c r="K271" s="230" t="s">
        <v>471</v>
      </c>
      <c r="L271" s="45"/>
      <c r="M271" s="235" t="s">
        <v>1</v>
      </c>
      <c r="N271" s="236" t="s">
        <v>42</v>
      </c>
      <c r="O271" s="92"/>
      <c r="P271" s="237">
        <f>O271*H271</f>
        <v>0</v>
      </c>
      <c r="Q271" s="237">
        <v>0</v>
      </c>
      <c r="R271" s="237">
        <f>Q271*H271</f>
        <v>0</v>
      </c>
      <c r="S271" s="237">
        <v>0</v>
      </c>
      <c r="T271" s="238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9" t="s">
        <v>370</v>
      </c>
      <c r="AT271" s="239" t="s">
        <v>365</v>
      </c>
      <c r="AU271" s="239" t="s">
        <v>88</v>
      </c>
      <c r="AY271" s="18" t="s">
        <v>362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8" t="s">
        <v>88</v>
      </c>
      <c r="BK271" s="240">
        <f>ROUND(I271*H271,2)</f>
        <v>0</v>
      </c>
      <c r="BL271" s="18" t="s">
        <v>370</v>
      </c>
      <c r="BM271" s="239" t="s">
        <v>4305</v>
      </c>
    </row>
    <row r="272" s="2" customFormat="1">
      <c r="A272" s="39"/>
      <c r="B272" s="40"/>
      <c r="C272" s="41"/>
      <c r="D272" s="243" t="s">
        <v>570</v>
      </c>
      <c r="E272" s="41"/>
      <c r="F272" s="284" t="s">
        <v>4259</v>
      </c>
      <c r="G272" s="41"/>
      <c r="H272" s="41"/>
      <c r="I272" s="285"/>
      <c r="J272" s="41"/>
      <c r="K272" s="41"/>
      <c r="L272" s="45"/>
      <c r="M272" s="286"/>
      <c r="N272" s="287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570</v>
      </c>
      <c r="AU272" s="18" t="s">
        <v>88</v>
      </c>
    </row>
    <row r="273" s="13" customFormat="1">
      <c r="A273" s="13"/>
      <c r="B273" s="241"/>
      <c r="C273" s="242"/>
      <c r="D273" s="243" t="s">
        <v>372</v>
      </c>
      <c r="E273" s="244" t="s">
        <v>1</v>
      </c>
      <c r="F273" s="245" t="s">
        <v>83</v>
      </c>
      <c r="G273" s="242"/>
      <c r="H273" s="246">
        <v>1</v>
      </c>
      <c r="I273" s="247"/>
      <c r="J273" s="242"/>
      <c r="K273" s="242"/>
      <c r="L273" s="248"/>
      <c r="M273" s="249"/>
      <c r="N273" s="250"/>
      <c r="O273" s="250"/>
      <c r="P273" s="250"/>
      <c r="Q273" s="250"/>
      <c r="R273" s="250"/>
      <c r="S273" s="250"/>
      <c r="T273" s="25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2" t="s">
        <v>372</v>
      </c>
      <c r="AU273" s="252" t="s">
        <v>88</v>
      </c>
      <c r="AV273" s="13" t="s">
        <v>88</v>
      </c>
      <c r="AW273" s="13" t="s">
        <v>32</v>
      </c>
      <c r="AX273" s="13" t="s">
        <v>83</v>
      </c>
      <c r="AY273" s="252" t="s">
        <v>362</v>
      </c>
    </row>
    <row r="274" s="12" customFormat="1" ht="22.8" customHeight="1">
      <c r="A274" s="12"/>
      <c r="B274" s="212"/>
      <c r="C274" s="213"/>
      <c r="D274" s="214" t="s">
        <v>75</v>
      </c>
      <c r="E274" s="226" t="s">
        <v>477</v>
      </c>
      <c r="F274" s="226" t="s">
        <v>478</v>
      </c>
      <c r="G274" s="213"/>
      <c r="H274" s="213"/>
      <c r="I274" s="216"/>
      <c r="J274" s="227">
        <f>BK274</f>
        <v>0</v>
      </c>
      <c r="K274" s="213"/>
      <c r="L274" s="218"/>
      <c r="M274" s="219"/>
      <c r="N274" s="220"/>
      <c r="O274" s="220"/>
      <c r="P274" s="221">
        <f>SUM(P275:P285)</f>
        <v>0</v>
      </c>
      <c r="Q274" s="220"/>
      <c r="R274" s="221">
        <f>SUM(R275:R285)</f>
        <v>0</v>
      </c>
      <c r="S274" s="220"/>
      <c r="T274" s="222">
        <f>SUM(T275:T285)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23" t="s">
        <v>83</v>
      </c>
      <c r="AT274" s="224" t="s">
        <v>75</v>
      </c>
      <c r="AU274" s="224" t="s">
        <v>83</v>
      </c>
      <c r="AY274" s="223" t="s">
        <v>362</v>
      </c>
      <c r="BK274" s="225">
        <f>SUM(BK275:BK285)</f>
        <v>0</v>
      </c>
    </row>
    <row r="275" s="2" customFormat="1" ht="16.5" customHeight="1">
      <c r="A275" s="39"/>
      <c r="B275" s="40"/>
      <c r="C275" s="228" t="s">
        <v>1195</v>
      </c>
      <c r="D275" s="228" t="s">
        <v>365</v>
      </c>
      <c r="E275" s="229" t="s">
        <v>3676</v>
      </c>
      <c r="F275" s="230" t="s">
        <v>3677</v>
      </c>
      <c r="G275" s="231" t="s">
        <v>482</v>
      </c>
      <c r="H275" s="232">
        <v>1.425</v>
      </c>
      <c r="I275" s="233"/>
      <c r="J275" s="234">
        <f>ROUND(I275*H275,2)</f>
        <v>0</v>
      </c>
      <c r="K275" s="230" t="s">
        <v>369</v>
      </c>
      <c r="L275" s="45"/>
      <c r="M275" s="235" t="s">
        <v>1</v>
      </c>
      <c r="N275" s="236" t="s">
        <v>42</v>
      </c>
      <c r="O275" s="92"/>
      <c r="P275" s="237">
        <f>O275*H275</f>
        <v>0</v>
      </c>
      <c r="Q275" s="237">
        <v>0</v>
      </c>
      <c r="R275" s="237">
        <f>Q275*H275</f>
        <v>0</v>
      </c>
      <c r="S275" s="237">
        <v>0</v>
      </c>
      <c r="T275" s="238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9" t="s">
        <v>370</v>
      </c>
      <c r="AT275" s="239" t="s">
        <v>365</v>
      </c>
      <c r="AU275" s="239" t="s">
        <v>88</v>
      </c>
      <c r="AY275" s="18" t="s">
        <v>362</v>
      </c>
      <c r="BE275" s="240">
        <f>IF(N275="základní",J275,0)</f>
        <v>0</v>
      </c>
      <c r="BF275" s="240">
        <f>IF(N275="snížená",J275,0)</f>
        <v>0</v>
      </c>
      <c r="BG275" s="240">
        <f>IF(N275="zákl. přenesená",J275,0)</f>
        <v>0</v>
      </c>
      <c r="BH275" s="240">
        <f>IF(N275="sníž. přenesená",J275,0)</f>
        <v>0</v>
      </c>
      <c r="BI275" s="240">
        <f>IF(N275="nulová",J275,0)</f>
        <v>0</v>
      </c>
      <c r="BJ275" s="18" t="s">
        <v>88</v>
      </c>
      <c r="BK275" s="240">
        <f>ROUND(I275*H275,2)</f>
        <v>0</v>
      </c>
      <c r="BL275" s="18" t="s">
        <v>370</v>
      </c>
      <c r="BM275" s="239" t="s">
        <v>4306</v>
      </c>
    </row>
    <row r="276" s="2" customFormat="1" ht="24.15" customHeight="1">
      <c r="A276" s="39"/>
      <c r="B276" s="40"/>
      <c r="C276" s="228" t="s">
        <v>1201</v>
      </c>
      <c r="D276" s="228" t="s">
        <v>365</v>
      </c>
      <c r="E276" s="229" t="s">
        <v>3678</v>
      </c>
      <c r="F276" s="230" t="s">
        <v>3679</v>
      </c>
      <c r="G276" s="231" t="s">
        <v>482</v>
      </c>
      <c r="H276" s="232">
        <v>27.074999999999999</v>
      </c>
      <c r="I276" s="233"/>
      <c r="J276" s="234">
        <f>ROUND(I276*H276,2)</f>
        <v>0</v>
      </c>
      <c r="K276" s="230" t="s">
        <v>369</v>
      </c>
      <c r="L276" s="45"/>
      <c r="M276" s="235" t="s">
        <v>1</v>
      </c>
      <c r="N276" s="236" t="s">
        <v>42</v>
      </c>
      <c r="O276" s="92"/>
      <c r="P276" s="237">
        <f>O276*H276</f>
        <v>0</v>
      </c>
      <c r="Q276" s="237">
        <v>0</v>
      </c>
      <c r="R276" s="237">
        <f>Q276*H276</f>
        <v>0</v>
      </c>
      <c r="S276" s="237">
        <v>0</v>
      </c>
      <c r="T276" s="238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9" t="s">
        <v>370</v>
      </c>
      <c r="AT276" s="239" t="s">
        <v>365</v>
      </c>
      <c r="AU276" s="239" t="s">
        <v>88</v>
      </c>
      <c r="AY276" s="18" t="s">
        <v>362</v>
      </c>
      <c r="BE276" s="240">
        <f>IF(N276="základní",J276,0)</f>
        <v>0</v>
      </c>
      <c r="BF276" s="240">
        <f>IF(N276="snížená",J276,0)</f>
        <v>0</v>
      </c>
      <c r="BG276" s="240">
        <f>IF(N276="zákl. přenesená",J276,0)</f>
        <v>0</v>
      </c>
      <c r="BH276" s="240">
        <f>IF(N276="sníž. přenesená",J276,0)</f>
        <v>0</v>
      </c>
      <c r="BI276" s="240">
        <f>IF(N276="nulová",J276,0)</f>
        <v>0</v>
      </c>
      <c r="BJ276" s="18" t="s">
        <v>88</v>
      </c>
      <c r="BK276" s="240">
        <f>ROUND(I276*H276,2)</f>
        <v>0</v>
      </c>
      <c r="BL276" s="18" t="s">
        <v>370</v>
      </c>
      <c r="BM276" s="239" t="s">
        <v>4307</v>
      </c>
    </row>
    <row r="277" s="13" customFormat="1">
      <c r="A277" s="13"/>
      <c r="B277" s="241"/>
      <c r="C277" s="242"/>
      <c r="D277" s="243" t="s">
        <v>372</v>
      </c>
      <c r="E277" s="242"/>
      <c r="F277" s="245" t="s">
        <v>4308</v>
      </c>
      <c r="G277" s="242"/>
      <c r="H277" s="246">
        <v>27.074999999999999</v>
      </c>
      <c r="I277" s="247"/>
      <c r="J277" s="242"/>
      <c r="K277" s="242"/>
      <c r="L277" s="248"/>
      <c r="M277" s="249"/>
      <c r="N277" s="250"/>
      <c r="O277" s="250"/>
      <c r="P277" s="250"/>
      <c r="Q277" s="250"/>
      <c r="R277" s="250"/>
      <c r="S277" s="250"/>
      <c r="T277" s="251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2" t="s">
        <v>372</v>
      </c>
      <c r="AU277" s="252" t="s">
        <v>88</v>
      </c>
      <c r="AV277" s="13" t="s">
        <v>88</v>
      </c>
      <c r="AW277" s="13" t="s">
        <v>4</v>
      </c>
      <c r="AX277" s="13" t="s">
        <v>83</v>
      </c>
      <c r="AY277" s="252" t="s">
        <v>362</v>
      </c>
    </row>
    <row r="278" s="2" customFormat="1" ht="24.15" customHeight="1">
      <c r="A278" s="39"/>
      <c r="B278" s="40"/>
      <c r="C278" s="228" t="s">
        <v>1207</v>
      </c>
      <c r="D278" s="228" t="s">
        <v>365</v>
      </c>
      <c r="E278" s="229" t="s">
        <v>4309</v>
      </c>
      <c r="F278" s="230" t="s">
        <v>4310</v>
      </c>
      <c r="G278" s="231" t="s">
        <v>482</v>
      </c>
      <c r="H278" s="232">
        <v>1.425</v>
      </c>
      <c r="I278" s="233"/>
      <c r="J278" s="234">
        <f>ROUND(I278*H278,2)</f>
        <v>0</v>
      </c>
      <c r="K278" s="230" t="s">
        <v>369</v>
      </c>
      <c r="L278" s="45"/>
      <c r="M278" s="235" t="s">
        <v>1</v>
      </c>
      <c r="N278" s="236" t="s">
        <v>42</v>
      </c>
      <c r="O278" s="92"/>
      <c r="P278" s="237">
        <f>O278*H278</f>
        <v>0</v>
      </c>
      <c r="Q278" s="237">
        <v>0</v>
      </c>
      <c r="R278" s="237">
        <f>Q278*H278</f>
        <v>0</v>
      </c>
      <c r="S278" s="237">
        <v>0</v>
      </c>
      <c r="T278" s="238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9" t="s">
        <v>370</v>
      </c>
      <c r="AT278" s="239" t="s">
        <v>365</v>
      </c>
      <c r="AU278" s="239" t="s">
        <v>88</v>
      </c>
      <c r="AY278" s="18" t="s">
        <v>362</v>
      </c>
      <c r="BE278" s="240">
        <f>IF(N278="základní",J278,0)</f>
        <v>0</v>
      </c>
      <c r="BF278" s="240">
        <f>IF(N278="snížená",J278,0)</f>
        <v>0</v>
      </c>
      <c r="BG278" s="240">
        <f>IF(N278="zákl. přenesená",J278,0)</f>
        <v>0</v>
      </c>
      <c r="BH278" s="240">
        <f>IF(N278="sníž. přenesená",J278,0)</f>
        <v>0</v>
      </c>
      <c r="BI278" s="240">
        <f>IF(N278="nulová",J278,0)</f>
        <v>0</v>
      </c>
      <c r="BJ278" s="18" t="s">
        <v>88</v>
      </c>
      <c r="BK278" s="240">
        <f>ROUND(I278*H278,2)</f>
        <v>0</v>
      </c>
      <c r="BL278" s="18" t="s">
        <v>370</v>
      </c>
      <c r="BM278" s="239" t="s">
        <v>4311</v>
      </c>
    </row>
    <row r="279" s="2" customFormat="1" ht="37.8" customHeight="1">
      <c r="A279" s="39"/>
      <c r="B279" s="40"/>
      <c r="C279" s="228" t="s">
        <v>1214</v>
      </c>
      <c r="D279" s="228" t="s">
        <v>365</v>
      </c>
      <c r="E279" s="229" t="s">
        <v>4312</v>
      </c>
      <c r="F279" s="230" t="s">
        <v>4313</v>
      </c>
      <c r="G279" s="231" t="s">
        <v>482</v>
      </c>
      <c r="H279" s="232">
        <v>0.51300000000000001</v>
      </c>
      <c r="I279" s="233"/>
      <c r="J279" s="234">
        <f>ROUND(I279*H279,2)</f>
        <v>0</v>
      </c>
      <c r="K279" s="230" t="s">
        <v>369</v>
      </c>
      <c r="L279" s="45"/>
      <c r="M279" s="235" t="s">
        <v>1</v>
      </c>
      <c r="N279" s="236" t="s">
        <v>42</v>
      </c>
      <c r="O279" s="92"/>
      <c r="P279" s="237">
        <f>O279*H279</f>
        <v>0</v>
      </c>
      <c r="Q279" s="237">
        <v>0</v>
      </c>
      <c r="R279" s="237">
        <f>Q279*H279</f>
        <v>0</v>
      </c>
      <c r="S279" s="237">
        <v>0</v>
      </c>
      <c r="T279" s="238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9" t="s">
        <v>370</v>
      </c>
      <c r="AT279" s="239" t="s">
        <v>365</v>
      </c>
      <c r="AU279" s="239" t="s">
        <v>88</v>
      </c>
      <c r="AY279" s="18" t="s">
        <v>362</v>
      </c>
      <c r="BE279" s="240">
        <f>IF(N279="základní",J279,0)</f>
        <v>0</v>
      </c>
      <c r="BF279" s="240">
        <f>IF(N279="snížená",J279,0)</f>
        <v>0</v>
      </c>
      <c r="BG279" s="240">
        <f>IF(N279="zákl. přenesená",J279,0)</f>
        <v>0</v>
      </c>
      <c r="BH279" s="240">
        <f>IF(N279="sníž. přenesená",J279,0)</f>
        <v>0</v>
      </c>
      <c r="BI279" s="240">
        <f>IF(N279="nulová",J279,0)</f>
        <v>0</v>
      </c>
      <c r="BJ279" s="18" t="s">
        <v>88</v>
      </c>
      <c r="BK279" s="240">
        <f>ROUND(I279*H279,2)</f>
        <v>0</v>
      </c>
      <c r="BL279" s="18" t="s">
        <v>370</v>
      </c>
      <c r="BM279" s="239" t="s">
        <v>4314</v>
      </c>
    </row>
    <row r="280" s="13" customFormat="1">
      <c r="A280" s="13"/>
      <c r="B280" s="241"/>
      <c r="C280" s="242"/>
      <c r="D280" s="243" t="s">
        <v>372</v>
      </c>
      <c r="E280" s="242"/>
      <c r="F280" s="245" t="s">
        <v>4315</v>
      </c>
      <c r="G280" s="242"/>
      <c r="H280" s="246">
        <v>0.51300000000000001</v>
      </c>
      <c r="I280" s="247"/>
      <c r="J280" s="242"/>
      <c r="K280" s="242"/>
      <c r="L280" s="248"/>
      <c r="M280" s="249"/>
      <c r="N280" s="250"/>
      <c r="O280" s="250"/>
      <c r="P280" s="250"/>
      <c r="Q280" s="250"/>
      <c r="R280" s="250"/>
      <c r="S280" s="250"/>
      <c r="T280" s="25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2" t="s">
        <v>372</v>
      </c>
      <c r="AU280" s="252" t="s">
        <v>88</v>
      </c>
      <c r="AV280" s="13" t="s">
        <v>88</v>
      </c>
      <c r="AW280" s="13" t="s">
        <v>4</v>
      </c>
      <c r="AX280" s="13" t="s">
        <v>83</v>
      </c>
      <c r="AY280" s="252" t="s">
        <v>362</v>
      </c>
    </row>
    <row r="281" s="2" customFormat="1" ht="24.15" customHeight="1">
      <c r="A281" s="39"/>
      <c r="B281" s="40"/>
      <c r="C281" s="228" t="s">
        <v>1218</v>
      </c>
      <c r="D281" s="228" t="s">
        <v>365</v>
      </c>
      <c r="E281" s="229" t="s">
        <v>4316</v>
      </c>
      <c r="F281" s="230" t="s">
        <v>2123</v>
      </c>
      <c r="G281" s="231" t="s">
        <v>482</v>
      </c>
      <c r="H281" s="232">
        <v>0.42799999999999999</v>
      </c>
      <c r="I281" s="233"/>
      <c r="J281" s="234">
        <f>ROUND(I281*H281,2)</f>
        <v>0</v>
      </c>
      <c r="K281" s="230" t="s">
        <v>369</v>
      </c>
      <c r="L281" s="45"/>
      <c r="M281" s="235" t="s">
        <v>1</v>
      </c>
      <c r="N281" s="236" t="s">
        <v>42</v>
      </c>
      <c r="O281" s="92"/>
      <c r="P281" s="237">
        <f>O281*H281</f>
        <v>0</v>
      </c>
      <c r="Q281" s="237">
        <v>0</v>
      </c>
      <c r="R281" s="237">
        <f>Q281*H281</f>
        <v>0</v>
      </c>
      <c r="S281" s="237">
        <v>0</v>
      </c>
      <c r="T281" s="238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9" t="s">
        <v>370</v>
      </c>
      <c r="AT281" s="239" t="s">
        <v>365</v>
      </c>
      <c r="AU281" s="239" t="s">
        <v>88</v>
      </c>
      <c r="AY281" s="18" t="s">
        <v>362</v>
      </c>
      <c r="BE281" s="240">
        <f>IF(N281="základní",J281,0)</f>
        <v>0</v>
      </c>
      <c r="BF281" s="240">
        <f>IF(N281="snížená",J281,0)</f>
        <v>0</v>
      </c>
      <c r="BG281" s="240">
        <f>IF(N281="zákl. přenesená",J281,0)</f>
        <v>0</v>
      </c>
      <c r="BH281" s="240">
        <f>IF(N281="sníž. přenesená",J281,0)</f>
        <v>0</v>
      </c>
      <c r="BI281" s="240">
        <f>IF(N281="nulová",J281,0)</f>
        <v>0</v>
      </c>
      <c r="BJ281" s="18" t="s">
        <v>88</v>
      </c>
      <c r="BK281" s="240">
        <f>ROUND(I281*H281,2)</f>
        <v>0</v>
      </c>
      <c r="BL281" s="18" t="s">
        <v>370</v>
      </c>
      <c r="BM281" s="239" t="s">
        <v>4317</v>
      </c>
    </row>
    <row r="282" s="2" customFormat="1">
      <c r="A282" s="39"/>
      <c r="B282" s="40"/>
      <c r="C282" s="41"/>
      <c r="D282" s="243" t="s">
        <v>570</v>
      </c>
      <c r="E282" s="41"/>
      <c r="F282" s="284" t="s">
        <v>4318</v>
      </c>
      <c r="G282" s="41"/>
      <c r="H282" s="41"/>
      <c r="I282" s="285"/>
      <c r="J282" s="41"/>
      <c r="K282" s="41"/>
      <c r="L282" s="45"/>
      <c r="M282" s="286"/>
      <c r="N282" s="287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570</v>
      </c>
      <c r="AU282" s="18" t="s">
        <v>88</v>
      </c>
    </row>
    <row r="283" s="13" customFormat="1">
      <c r="A283" s="13"/>
      <c r="B283" s="241"/>
      <c r="C283" s="242"/>
      <c r="D283" s="243" t="s">
        <v>372</v>
      </c>
      <c r="E283" s="242"/>
      <c r="F283" s="245" t="s">
        <v>4319</v>
      </c>
      <c r="G283" s="242"/>
      <c r="H283" s="246">
        <v>0.42799999999999999</v>
      </c>
      <c r="I283" s="247"/>
      <c r="J283" s="242"/>
      <c r="K283" s="242"/>
      <c r="L283" s="248"/>
      <c r="M283" s="249"/>
      <c r="N283" s="250"/>
      <c r="O283" s="250"/>
      <c r="P283" s="250"/>
      <c r="Q283" s="250"/>
      <c r="R283" s="250"/>
      <c r="S283" s="250"/>
      <c r="T283" s="251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2" t="s">
        <v>372</v>
      </c>
      <c r="AU283" s="252" t="s">
        <v>88</v>
      </c>
      <c r="AV283" s="13" t="s">
        <v>88</v>
      </c>
      <c r="AW283" s="13" t="s">
        <v>4</v>
      </c>
      <c r="AX283" s="13" t="s">
        <v>83</v>
      </c>
      <c r="AY283" s="252" t="s">
        <v>362</v>
      </c>
    </row>
    <row r="284" s="2" customFormat="1" ht="44.25" customHeight="1">
      <c r="A284" s="39"/>
      <c r="B284" s="40"/>
      <c r="C284" s="228" t="s">
        <v>1222</v>
      </c>
      <c r="D284" s="228" t="s">
        <v>365</v>
      </c>
      <c r="E284" s="229" t="s">
        <v>503</v>
      </c>
      <c r="F284" s="230" t="s">
        <v>504</v>
      </c>
      <c r="G284" s="231" t="s">
        <v>482</v>
      </c>
      <c r="H284" s="232">
        <v>0.998</v>
      </c>
      <c r="I284" s="233"/>
      <c r="J284" s="234">
        <f>ROUND(I284*H284,2)</f>
        <v>0</v>
      </c>
      <c r="K284" s="230" t="s">
        <v>369</v>
      </c>
      <c r="L284" s="45"/>
      <c r="M284" s="235" t="s">
        <v>1</v>
      </c>
      <c r="N284" s="236" t="s">
        <v>42</v>
      </c>
      <c r="O284" s="92"/>
      <c r="P284" s="237">
        <f>O284*H284</f>
        <v>0</v>
      </c>
      <c r="Q284" s="237">
        <v>0</v>
      </c>
      <c r="R284" s="237">
        <f>Q284*H284</f>
        <v>0</v>
      </c>
      <c r="S284" s="237">
        <v>0</v>
      </c>
      <c r="T284" s="238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9" t="s">
        <v>370</v>
      </c>
      <c r="AT284" s="239" t="s">
        <v>365</v>
      </c>
      <c r="AU284" s="239" t="s">
        <v>88</v>
      </c>
      <c r="AY284" s="18" t="s">
        <v>362</v>
      </c>
      <c r="BE284" s="240">
        <f>IF(N284="základní",J284,0)</f>
        <v>0</v>
      </c>
      <c r="BF284" s="240">
        <f>IF(N284="snížená",J284,0)</f>
        <v>0</v>
      </c>
      <c r="BG284" s="240">
        <f>IF(N284="zákl. přenesená",J284,0)</f>
        <v>0</v>
      </c>
      <c r="BH284" s="240">
        <f>IF(N284="sníž. přenesená",J284,0)</f>
        <v>0</v>
      </c>
      <c r="BI284" s="240">
        <f>IF(N284="nulová",J284,0)</f>
        <v>0</v>
      </c>
      <c r="BJ284" s="18" t="s">
        <v>88</v>
      </c>
      <c r="BK284" s="240">
        <f>ROUND(I284*H284,2)</f>
        <v>0</v>
      </c>
      <c r="BL284" s="18" t="s">
        <v>370</v>
      </c>
      <c r="BM284" s="239" t="s">
        <v>4320</v>
      </c>
    </row>
    <row r="285" s="13" customFormat="1">
      <c r="A285" s="13"/>
      <c r="B285" s="241"/>
      <c r="C285" s="242"/>
      <c r="D285" s="243" t="s">
        <v>372</v>
      </c>
      <c r="E285" s="242"/>
      <c r="F285" s="245" t="s">
        <v>4321</v>
      </c>
      <c r="G285" s="242"/>
      <c r="H285" s="246">
        <v>0.998</v>
      </c>
      <c r="I285" s="247"/>
      <c r="J285" s="242"/>
      <c r="K285" s="242"/>
      <c r="L285" s="248"/>
      <c r="M285" s="249"/>
      <c r="N285" s="250"/>
      <c r="O285" s="250"/>
      <c r="P285" s="250"/>
      <c r="Q285" s="250"/>
      <c r="R285" s="250"/>
      <c r="S285" s="250"/>
      <c r="T285" s="251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2" t="s">
        <v>372</v>
      </c>
      <c r="AU285" s="252" t="s">
        <v>88</v>
      </c>
      <c r="AV285" s="13" t="s">
        <v>88</v>
      </c>
      <c r="AW285" s="13" t="s">
        <v>4</v>
      </c>
      <c r="AX285" s="13" t="s">
        <v>83</v>
      </c>
      <c r="AY285" s="252" t="s">
        <v>362</v>
      </c>
    </row>
    <row r="286" s="12" customFormat="1" ht="22.8" customHeight="1">
      <c r="A286" s="12"/>
      <c r="B286" s="212"/>
      <c r="C286" s="213"/>
      <c r="D286" s="214" t="s">
        <v>75</v>
      </c>
      <c r="E286" s="226" t="s">
        <v>507</v>
      </c>
      <c r="F286" s="226" t="s">
        <v>508</v>
      </c>
      <c r="G286" s="213"/>
      <c r="H286" s="213"/>
      <c r="I286" s="216"/>
      <c r="J286" s="227">
        <f>BK286</f>
        <v>0</v>
      </c>
      <c r="K286" s="213"/>
      <c r="L286" s="218"/>
      <c r="M286" s="219"/>
      <c r="N286" s="220"/>
      <c r="O286" s="220"/>
      <c r="P286" s="221">
        <f>SUM(P287:P290)</f>
        <v>0</v>
      </c>
      <c r="Q286" s="220"/>
      <c r="R286" s="221">
        <f>SUM(R287:R290)</f>
        <v>0</v>
      </c>
      <c r="S286" s="220"/>
      <c r="T286" s="222">
        <f>SUM(T287:T290)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23" t="s">
        <v>83</v>
      </c>
      <c r="AT286" s="224" t="s">
        <v>75</v>
      </c>
      <c r="AU286" s="224" t="s">
        <v>83</v>
      </c>
      <c r="AY286" s="223" t="s">
        <v>362</v>
      </c>
      <c r="BK286" s="225">
        <f>SUM(BK287:BK290)</f>
        <v>0</v>
      </c>
    </row>
    <row r="287" s="2" customFormat="1" ht="33" customHeight="1">
      <c r="A287" s="39"/>
      <c r="B287" s="40"/>
      <c r="C287" s="228" t="s">
        <v>1228</v>
      </c>
      <c r="D287" s="228" t="s">
        <v>365</v>
      </c>
      <c r="E287" s="229" t="s">
        <v>4322</v>
      </c>
      <c r="F287" s="230" t="s">
        <v>4323</v>
      </c>
      <c r="G287" s="231" t="s">
        <v>482</v>
      </c>
      <c r="H287" s="232">
        <v>53.216000000000001</v>
      </c>
      <c r="I287" s="233"/>
      <c r="J287" s="234">
        <f>ROUND(I287*H287,2)</f>
        <v>0</v>
      </c>
      <c r="K287" s="230" t="s">
        <v>369</v>
      </c>
      <c r="L287" s="45"/>
      <c r="M287" s="235" t="s">
        <v>1</v>
      </c>
      <c r="N287" s="236" t="s">
        <v>42</v>
      </c>
      <c r="O287" s="92"/>
      <c r="P287" s="237">
        <f>O287*H287</f>
        <v>0</v>
      </c>
      <c r="Q287" s="237">
        <v>0</v>
      </c>
      <c r="R287" s="237">
        <f>Q287*H287</f>
        <v>0</v>
      </c>
      <c r="S287" s="237">
        <v>0</v>
      </c>
      <c r="T287" s="238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9" t="s">
        <v>370</v>
      </c>
      <c r="AT287" s="239" t="s">
        <v>365</v>
      </c>
      <c r="AU287" s="239" t="s">
        <v>88</v>
      </c>
      <c r="AY287" s="18" t="s">
        <v>362</v>
      </c>
      <c r="BE287" s="240">
        <f>IF(N287="základní",J287,0)</f>
        <v>0</v>
      </c>
      <c r="BF287" s="240">
        <f>IF(N287="snížená",J287,0)</f>
        <v>0</v>
      </c>
      <c r="BG287" s="240">
        <f>IF(N287="zákl. přenesená",J287,0)</f>
        <v>0</v>
      </c>
      <c r="BH287" s="240">
        <f>IF(N287="sníž. přenesená",J287,0)</f>
        <v>0</v>
      </c>
      <c r="BI287" s="240">
        <f>IF(N287="nulová",J287,0)</f>
        <v>0</v>
      </c>
      <c r="BJ287" s="18" t="s">
        <v>88</v>
      </c>
      <c r="BK287" s="240">
        <f>ROUND(I287*H287,2)</f>
        <v>0</v>
      </c>
      <c r="BL287" s="18" t="s">
        <v>370</v>
      </c>
      <c r="BM287" s="239" t="s">
        <v>4324</v>
      </c>
    </row>
    <row r="288" s="2" customFormat="1" ht="33" customHeight="1">
      <c r="A288" s="39"/>
      <c r="B288" s="40"/>
      <c r="C288" s="228" t="s">
        <v>1233</v>
      </c>
      <c r="D288" s="228" t="s">
        <v>365</v>
      </c>
      <c r="E288" s="229" t="s">
        <v>4325</v>
      </c>
      <c r="F288" s="230" t="s">
        <v>4326</v>
      </c>
      <c r="G288" s="231" t="s">
        <v>482</v>
      </c>
      <c r="H288" s="232">
        <v>53.216000000000001</v>
      </c>
      <c r="I288" s="233"/>
      <c r="J288" s="234">
        <f>ROUND(I288*H288,2)</f>
        <v>0</v>
      </c>
      <c r="K288" s="230" t="s">
        <v>369</v>
      </c>
      <c r="L288" s="45"/>
      <c r="M288" s="235" t="s">
        <v>1</v>
      </c>
      <c r="N288" s="236" t="s">
        <v>42</v>
      </c>
      <c r="O288" s="92"/>
      <c r="P288" s="237">
        <f>O288*H288</f>
        <v>0</v>
      </c>
      <c r="Q288" s="237">
        <v>0</v>
      </c>
      <c r="R288" s="237">
        <f>Q288*H288</f>
        <v>0</v>
      </c>
      <c r="S288" s="237">
        <v>0</v>
      </c>
      <c r="T288" s="238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9" t="s">
        <v>370</v>
      </c>
      <c r="AT288" s="239" t="s">
        <v>365</v>
      </c>
      <c r="AU288" s="239" t="s">
        <v>88</v>
      </c>
      <c r="AY288" s="18" t="s">
        <v>362</v>
      </c>
      <c r="BE288" s="240">
        <f>IF(N288="základní",J288,0)</f>
        <v>0</v>
      </c>
      <c r="BF288" s="240">
        <f>IF(N288="snížená",J288,0)</f>
        <v>0</v>
      </c>
      <c r="BG288" s="240">
        <f>IF(N288="zákl. přenesená",J288,0)</f>
        <v>0</v>
      </c>
      <c r="BH288" s="240">
        <f>IF(N288="sníž. přenesená",J288,0)</f>
        <v>0</v>
      </c>
      <c r="BI288" s="240">
        <f>IF(N288="nulová",J288,0)</f>
        <v>0</v>
      </c>
      <c r="BJ288" s="18" t="s">
        <v>88</v>
      </c>
      <c r="BK288" s="240">
        <f>ROUND(I288*H288,2)</f>
        <v>0</v>
      </c>
      <c r="BL288" s="18" t="s">
        <v>370</v>
      </c>
      <c r="BM288" s="239" t="s">
        <v>4327</v>
      </c>
    </row>
    <row r="289" s="2" customFormat="1" ht="33" customHeight="1">
      <c r="A289" s="39"/>
      <c r="B289" s="40"/>
      <c r="C289" s="228" t="s">
        <v>1237</v>
      </c>
      <c r="D289" s="228" t="s">
        <v>365</v>
      </c>
      <c r="E289" s="229" t="s">
        <v>4328</v>
      </c>
      <c r="F289" s="230" t="s">
        <v>4329</v>
      </c>
      <c r="G289" s="231" t="s">
        <v>482</v>
      </c>
      <c r="H289" s="232">
        <v>159.648</v>
      </c>
      <c r="I289" s="233"/>
      <c r="J289" s="234">
        <f>ROUND(I289*H289,2)</f>
        <v>0</v>
      </c>
      <c r="K289" s="230" t="s">
        <v>369</v>
      </c>
      <c r="L289" s="45"/>
      <c r="M289" s="235" t="s">
        <v>1</v>
      </c>
      <c r="N289" s="236" t="s">
        <v>42</v>
      </c>
      <c r="O289" s="92"/>
      <c r="P289" s="237">
        <f>O289*H289</f>
        <v>0</v>
      </c>
      <c r="Q289" s="237">
        <v>0</v>
      </c>
      <c r="R289" s="237">
        <f>Q289*H289</f>
        <v>0</v>
      </c>
      <c r="S289" s="237">
        <v>0</v>
      </c>
      <c r="T289" s="238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9" t="s">
        <v>370</v>
      </c>
      <c r="AT289" s="239" t="s">
        <v>365</v>
      </c>
      <c r="AU289" s="239" t="s">
        <v>88</v>
      </c>
      <c r="AY289" s="18" t="s">
        <v>362</v>
      </c>
      <c r="BE289" s="240">
        <f>IF(N289="základní",J289,0)</f>
        <v>0</v>
      </c>
      <c r="BF289" s="240">
        <f>IF(N289="snížená",J289,0)</f>
        <v>0</v>
      </c>
      <c r="BG289" s="240">
        <f>IF(N289="zákl. přenesená",J289,0)</f>
        <v>0</v>
      </c>
      <c r="BH289" s="240">
        <f>IF(N289="sníž. přenesená",J289,0)</f>
        <v>0</v>
      </c>
      <c r="BI289" s="240">
        <f>IF(N289="nulová",J289,0)</f>
        <v>0</v>
      </c>
      <c r="BJ289" s="18" t="s">
        <v>88</v>
      </c>
      <c r="BK289" s="240">
        <f>ROUND(I289*H289,2)</f>
        <v>0</v>
      </c>
      <c r="BL289" s="18" t="s">
        <v>370</v>
      </c>
      <c r="BM289" s="239" t="s">
        <v>4330</v>
      </c>
    </row>
    <row r="290" s="13" customFormat="1">
      <c r="A290" s="13"/>
      <c r="B290" s="241"/>
      <c r="C290" s="242"/>
      <c r="D290" s="243" t="s">
        <v>372</v>
      </c>
      <c r="E290" s="242"/>
      <c r="F290" s="245" t="s">
        <v>4331</v>
      </c>
      <c r="G290" s="242"/>
      <c r="H290" s="246">
        <v>159.648</v>
      </c>
      <c r="I290" s="247"/>
      <c r="J290" s="242"/>
      <c r="K290" s="242"/>
      <c r="L290" s="248"/>
      <c r="M290" s="309"/>
      <c r="N290" s="310"/>
      <c r="O290" s="310"/>
      <c r="P290" s="310"/>
      <c r="Q290" s="310"/>
      <c r="R290" s="310"/>
      <c r="S290" s="310"/>
      <c r="T290" s="31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2" t="s">
        <v>372</v>
      </c>
      <c r="AU290" s="252" t="s">
        <v>88</v>
      </c>
      <c r="AV290" s="13" t="s">
        <v>88</v>
      </c>
      <c r="AW290" s="13" t="s">
        <v>4</v>
      </c>
      <c r="AX290" s="13" t="s">
        <v>83</v>
      </c>
      <c r="AY290" s="252" t="s">
        <v>362</v>
      </c>
    </row>
    <row r="291" s="2" customFormat="1" ht="6.96" customHeight="1">
      <c r="A291" s="39"/>
      <c r="B291" s="67"/>
      <c r="C291" s="68"/>
      <c r="D291" s="68"/>
      <c r="E291" s="68"/>
      <c r="F291" s="68"/>
      <c r="G291" s="68"/>
      <c r="H291" s="68"/>
      <c r="I291" s="68"/>
      <c r="J291" s="68"/>
      <c r="K291" s="68"/>
      <c r="L291" s="45"/>
      <c r="M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</row>
  </sheetData>
  <sheetProtection sheet="1" autoFilter="0" formatColumns="0" formatRows="0" objects="1" scenarios="1" spinCount="100000" saltValue="hxjTKMv0Ks0IULwP2Em8BMi22d7bFb/l4OGsHO/8LAZiGPKaKtSRGNxhFXpWDf7mpMGYGXqiJSRmVmURGlRClw==" hashValue="ffmLSpJX6iYmMcHUOJupWaFiLrgM3K3Bx4IYNFS/amHRZ5A3S6hEgnq5M0wcOLz7n02I6gegS51erHTyOq0wrQ==" algorithmName="SHA-512" password="CC35"/>
  <autoFilter ref="C128:K29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230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 s="1" customFormat="1" ht="12" customHeight="1">
      <c r="B8" s="21"/>
      <c r="D8" s="152" t="s">
        <v>325</v>
      </c>
      <c r="L8" s="21"/>
    </row>
    <row r="9" s="2" customFormat="1" ht="16.5" customHeight="1">
      <c r="A9" s="39"/>
      <c r="B9" s="45"/>
      <c r="C9" s="39"/>
      <c r="D9" s="39"/>
      <c r="E9" s="153" t="s">
        <v>632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327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4332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6. 8. 2025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4333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ROUND((SUM(BE126:BE176)),  2)</f>
        <v>0</v>
      </c>
      <c r="G35" s="39"/>
      <c r="H35" s="39"/>
      <c r="I35" s="166">
        <v>0.20999999999999999</v>
      </c>
      <c r="J35" s="165">
        <f>ROUND(((SUM(BE126:BE176))*I35),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ROUND((SUM(BF126:BF176)),  2)</f>
        <v>0</v>
      </c>
      <c r="G36" s="39"/>
      <c r="H36" s="39"/>
      <c r="I36" s="166">
        <v>0.12</v>
      </c>
      <c r="J36" s="165">
        <f>ROUND(((SUM(BF126:BF176))*I36),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ROUND((SUM(BG126:BG176)),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ROUND((SUM(BH126:BH176)),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ROUND((SUM(BI126:BI176)),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632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327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VRN1 - Vedlejší rozpočtové náklady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Ústecká 2855, Česká Lípa </v>
      </c>
      <c r="G91" s="41"/>
      <c r="H91" s="41"/>
      <c r="I91" s="33" t="s">
        <v>22</v>
      </c>
      <c r="J91" s="80" t="str">
        <f>IF(J14="","",J14)</f>
        <v>6. 8. 2025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Č. Lípa, n. T.G.M. 1/1, 47 001 Česká Lípa</v>
      </c>
      <c r="G93" s="41"/>
      <c r="H93" s="41"/>
      <c r="I93" s="33" t="s">
        <v>30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330</v>
      </c>
      <c r="D96" s="187"/>
      <c r="E96" s="187"/>
      <c r="F96" s="187"/>
      <c r="G96" s="187"/>
      <c r="H96" s="187"/>
      <c r="I96" s="187"/>
      <c r="J96" s="188" t="s">
        <v>331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332</v>
      </c>
      <c r="D98" s="41"/>
      <c r="E98" s="41"/>
      <c r="F98" s="41"/>
      <c r="G98" s="41"/>
      <c r="H98" s="41"/>
      <c r="I98" s="41"/>
      <c r="J98" s="111">
        <f>J126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333</v>
      </c>
    </row>
    <row r="99" s="9" customFormat="1" ht="24.96" customHeight="1">
      <c r="A99" s="9"/>
      <c r="B99" s="190"/>
      <c r="C99" s="191"/>
      <c r="D99" s="192" t="s">
        <v>344</v>
      </c>
      <c r="E99" s="193"/>
      <c r="F99" s="193"/>
      <c r="G99" s="193"/>
      <c r="H99" s="193"/>
      <c r="I99" s="193"/>
      <c r="J99" s="194">
        <f>J127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4334</v>
      </c>
      <c r="E100" s="198"/>
      <c r="F100" s="198"/>
      <c r="G100" s="198"/>
      <c r="H100" s="198"/>
      <c r="I100" s="198"/>
      <c r="J100" s="199">
        <f>J136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4335</v>
      </c>
      <c r="E101" s="198"/>
      <c r="F101" s="198"/>
      <c r="G101" s="198"/>
      <c r="H101" s="198"/>
      <c r="I101" s="198"/>
      <c r="J101" s="199">
        <f>J155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4336</v>
      </c>
      <c r="E102" s="198"/>
      <c r="F102" s="198"/>
      <c r="G102" s="198"/>
      <c r="H102" s="198"/>
      <c r="I102" s="198"/>
      <c r="J102" s="199">
        <f>J164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4337</v>
      </c>
      <c r="E103" s="198"/>
      <c r="F103" s="198"/>
      <c r="G103" s="198"/>
      <c r="H103" s="198"/>
      <c r="I103" s="198"/>
      <c r="J103" s="199">
        <f>J169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4338</v>
      </c>
      <c r="E104" s="198"/>
      <c r="F104" s="198"/>
      <c r="G104" s="198"/>
      <c r="H104" s="198"/>
      <c r="I104" s="198"/>
      <c r="J104" s="199">
        <f>J172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347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Stavební úpravy Ústecká 2855, Česká Lípa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325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5" t="s">
        <v>632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327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E11</f>
        <v>VRN1 - Vedlejší rozpočtové náklady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F14</f>
        <v xml:space="preserve">Ústecká 2855, Česká Lípa </v>
      </c>
      <c r="G120" s="41"/>
      <c r="H120" s="41"/>
      <c r="I120" s="33" t="s">
        <v>22</v>
      </c>
      <c r="J120" s="80" t="str">
        <f>IF(J14="","",J14)</f>
        <v>6. 8. 2025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E17</f>
        <v>Město Č. Lípa, n. T.G.M. 1/1, 47 001 Česká Lípa</v>
      </c>
      <c r="G122" s="41"/>
      <c r="H122" s="41"/>
      <c r="I122" s="33" t="s">
        <v>30</v>
      </c>
      <c r="J122" s="37" t="str">
        <f>E23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IF(E20="","",E20)</f>
        <v>Vyplň údaj</v>
      </c>
      <c r="G123" s="41"/>
      <c r="H123" s="41"/>
      <c r="I123" s="33" t="s">
        <v>33</v>
      </c>
      <c r="J123" s="37" t="str">
        <f>E26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348</v>
      </c>
      <c r="D125" s="204" t="s">
        <v>61</v>
      </c>
      <c r="E125" s="204" t="s">
        <v>57</v>
      </c>
      <c r="F125" s="204" t="s">
        <v>58</v>
      </c>
      <c r="G125" s="204" t="s">
        <v>349</v>
      </c>
      <c r="H125" s="204" t="s">
        <v>350</v>
      </c>
      <c r="I125" s="204" t="s">
        <v>351</v>
      </c>
      <c r="J125" s="204" t="s">
        <v>331</v>
      </c>
      <c r="K125" s="205" t="s">
        <v>352</v>
      </c>
      <c r="L125" s="206"/>
      <c r="M125" s="101" t="s">
        <v>1</v>
      </c>
      <c r="N125" s="102" t="s">
        <v>40</v>
      </c>
      <c r="O125" s="102" t="s">
        <v>353</v>
      </c>
      <c r="P125" s="102" t="s">
        <v>354</v>
      </c>
      <c r="Q125" s="102" t="s">
        <v>355</v>
      </c>
      <c r="R125" s="102" t="s">
        <v>356</v>
      </c>
      <c r="S125" s="102" t="s">
        <v>357</v>
      </c>
      <c r="T125" s="103" t="s">
        <v>358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359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</f>
        <v>0</v>
      </c>
      <c r="Q126" s="105"/>
      <c r="R126" s="209">
        <f>R127</f>
        <v>0</v>
      </c>
      <c r="S126" s="105"/>
      <c r="T126" s="210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333</v>
      </c>
      <c r="BK126" s="211">
        <f>BK127</f>
        <v>0</v>
      </c>
    </row>
    <row r="127" s="12" customFormat="1" ht="25.92" customHeight="1">
      <c r="A127" s="12"/>
      <c r="B127" s="212"/>
      <c r="C127" s="213"/>
      <c r="D127" s="214" t="s">
        <v>75</v>
      </c>
      <c r="E127" s="215" t="s">
        <v>561</v>
      </c>
      <c r="F127" s="215" t="s">
        <v>229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P128+SUM(P129:P136)+P155+P164+P169+P172</f>
        <v>0</v>
      </c>
      <c r="Q127" s="220"/>
      <c r="R127" s="221">
        <f>R128+SUM(R129:R136)+R155+R164+R169+R172</f>
        <v>0</v>
      </c>
      <c r="S127" s="220"/>
      <c r="T127" s="222">
        <f>T128+SUM(T129:T136)+T155+T164+T169+T172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363</v>
      </c>
      <c r="AT127" s="224" t="s">
        <v>75</v>
      </c>
      <c r="AU127" s="224" t="s">
        <v>76</v>
      </c>
      <c r="AY127" s="223" t="s">
        <v>362</v>
      </c>
      <c r="BK127" s="225">
        <f>BK128+SUM(BK129:BK136)+BK155+BK164+BK169+BK172</f>
        <v>0</v>
      </c>
    </row>
    <row r="128" s="2" customFormat="1" ht="16.5" customHeight="1">
      <c r="A128" s="39"/>
      <c r="B128" s="40"/>
      <c r="C128" s="228" t="s">
        <v>83</v>
      </c>
      <c r="D128" s="228" t="s">
        <v>365</v>
      </c>
      <c r="E128" s="229" t="s">
        <v>4339</v>
      </c>
      <c r="F128" s="230" t="s">
        <v>563</v>
      </c>
      <c r="G128" s="231" t="s">
        <v>567</v>
      </c>
      <c r="H128" s="232">
        <v>1</v>
      </c>
      <c r="I128" s="233"/>
      <c r="J128" s="234">
        <f>ROUND(I128*H128,2)</f>
        <v>0</v>
      </c>
      <c r="K128" s="230" t="s">
        <v>369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568</v>
      </c>
      <c r="AT128" s="239" t="s">
        <v>365</v>
      </c>
      <c r="AU128" s="239" t="s">
        <v>83</v>
      </c>
      <c r="AY128" s="18" t="s">
        <v>362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568</v>
      </c>
      <c r="BM128" s="239" t="s">
        <v>4340</v>
      </c>
    </row>
    <row r="129" s="2" customFormat="1">
      <c r="A129" s="39"/>
      <c r="B129" s="40"/>
      <c r="C129" s="41"/>
      <c r="D129" s="243" t="s">
        <v>570</v>
      </c>
      <c r="E129" s="41"/>
      <c r="F129" s="284" t="s">
        <v>4341</v>
      </c>
      <c r="G129" s="41"/>
      <c r="H129" s="41"/>
      <c r="I129" s="285"/>
      <c r="J129" s="41"/>
      <c r="K129" s="41"/>
      <c r="L129" s="45"/>
      <c r="M129" s="286"/>
      <c r="N129" s="287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570</v>
      </c>
      <c r="AU129" s="18" t="s">
        <v>83</v>
      </c>
    </row>
    <row r="130" s="2" customFormat="1" ht="16.5" customHeight="1">
      <c r="A130" s="39"/>
      <c r="B130" s="40"/>
      <c r="C130" s="228" t="s">
        <v>88</v>
      </c>
      <c r="D130" s="228" t="s">
        <v>365</v>
      </c>
      <c r="E130" s="229" t="s">
        <v>4342</v>
      </c>
      <c r="F130" s="230" t="s">
        <v>4343</v>
      </c>
      <c r="G130" s="231" t="s">
        <v>567</v>
      </c>
      <c r="H130" s="232">
        <v>1</v>
      </c>
      <c r="I130" s="233"/>
      <c r="J130" s="234">
        <f>ROUND(I130*H130,2)</f>
        <v>0</v>
      </c>
      <c r="K130" s="230" t="s">
        <v>369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568</v>
      </c>
      <c r="AT130" s="239" t="s">
        <v>365</v>
      </c>
      <c r="AU130" s="239" t="s">
        <v>83</v>
      </c>
      <c r="AY130" s="18" t="s">
        <v>362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568</v>
      </c>
      <c r="BM130" s="239" t="s">
        <v>4344</v>
      </c>
    </row>
    <row r="131" s="2" customFormat="1">
      <c r="A131" s="39"/>
      <c r="B131" s="40"/>
      <c r="C131" s="41"/>
      <c r="D131" s="243" t="s">
        <v>570</v>
      </c>
      <c r="E131" s="41"/>
      <c r="F131" s="284" t="s">
        <v>4345</v>
      </c>
      <c r="G131" s="41"/>
      <c r="H131" s="41"/>
      <c r="I131" s="285"/>
      <c r="J131" s="41"/>
      <c r="K131" s="41"/>
      <c r="L131" s="45"/>
      <c r="M131" s="286"/>
      <c r="N131" s="287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570</v>
      </c>
      <c r="AU131" s="18" t="s">
        <v>83</v>
      </c>
    </row>
    <row r="132" s="2" customFormat="1" ht="16.5" customHeight="1">
      <c r="A132" s="39"/>
      <c r="B132" s="40"/>
      <c r="C132" s="228" t="s">
        <v>104</v>
      </c>
      <c r="D132" s="228" t="s">
        <v>365</v>
      </c>
      <c r="E132" s="229" t="s">
        <v>4346</v>
      </c>
      <c r="F132" s="230" t="s">
        <v>4347</v>
      </c>
      <c r="G132" s="231" t="s">
        <v>567</v>
      </c>
      <c r="H132" s="232">
        <v>1</v>
      </c>
      <c r="I132" s="233"/>
      <c r="J132" s="234">
        <f>ROUND(I132*H132,2)</f>
        <v>0</v>
      </c>
      <c r="K132" s="230" t="s">
        <v>369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568</v>
      </c>
      <c r="AT132" s="239" t="s">
        <v>365</v>
      </c>
      <c r="AU132" s="239" t="s">
        <v>83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568</v>
      </c>
      <c r="BM132" s="239" t="s">
        <v>4348</v>
      </c>
    </row>
    <row r="133" s="2" customFormat="1">
      <c r="A133" s="39"/>
      <c r="B133" s="40"/>
      <c r="C133" s="41"/>
      <c r="D133" s="243" t="s">
        <v>570</v>
      </c>
      <c r="E133" s="41"/>
      <c r="F133" s="284" t="s">
        <v>4349</v>
      </c>
      <c r="G133" s="41"/>
      <c r="H133" s="41"/>
      <c r="I133" s="285"/>
      <c r="J133" s="41"/>
      <c r="K133" s="41"/>
      <c r="L133" s="45"/>
      <c r="M133" s="286"/>
      <c r="N133" s="287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570</v>
      </c>
      <c r="AU133" s="18" t="s">
        <v>83</v>
      </c>
    </row>
    <row r="134" s="2" customFormat="1" ht="16.5" customHeight="1">
      <c r="A134" s="39"/>
      <c r="B134" s="40"/>
      <c r="C134" s="228" t="s">
        <v>370</v>
      </c>
      <c r="D134" s="228" t="s">
        <v>365</v>
      </c>
      <c r="E134" s="229" t="s">
        <v>4350</v>
      </c>
      <c r="F134" s="230" t="s">
        <v>4351</v>
      </c>
      <c r="G134" s="231" t="s">
        <v>567</v>
      </c>
      <c r="H134" s="232">
        <v>1</v>
      </c>
      <c r="I134" s="233"/>
      <c r="J134" s="234">
        <f>ROUND(I134*H134,2)</f>
        <v>0</v>
      </c>
      <c r="K134" s="230" t="s">
        <v>369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568</v>
      </c>
      <c r="AT134" s="239" t="s">
        <v>365</v>
      </c>
      <c r="AU134" s="239" t="s">
        <v>83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568</v>
      </c>
      <c r="BM134" s="239" t="s">
        <v>4352</v>
      </c>
    </row>
    <row r="135" s="2" customFormat="1">
      <c r="A135" s="39"/>
      <c r="B135" s="40"/>
      <c r="C135" s="41"/>
      <c r="D135" s="243" t="s">
        <v>570</v>
      </c>
      <c r="E135" s="41"/>
      <c r="F135" s="284" t="s">
        <v>4353</v>
      </c>
      <c r="G135" s="41"/>
      <c r="H135" s="41"/>
      <c r="I135" s="285"/>
      <c r="J135" s="41"/>
      <c r="K135" s="41"/>
      <c r="L135" s="45"/>
      <c r="M135" s="286"/>
      <c r="N135" s="287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570</v>
      </c>
      <c r="AU135" s="18" t="s">
        <v>83</v>
      </c>
    </row>
    <row r="136" s="12" customFormat="1" ht="22.8" customHeight="1">
      <c r="A136" s="12"/>
      <c r="B136" s="212"/>
      <c r="C136" s="213"/>
      <c r="D136" s="214" t="s">
        <v>75</v>
      </c>
      <c r="E136" s="226" t="s">
        <v>228</v>
      </c>
      <c r="F136" s="226" t="s">
        <v>4354</v>
      </c>
      <c r="G136" s="213"/>
      <c r="H136" s="213"/>
      <c r="I136" s="216"/>
      <c r="J136" s="227">
        <f>BK136</f>
        <v>0</v>
      </c>
      <c r="K136" s="213"/>
      <c r="L136" s="218"/>
      <c r="M136" s="219"/>
      <c r="N136" s="220"/>
      <c r="O136" s="220"/>
      <c r="P136" s="221">
        <f>SUM(P137:P154)</f>
        <v>0</v>
      </c>
      <c r="Q136" s="220"/>
      <c r="R136" s="221">
        <f>SUM(R137:R154)</f>
        <v>0</v>
      </c>
      <c r="S136" s="220"/>
      <c r="T136" s="222">
        <f>SUM(T137:T154)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3" t="s">
        <v>363</v>
      </c>
      <c r="AT136" s="224" t="s">
        <v>75</v>
      </c>
      <c r="AU136" s="224" t="s">
        <v>83</v>
      </c>
      <c r="AY136" s="223" t="s">
        <v>362</v>
      </c>
      <c r="BK136" s="225">
        <f>SUM(BK137:BK154)</f>
        <v>0</v>
      </c>
    </row>
    <row r="137" s="2" customFormat="1" ht="16.5" customHeight="1">
      <c r="A137" s="39"/>
      <c r="B137" s="40"/>
      <c r="C137" s="228" t="s">
        <v>363</v>
      </c>
      <c r="D137" s="228" t="s">
        <v>365</v>
      </c>
      <c r="E137" s="229" t="s">
        <v>4355</v>
      </c>
      <c r="F137" s="230" t="s">
        <v>4356</v>
      </c>
      <c r="G137" s="231" t="s">
        <v>567</v>
      </c>
      <c r="H137" s="232">
        <v>1</v>
      </c>
      <c r="I137" s="233"/>
      <c r="J137" s="234">
        <f>ROUND(I137*H137,2)</f>
        <v>0</v>
      </c>
      <c r="K137" s="230" t="s">
        <v>369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568</v>
      </c>
      <c r="AT137" s="239" t="s">
        <v>365</v>
      </c>
      <c r="AU137" s="239" t="s">
        <v>88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568</v>
      </c>
      <c r="BM137" s="239" t="s">
        <v>4357</v>
      </c>
    </row>
    <row r="138" s="2" customFormat="1">
      <c r="A138" s="39"/>
      <c r="B138" s="40"/>
      <c r="C138" s="41"/>
      <c r="D138" s="243" t="s">
        <v>570</v>
      </c>
      <c r="E138" s="41"/>
      <c r="F138" s="284" t="s">
        <v>4358</v>
      </c>
      <c r="G138" s="41"/>
      <c r="H138" s="41"/>
      <c r="I138" s="285"/>
      <c r="J138" s="41"/>
      <c r="K138" s="41"/>
      <c r="L138" s="45"/>
      <c r="M138" s="286"/>
      <c r="N138" s="287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570</v>
      </c>
      <c r="AU138" s="18" t="s">
        <v>88</v>
      </c>
    </row>
    <row r="139" s="2" customFormat="1" ht="16.5" customHeight="1">
      <c r="A139" s="39"/>
      <c r="B139" s="40"/>
      <c r="C139" s="228" t="s">
        <v>386</v>
      </c>
      <c r="D139" s="228" t="s">
        <v>365</v>
      </c>
      <c r="E139" s="229" t="s">
        <v>4359</v>
      </c>
      <c r="F139" s="230" t="s">
        <v>4360</v>
      </c>
      <c r="G139" s="231" t="s">
        <v>567</v>
      </c>
      <c r="H139" s="232">
        <v>1</v>
      </c>
      <c r="I139" s="233"/>
      <c r="J139" s="234">
        <f>ROUND(I139*H139,2)</f>
        <v>0</v>
      </c>
      <c r="K139" s="230" t="s">
        <v>369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568</v>
      </c>
      <c r="AT139" s="239" t="s">
        <v>365</v>
      </c>
      <c r="AU139" s="239" t="s">
        <v>88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568</v>
      </c>
      <c r="BM139" s="239" t="s">
        <v>4361</v>
      </c>
    </row>
    <row r="140" s="2" customFormat="1">
      <c r="A140" s="39"/>
      <c r="B140" s="40"/>
      <c r="C140" s="41"/>
      <c r="D140" s="243" t="s">
        <v>570</v>
      </c>
      <c r="E140" s="41"/>
      <c r="F140" s="284" t="s">
        <v>4362</v>
      </c>
      <c r="G140" s="41"/>
      <c r="H140" s="41"/>
      <c r="I140" s="285"/>
      <c r="J140" s="41"/>
      <c r="K140" s="41"/>
      <c r="L140" s="45"/>
      <c r="M140" s="286"/>
      <c r="N140" s="287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570</v>
      </c>
      <c r="AU140" s="18" t="s">
        <v>88</v>
      </c>
    </row>
    <row r="141" s="2" customFormat="1" ht="16.5" customHeight="1">
      <c r="A141" s="39"/>
      <c r="B141" s="40"/>
      <c r="C141" s="228" t="s">
        <v>397</v>
      </c>
      <c r="D141" s="228" t="s">
        <v>365</v>
      </c>
      <c r="E141" s="229" t="s">
        <v>4363</v>
      </c>
      <c r="F141" s="230" t="s">
        <v>4364</v>
      </c>
      <c r="G141" s="231" t="s">
        <v>567</v>
      </c>
      <c r="H141" s="232">
        <v>1</v>
      </c>
      <c r="I141" s="233"/>
      <c r="J141" s="234">
        <f>ROUND(I141*H141,2)</f>
        <v>0</v>
      </c>
      <c r="K141" s="230" t="s">
        <v>369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568</v>
      </c>
      <c r="AT141" s="239" t="s">
        <v>365</v>
      </c>
      <c r="AU141" s="239" t="s">
        <v>88</v>
      </c>
      <c r="AY141" s="18" t="s">
        <v>362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568</v>
      </c>
      <c r="BM141" s="239" t="s">
        <v>4365</v>
      </c>
    </row>
    <row r="142" s="2" customFormat="1">
      <c r="A142" s="39"/>
      <c r="B142" s="40"/>
      <c r="C142" s="41"/>
      <c r="D142" s="243" t="s">
        <v>570</v>
      </c>
      <c r="E142" s="41"/>
      <c r="F142" s="284" t="s">
        <v>4366</v>
      </c>
      <c r="G142" s="41"/>
      <c r="H142" s="41"/>
      <c r="I142" s="285"/>
      <c r="J142" s="41"/>
      <c r="K142" s="41"/>
      <c r="L142" s="45"/>
      <c r="M142" s="286"/>
      <c r="N142" s="287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570</v>
      </c>
      <c r="AU142" s="18" t="s">
        <v>88</v>
      </c>
    </row>
    <row r="143" s="2" customFormat="1" ht="16.5" customHeight="1">
      <c r="A143" s="39"/>
      <c r="B143" s="40"/>
      <c r="C143" s="228" t="s">
        <v>383</v>
      </c>
      <c r="D143" s="228" t="s">
        <v>365</v>
      </c>
      <c r="E143" s="229" t="s">
        <v>4367</v>
      </c>
      <c r="F143" s="230" t="s">
        <v>4368</v>
      </c>
      <c r="G143" s="231" t="s">
        <v>567</v>
      </c>
      <c r="H143" s="232">
        <v>1</v>
      </c>
      <c r="I143" s="233"/>
      <c r="J143" s="234">
        <f>ROUND(I143*H143,2)</f>
        <v>0</v>
      </c>
      <c r="K143" s="230" t="s">
        <v>369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568</v>
      </c>
      <c r="AT143" s="239" t="s">
        <v>365</v>
      </c>
      <c r="AU143" s="239" t="s">
        <v>88</v>
      </c>
      <c r="AY143" s="18" t="s">
        <v>362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568</v>
      </c>
      <c r="BM143" s="239" t="s">
        <v>4369</v>
      </c>
    </row>
    <row r="144" s="2" customFormat="1">
      <c r="A144" s="39"/>
      <c r="B144" s="40"/>
      <c r="C144" s="41"/>
      <c r="D144" s="243" t="s">
        <v>570</v>
      </c>
      <c r="E144" s="41"/>
      <c r="F144" s="284" t="s">
        <v>4366</v>
      </c>
      <c r="G144" s="41"/>
      <c r="H144" s="41"/>
      <c r="I144" s="285"/>
      <c r="J144" s="41"/>
      <c r="K144" s="41"/>
      <c r="L144" s="45"/>
      <c r="M144" s="286"/>
      <c r="N144" s="287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570</v>
      </c>
      <c r="AU144" s="18" t="s">
        <v>88</v>
      </c>
    </row>
    <row r="145" s="2" customFormat="1" ht="16.5" customHeight="1">
      <c r="A145" s="39"/>
      <c r="B145" s="40"/>
      <c r="C145" s="228" t="s">
        <v>406</v>
      </c>
      <c r="D145" s="228" t="s">
        <v>365</v>
      </c>
      <c r="E145" s="229" t="s">
        <v>4370</v>
      </c>
      <c r="F145" s="230" t="s">
        <v>4371</v>
      </c>
      <c r="G145" s="231" t="s">
        <v>567</v>
      </c>
      <c r="H145" s="232">
        <v>1</v>
      </c>
      <c r="I145" s="233"/>
      <c r="J145" s="234">
        <f>ROUND(I145*H145,2)</f>
        <v>0</v>
      </c>
      <c r="K145" s="230" t="s">
        <v>369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568</v>
      </c>
      <c r="AT145" s="239" t="s">
        <v>365</v>
      </c>
      <c r="AU145" s="239" t="s">
        <v>88</v>
      </c>
      <c r="AY145" s="18" t="s">
        <v>362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88</v>
      </c>
      <c r="BK145" s="240">
        <f>ROUND(I145*H145,2)</f>
        <v>0</v>
      </c>
      <c r="BL145" s="18" t="s">
        <v>568</v>
      </c>
      <c r="BM145" s="239" t="s">
        <v>4372</v>
      </c>
    </row>
    <row r="146" s="2" customFormat="1">
      <c r="A146" s="39"/>
      <c r="B146" s="40"/>
      <c r="C146" s="41"/>
      <c r="D146" s="243" t="s">
        <v>570</v>
      </c>
      <c r="E146" s="41"/>
      <c r="F146" s="284" t="s">
        <v>4373</v>
      </c>
      <c r="G146" s="41"/>
      <c r="H146" s="41"/>
      <c r="I146" s="285"/>
      <c r="J146" s="41"/>
      <c r="K146" s="41"/>
      <c r="L146" s="45"/>
      <c r="M146" s="286"/>
      <c r="N146" s="287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570</v>
      </c>
      <c r="AU146" s="18" t="s">
        <v>88</v>
      </c>
    </row>
    <row r="147" s="2" customFormat="1" ht="16.5" customHeight="1">
      <c r="A147" s="39"/>
      <c r="B147" s="40"/>
      <c r="C147" s="228" t="s">
        <v>411</v>
      </c>
      <c r="D147" s="228" t="s">
        <v>365</v>
      </c>
      <c r="E147" s="229" t="s">
        <v>4374</v>
      </c>
      <c r="F147" s="230" t="s">
        <v>4375</v>
      </c>
      <c r="G147" s="231" t="s">
        <v>567</v>
      </c>
      <c r="H147" s="232">
        <v>1</v>
      </c>
      <c r="I147" s="233"/>
      <c r="J147" s="234">
        <f>ROUND(I147*H147,2)</f>
        <v>0</v>
      </c>
      <c r="K147" s="230" t="s">
        <v>369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568</v>
      </c>
      <c r="AT147" s="239" t="s">
        <v>365</v>
      </c>
      <c r="AU147" s="239" t="s">
        <v>88</v>
      </c>
      <c r="AY147" s="18" t="s">
        <v>362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568</v>
      </c>
      <c r="BM147" s="239" t="s">
        <v>4376</v>
      </c>
    </row>
    <row r="148" s="2" customFormat="1">
      <c r="A148" s="39"/>
      <c r="B148" s="40"/>
      <c r="C148" s="41"/>
      <c r="D148" s="243" t="s">
        <v>570</v>
      </c>
      <c r="E148" s="41"/>
      <c r="F148" s="284" t="s">
        <v>4377</v>
      </c>
      <c r="G148" s="41"/>
      <c r="H148" s="41"/>
      <c r="I148" s="285"/>
      <c r="J148" s="41"/>
      <c r="K148" s="41"/>
      <c r="L148" s="45"/>
      <c r="M148" s="286"/>
      <c r="N148" s="287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570</v>
      </c>
      <c r="AU148" s="18" t="s">
        <v>88</v>
      </c>
    </row>
    <row r="149" s="2" customFormat="1" ht="16.5" customHeight="1">
      <c r="A149" s="39"/>
      <c r="B149" s="40"/>
      <c r="C149" s="228" t="s">
        <v>416</v>
      </c>
      <c r="D149" s="228" t="s">
        <v>365</v>
      </c>
      <c r="E149" s="229" t="s">
        <v>4378</v>
      </c>
      <c r="F149" s="230" t="s">
        <v>3412</v>
      </c>
      <c r="G149" s="231" t="s">
        <v>567</v>
      </c>
      <c r="H149" s="232">
        <v>1</v>
      </c>
      <c r="I149" s="233"/>
      <c r="J149" s="234">
        <f>ROUND(I149*H149,2)</f>
        <v>0</v>
      </c>
      <c r="K149" s="230" t="s">
        <v>369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568</v>
      </c>
      <c r="AT149" s="239" t="s">
        <v>365</v>
      </c>
      <c r="AU149" s="239" t="s">
        <v>88</v>
      </c>
      <c r="AY149" s="18" t="s">
        <v>362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568</v>
      </c>
      <c r="BM149" s="239" t="s">
        <v>4379</v>
      </c>
    </row>
    <row r="150" s="2" customFormat="1">
      <c r="A150" s="39"/>
      <c r="B150" s="40"/>
      <c r="C150" s="41"/>
      <c r="D150" s="243" t="s">
        <v>570</v>
      </c>
      <c r="E150" s="41"/>
      <c r="F150" s="284" t="s">
        <v>4380</v>
      </c>
      <c r="G150" s="41"/>
      <c r="H150" s="41"/>
      <c r="I150" s="285"/>
      <c r="J150" s="41"/>
      <c r="K150" s="41"/>
      <c r="L150" s="45"/>
      <c r="M150" s="286"/>
      <c r="N150" s="287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570</v>
      </c>
      <c r="AU150" s="18" t="s">
        <v>88</v>
      </c>
    </row>
    <row r="151" s="2" customFormat="1" ht="16.5" customHeight="1">
      <c r="A151" s="39"/>
      <c r="B151" s="40"/>
      <c r="C151" s="228" t="s">
        <v>8</v>
      </c>
      <c r="D151" s="228" t="s">
        <v>365</v>
      </c>
      <c r="E151" s="229" t="s">
        <v>4381</v>
      </c>
      <c r="F151" s="230" t="s">
        <v>4382</v>
      </c>
      <c r="G151" s="231" t="s">
        <v>567</v>
      </c>
      <c r="H151" s="232">
        <v>1</v>
      </c>
      <c r="I151" s="233"/>
      <c r="J151" s="234">
        <f>ROUND(I151*H151,2)</f>
        <v>0</v>
      </c>
      <c r="K151" s="230" t="s">
        <v>1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568</v>
      </c>
      <c r="AT151" s="239" t="s">
        <v>365</v>
      </c>
      <c r="AU151" s="239" t="s">
        <v>88</v>
      </c>
      <c r="AY151" s="18" t="s">
        <v>362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568</v>
      </c>
      <c r="BM151" s="239" t="s">
        <v>4383</v>
      </c>
    </row>
    <row r="152" s="2" customFormat="1">
      <c r="A152" s="39"/>
      <c r="B152" s="40"/>
      <c r="C152" s="41"/>
      <c r="D152" s="243" t="s">
        <v>570</v>
      </c>
      <c r="E152" s="41"/>
      <c r="F152" s="284" t="s">
        <v>4384</v>
      </c>
      <c r="G152" s="41"/>
      <c r="H152" s="41"/>
      <c r="I152" s="285"/>
      <c r="J152" s="41"/>
      <c r="K152" s="41"/>
      <c r="L152" s="45"/>
      <c r="M152" s="286"/>
      <c r="N152" s="287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570</v>
      </c>
      <c r="AU152" s="18" t="s">
        <v>88</v>
      </c>
    </row>
    <row r="153" s="2" customFormat="1" ht="21.75" customHeight="1">
      <c r="A153" s="39"/>
      <c r="B153" s="40"/>
      <c r="C153" s="228" t="s">
        <v>427</v>
      </c>
      <c r="D153" s="228" t="s">
        <v>365</v>
      </c>
      <c r="E153" s="229" t="s">
        <v>4385</v>
      </c>
      <c r="F153" s="230" t="s">
        <v>4386</v>
      </c>
      <c r="G153" s="231" t="s">
        <v>567</v>
      </c>
      <c r="H153" s="232">
        <v>1</v>
      </c>
      <c r="I153" s="233"/>
      <c r="J153" s="234">
        <f>ROUND(I153*H153,2)</f>
        <v>0</v>
      </c>
      <c r="K153" s="230" t="s">
        <v>369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568</v>
      </c>
      <c r="AT153" s="239" t="s">
        <v>365</v>
      </c>
      <c r="AU153" s="239" t="s">
        <v>88</v>
      </c>
      <c r="AY153" s="18" t="s">
        <v>362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568</v>
      </c>
      <c r="BM153" s="239" t="s">
        <v>4387</v>
      </c>
    </row>
    <row r="154" s="2" customFormat="1">
      <c r="A154" s="39"/>
      <c r="B154" s="40"/>
      <c r="C154" s="41"/>
      <c r="D154" s="243" t="s">
        <v>570</v>
      </c>
      <c r="E154" s="41"/>
      <c r="F154" s="284" t="s">
        <v>4388</v>
      </c>
      <c r="G154" s="41"/>
      <c r="H154" s="41"/>
      <c r="I154" s="285"/>
      <c r="J154" s="41"/>
      <c r="K154" s="41"/>
      <c r="L154" s="45"/>
      <c r="M154" s="286"/>
      <c r="N154" s="287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570</v>
      </c>
      <c r="AU154" s="18" t="s">
        <v>88</v>
      </c>
    </row>
    <row r="155" s="12" customFormat="1" ht="22.8" customHeight="1">
      <c r="A155" s="12"/>
      <c r="B155" s="212"/>
      <c r="C155" s="213"/>
      <c r="D155" s="214" t="s">
        <v>75</v>
      </c>
      <c r="E155" s="226" t="s">
        <v>4389</v>
      </c>
      <c r="F155" s="226" t="s">
        <v>4390</v>
      </c>
      <c r="G155" s="213"/>
      <c r="H155" s="213"/>
      <c r="I155" s="216"/>
      <c r="J155" s="227">
        <f>BK155</f>
        <v>0</v>
      </c>
      <c r="K155" s="213"/>
      <c r="L155" s="218"/>
      <c r="M155" s="219"/>
      <c r="N155" s="220"/>
      <c r="O155" s="220"/>
      <c r="P155" s="221">
        <f>SUM(P156:P163)</f>
        <v>0</v>
      </c>
      <c r="Q155" s="220"/>
      <c r="R155" s="221">
        <f>SUM(R156:R163)</f>
        <v>0</v>
      </c>
      <c r="S155" s="220"/>
      <c r="T155" s="222">
        <f>SUM(T156:T163)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3" t="s">
        <v>363</v>
      </c>
      <c r="AT155" s="224" t="s">
        <v>75</v>
      </c>
      <c r="AU155" s="224" t="s">
        <v>83</v>
      </c>
      <c r="AY155" s="223" t="s">
        <v>362</v>
      </c>
      <c r="BK155" s="225">
        <f>SUM(BK156:BK163)</f>
        <v>0</v>
      </c>
    </row>
    <row r="156" s="2" customFormat="1" ht="16.5" customHeight="1">
      <c r="A156" s="39"/>
      <c r="B156" s="40"/>
      <c r="C156" s="228" t="s">
        <v>431</v>
      </c>
      <c r="D156" s="228" t="s">
        <v>365</v>
      </c>
      <c r="E156" s="229" t="s">
        <v>4391</v>
      </c>
      <c r="F156" s="230" t="s">
        <v>4392</v>
      </c>
      <c r="G156" s="231" t="s">
        <v>567</v>
      </c>
      <c r="H156" s="232">
        <v>1</v>
      </c>
      <c r="I156" s="233"/>
      <c r="J156" s="234">
        <f>ROUND(I156*H156,2)</f>
        <v>0</v>
      </c>
      <c r="K156" s="230" t="s">
        <v>369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568</v>
      </c>
      <c r="AT156" s="239" t="s">
        <v>365</v>
      </c>
      <c r="AU156" s="239" t="s">
        <v>88</v>
      </c>
      <c r="AY156" s="18" t="s">
        <v>362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568</v>
      </c>
      <c r="BM156" s="239" t="s">
        <v>4393</v>
      </c>
    </row>
    <row r="157" s="2" customFormat="1">
      <c r="A157" s="39"/>
      <c r="B157" s="40"/>
      <c r="C157" s="41"/>
      <c r="D157" s="243" t="s">
        <v>570</v>
      </c>
      <c r="E157" s="41"/>
      <c r="F157" s="284" t="s">
        <v>4394</v>
      </c>
      <c r="G157" s="41"/>
      <c r="H157" s="41"/>
      <c r="I157" s="285"/>
      <c r="J157" s="41"/>
      <c r="K157" s="41"/>
      <c r="L157" s="45"/>
      <c r="M157" s="286"/>
      <c r="N157" s="287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570</v>
      </c>
      <c r="AU157" s="18" t="s">
        <v>88</v>
      </c>
    </row>
    <row r="158" s="2" customFormat="1" ht="16.5" customHeight="1">
      <c r="A158" s="39"/>
      <c r="B158" s="40"/>
      <c r="C158" s="228" t="s">
        <v>435</v>
      </c>
      <c r="D158" s="228" t="s">
        <v>365</v>
      </c>
      <c r="E158" s="229" t="s">
        <v>4395</v>
      </c>
      <c r="F158" s="230" t="s">
        <v>4396</v>
      </c>
      <c r="G158" s="231" t="s">
        <v>567</v>
      </c>
      <c r="H158" s="232">
        <v>1</v>
      </c>
      <c r="I158" s="233"/>
      <c r="J158" s="234">
        <f>ROUND(I158*H158,2)</f>
        <v>0</v>
      </c>
      <c r="K158" s="230" t="s">
        <v>369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568</v>
      </c>
      <c r="AT158" s="239" t="s">
        <v>365</v>
      </c>
      <c r="AU158" s="239" t="s">
        <v>88</v>
      </c>
      <c r="AY158" s="18" t="s">
        <v>362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88</v>
      </c>
      <c r="BK158" s="240">
        <f>ROUND(I158*H158,2)</f>
        <v>0</v>
      </c>
      <c r="BL158" s="18" t="s">
        <v>568</v>
      </c>
      <c r="BM158" s="239" t="s">
        <v>4397</v>
      </c>
    </row>
    <row r="159" s="2" customFormat="1">
      <c r="A159" s="39"/>
      <c r="B159" s="40"/>
      <c r="C159" s="41"/>
      <c r="D159" s="243" t="s">
        <v>570</v>
      </c>
      <c r="E159" s="41"/>
      <c r="F159" s="284" t="s">
        <v>4398</v>
      </c>
      <c r="G159" s="41"/>
      <c r="H159" s="41"/>
      <c r="I159" s="285"/>
      <c r="J159" s="41"/>
      <c r="K159" s="41"/>
      <c r="L159" s="45"/>
      <c r="M159" s="286"/>
      <c r="N159" s="287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570</v>
      </c>
      <c r="AU159" s="18" t="s">
        <v>88</v>
      </c>
    </row>
    <row r="160" s="2" customFormat="1" ht="24.15" customHeight="1">
      <c r="A160" s="39"/>
      <c r="B160" s="40"/>
      <c r="C160" s="228" t="s">
        <v>440</v>
      </c>
      <c r="D160" s="228" t="s">
        <v>365</v>
      </c>
      <c r="E160" s="229" t="s">
        <v>4399</v>
      </c>
      <c r="F160" s="230" t="s">
        <v>4400</v>
      </c>
      <c r="G160" s="231" t="s">
        <v>567</v>
      </c>
      <c r="H160" s="232">
        <v>1</v>
      </c>
      <c r="I160" s="233"/>
      <c r="J160" s="234">
        <f>ROUND(I160*H160,2)</f>
        <v>0</v>
      </c>
      <c r="K160" s="230" t="s">
        <v>1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568</v>
      </c>
      <c r="AT160" s="239" t="s">
        <v>365</v>
      </c>
      <c r="AU160" s="239" t="s">
        <v>88</v>
      </c>
      <c r="AY160" s="18" t="s">
        <v>362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568</v>
      </c>
      <c r="BM160" s="239" t="s">
        <v>4401</v>
      </c>
    </row>
    <row r="161" s="2" customFormat="1">
      <c r="A161" s="39"/>
      <c r="B161" s="40"/>
      <c r="C161" s="41"/>
      <c r="D161" s="243" t="s">
        <v>570</v>
      </c>
      <c r="E161" s="41"/>
      <c r="F161" s="284" t="s">
        <v>4402</v>
      </c>
      <c r="G161" s="41"/>
      <c r="H161" s="41"/>
      <c r="I161" s="285"/>
      <c r="J161" s="41"/>
      <c r="K161" s="41"/>
      <c r="L161" s="45"/>
      <c r="M161" s="286"/>
      <c r="N161" s="287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570</v>
      </c>
      <c r="AU161" s="18" t="s">
        <v>88</v>
      </c>
    </row>
    <row r="162" s="2" customFormat="1" ht="24.15" customHeight="1">
      <c r="A162" s="39"/>
      <c r="B162" s="40"/>
      <c r="C162" s="228" t="s">
        <v>445</v>
      </c>
      <c r="D162" s="228" t="s">
        <v>365</v>
      </c>
      <c r="E162" s="229" t="s">
        <v>4403</v>
      </c>
      <c r="F162" s="230" t="s">
        <v>4404</v>
      </c>
      <c r="G162" s="231" t="s">
        <v>567</v>
      </c>
      <c r="H162" s="232">
        <v>1</v>
      </c>
      <c r="I162" s="233"/>
      <c r="J162" s="234">
        <f>ROUND(I162*H162,2)</f>
        <v>0</v>
      </c>
      <c r="K162" s="230" t="s">
        <v>369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568</v>
      </c>
      <c r="AT162" s="239" t="s">
        <v>365</v>
      </c>
      <c r="AU162" s="239" t="s">
        <v>88</v>
      </c>
      <c r="AY162" s="18" t="s">
        <v>362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88</v>
      </c>
      <c r="BK162" s="240">
        <f>ROUND(I162*H162,2)</f>
        <v>0</v>
      </c>
      <c r="BL162" s="18" t="s">
        <v>568</v>
      </c>
      <c r="BM162" s="239" t="s">
        <v>4405</v>
      </c>
    </row>
    <row r="163" s="2" customFormat="1">
      <c r="A163" s="39"/>
      <c r="B163" s="40"/>
      <c r="C163" s="41"/>
      <c r="D163" s="243" t="s">
        <v>570</v>
      </c>
      <c r="E163" s="41"/>
      <c r="F163" s="284" t="s">
        <v>4406</v>
      </c>
      <c r="G163" s="41"/>
      <c r="H163" s="41"/>
      <c r="I163" s="285"/>
      <c r="J163" s="41"/>
      <c r="K163" s="41"/>
      <c r="L163" s="45"/>
      <c r="M163" s="286"/>
      <c r="N163" s="287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570</v>
      </c>
      <c r="AU163" s="18" t="s">
        <v>88</v>
      </c>
    </row>
    <row r="164" s="12" customFormat="1" ht="22.8" customHeight="1">
      <c r="A164" s="12"/>
      <c r="B164" s="212"/>
      <c r="C164" s="213"/>
      <c r="D164" s="214" t="s">
        <v>75</v>
      </c>
      <c r="E164" s="226" t="s">
        <v>4407</v>
      </c>
      <c r="F164" s="226" t="s">
        <v>4408</v>
      </c>
      <c r="G164" s="213"/>
      <c r="H164" s="213"/>
      <c r="I164" s="216"/>
      <c r="J164" s="227">
        <f>BK164</f>
        <v>0</v>
      </c>
      <c r="K164" s="213"/>
      <c r="L164" s="218"/>
      <c r="M164" s="219"/>
      <c r="N164" s="220"/>
      <c r="O164" s="220"/>
      <c r="P164" s="221">
        <f>SUM(P165:P168)</f>
        <v>0</v>
      </c>
      <c r="Q164" s="220"/>
      <c r="R164" s="221">
        <f>SUM(R165:R168)</f>
        <v>0</v>
      </c>
      <c r="S164" s="220"/>
      <c r="T164" s="222">
        <f>SUM(T165:T168)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3" t="s">
        <v>363</v>
      </c>
      <c r="AT164" s="224" t="s">
        <v>75</v>
      </c>
      <c r="AU164" s="224" t="s">
        <v>83</v>
      </c>
      <c r="AY164" s="223" t="s">
        <v>362</v>
      </c>
      <c r="BK164" s="225">
        <f>SUM(BK165:BK168)</f>
        <v>0</v>
      </c>
    </row>
    <row r="165" s="2" customFormat="1" ht="16.5" customHeight="1">
      <c r="A165" s="39"/>
      <c r="B165" s="40"/>
      <c r="C165" s="228" t="s">
        <v>450</v>
      </c>
      <c r="D165" s="228" t="s">
        <v>365</v>
      </c>
      <c r="E165" s="229" t="s">
        <v>4409</v>
      </c>
      <c r="F165" s="230" t="s">
        <v>4410</v>
      </c>
      <c r="G165" s="231" t="s">
        <v>567</v>
      </c>
      <c r="H165" s="232">
        <v>1</v>
      </c>
      <c r="I165" s="233"/>
      <c r="J165" s="234">
        <f>ROUND(I165*H165,2)</f>
        <v>0</v>
      </c>
      <c r="K165" s="230" t="s">
        <v>369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568</v>
      </c>
      <c r="AT165" s="239" t="s">
        <v>365</v>
      </c>
      <c r="AU165" s="239" t="s">
        <v>88</v>
      </c>
      <c r="AY165" s="18" t="s">
        <v>362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88</v>
      </c>
      <c r="BK165" s="240">
        <f>ROUND(I165*H165,2)</f>
        <v>0</v>
      </c>
      <c r="BL165" s="18" t="s">
        <v>568</v>
      </c>
      <c r="BM165" s="239" t="s">
        <v>4411</v>
      </c>
    </row>
    <row r="166" s="2" customFormat="1">
      <c r="A166" s="39"/>
      <c r="B166" s="40"/>
      <c r="C166" s="41"/>
      <c r="D166" s="243" t="s">
        <v>570</v>
      </c>
      <c r="E166" s="41"/>
      <c r="F166" s="284" t="s">
        <v>4412</v>
      </c>
      <c r="G166" s="41"/>
      <c r="H166" s="41"/>
      <c r="I166" s="285"/>
      <c r="J166" s="41"/>
      <c r="K166" s="41"/>
      <c r="L166" s="45"/>
      <c r="M166" s="286"/>
      <c r="N166" s="287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570</v>
      </c>
      <c r="AU166" s="18" t="s">
        <v>88</v>
      </c>
    </row>
    <row r="167" s="2" customFormat="1" ht="16.5" customHeight="1">
      <c r="A167" s="39"/>
      <c r="B167" s="40"/>
      <c r="C167" s="228" t="s">
        <v>456</v>
      </c>
      <c r="D167" s="228" t="s">
        <v>365</v>
      </c>
      <c r="E167" s="229" t="s">
        <v>4413</v>
      </c>
      <c r="F167" s="230" t="s">
        <v>4414</v>
      </c>
      <c r="G167" s="231" t="s">
        <v>567</v>
      </c>
      <c r="H167" s="232">
        <v>1</v>
      </c>
      <c r="I167" s="233"/>
      <c r="J167" s="234">
        <f>ROUND(I167*H167,2)</f>
        <v>0</v>
      </c>
      <c r="K167" s="230" t="s">
        <v>369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568</v>
      </c>
      <c r="AT167" s="239" t="s">
        <v>365</v>
      </c>
      <c r="AU167" s="239" t="s">
        <v>88</v>
      </c>
      <c r="AY167" s="18" t="s">
        <v>362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88</v>
      </c>
      <c r="BK167" s="240">
        <f>ROUND(I167*H167,2)</f>
        <v>0</v>
      </c>
      <c r="BL167" s="18" t="s">
        <v>568</v>
      </c>
      <c r="BM167" s="239" t="s">
        <v>4415</v>
      </c>
    </row>
    <row r="168" s="2" customFormat="1">
      <c r="A168" s="39"/>
      <c r="B168" s="40"/>
      <c r="C168" s="41"/>
      <c r="D168" s="243" t="s">
        <v>570</v>
      </c>
      <c r="E168" s="41"/>
      <c r="F168" s="284" t="s">
        <v>4412</v>
      </c>
      <c r="G168" s="41"/>
      <c r="H168" s="41"/>
      <c r="I168" s="285"/>
      <c r="J168" s="41"/>
      <c r="K168" s="41"/>
      <c r="L168" s="45"/>
      <c r="M168" s="286"/>
      <c r="N168" s="287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570</v>
      </c>
      <c r="AU168" s="18" t="s">
        <v>88</v>
      </c>
    </row>
    <row r="169" s="12" customFormat="1" ht="22.8" customHeight="1">
      <c r="A169" s="12"/>
      <c r="B169" s="212"/>
      <c r="C169" s="213"/>
      <c r="D169" s="214" t="s">
        <v>75</v>
      </c>
      <c r="E169" s="226" t="s">
        <v>4416</v>
      </c>
      <c r="F169" s="226" t="s">
        <v>4417</v>
      </c>
      <c r="G169" s="213"/>
      <c r="H169" s="213"/>
      <c r="I169" s="216"/>
      <c r="J169" s="227">
        <f>BK169</f>
        <v>0</v>
      </c>
      <c r="K169" s="213"/>
      <c r="L169" s="218"/>
      <c r="M169" s="219"/>
      <c r="N169" s="220"/>
      <c r="O169" s="220"/>
      <c r="P169" s="221">
        <f>SUM(P170:P171)</f>
        <v>0</v>
      </c>
      <c r="Q169" s="220"/>
      <c r="R169" s="221">
        <f>SUM(R170:R171)</f>
        <v>0</v>
      </c>
      <c r="S169" s="220"/>
      <c r="T169" s="222">
        <f>SUM(T170:T171)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3" t="s">
        <v>363</v>
      </c>
      <c r="AT169" s="224" t="s">
        <v>75</v>
      </c>
      <c r="AU169" s="224" t="s">
        <v>83</v>
      </c>
      <c r="AY169" s="223" t="s">
        <v>362</v>
      </c>
      <c r="BK169" s="225">
        <f>SUM(BK170:BK171)</f>
        <v>0</v>
      </c>
    </row>
    <row r="170" s="2" customFormat="1" ht="16.5" customHeight="1">
      <c r="A170" s="39"/>
      <c r="B170" s="40"/>
      <c r="C170" s="228" t="s">
        <v>461</v>
      </c>
      <c r="D170" s="228" t="s">
        <v>365</v>
      </c>
      <c r="E170" s="229" t="s">
        <v>4418</v>
      </c>
      <c r="F170" s="230" t="s">
        <v>4417</v>
      </c>
      <c r="G170" s="231" t="s">
        <v>567</v>
      </c>
      <c r="H170" s="232">
        <v>1</v>
      </c>
      <c r="I170" s="233"/>
      <c r="J170" s="234">
        <f>ROUND(I170*H170,2)</f>
        <v>0</v>
      </c>
      <c r="K170" s="230" t="s">
        <v>369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568</v>
      </c>
      <c r="AT170" s="239" t="s">
        <v>365</v>
      </c>
      <c r="AU170" s="239" t="s">
        <v>88</v>
      </c>
      <c r="AY170" s="18" t="s">
        <v>362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88</v>
      </c>
      <c r="BK170" s="240">
        <f>ROUND(I170*H170,2)</f>
        <v>0</v>
      </c>
      <c r="BL170" s="18" t="s">
        <v>568</v>
      </c>
      <c r="BM170" s="239" t="s">
        <v>4419</v>
      </c>
    </row>
    <row r="171" s="2" customFormat="1">
      <c r="A171" s="39"/>
      <c r="B171" s="40"/>
      <c r="C171" s="41"/>
      <c r="D171" s="243" t="s">
        <v>570</v>
      </c>
      <c r="E171" s="41"/>
      <c r="F171" s="284" t="s">
        <v>4420</v>
      </c>
      <c r="G171" s="41"/>
      <c r="H171" s="41"/>
      <c r="I171" s="285"/>
      <c r="J171" s="41"/>
      <c r="K171" s="41"/>
      <c r="L171" s="45"/>
      <c r="M171" s="286"/>
      <c r="N171" s="287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570</v>
      </c>
      <c r="AU171" s="18" t="s">
        <v>88</v>
      </c>
    </row>
    <row r="172" s="12" customFormat="1" ht="22.8" customHeight="1">
      <c r="A172" s="12"/>
      <c r="B172" s="212"/>
      <c r="C172" s="213"/>
      <c r="D172" s="214" t="s">
        <v>75</v>
      </c>
      <c r="E172" s="226" t="s">
        <v>4421</v>
      </c>
      <c r="F172" s="226" t="s">
        <v>4347</v>
      </c>
      <c r="G172" s="213"/>
      <c r="H172" s="213"/>
      <c r="I172" s="216"/>
      <c r="J172" s="227">
        <f>BK172</f>
        <v>0</v>
      </c>
      <c r="K172" s="213"/>
      <c r="L172" s="218"/>
      <c r="M172" s="219"/>
      <c r="N172" s="220"/>
      <c r="O172" s="220"/>
      <c r="P172" s="221">
        <f>SUM(P173:P176)</f>
        <v>0</v>
      </c>
      <c r="Q172" s="220"/>
      <c r="R172" s="221">
        <f>SUM(R173:R176)</f>
        <v>0</v>
      </c>
      <c r="S172" s="220"/>
      <c r="T172" s="222">
        <f>SUM(T173:T176)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3" t="s">
        <v>363</v>
      </c>
      <c r="AT172" s="224" t="s">
        <v>75</v>
      </c>
      <c r="AU172" s="224" t="s">
        <v>83</v>
      </c>
      <c r="AY172" s="223" t="s">
        <v>362</v>
      </c>
      <c r="BK172" s="225">
        <f>SUM(BK173:BK176)</f>
        <v>0</v>
      </c>
    </row>
    <row r="173" s="2" customFormat="1" ht="16.5" customHeight="1">
      <c r="A173" s="39"/>
      <c r="B173" s="40"/>
      <c r="C173" s="228" t="s">
        <v>7</v>
      </c>
      <c r="D173" s="228" t="s">
        <v>365</v>
      </c>
      <c r="E173" s="229" t="s">
        <v>4422</v>
      </c>
      <c r="F173" s="230" t="s">
        <v>4423</v>
      </c>
      <c r="G173" s="231" t="s">
        <v>567</v>
      </c>
      <c r="H173" s="232">
        <v>1</v>
      </c>
      <c r="I173" s="233"/>
      <c r="J173" s="234">
        <f>ROUND(I173*H173,2)</f>
        <v>0</v>
      </c>
      <c r="K173" s="230" t="s">
        <v>369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568</v>
      </c>
      <c r="AT173" s="239" t="s">
        <v>365</v>
      </c>
      <c r="AU173" s="239" t="s">
        <v>88</v>
      </c>
      <c r="AY173" s="18" t="s">
        <v>362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88</v>
      </c>
      <c r="BK173" s="240">
        <f>ROUND(I173*H173,2)</f>
        <v>0</v>
      </c>
      <c r="BL173" s="18" t="s">
        <v>568</v>
      </c>
      <c r="BM173" s="239" t="s">
        <v>4424</v>
      </c>
    </row>
    <row r="174" s="2" customFormat="1">
      <c r="A174" s="39"/>
      <c r="B174" s="40"/>
      <c r="C174" s="41"/>
      <c r="D174" s="243" t="s">
        <v>570</v>
      </c>
      <c r="E174" s="41"/>
      <c r="F174" s="284" t="s">
        <v>4425</v>
      </c>
      <c r="G174" s="41"/>
      <c r="H174" s="41"/>
      <c r="I174" s="285"/>
      <c r="J174" s="41"/>
      <c r="K174" s="41"/>
      <c r="L174" s="45"/>
      <c r="M174" s="286"/>
      <c r="N174" s="287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570</v>
      </c>
      <c r="AU174" s="18" t="s">
        <v>88</v>
      </c>
    </row>
    <row r="175" s="2" customFormat="1" ht="16.5" customHeight="1">
      <c r="A175" s="39"/>
      <c r="B175" s="40"/>
      <c r="C175" s="228" t="s">
        <v>473</v>
      </c>
      <c r="D175" s="228" t="s">
        <v>365</v>
      </c>
      <c r="E175" s="229" t="s">
        <v>4426</v>
      </c>
      <c r="F175" s="230" t="s">
        <v>4427</v>
      </c>
      <c r="G175" s="231" t="s">
        <v>567</v>
      </c>
      <c r="H175" s="232">
        <v>1</v>
      </c>
      <c r="I175" s="233"/>
      <c r="J175" s="234">
        <f>ROUND(I175*H175,2)</f>
        <v>0</v>
      </c>
      <c r="K175" s="230" t="s">
        <v>369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568</v>
      </c>
      <c r="AT175" s="239" t="s">
        <v>365</v>
      </c>
      <c r="AU175" s="239" t="s">
        <v>88</v>
      </c>
      <c r="AY175" s="18" t="s">
        <v>362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88</v>
      </c>
      <c r="BK175" s="240">
        <f>ROUND(I175*H175,2)</f>
        <v>0</v>
      </c>
      <c r="BL175" s="18" t="s">
        <v>568</v>
      </c>
      <c r="BM175" s="239" t="s">
        <v>4428</v>
      </c>
    </row>
    <row r="176" s="2" customFormat="1">
      <c r="A176" s="39"/>
      <c r="B176" s="40"/>
      <c r="C176" s="41"/>
      <c r="D176" s="243" t="s">
        <v>570</v>
      </c>
      <c r="E176" s="41"/>
      <c r="F176" s="284" t="s">
        <v>4425</v>
      </c>
      <c r="G176" s="41"/>
      <c r="H176" s="41"/>
      <c r="I176" s="285"/>
      <c r="J176" s="41"/>
      <c r="K176" s="41"/>
      <c r="L176" s="45"/>
      <c r="M176" s="312"/>
      <c r="N176" s="313"/>
      <c r="O176" s="290"/>
      <c r="P176" s="290"/>
      <c r="Q176" s="290"/>
      <c r="R176" s="290"/>
      <c r="S176" s="290"/>
      <c r="T176" s="314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570</v>
      </c>
      <c r="AU176" s="18" t="s">
        <v>88</v>
      </c>
    </row>
    <row r="177" s="2" customFormat="1" ht="6.96" customHeight="1">
      <c r="A177" s="39"/>
      <c r="B177" s="67"/>
      <c r="C177" s="68"/>
      <c r="D177" s="68"/>
      <c r="E177" s="68"/>
      <c r="F177" s="68"/>
      <c r="G177" s="68"/>
      <c r="H177" s="68"/>
      <c r="I177" s="68"/>
      <c r="J177" s="68"/>
      <c r="K177" s="68"/>
      <c r="L177" s="45"/>
      <c r="M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</row>
  </sheetData>
  <sheetProtection sheet="1" autoFilter="0" formatColumns="0" formatRows="0" objects="1" scenarios="1" spinCount="100000" saltValue="oOmWrVyyzjhBqKy0iFkwqqedgZbGCwG0T5xDOs8xV6sLt/scsZS9rmIKmH1FV2Dh5mBTiULTnVw2Roc/eR3ZHw==" hashValue="U/yfrwpOy689vscxYWanMJx+NfulHa9xBHG4zROwI06/bdgfWLAwDvaKJ69DTu+pd3DjO5F28MxWMXOCaIRYZA==" algorithmName="SHA-512" password="CC35"/>
  <autoFilter ref="C125:K17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238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4429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4430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4431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ROUND(J131,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ROUND((SUM(BE131:BE272)),  2)</f>
        <v>0</v>
      </c>
      <c r="G37" s="39"/>
      <c r="H37" s="39"/>
      <c r="I37" s="166">
        <v>0.20999999999999999</v>
      </c>
      <c r="J37" s="165">
        <f>ROUND(((SUM(BE131:BE272))*I37),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ROUND((SUM(BF131:BF272)),  2)</f>
        <v>0</v>
      </c>
      <c r="G38" s="39"/>
      <c r="H38" s="39"/>
      <c r="I38" s="166">
        <v>0.12</v>
      </c>
      <c r="J38" s="165">
        <f>ROUND(((SUM(BF131:BF272))*I38),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ROUND((SUM(BG131:BG272)),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ROUND((SUM(BH131:BH272)),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ROUND((SUM(BI131:BI272)),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4429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4430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01.C - Bourací práce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J131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334</v>
      </c>
      <c r="E101" s="193"/>
      <c r="F101" s="193"/>
      <c r="G101" s="193"/>
      <c r="H101" s="193"/>
      <c r="I101" s="193"/>
      <c r="J101" s="194">
        <f>J132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337</v>
      </c>
      <c r="E102" s="198"/>
      <c r="F102" s="198"/>
      <c r="G102" s="198"/>
      <c r="H102" s="198"/>
      <c r="I102" s="198"/>
      <c r="J102" s="199">
        <f>J133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338</v>
      </c>
      <c r="E103" s="198"/>
      <c r="F103" s="198"/>
      <c r="G103" s="198"/>
      <c r="H103" s="198"/>
      <c r="I103" s="198"/>
      <c r="J103" s="199">
        <f>J232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0"/>
      <c r="C104" s="191"/>
      <c r="D104" s="192" t="s">
        <v>340</v>
      </c>
      <c r="E104" s="193"/>
      <c r="F104" s="193"/>
      <c r="G104" s="193"/>
      <c r="H104" s="193"/>
      <c r="I104" s="193"/>
      <c r="J104" s="194">
        <f>J246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6"/>
      <c r="C105" s="134"/>
      <c r="D105" s="197" t="s">
        <v>341</v>
      </c>
      <c r="E105" s="198"/>
      <c r="F105" s="198"/>
      <c r="G105" s="198"/>
      <c r="H105" s="198"/>
      <c r="I105" s="198"/>
      <c r="J105" s="199">
        <f>J247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636</v>
      </c>
      <c r="E106" s="198"/>
      <c r="F106" s="198"/>
      <c r="G106" s="198"/>
      <c r="H106" s="198"/>
      <c r="I106" s="198"/>
      <c r="J106" s="199">
        <f>J253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0"/>
      <c r="C107" s="191"/>
      <c r="D107" s="192" t="s">
        <v>343</v>
      </c>
      <c r="E107" s="193"/>
      <c r="F107" s="193"/>
      <c r="G107" s="193"/>
      <c r="H107" s="193"/>
      <c r="I107" s="193"/>
      <c r="J107" s="194">
        <f>J268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347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85" t="str">
        <f>E7</f>
        <v>Stavební úpravy Ústecká 2855, Česká Lípa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325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1" customFormat="1" ht="16.5" customHeight="1">
      <c r="B119" s="22"/>
      <c r="C119" s="23"/>
      <c r="D119" s="23"/>
      <c r="E119" s="185" t="s">
        <v>4429</v>
      </c>
      <c r="F119" s="23"/>
      <c r="G119" s="23"/>
      <c r="H119" s="23"/>
      <c r="I119" s="23"/>
      <c r="J119" s="23"/>
      <c r="K119" s="23"/>
      <c r="L119" s="21"/>
    </row>
    <row r="120" s="1" customFormat="1" ht="12" customHeight="1">
      <c r="B120" s="22"/>
      <c r="C120" s="33" t="s">
        <v>327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2" customFormat="1" ht="16.5" customHeight="1">
      <c r="A121" s="39"/>
      <c r="B121" s="40"/>
      <c r="C121" s="41"/>
      <c r="D121" s="41"/>
      <c r="E121" s="296" t="s">
        <v>4430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634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77" t="str">
        <f>E13</f>
        <v>01.C - Bourací práce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20</v>
      </c>
      <c r="D125" s="41"/>
      <c r="E125" s="41"/>
      <c r="F125" s="28" t="str">
        <f>F16</f>
        <v xml:space="preserve">Ústecká 2855, Česká Lípa </v>
      </c>
      <c r="G125" s="41"/>
      <c r="H125" s="41"/>
      <c r="I125" s="33" t="s">
        <v>22</v>
      </c>
      <c r="J125" s="80" t="str">
        <f>IF(J16="","",J16)</f>
        <v>6. 8. 2025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24</v>
      </c>
      <c r="D127" s="41"/>
      <c r="E127" s="41"/>
      <c r="F127" s="28" t="str">
        <f>E19</f>
        <v>Město Č. Lípa, n. T.G.M. 1/1, 47 001 Česká Lípa</v>
      </c>
      <c r="G127" s="41"/>
      <c r="H127" s="41"/>
      <c r="I127" s="33" t="s">
        <v>30</v>
      </c>
      <c r="J127" s="37" t="str">
        <f>E25</f>
        <v xml:space="preserve"> 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28</v>
      </c>
      <c r="D128" s="41"/>
      <c r="E128" s="41"/>
      <c r="F128" s="28" t="str">
        <f>IF(E22="","",E22)</f>
        <v>Vyplň údaj</v>
      </c>
      <c r="G128" s="41"/>
      <c r="H128" s="41"/>
      <c r="I128" s="33" t="s">
        <v>33</v>
      </c>
      <c r="J128" s="37" t="str">
        <f>E28</f>
        <v xml:space="preserve"> 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1" customFormat="1" ht="29.28" customHeight="1">
      <c r="A130" s="201"/>
      <c r="B130" s="202"/>
      <c r="C130" s="203" t="s">
        <v>348</v>
      </c>
      <c r="D130" s="204" t="s">
        <v>61</v>
      </c>
      <c r="E130" s="204" t="s">
        <v>57</v>
      </c>
      <c r="F130" s="204" t="s">
        <v>58</v>
      </c>
      <c r="G130" s="204" t="s">
        <v>349</v>
      </c>
      <c r="H130" s="204" t="s">
        <v>350</v>
      </c>
      <c r="I130" s="204" t="s">
        <v>351</v>
      </c>
      <c r="J130" s="204" t="s">
        <v>331</v>
      </c>
      <c r="K130" s="205" t="s">
        <v>352</v>
      </c>
      <c r="L130" s="206"/>
      <c r="M130" s="101" t="s">
        <v>1</v>
      </c>
      <c r="N130" s="102" t="s">
        <v>40</v>
      </c>
      <c r="O130" s="102" t="s">
        <v>353</v>
      </c>
      <c r="P130" s="102" t="s">
        <v>354</v>
      </c>
      <c r="Q130" s="102" t="s">
        <v>355</v>
      </c>
      <c r="R130" s="102" t="s">
        <v>356</v>
      </c>
      <c r="S130" s="102" t="s">
        <v>357</v>
      </c>
      <c r="T130" s="103" t="s">
        <v>358</v>
      </c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</row>
    <row r="131" s="2" customFormat="1" ht="22.8" customHeight="1">
      <c r="A131" s="39"/>
      <c r="B131" s="40"/>
      <c r="C131" s="108" t="s">
        <v>359</v>
      </c>
      <c r="D131" s="41"/>
      <c r="E131" s="41"/>
      <c r="F131" s="41"/>
      <c r="G131" s="41"/>
      <c r="H131" s="41"/>
      <c r="I131" s="41"/>
      <c r="J131" s="207">
        <f>BK131</f>
        <v>0</v>
      </c>
      <c r="K131" s="41"/>
      <c r="L131" s="45"/>
      <c r="M131" s="104"/>
      <c r="N131" s="208"/>
      <c r="O131" s="105"/>
      <c r="P131" s="209">
        <f>P132+P246+P268</f>
        <v>0</v>
      </c>
      <c r="Q131" s="105"/>
      <c r="R131" s="209">
        <f>R132+R246+R268</f>
        <v>0.0060560000000000006</v>
      </c>
      <c r="S131" s="105"/>
      <c r="T131" s="210">
        <f>T132+T246+T268</f>
        <v>301.811622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75</v>
      </c>
      <c r="AU131" s="18" t="s">
        <v>333</v>
      </c>
      <c r="BK131" s="211">
        <f>BK132+BK246+BK268</f>
        <v>0</v>
      </c>
    </row>
    <row r="132" s="12" customFormat="1" ht="25.92" customHeight="1">
      <c r="A132" s="12"/>
      <c r="B132" s="212"/>
      <c r="C132" s="213"/>
      <c r="D132" s="214" t="s">
        <v>75</v>
      </c>
      <c r="E132" s="215" t="s">
        <v>360</v>
      </c>
      <c r="F132" s="215" t="s">
        <v>361</v>
      </c>
      <c r="G132" s="213"/>
      <c r="H132" s="213"/>
      <c r="I132" s="216"/>
      <c r="J132" s="217">
        <f>BK132</f>
        <v>0</v>
      </c>
      <c r="K132" s="213"/>
      <c r="L132" s="218"/>
      <c r="M132" s="219"/>
      <c r="N132" s="220"/>
      <c r="O132" s="220"/>
      <c r="P132" s="221">
        <f>P133+P232</f>
        <v>0</v>
      </c>
      <c r="Q132" s="220"/>
      <c r="R132" s="221">
        <f>R133+R232</f>
        <v>0.0060560000000000006</v>
      </c>
      <c r="S132" s="220"/>
      <c r="T132" s="222">
        <f>T133+T232</f>
        <v>232.15682699999999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83</v>
      </c>
      <c r="AT132" s="224" t="s">
        <v>75</v>
      </c>
      <c r="AU132" s="224" t="s">
        <v>76</v>
      </c>
      <c r="AY132" s="223" t="s">
        <v>362</v>
      </c>
      <c r="BK132" s="225">
        <f>BK133+BK232</f>
        <v>0</v>
      </c>
    </row>
    <row r="133" s="12" customFormat="1" ht="22.8" customHeight="1">
      <c r="A133" s="12"/>
      <c r="B133" s="212"/>
      <c r="C133" s="213"/>
      <c r="D133" s="214" t="s">
        <v>75</v>
      </c>
      <c r="E133" s="226" t="s">
        <v>406</v>
      </c>
      <c r="F133" s="226" t="s">
        <v>439</v>
      </c>
      <c r="G133" s="213"/>
      <c r="H133" s="213"/>
      <c r="I133" s="216"/>
      <c r="J133" s="227">
        <f>BK133</f>
        <v>0</v>
      </c>
      <c r="K133" s="213"/>
      <c r="L133" s="218"/>
      <c r="M133" s="219"/>
      <c r="N133" s="220"/>
      <c r="O133" s="220"/>
      <c r="P133" s="221">
        <f>SUM(P134:P231)</f>
        <v>0</v>
      </c>
      <c r="Q133" s="220"/>
      <c r="R133" s="221">
        <f>SUM(R134:R231)</f>
        <v>0.0060560000000000006</v>
      </c>
      <c r="S133" s="220"/>
      <c r="T133" s="222">
        <f>SUM(T134:T231)</f>
        <v>232.15682699999999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3" t="s">
        <v>83</v>
      </c>
      <c r="AT133" s="224" t="s">
        <v>75</v>
      </c>
      <c r="AU133" s="224" t="s">
        <v>83</v>
      </c>
      <c r="AY133" s="223" t="s">
        <v>362</v>
      </c>
      <c r="BK133" s="225">
        <f>SUM(BK134:BK231)</f>
        <v>0</v>
      </c>
    </row>
    <row r="134" s="2" customFormat="1" ht="21.75" customHeight="1">
      <c r="A134" s="39"/>
      <c r="B134" s="40"/>
      <c r="C134" s="228" t="s">
        <v>83</v>
      </c>
      <c r="D134" s="228" t="s">
        <v>365</v>
      </c>
      <c r="E134" s="229" t="s">
        <v>637</v>
      </c>
      <c r="F134" s="230" t="s">
        <v>4432</v>
      </c>
      <c r="G134" s="231" t="s">
        <v>368</v>
      </c>
      <c r="H134" s="232">
        <v>407.541</v>
      </c>
      <c r="I134" s="233"/>
      <c r="J134" s="234">
        <f>ROUND(I134*H134,2)</f>
        <v>0</v>
      </c>
      <c r="K134" s="230" t="s">
        <v>369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0.308</v>
      </c>
      <c r="T134" s="238">
        <f>S134*H134</f>
        <v>125.522628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88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639</v>
      </c>
    </row>
    <row r="135" s="15" customFormat="1">
      <c r="A135" s="15"/>
      <c r="B135" s="274"/>
      <c r="C135" s="275"/>
      <c r="D135" s="243" t="s">
        <v>372</v>
      </c>
      <c r="E135" s="276" t="s">
        <v>1</v>
      </c>
      <c r="F135" s="277" t="s">
        <v>4433</v>
      </c>
      <c r="G135" s="275"/>
      <c r="H135" s="276" t="s">
        <v>1</v>
      </c>
      <c r="I135" s="278"/>
      <c r="J135" s="275"/>
      <c r="K135" s="275"/>
      <c r="L135" s="279"/>
      <c r="M135" s="280"/>
      <c r="N135" s="281"/>
      <c r="O135" s="281"/>
      <c r="P135" s="281"/>
      <c r="Q135" s="281"/>
      <c r="R135" s="281"/>
      <c r="S135" s="281"/>
      <c r="T135" s="282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83" t="s">
        <v>372</v>
      </c>
      <c r="AU135" s="283" t="s">
        <v>88</v>
      </c>
      <c r="AV135" s="15" t="s">
        <v>83</v>
      </c>
      <c r="AW135" s="15" t="s">
        <v>32</v>
      </c>
      <c r="AX135" s="15" t="s">
        <v>76</v>
      </c>
      <c r="AY135" s="283" t="s">
        <v>362</v>
      </c>
    </row>
    <row r="136" s="15" customFormat="1">
      <c r="A136" s="15"/>
      <c r="B136" s="274"/>
      <c r="C136" s="275"/>
      <c r="D136" s="243" t="s">
        <v>372</v>
      </c>
      <c r="E136" s="276" t="s">
        <v>1</v>
      </c>
      <c r="F136" s="277" t="s">
        <v>4434</v>
      </c>
      <c r="G136" s="275"/>
      <c r="H136" s="276" t="s">
        <v>1</v>
      </c>
      <c r="I136" s="278"/>
      <c r="J136" s="275"/>
      <c r="K136" s="275"/>
      <c r="L136" s="279"/>
      <c r="M136" s="280"/>
      <c r="N136" s="281"/>
      <c r="O136" s="281"/>
      <c r="P136" s="281"/>
      <c r="Q136" s="281"/>
      <c r="R136" s="281"/>
      <c r="S136" s="281"/>
      <c r="T136" s="282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83" t="s">
        <v>372</v>
      </c>
      <c r="AU136" s="283" t="s">
        <v>88</v>
      </c>
      <c r="AV136" s="15" t="s">
        <v>83</v>
      </c>
      <c r="AW136" s="15" t="s">
        <v>32</v>
      </c>
      <c r="AX136" s="15" t="s">
        <v>76</v>
      </c>
      <c r="AY136" s="283" t="s">
        <v>362</v>
      </c>
    </row>
    <row r="137" s="15" customFormat="1">
      <c r="A137" s="15"/>
      <c r="B137" s="274"/>
      <c r="C137" s="275"/>
      <c r="D137" s="243" t="s">
        <v>372</v>
      </c>
      <c r="E137" s="276" t="s">
        <v>1</v>
      </c>
      <c r="F137" s="277" t="s">
        <v>4435</v>
      </c>
      <c r="G137" s="275"/>
      <c r="H137" s="276" t="s">
        <v>1</v>
      </c>
      <c r="I137" s="278"/>
      <c r="J137" s="275"/>
      <c r="K137" s="275"/>
      <c r="L137" s="279"/>
      <c r="M137" s="280"/>
      <c r="N137" s="281"/>
      <c r="O137" s="281"/>
      <c r="P137" s="281"/>
      <c r="Q137" s="281"/>
      <c r="R137" s="281"/>
      <c r="S137" s="281"/>
      <c r="T137" s="282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83" t="s">
        <v>372</v>
      </c>
      <c r="AU137" s="283" t="s">
        <v>88</v>
      </c>
      <c r="AV137" s="15" t="s">
        <v>83</v>
      </c>
      <c r="AW137" s="15" t="s">
        <v>32</v>
      </c>
      <c r="AX137" s="15" t="s">
        <v>76</v>
      </c>
      <c r="AY137" s="283" t="s">
        <v>362</v>
      </c>
    </row>
    <row r="138" s="13" customFormat="1">
      <c r="A138" s="13"/>
      <c r="B138" s="241"/>
      <c r="C138" s="242"/>
      <c r="D138" s="243" t="s">
        <v>372</v>
      </c>
      <c r="E138" s="244" t="s">
        <v>1</v>
      </c>
      <c r="F138" s="245" t="s">
        <v>4436</v>
      </c>
      <c r="G138" s="242"/>
      <c r="H138" s="246">
        <v>126.67700000000001</v>
      </c>
      <c r="I138" s="247"/>
      <c r="J138" s="242"/>
      <c r="K138" s="242"/>
      <c r="L138" s="248"/>
      <c r="M138" s="249"/>
      <c r="N138" s="250"/>
      <c r="O138" s="250"/>
      <c r="P138" s="250"/>
      <c r="Q138" s="250"/>
      <c r="R138" s="250"/>
      <c r="S138" s="250"/>
      <c r="T138" s="25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2" t="s">
        <v>372</v>
      </c>
      <c r="AU138" s="252" t="s">
        <v>88</v>
      </c>
      <c r="AV138" s="13" t="s">
        <v>88</v>
      </c>
      <c r="AW138" s="13" t="s">
        <v>32</v>
      </c>
      <c r="AX138" s="13" t="s">
        <v>76</v>
      </c>
      <c r="AY138" s="252" t="s">
        <v>362</v>
      </c>
    </row>
    <row r="139" s="13" customFormat="1">
      <c r="A139" s="13"/>
      <c r="B139" s="241"/>
      <c r="C139" s="242"/>
      <c r="D139" s="243" t="s">
        <v>372</v>
      </c>
      <c r="E139" s="244" t="s">
        <v>1</v>
      </c>
      <c r="F139" s="245" t="s">
        <v>4437</v>
      </c>
      <c r="G139" s="242"/>
      <c r="H139" s="246">
        <v>131.655</v>
      </c>
      <c r="I139" s="247"/>
      <c r="J139" s="242"/>
      <c r="K139" s="242"/>
      <c r="L139" s="248"/>
      <c r="M139" s="249"/>
      <c r="N139" s="250"/>
      <c r="O139" s="250"/>
      <c r="P139" s="250"/>
      <c r="Q139" s="250"/>
      <c r="R139" s="250"/>
      <c r="S139" s="250"/>
      <c r="T139" s="25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2" t="s">
        <v>372</v>
      </c>
      <c r="AU139" s="252" t="s">
        <v>88</v>
      </c>
      <c r="AV139" s="13" t="s">
        <v>88</v>
      </c>
      <c r="AW139" s="13" t="s">
        <v>32</v>
      </c>
      <c r="AX139" s="13" t="s">
        <v>76</v>
      </c>
      <c r="AY139" s="252" t="s">
        <v>362</v>
      </c>
    </row>
    <row r="140" s="15" customFormat="1">
      <c r="A140" s="15"/>
      <c r="B140" s="274"/>
      <c r="C140" s="275"/>
      <c r="D140" s="243" t="s">
        <v>372</v>
      </c>
      <c r="E140" s="276" t="s">
        <v>1</v>
      </c>
      <c r="F140" s="277" t="s">
        <v>4438</v>
      </c>
      <c r="G140" s="275"/>
      <c r="H140" s="276" t="s">
        <v>1</v>
      </c>
      <c r="I140" s="278"/>
      <c r="J140" s="275"/>
      <c r="K140" s="275"/>
      <c r="L140" s="279"/>
      <c r="M140" s="280"/>
      <c r="N140" s="281"/>
      <c r="O140" s="281"/>
      <c r="P140" s="281"/>
      <c r="Q140" s="281"/>
      <c r="R140" s="281"/>
      <c r="S140" s="281"/>
      <c r="T140" s="282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83" t="s">
        <v>372</v>
      </c>
      <c r="AU140" s="283" t="s">
        <v>88</v>
      </c>
      <c r="AV140" s="15" t="s">
        <v>83</v>
      </c>
      <c r="AW140" s="15" t="s">
        <v>32</v>
      </c>
      <c r="AX140" s="15" t="s">
        <v>76</v>
      </c>
      <c r="AY140" s="283" t="s">
        <v>362</v>
      </c>
    </row>
    <row r="141" s="13" customFormat="1">
      <c r="A141" s="13"/>
      <c r="B141" s="241"/>
      <c r="C141" s="242"/>
      <c r="D141" s="243" t="s">
        <v>372</v>
      </c>
      <c r="E141" s="244" t="s">
        <v>1</v>
      </c>
      <c r="F141" s="245" t="s">
        <v>4439</v>
      </c>
      <c r="G141" s="242"/>
      <c r="H141" s="246">
        <v>30.260999999999999</v>
      </c>
      <c r="I141" s="247"/>
      <c r="J141" s="242"/>
      <c r="K141" s="242"/>
      <c r="L141" s="248"/>
      <c r="M141" s="249"/>
      <c r="N141" s="250"/>
      <c r="O141" s="250"/>
      <c r="P141" s="250"/>
      <c r="Q141" s="250"/>
      <c r="R141" s="250"/>
      <c r="S141" s="250"/>
      <c r="T141" s="25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2" t="s">
        <v>372</v>
      </c>
      <c r="AU141" s="252" t="s">
        <v>88</v>
      </c>
      <c r="AV141" s="13" t="s">
        <v>88</v>
      </c>
      <c r="AW141" s="13" t="s">
        <v>32</v>
      </c>
      <c r="AX141" s="13" t="s">
        <v>76</v>
      </c>
      <c r="AY141" s="252" t="s">
        <v>362</v>
      </c>
    </row>
    <row r="142" s="13" customFormat="1">
      <c r="A142" s="13"/>
      <c r="B142" s="241"/>
      <c r="C142" s="242"/>
      <c r="D142" s="243" t="s">
        <v>372</v>
      </c>
      <c r="E142" s="244" t="s">
        <v>1</v>
      </c>
      <c r="F142" s="245" t="s">
        <v>4440</v>
      </c>
      <c r="G142" s="242"/>
      <c r="H142" s="246">
        <v>37.728000000000002</v>
      </c>
      <c r="I142" s="247"/>
      <c r="J142" s="242"/>
      <c r="K142" s="242"/>
      <c r="L142" s="248"/>
      <c r="M142" s="249"/>
      <c r="N142" s="250"/>
      <c r="O142" s="250"/>
      <c r="P142" s="250"/>
      <c r="Q142" s="250"/>
      <c r="R142" s="250"/>
      <c r="S142" s="250"/>
      <c r="T142" s="25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2" t="s">
        <v>372</v>
      </c>
      <c r="AU142" s="252" t="s">
        <v>88</v>
      </c>
      <c r="AV142" s="13" t="s">
        <v>88</v>
      </c>
      <c r="AW142" s="13" t="s">
        <v>32</v>
      </c>
      <c r="AX142" s="13" t="s">
        <v>76</v>
      </c>
      <c r="AY142" s="252" t="s">
        <v>362</v>
      </c>
    </row>
    <row r="143" s="15" customFormat="1">
      <c r="A143" s="15"/>
      <c r="B143" s="274"/>
      <c r="C143" s="275"/>
      <c r="D143" s="243" t="s">
        <v>372</v>
      </c>
      <c r="E143" s="276" t="s">
        <v>1</v>
      </c>
      <c r="F143" s="277" t="s">
        <v>4441</v>
      </c>
      <c r="G143" s="275"/>
      <c r="H143" s="276" t="s">
        <v>1</v>
      </c>
      <c r="I143" s="278"/>
      <c r="J143" s="275"/>
      <c r="K143" s="275"/>
      <c r="L143" s="279"/>
      <c r="M143" s="280"/>
      <c r="N143" s="281"/>
      <c r="O143" s="281"/>
      <c r="P143" s="281"/>
      <c r="Q143" s="281"/>
      <c r="R143" s="281"/>
      <c r="S143" s="281"/>
      <c r="T143" s="282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83" t="s">
        <v>372</v>
      </c>
      <c r="AU143" s="283" t="s">
        <v>88</v>
      </c>
      <c r="AV143" s="15" t="s">
        <v>83</v>
      </c>
      <c r="AW143" s="15" t="s">
        <v>32</v>
      </c>
      <c r="AX143" s="15" t="s">
        <v>76</v>
      </c>
      <c r="AY143" s="283" t="s">
        <v>362</v>
      </c>
    </row>
    <row r="144" s="15" customFormat="1">
      <c r="A144" s="15"/>
      <c r="B144" s="274"/>
      <c r="C144" s="275"/>
      <c r="D144" s="243" t="s">
        <v>372</v>
      </c>
      <c r="E144" s="276" t="s">
        <v>1</v>
      </c>
      <c r="F144" s="277" t="s">
        <v>4442</v>
      </c>
      <c r="G144" s="275"/>
      <c r="H144" s="276" t="s">
        <v>1</v>
      </c>
      <c r="I144" s="278"/>
      <c r="J144" s="275"/>
      <c r="K144" s="275"/>
      <c r="L144" s="279"/>
      <c r="M144" s="280"/>
      <c r="N144" s="281"/>
      <c r="O144" s="281"/>
      <c r="P144" s="281"/>
      <c r="Q144" s="281"/>
      <c r="R144" s="281"/>
      <c r="S144" s="281"/>
      <c r="T144" s="282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83" t="s">
        <v>372</v>
      </c>
      <c r="AU144" s="283" t="s">
        <v>88</v>
      </c>
      <c r="AV144" s="15" t="s">
        <v>83</v>
      </c>
      <c r="AW144" s="15" t="s">
        <v>32</v>
      </c>
      <c r="AX144" s="15" t="s">
        <v>76</v>
      </c>
      <c r="AY144" s="283" t="s">
        <v>362</v>
      </c>
    </row>
    <row r="145" s="13" customFormat="1">
      <c r="A145" s="13"/>
      <c r="B145" s="241"/>
      <c r="C145" s="242"/>
      <c r="D145" s="243" t="s">
        <v>372</v>
      </c>
      <c r="E145" s="244" t="s">
        <v>1</v>
      </c>
      <c r="F145" s="245" t="s">
        <v>4443</v>
      </c>
      <c r="G145" s="242"/>
      <c r="H145" s="246">
        <v>65.5</v>
      </c>
      <c r="I145" s="247"/>
      <c r="J145" s="242"/>
      <c r="K145" s="242"/>
      <c r="L145" s="248"/>
      <c r="M145" s="249"/>
      <c r="N145" s="250"/>
      <c r="O145" s="250"/>
      <c r="P145" s="250"/>
      <c r="Q145" s="250"/>
      <c r="R145" s="250"/>
      <c r="S145" s="250"/>
      <c r="T145" s="25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2" t="s">
        <v>372</v>
      </c>
      <c r="AU145" s="252" t="s">
        <v>88</v>
      </c>
      <c r="AV145" s="13" t="s">
        <v>88</v>
      </c>
      <c r="AW145" s="13" t="s">
        <v>32</v>
      </c>
      <c r="AX145" s="13" t="s">
        <v>76</v>
      </c>
      <c r="AY145" s="252" t="s">
        <v>362</v>
      </c>
    </row>
    <row r="146" s="15" customFormat="1">
      <c r="A146" s="15"/>
      <c r="B146" s="274"/>
      <c r="C146" s="275"/>
      <c r="D146" s="243" t="s">
        <v>372</v>
      </c>
      <c r="E146" s="276" t="s">
        <v>1</v>
      </c>
      <c r="F146" s="277" t="s">
        <v>4444</v>
      </c>
      <c r="G146" s="275"/>
      <c r="H146" s="276" t="s">
        <v>1</v>
      </c>
      <c r="I146" s="278"/>
      <c r="J146" s="275"/>
      <c r="K146" s="275"/>
      <c r="L146" s="279"/>
      <c r="M146" s="280"/>
      <c r="N146" s="281"/>
      <c r="O146" s="281"/>
      <c r="P146" s="281"/>
      <c r="Q146" s="281"/>
      <c r="R146" s="281"/>
      <c r="S146" s="281"/>
      <c r="T146" s="282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83" t="s">
        <v>372</v>
      </c>
      <c r="AU146" s="283" t="s">
        <v>88</v>
      </c>
      <c r="AV146" s="15" t="s">
        <v>83</v>
      </c>
      <c r="AW146" s="15" t="s">
        <v>32</v>
      </c>
      <c r="AX146" s="15" t="s">
        <v>76</v>
      </c>
      <c r="AY146" s="283" t="s">
        <v>362</v>
      </c>
    </row>
    <row r="147" s="13" customFormat="1">
      <c r="A147" s="13"/>
      <c r="B147" s="241"/>
      <c r="C147" s="242"/>
      <c r="D147" s="243" t="s">
        <v>372</v>
      </c>
      <c r="E147" s="244" t="s">
        <v>1</v>
      </c>
      <c r="F147" s="245" t="s">
        <v>877</v>
      </c>
      <c r="G147" s="242"/>
      <c r="H147" s="246">
        <v>15.720000000000001</v>
      </c>
      <c r="I147" s="247"/>
      <c r="J147" s="242"/>
      <c r="K147" s="242"/>
      <c r="L147" s="248"/>
      <c r="M147" s="249"/>
      <c r="N147" s="250"/>
      <c r="O147" s="250"/>
      <c r="P147" s="250"/>
      <c r="Q147" s="250"/>
      <c r="R147" s="250"/>
      <c r="S147" s="250"/>
      <c r="T147" s="25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2" t="s">
        <v>372</v>
      </c>
      <c r="AU147" s="252" t="s">
        <v>88</v>
      </c>
      <c r="AV147" s="13" t="s">
        <v>88</v>
      </c>
      <c r="AW147" s="13" t="s">
        <v>32</v>
      </c>
      <c r="AX147" s="13" t="s">
        <v>76</v>
      </c>
      <c r="AY147" s="252" t="s">
        <v>362</v>
      </c>
    </row>
    <row r="148" s="14" customFormat="1">
      <c r="A148" s="14"/>
      <c r="B148" s="263"/>
      <c r="C148" s="264"/>
      <c r="D148" s="243" t="s">
        <v>372</v>
      </c>
      <c r="E148" s="265" t="s">
        <v>1</v>
      </c>
      <c r="F148" s="266" t="s">
        <v>396</v>
      </c>
      <c r="G148" s="264"/>
      <c r="H148" s="267">
        <v>407.541</v>
      </c>
      <c r="I148" s="268"/>
      <c r="J148" s="264"/>
      <c r="K148" s="264"/>
      <c r="L148" s="269"/>
      <c r="M148" s="270"/>
      <c r="N148" s="271"/>
      <c r="O148" s="271"/>
      <c r="P148" s="271"/>
      <c r="Q148" s="271"/>
      <c r="R148" s="271"/>
      <c r="S148" s="271"/>
      <c r="T148" s="27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73" t="s">
        <v>372</v>
      </c>
      <c r="AU148" s="273" t="s">
        <v>88</v>
      </c>
      <c r="AV148" s="14" t="s">
        <v>370</v>
      </c>
      <c r="AW148" s="14" t="s">
        <v>32</v>
      </c>
      <c r="AX148" s="14" t="s">
        <v>83</v>
      </c>
      <c r="AY148" s="273" t="s">
        <v>362</v>
      </c>
    </row>
    <row r="149" s="2" customFormat="1" ht="24.15" customHeight="1">
      <c r="A149" s="39"/>
      <c r="B149" s="40"/>
      <c r="C149" s="228" t="s">
        <v>88</v>
      </c>
      <c r="D149" s="228" t="s">
        <v>365</v>
      </c>
      <c r="E149" s="229" t="s">
        <v>654</v>
      </c>
      <c r="F149" s="230" t="s">
        <v>655</v>
      </c>
      <c r="G149" s="231" t="s">
        <v>368</v>
      </c>
      <c r="H149" s="232">
        <v>96.799999999999997</v>
      </c>
      <c r="I149" s="233"/>
      <c r="J149" s="234">
        <f>ROUND(I149*H149,2)</f>
        <v>0</v>
      </c>
      <c r="K149" s="230" t="s">
        <v>369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0.035000000000000003</v>
      </c>
      <c r="T149" s="238">
        <f>S149*H149</f>
        <v>3.3880000000000003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370</v>
      </c>
      <c r="AT149" s="239" t="s">
        <v>365</v>
      </c>
      <c r="AU149" s="239" t="s">
        <v>88</v>
      </c>
      <c r="AY149" s="18" t="s">
        <v>362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370</v>
      </c>
      <c r="BM149" s="239" t="s">
        <v>4445</v>
      </c>
    </row>
    <row r="150" s="2" customFormat="1">
      <c r="A150" s="39"/>
      <c r="B150" s="40"/>
      <c r="C150" s="41"/>
      <c r="D150" s="243" t="s">
        <v>570</v>
      </c>
      <c r="E150" s="41"/>
      <c r="F150" s="284" t="s">
        <v>657</v>
      </c>
      <c r="G150" s="41"/>
      <c r="H150" s="41"/>
      <c r="I150" s="285"/>
      <c r="J150" s="41"/>
      <c r="K150" s="41"/>
      <c r="L150" s="45"/>
      <c r="M150" s="286"/>
      <c r="N150" s="287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570</v>
      </c>
      <c r="AU150" s="18" t="s">
        <v>88</v>
      </c>
    </row>
    <row r="151" s="15" customFormat="1">
      <c r="A151" s="15"/>
      <c r="B151" s="274"/>
      <c r="C151" s="275"/>
      <c r="D151" s="243" t="s">
        <v>372</v>
      </c>
      <c r="E151" s="276" t="s">
        <v>1</v>
      </c>
      <c r="F151" s="277" t="s">
        <v>4433</v>
      </c>
      <c r="G151" s="275"/>
      <c r="H151" s="276" t="s">
        <v>1</v>
      </c>
      <c r="I151" s="278"/>
      <c r="J151" s="275"/>
      <c r="K151" s="275"/>
      <c r="L151" s="279"/>
      <c r="M151" s="280"/>
      <c r="N151" s="281"/>
      <c r="O151" s="281"/>
      <c r="P151" s="281"/>
      <c r="Q151" s="281"/>
      <c r="R151" s="281"/>
      <c r="S151" s="281"/>
      <c r="T151" s="282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83" t="s">
        <v>372</v>
      </c>
      <c r="AU151" s="283" t="s">
        <v>88</v>
      </c>
      <c r="AV151" s="15" t="s">
        <v>83</v>
      </c>
      <c r="AW151" s="15" t="s">
        <v>32</v>
      </c>
      <c r="AX151" s="15" t="s">
        <v>76</v>
      </c>
      <c r="AY151" s="283" t="s">
        <v>362</v>
      </c>
    </row>
    <row r="152" s="15" customFormat="1">
      <c r="A152" s="15"/>
      <c r="B152" s="274"/>
      <c r="C152" s="275"/>
      <c r="D152" s="243" t="s">
        <v>372</v>
      </c>
      <c r="E152" s="276" t="s">
        <v>1</v>
      </c>
      <c r="F152" s="277" t="s">
        <v>658</v>
      </c>
      <c r="G152" s="275"/>
      <c r="H152" s="276" t="s">
        <v>1</v>
      </c>
      <c r="I152" s="278"/>
      <c r="J152" s="275"/>
      <c r="K152" s="275"/>
      <c r="L152" s="279"/>
      <c r="M152" s="280"/>
      <c r="N152" s="281"/>
      <c r="O152" s="281"/>
      <c r="P152" s="281"/>
      <c r="Q152" s="281"/>
      <c r="R152" s="281"/>
      <c r="S152" s="281"/>
      <c r="T152" s="282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83" t="s">
        <v>372</v>
      </c>
      <c r="AU152" s="283" t="s">
        <v>88</v>
      </c>
      <c r="AV152" s="15" t="s">
        <v>83</v>
      </c>
      <c r="AW152" s="15" t="s">
        <v>32</v>
      </c>
      <c r="AX152" s="15" t="s">
        <v>76</v>
      </c>
      <c r="AY152" s="283" t="s">
        <v>362</v>
      </c>
    </row>
    <row r="153" s="13" customFormat="1">
      <c r="A153" s="13"/>
      <c r="B153" s="241"/>
      <c r="C153" s="242"/>
      <c r="D153" s="243" t="s">
        <v>372</v>
      </c>
      <c r="E153" s="244" t="s">
        <v>1</v>
      </c>
      <c r="F153" s="245" t="s">
        <v>4446</v>
      </c>
      <c r="G153" s="242"/>
      <c r="H153" s="246">
        <v>96.799999999999997</v>
      </c>
      <c r="I153" s="247"/>
      <c r="J153" s="242"/>
      <c r="K153" s="242"/>
      <c r="L153" s="248"/>
      <c r="M153" s="249"/>
      <c r="N153" s="250"/>
      <c r="O153" s="250"/>
      <c r="P153" s="250"/>
      <c r="Q153" s="250"/>
      <c r="R153" s="250"/>
      <c r="S153" s="250"/>
      <c r="T153" s="25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2" t="s">
        <v>372</v>
      </c>
      <c r="AU153" s="252" t="s">
        <v>88</v>
      </c>
      <c r="AV153" s="13" t="s">
        <v>88</v>
      </c>
      <c r="AW153" s="13" t="s">
        <v>32</v>
      </c>
      <c r="AX153" s="13" t="s">
        <v>76</v>
      </c>
      <c r="AY153" s="252" t="s">
        <v>362</v>
      </c>
    </row>
    <row r="154" s="14" customFormat="1">
      <c r="A154" s="14"/>
      <c r="B154" s="263"/>
      <c r="C154" s="264"/>
      <c r="D154" s="243" t="s">
        <v>372</v>
      </c>
      <c r="E154" s="265" t="s">
        <v>1</v>
      </c>
      <c r="F154" s="266" t="s">
        <v>396</v>
      </c>
      <c r="G154" s="264"/>
      <c r="H154" s="267">
        <v>96.799999999999997</v>
      </c>
      <c r="I154" s="268"/>
      <c r="J154" s="264"/>
      <c r="K154" s="264"/>
      <c r="L154" s="269"/>
      <c r="M154" s="270"/>
      <c r="N154" s="271"/>
      <c r="O154" s="271"/>
      <c r="P154" s="271"/>
      <c r="Q154" s="271"/>
      <c r="R154" s="271"/>
      <c r="S154" s="271"/>
      <c r="T154" s="27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73" t="s">
        <v>372</v>
      </c>
      <c r="AU154" s="273" t="s">
        <v>88</v>
      </c>
      <c r="AV154" s="14" t="s">
        <v>370</v>
      </c>
      <c r="AW154" s="14" t="s">
        <v>32</v>
      </c>
      <c r="AX154" s="14" t="s">
        <v>83</v>
      </c>
      <c r="AY154" s="273" t="s">
        <v>362</v>
      </c>
    </row>
    <row r="155" s="2" customFormat="1" ht="24.15" customHeight="1">
      <c r="A155" s="39"/>
      <c r="B155" s="40"/>
      <c r="C155" s="228" t="s">
        <v>104</v>
      </c>
      <c r="D155" s="228" t="s">
        <v>365</v>
      </c>
      <c r="E155" s="229" t="s">
        <v>660</v>
      </c>
      <c r="F155" s="230" t="s">
        <v>661</v>
      </c>
      <c r="G155" s="231" t="s">
        <v>368</v>
      </c>
      <c r="H155" s="232">
        <v>200.761</v>
      </c>
      <c r="I155" s="233"/>
      <c r="J155" s="234">
        <f>ROUND(I155*H155,2)</f>
        <v>0</v>
      </c>
      <c r="K155" s="230" t="s">
        <v>369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0.012999999999999999</v>
      </c>
      <c r="T155" s="238">
        <f>S155*H155</f>
        <v>2.609893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370</v>
      </c>
      <c r="AT155" s="239" t="s">
        <v>365</v>
      </c>
      <c r="AU155" s="239" t="s">
        <v>88</v>
      </c>
      <c r="AY155" s="18" t="s">
        <v>362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370</v>
      </c>
      <c r="BM155" s="239" t="s">
        <v>662</v>
      </c>
    </row>
    <row r="156" s="15" customFormat="1">
      <c r="A156" s="15"/>
      <c r="B156" s="274"/>
      <c r="C156" s="275"/>
      <c r="D156" s="243" t="s">
        <v>372</v>
      </c>
      <c r="E156" s="276" t="s">
        <v>1</v>
      </c>
      <c r="F156" s="277" t="s">
        <v>4447</v>
      </c>
      <c r="G156" s="275"/>
      <c r="H156" s="276" t="s">
        <v>1</v>
      </c>
      <c r="I156" s="278"/>
      <c r="J156" s="275"/>
      <c r="K156" s="275"/>
      <c r="L156" s="279"/>
      <c r="M156" s="280"/>
      <c r="N156" s="281"/>
      <c r="O156" s="281"/>
      <c r="P156" s="281"/>
      <c r="Q156" s="281"/>
      <c r="R156" s="281"/>
      <c r="S156" s="281"/>
      <c r="T156" s="282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83" t="s">
        <v>372</v>
      </c>
      <c r="AU156" s="283" t="s">
        <v>88</v>
      </c>
      <c r="AV156" s="15" t="s">
        <v>83</v>
      </c>
      <c r="AW156" s="15" t="s">
        <v>32</v>
      </c>
      <c r="AX156" s="15" t="s">
        <v>76</v>
      </c>
      <c r="AY156" s="283" t="s">
        <v>362</v>
      </c>
    </row>
    <row r="157" s="15" customFormat="1">
      <c r="A157" s="15"/>
      <c r="B157" s="274"/>
      <c r="C157" s="275"/>
      <c r="D157" s="243" t="s">
        <v>372</v>
      </c>
      <c r="E157" s="276" t="s">
        <v>1</v>
      </c>
      <c r="F157" s="277" t="s">
        <v>4448</v>
      </c>
      <c r="G157" s="275"/>
      <c r="H157" s="276" t="s">
        <v>1</v>
      </c>
      <c r="I157" s="278"/>
      <c r="J157" s="275"/>
      <c r="K157" s="275"/>
      <c r="L157" s="279"/>
      <c r="M157" s="280"/>
      <c r="N157" s="281"/>
      <c r="O157" s="281"/>
      <c r="P157" s="281"/>
      <c r="Q157" s="281"/>
      <c r="R157" s="281"/>
      <c r="S157" s="281"/>
      <c r="T157" s="282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83" t="s">
        <v>372</v>
      </c>
      <c r="AU157" s="283" t="s">
        <v>88</v>
      </c>
      <c r="AV157" s="15" t="s">
        <v>83</v>
      </c>
      <c r="AW157" s="15" t="s">
        <v>32</v>
      </c>
      <c r="AX157" s="15" t="s">
        <v>76</v>
      </c>
      <c r="AY157" s="283" t="s">
        <v>362</v>
      </c>
    </row>
    <row r="158" s="13" customFormat="1">
      <c r="A158" s="13"/>
      <c r="B158" s="241"/>
      <c r="C158" s="242"/>
      <c r="D158" s="243" t="s">
        <v>372</v>
      </c>
      <c r="E158" s="244" t="s">
        <v>1</v>
      </c>
      <c r="F158" s="245" t="s">
        <v>665</v>
      </c>
      <c r="G158" s="242"/>
      <c r="H158" s="246">
        <v>200.761</v>
      </c>
      <c r="I158" s="247"/>
      <c r="J158" s="242"/>
      <c r="K158" s="242"/>
      <c r="L158" s="248"/>
      <c r="M158" s="249"/>
      <c r="N158" s="250"/>
      <c r="O158" s="250"/>
      <c r="P158" s="250"/>
      <c r="Q158" s="250"/>
      <c r="R158" s="250"/>
      <c r="S158" s="250"/>
      <c r="T158" s="25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2" t="s">
        <v>372</v>
      </c>
      <c r="AU158" s="252" t="s">
        <v>88</v>
      </c>
      <c r="AV158" s="13" t="s">
        <v>88</v>
      </c>
      <c r="AW158" s="13" t="s">
        <v>32</v>
      </c>
      <c r="AX158" s="13" t="s">
        <v>76</v>
      </c>
      <c r="AY158" s="252" t="s">
        <v>362</v>
      </c>
    </row>
    <row r="159" s="14" customFormat="1">
      <c r="A159" s="14"/>
      <c r="B159" s="263"/>
      <c r="C159" s="264"/>
      <c r="D159" s="243" t="s">
        <v>372</v>
      </c>
      <c r="E159" s="265" t="s">
        <v>1</v>
      </c>
      <c r="F159" s="266" t="s">
        <v>396</v>
      </c>
      <c r="G159" s="264"/>
      <c r="H159" s="267">
        <v>200.761</v>
      </c>
      <c r="I159" s="268"/>
      <c r="J159" s="264"/>
      <c r="K159" s="264"/>
      <c r="L159" s="269"/>
      <c r="M159" s="270"/>
      <c r="N159" s="271"/>
      <c r="O159" s="271"/>
      <c r="P159" s="271"/>
      <c r="Q159" s="271"/>
      <c r="R159" s="271"/>
      <c r="S159" s="271"/>
      <c r="T159" s="27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3" t="s">
        <v>372</v>
      </c>
      <c r="AU159" s="273" t="s">
        <v>88</v>
      </c>
      <c r="AV159" s="14" t="s">
        <v>370</v>
      </c>
      <c r="AW159" s="14" t="s">
        <v>32</v>
      </c>
      <c r="AX159" s="14" t="s">
        <v>83</v>
      </c>
      <c r="AY159" s="273" t="s">
        <v>362</v>
      </c>
    </row>
    <row r="160" s="2" customFormat="1" ht="21.75" customHeight="1">
      <c r="A160" s="39"/>
      <c r="B160" s="40"/>
      <c r="C160" s="228" t="s">
        <v>370</v>
      </c>
      <c r="D160" s="228" t="s">
        <v>365</v>
      </c>
      <c r="E160" s="229" t="s">
        <v>673</v>
      </c>
      <c r="F160" s="230" t="s">
        <v>674</v>
      </c>
      <c r="G160" s="231" t="s">
        <v>368</v>
      </c>
      <c r="H160" s="232">
        <v>436.39999999999998</v>
      </c>
      <c r="I160" s="233"/>
      <c r="J160" s="234">
        <f>ROUND(I160*H160,2)</f>
        <v>0</v>
      </c>
      <c r="K160" s="230" t="s">
        <v>369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0.075999999999999998</v>
      </c>
      <c r="T160" s="238">
        <f>S160*H160</f>
        <v>33.166399999999996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370</v>
      </c>
      <c r="AT160" s="239" t="s">
        <v>365</v>
      </c>
      <c r="AU160" s="239" t="s">
        <v>88</v>
      </c>
      <c r="AY160" s="18" t="s">
        <v>362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370</v>
      </c>
      <c r="BM160" s="239" t="s">
        <v>675</v>
      </c>
    </row>
    <row r="161" s="15" customFormat="1">
      <c r="A161" s="15"/>
      <c r="B161" s="274"/>
      <c r="C161" s="275"/>
      <c r="D161" s="243" t="s">
        <v>372</v>
      </c>
      <c r="E161" s="276" t="s">
        <v>1</v>
      </c>
      <c r="F161" s="277" t="s">
        <v>4433</v>
      </c>
      <c r="G161" s="275"/>
      <c r="H161" s="276" t="s">
        <v>1</v>
      </c>
      <c r="I161" s="278"/>
      <c r="J161" s="275"/>
      <c r="K161" s="275"/>
      <c r="L161" s="279"/>
      <c r="M161" s="280"/>
      <c r="N161" s="281"/>
      <c r="O161" s="281"/>
      <c r="P161" s="281"/>
      <c r="Q161" s="281"/>
      <c r="R161" s="281"/>
      <c r="S161" s="281"/>
      <c r="T161" s="282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83" t="s">
        <v>372</v>
      </c>
      <c r="AU161" s="283" t="s">
        <v>88</v>
      </c>
      <c r="AV161" s="15" t="s">
        <v>83</v>
      </c>
      <c r="AW161" s="15" t="s">
        <v>32</v>
      </c>
      <c r="AX161" s="15" t="s">
        <v>76</v>
      </c>
      <c r="AY161" s="283" t="s">
        <v>362</v>
      </c>
    </row>
    <row r="162" s="15" customFormat="1">
      <c r="A162" s="15"/>
      <c r="B162" s="274"/>
      <c r="C162" s="275"/>
      <c r="D162" s="243" t="s">
        <v>372</v>
      </c>
      <c r="E162" s="276" t="s">
        <v>1</v>
      </c>
      <c r="F162" s="277" t="s">
        <v>658</v>
      </c>
      <c r="G162" s="275"/>
      <c r="H162" s="276" t="s">
        <v>1</v>
      </c>
      <c r="I162" s="278"/>
      <c r="J162" s="275"/>
      <c r="K162" s="275"/>
      <c r="L162" s="279"/>
      <c r="M162" s="280"/>
      <c r="N162" s="281"/>
      <c r="O162" s="281"/>
      <c r="P162" s="281"/>
      <c r="Q162" s="281"/>
      <c r="R162" s="281"/>
      <c r="S162" s="281"/>
      <c r="T162" s="282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83" t="s">
        <v>372</v>
      </c>
      <c r="AU162" s="283" t="s">
        <v>88</v>
      </c>
      <c r="AV162" s="15" t="s">
        <v>83</v>
      </c>
      <c r="AW162" s="15" t="s">
        <v>32</v>
      </c>
      <c r="AX162" s="15" t="s">
        <v>76</v>
      </c>
      <c r="AY162" s="283" t="s">
        <v>362</v>
      </c>
    </row>
    <row r="163" s="13" customFormat="1">
      <c r="A163" s="13"/>
      <c r="B163" s="241"/>
      <c r="C163" s="242"/>
      <c r="D163" s="243" t="s">
        <v>372</v>
      </c>
      <c r="E163" s="244" t="s">
        <v>1</v>
      </c>
      <c r="F163" s="245" t="s">
        <v>4449</v>
      </c>
      <c r="G163" s="242"/>
      <c r="H163" s="246">
        <v>56</v>
      </c>
      <c r="I163" s="247"/>
      <c r="J163" s="242"/>
      <c r="K163" s="242"/>
      <c r="L163" s="248"/>
      <c r="M163" s="249"/>
      <c r="N163" s="250"/>
      <c r="O163" s="250"/>
      <c r="P163" s="250"/>
      <c r="Q163" s="250"/>
      <c r="R163" s="250"/>
      <c r="S163" s="250"/>
      <c r="T163" s="25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2" t="s">
        <v>372</v>
      </c>
      <c r="AU163" s="252" t="s">
        <v>88</v>
      </c>
      <c r="AV163" s="13" t="s">
        <v>88</v>
      </c>
      <c r="AW163" s="13" t="s">
        <v>32</v>
      </c>
      <c r="AX163" s="13" t="s">
        <v>76</v>
      </c>
      <c r="AY163" s="252" t="s">
        <v>362</v>
      </c>
    </row>
    <row r="164" s="13" customFormat="1">
      <c r="A164" s="13"/>
      <c r="B164" s="241"/>
      <c r="C164" s="242"/>
      <c r="D164" s="243" t="s">
        <v>372</v>
      </c>
      <c r="E164" s="244" t="s">
        <v>1</v>
      </c>
      <c r="F164" s="245" t="s">
        <v>4450</v>
      </c>
      <c r="G164" s="242"/>
      <c r="H164" s="246">
        <v>2.7999999999999998</v>
      </c>
      <c r="I164" s="247"/>
      <c r="J164" s="242"/>
      <c r="K164" s="242"/>
      <c r="L164" s="248"/>
      <c r="M164" s="249"/>
      <c r="N164" s="250"/>
      <c r="O164" s="250"/>
      <c r="P164" s="250"/>
      <c r="Q164" s="250"/>
      <c r="R164" s="250"/>
      <c r="S164" s="250"/>
      <c r="T164" s="25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2" t="s">
        <v>372</v>
      </c>
      <c r="AU164" s="252" t="s">
        <v>88</v>
      </c>
      <c r="AV164" s="13" t="s">
        <v>88</v>
      </c>
      <c r="AW164" s="13" t="s">
        <v>32</v>
      </c>
      <c r="AX164" s="13" t="s">
        <v>76</v>
      </c>
      <c r="AY164" s="252" t="s">
        <v>362</v>
      </c>
    </row>
    <row r="165" s="13" customFormat="1">
      <c r="A165" s="13"/>
      <c r="B165" s="241"/>
      <c r="C165" s="242"/>
      <c r="D165" s="243" t="s">
        <v>372</v>
      </c>
      <c r="E165" s="244" t="s">
        <v>1</v>
      </c>
      <c r="F165" s="245" t="s">
        <v>4451</v>
      </c>
      <c r="G165" s="242"/>
      <c r="H165" s="246">
        <v>15.6</v>
      </c>
      <c r="I165" s="247"/>
      <c r="J165" s="242"/>
      <c r="K165" s="242"/>
      <c r="L165" s="248"/>
      <c r="M165" s="249"/>
      <c r="N165" s="250"/>
      <c r="O165" s="250"/>
      <c r="P165" s="250"/>
      <c r="Q165" s="250"/>
      <c r="R165" s="250"/>
      <c r="S165" s="250"/>
      <c r="T165" s="25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2" t="s">
        <v>372</v>
      </c>
      <c r="AU165" s="252" t="s">
        <v>88</v>
      </c>
      <c r="AV165" s="13" t="s">
        <v>88</v>
      </c>
      <c r="AW165" s="13" t="s">
        <v>32</v>
      </c>
      <c r="AX165" s="13" t="s">
        <v>76</v>
      </c>
      <c r="AY165" s="252" t="s">
        <v>362</v>
      </c>
    </row>
    <row r="166" s="15" customFormat="1">
      <c r="A166" s="15"/>
      <c r="B166" s="274"/>
      <c r="C166" s="275"/>
      <c r="D166" s="243" t="s">
        <v>372</v>
      </c>
      <c r="E166" s="276" t="s">
        <v>1</v>
      </c>
      <c r="F166" s="277" t="s">
        <v>684</v>
      </c>
      <c r="G166" s="275"/>
      <c r="H166" s="276" t="s">
        <v>1</v>
      </c>
      <c r="I166" s="278"/>
      <c r="J166" s="275"/>
      <c r="K166" s="275"/>
      <c r="L166" s="279"/>
      <c r="M166" s="280"/>
      <c r="N166" s="281"/>
      <c r="O166" s="281"/>
      <c r="P166" s="281"/>
      <c r="Q166" s="281"/>
      <c r="R166" s="281"/>
      <c r="S166" s="281"/>
      <c r="T166" s="282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83" t="s">
        <v>372</v>
      </c>
      <c r="AU166" s="283" t="s">
        <v>88</v>
      </c>
      <c r="AV166" s="15" t="s">
        <v>83</v>
      </c>
      <c r="AW166" s="15" t="s">
        <v>32</v>
      </c>
      <c r="AX166" s="15" t="s">
        <v>76</v>
      </c>
      <c r="AY166" s="283" t="s">
        <v>362</v>
      </c>
    </row>
    <row r="167" s="13" customFormat="1">
      <c r="A167" s="13"/>
      <c r="B167" s="241"/>
      <c r="C167" s="242"/>
      <c r="D167" s="243" t="s">
        <v>372</v>
      </c>
      <c r="E167" s="244" t="s">
        <v>1</v>
      </c>
      <c r="F167" s="245" t="s">
        <v>4452</v>
      </c>
      <c r="G167" s="242"/>
      <c r="H167" s="246">
        <v>33.600000000000001</v>
      </c>
      <c r="I167" s="247"/>
      <c r="J167" s="242"/>
      <c r="K167" s="242"/>
      <c r="L167" s="248"/>
      <c r="M167" s="249"/>
      <c r="N167" s="250"/>
      <c r="O167" s="250"/>
      <c r="P167" s="250"/>
      <c r="Q167" s="250"/>
      <c r="R167" s="250"/>
      <c r="S167" s="250"/>
      <c r="T167" s="25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2" t="s">
        <v>372</v>
      </c>
      <c r="AU167" s="252" t="s">
        <v>88</v>
      </c>
      <c r="AV167" s="13" t="s">
        <v>88</v>
      </c>
      <c r="AW167" s="13" t="s">
        <v>32</v>
      </c>
      <c r="AX167" s="13" t="s">
        <v>76</v>
      </c>
      <c r="AY167" s="252" t="s">
        <v>362</v>
      </c>
    </row>
    <row r="168" s="13" customFormat="1">
      <c r="A168" s="13"/>
      <c r="B168" s="241"/>
      <c r="C168" s="242"/>
      <c r="D168" s="243" t="s">
        <v>372</v>
      </c>
      <c r="E168" s="244" t="s">
        <v>1</v>
      </c>
      <c r="F168" s="245" t="s">
        <v>4453</v>
      </c>
      <c r="G168" s="242"/>
      <c r="H168" s="246">
        <v>25.199999999999999</v>
      </c>
      <c r="I168" s="247"/>
      <c r="J168" s="242"/>
      <c r="K168" s="242"/>
      <c r="L168" s="248"/>
      <c r="M168" s="249"/>
      <c r="N168" s="250"/>
      <c r="O168" s="250"/>
      <c r="P168" s="250"/>
      <c r="Q168" s="250"/>
      <c r="R168" s="250"/>
      <c r="S168" s="250"/>
      <c r="T168" s="25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2" t="s">
        <v>372</v>
      </c>
      <c r="AU168" s="252" t="s">
        <v>88</v>
      </c>
      <c r="AV168" s="13" t="s">
        <v>88</v>
      </c>
      <c r="AW168" s="13" t="s">
        <v>32</v>
      </c>
      <c r="AX168" s="13" t="s">
        <v>76</v>
      </c>
      <c r="AY168" s="252" t="s">
        <v>362</v>
      </c>
    </row>
    <row r="169" s="13" customFormat="1">
      <c r="A169" s="13"/>
      <c r="B169" s="241"/>
      <c r="C169" s="242"/>
      <c r="D169" s="243" t="s">
        <v>372</v>
      </c>
      <c r="E169" s="244" t="s">
        <v>1</v>
      </c>
      <c r="F169" s="245" t="s">
        <v>4454</v>
      </c>
      <c r="G169" s="242"/>
      <c r="H169" s="246">
        <v>45.600000000000001</v>
      </c>
      <c r="I169" s="247"/>
      <c r="J169" s="242"/>
      <c r="K169" s="242"/>
      <c r="L169" s="248"/>
      <c r="M169" s="249"/>
      <c r="N169" s="250"/>
      <c r="O169" s="250"/>
      <c r="P169" s="250"/>
      <c r="Q169" s="250"/>
      <c r="R169" s="250"/>
      <c r="S169" s="250"/>
      <c r="T169" s="25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2" t="s">
        <v>372</v>
      </c>
      <c r="AU169" s="252" t="s">
        <v>88</v>
      </c>
      <c r="AV169" s="13" t="s">
        <v>88</v>
      </c>
      <c r="AW169" s="13" t="s">
        <v>32</v>
      </c>
      <c r="AX169" s="13" t="s">
        <v>76</v>
      </c>
      <c r="AY169" s="252" t="s">
        <v>362</v>
      </c>
    </row>
    <row r="170" s="15" customFormat="1">
      <c r="A170" s="15"/>
      <c r="B170" s="274"/>
      <c r="C170" s="275"/>
      <c r="D170" s="243" t="s">
        <v>372</v>
      </c>
      <c r="E170" s="276" t="s">
        <v>1</v>
      </c>
      <c r="F170" s="277" t="s">
        <v>688</v>
      </c>
      <c r="G170" s="275"/>
      <c r="H170" s="276" t="s">
        <v>1</v>
      </c>
      <c r="I170" s="278"/>
      <c r="J170" s="275"/>
      <c r="K170" s="275"/>
      <c r="L170" s="279"/>
      <c r="M170" s="280"/>
      <c r="N170" s="281"/>
      <c r="O170" s="281"/>
      <c r="P170" s="281"/>
      <c r="Q170" s="281"/>
      <c r="R170" s="281"/>
      <c r="S170" s="281"/>
      <c r="T170" s="282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83" t="s">
        <v>372</v>
      </c>
      <c r="AU170" s="283" t="s">
        <v>88</v>
      </c>
      <c r="AV170" s="15" t="s">
        <v>83</v>
      </c>
      <c r="AW170" s="15" t="s">
        <v>32</v>
      </c>
      <c r="AX170" s="15" t="s">
        <v>76</v>
      </c>
      <c r="AY170" s="283" t="s">
        <v>362</v>
      </c>
    </row>
    <row r="171" s="13" customFormat="1">
      <c r="A171" s="13"/>
      <c r="B171" s="241"/>
      <c r="C171" s="242"/>
      <c r="D171" s="243" t="s">
        <v>372</v>
      </c>
      <c r="E171" s="244" t="s">
        <v>1</v>
      </c>
      <c r="F171" s="245" t="s">
        <v>4455</v>
      </c>
      <c r="G171" s="242"/>
      <c r="H171" s="246">
        <v>28.800000000000001</v>
      </c>
      <c r="I171" s="247"/>
      <c r="J171" s="242"/>
      <c r="K171" s="242"/>
      <c r="L171" s="248"/>
      <c r="M171" s="249"/>
      <c r="N171" s="250"/>
      <c r="O171" s="250"/>
      <c r="P171" s="250"/>
      <c r="Q171" s="250"/>
      <c r="R171" s="250"/>
      <c r="S171" s="250"/>
      <c r="T171" s="25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2" t="s">
        <v>372</v>
      </c>
      <c r="AU171" s="252" t="s">
        <v>88</v>
      </c>
      <c r="AV171" s="13" t="s">
        <v>88</v>
      </c>
      <c r="AW171" s="13" t="s">
        <v>32</v>
      </c>
      <c r="AX171" s="13" t="s">
        <v>76</v>
      </c>
      <c r="AY171" s="252" t="s">
        <v>362</v>
      </c>
    </row>
    <row r="172" s="13" customFormat="1">
      <c r="A172" s="13"/>
      <c r="B172" s="241"/>
      <c r="C172" s="242"/>
      <c r="D172" s="243" t="s">
        <v>372</v>
      </c>
      <c r="E172" s="244" t="s">
        <v>1</v>
      </c>
      <c r="F172" s="245" t="s">
        <v>686</v>
      </c>
      <c r="G172" s="242"/>
      <c r="H172" s="246">
        <v>22.399999999999999</v>
      </c>
      <c r="I172" s="247"/>
      <c r="J172" s="242"/>
      <c r="K172" s="242"/>
      <c r="L172" s="248"/>
      <c r="M172" s="249"/>
      <c r="N172" s="250"/>
      <c r="O172" s="250"/>
      <c r="P172" s="250"/>
      <c r="Q172" s="250"/>
      <c r="R172" s="250"/>
      <c r="S172" s="250"/>
      <c r="T172" s="25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2" t="s">
        <v>372</v>
      </c>
      <c r="AU172" s="252" t="s">
        <v>88</v>
      </c>
      <c r="AV172" s="13" t="s">
        <v>88</v>
      </c>
      <c r="AW172" s="13" t="s">
        <v>32</v>
      </c>
      <c r="AX172" s="13" t="s">
        <v>76</v>
      </c>
      <c r="AY172" s="252" t="s">
        <v>362</v>
      </c>
    </row>
    <row r="173" s="13" customFormat="1">
      <c r="A173" s="13"/>
      <c r="B173" s="241"/>
      <c r="C173" s="242"/>
      <c r="D173" s="243" t="s">
        <v>372</v>
      </c>
      <c r="E173" s="244" t="s">
        <v>1</v>
      </c>
      <c r="F173" s="245" t="s">
        <v>4456</v>
      </c>
      <c r="G173" s="242"/>
      <c r="H173" s="246">
        <v>40.799999999999997</v>
      </c>
      <c r="I173" s="247"/>
      <c r="J173" s="242"/>
      <c r="K173" s="242"/>
      <c r="L173" s="248"/>
      <c r="M173" s="249"/>
      <c r="N173" s="250"/>
      <c r="O173" s="250"/>
      <c r="P173" s="250"/>
      <c r="Q173" s="250"/>
      <c r="R173" s="250"/>
      <c r="S173" s="250"/>
      <c r="T173" s="25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2" t="s">
        <v>372</v>
      </c>
      <c r="AU173" s="252" t="s">
        <v>88</v>
      </c>
      <c r="AV173" s="13" t="s">
        <v>88</v>
      </c>
      <c r="AW173" s="13" t="s">
        <v>32</v>
      </c>
      <c r="AX173" s="13" t="s">
        <v>76</v>
      </c>
      <c r="AY173" s="252" t="s">
        <v>362</v>
      </c>
    </row>
    <row r="174" s="15" customFormat="1">
      <c r="A174" s="15"/>
      <c r="B174" s="274"/>
      <c r="C174" s="275"/>
      <c r="D174" s="243" t="s">
        <v>372</v>
      </c>
      <c r="E174" s="276" t="s">
        <v>1</v>
      </c>
      <c r="F174" s="277" t="s">
        <v>772</v>
      </c>
      <c r="G174" s="275"/>
      <c r="H174" s="276" t="s">
        <v>1</v>
      </c>
      <c r="I174" s="278"/>
      <c r="J174" s="275"/>
      <c r="K174" s="275"/>
      <c r="L174" s="279"/>
      <c r="M174" s="280"/>
      <c r="N174" s="281"/>
      <c r="O174" s="281"/>
      <c r="P174" s="281"/>
      <c r="Q174" s="281"/>
      <c r="R174" s="281"/>
      <c r="S174" s="281"/>
      <c r="T174" s="282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83" t="s">
        <v>372</v>
      </c>
      <c r="AU174" s="283" t="s">
        <v>88</v>
      </c>
      <c r="AV174" s="15" t="s">
        <v>83</v>
      </c>
      <c r="AW174" s="15" t="s">
        <v>32</v>
      </c>
      <c r="AX174" s="15" t="s">
        <v>76</v>
      </c>
      <c r="AY174" s="283" t="s">
        <v>362</v>
      </c>
    </row>
    <row r="175" s="13" customFormat="1">
      <c r="A175" s="13"/>
      <c r="B175" s="241"/>
      <c r="C175" s="242"/>
      <c r="D175" s="243" t="s">
        <v>372</v>
      </c>
      <c r="E175" s="244" t="s">
        <v>1</v>
      </c>
      <c r="F175" s="245" t="s">
        <v>685</v>
      </c>
      <c r="G175" s="242"/>
      <c r="H175" s="246">
        <v>27.199999999999999</v>
      </c>
      <c r="I175" s="247"/>
      <c r="J175" s="242"/>
      <c r="K175" s="242"/>
      <c r="L175" s="248"/>
      <c r="M175" s="249"/>
      <c r="N175" s="250"/>
      <c r="O175" s="250"/>
      <c r="P175" s="250"/>
      <c r="Q175" s="250"/>
      <c r="R175" s="250"/>
      <c r="S175" s="250"/>
      <c r="T175" s="25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2" t="s">
        <v>372</v>
      </c>
      <c r="AU175" s="252" t="s">
        <v>88</v>
      </c>
      <c r="AV175" s="13" t="s">
        <v>88</v>
      </c>
      <c r="AW175" s="13" t="s">
        <v>32</v>
      </c>
      <c r="AX175" s="13" t="s">
        <v>76</v>
      </c>
      <c r="AY175" s="252" t="s">
        <v>362</v>
      </c>
    </row>
    <row r="176" s="13" customFormat="1">
      <c r="A176" s="13"/>
      <c r="B176" s="241"/>
      <c r="C176" s="242"/>
      <c r="D176" s="243" t="s">
        <v>372</v>
      </c>
      <c r="E176" s="244" t="s">
        <v>1</v>
      </c>
      <c r="F176" s="245" t="s">
        <v>689</v>
      </c>
      <c r="G176" s="242"/>
      <c r="H176" s="246">
        <v>19.600000000000001</v>
      </c>
      <c r="I176" s="247"/>
      <c r="J176" s="242"/>
      <c r="K176" s="242"/>
      <c r="L176" s="248"/>
      <c r="M176" s="249"/>
      <c r="N176" s="250"/>
      <c r="O176" s="250"/>
      <c r="P176" s="250"/>
      <c r="Q176" s="250"/>
      <c r="R176" s="250"/>
      <c r="S176" s="250"/>
      <c r="T176" s="25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2" t="s">
        <v>372</v>
      </c>
      <c r="AU176" s="252" t="s">
        <v>88</v>
      </c>
      <c r="AV176" s="13" t="s">
        <v>88</v>
      </c>
      <c r="AW176" s="13" t="s">
        <v>32</v>
      </c>
      <c r="AX176" s="13" t="s">
        <v>76</v>
      </c>
      <c r="AY176" s="252" t="s">
        <v>362</v>
      </c>
    </row>
    <row r="177" s="13" customFormat="1">
      <c r="A177" s="13"/>
      <c r="B177" s="241"/>
      <c r="C177" s="242"/>
      <c r="D177" s="243" t="s">
        <v>372</v>
      </c>
      <c r="E177" s="244" t="s">
        <v>1</v>
      </c>
      <c r="F177" s="245" t="s">
        <v>690</v>
      </c>
      <c r="G177" s="242"/>
      <c r="H177" s="246">
        <v>36</v>
      </c>
      <c r="I177" s="247"/>
      <c r="J177" s="242"/>
      <c r="K177" s="242"/>
      <c r="L177" s="248"/>
      <c r="M177" s="249"/>
      <c r="N177" s="250"/>
      <c r="O177" s="250"/>
      <c r="P177" s="250"/>
      <c r="Q177" s="250"/>
      <c r="R177" s="250"/>
      <c r="S177" s="250"/>
      <c r="T177" s="25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2" t="s">
        <v>372</v>
      </c>
      <c r="AU177" s="252" t="s">
        <v>88</v>
      </c>
      <c r="AV177" s="13" t="s">
        <v>88</v>
      </c>
      <c r="AW177" s="13" t="s">
        <v>32</v>
      </c>
      <c r="AX177" s="13" t="s">
        <v>76</v>
      </c>
      <c r="AY177" s="252" t="s">
        <v>362</v>
      </c>
    </row>
    <row r="178" s="15" customFormat="1">
      <c r="A178" s="15"/>
      <c r="B178" s="274"/>
      <c r="C178" s="275"/>
      <c r="D178" s="243" t="s">
        <v>372</v>
      </c>
      <c r="E178" s="276" t="s">
        <v>1</v>
      </c>
      <c r="F178" s="277" t="s">
        <v>4457</v>
      </c>
      <c r="G178" s="275"/>
      <c r="H178" s="276" t="s">
        <v>1</v>
      </c>
      <c r="I178" s="278"/>
      <c r="J178" s="275"/>
      <c r="K178" s="275"/>
      <c r="L178" s="279"/>
      <c r="M178" s="280"/>
      <c r="N178" s="281"/>
      <c r="O178" s="281"/>
      <c r="P178" s="281"/>
      <c r="Q178" s="281"/>
      <c r="R178" s="281"/>
      <c r="S178" s="281"/>
      <c r="T178" s="282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83" t="s">
        <v>372</v>
      </c>
      <c r="AU178" s="283" t="s">
        <v>88</v>
      </c>
      <c r="AV178" s="15" t="s">
        <v>83</v>
      </c>
      <c r="AW178" s="15" t="s">
        <v>32</v>
      </c>
      <c r="AX178" s="15" t="s">
        <v>76</v>
      </c>
      <c r="AY178" s="283" t="s">
        <v>362</v>
      </c>
    </row>
    <row r="179" s="13" customFormat="1">
      <c r="A179" s="13"/>
      <c r="B179" s="241"/>
      <c r="C179" s="242"/>
      <c r="D179" s="243" t="s">
        <v>372</v>
      </c>
      <c r="E179" s="244" t="s">
        <v>1</v>
      </c>
      <c r="F179" s="245" t="s">
        <v>685</v>
      </c>
      <c r="G179" s="242"/>
      <c r="H179" s="246">
        <v>27.199999999999999</v>
      </c>
      <c r="I179" s="247"/>
      <c r="J179" s="242"/>
      <c r="K179" s="242"/>
      <c r="L179" s="248"/>
      <c r="M179" s="249"/>
      <c r="N179" s="250"/>
      <c r="O179" s="250"/>
      <c r="P179" s="250"/>
      <c r="Q179" s="250"/>
      <c r="R179" s="250"/>
      <c r="S179" s="250"/>
      <c r="T179" s="25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2" t="s">
        <v>372</v>
      </c>
      <c r="AU179" s="252" t="s">
        <v>88</v>
      </c>
      <c r="AV179" s="13" t="s">
        <v>88</v>
      </c>
      <c r="AW179" s="13" t="s">
        <v>32</v>
      </c>
      <c r="AX179" s="13" t="s">
        <v>76</v>
      </c>
      <c r="AY179" s="252" t="s">
        <v>362</v>
      </c>
    </row>
    <row r="180" s="13" customFormat="1">
      <c r="A180" s="13"/>
      <c r="B180" s="241"/>
      <c r="C180" s="242"/>
      <c r="D180" s="243" t="s">
        <v>372</v>
      </c>
      <c r="E180" s="244" t="s">
        <v>1</v>
      </c>
      <c r="F180" s="245" t="s">
        <v>689</v>
      </c>
      <c r="G180" s="242"/>
      <c r="H180" s="246">
        <v>19.600000000000001</v>
      </c>
      <c r="I180" s="247"/>
      <c r="J180" s="242"/>
      <c r="K180" s="242"/>
      <c r="L180" s="248"/>
      <c r="M180" s="249"/>
      <c r="N180" s="250"/>
      <c r="O180" s="250"/>
      <c r="P180" s="250"/>
      <c r="Q180" s="250"/>
      <c r="R180" s="250"/>
      <c r="S180" s="250"/>
      <c r="T180" s="25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2" t="s">
        <v>372</v>
      </c>
      <c r="AU180" s="252" t="s">
        <v>88</v>
      </c>
      <c r="AV180" s="13" t="s">
        <v>88</v>
      </c>
      <c r="AW180" s="13" t="s">
        <v>32</v>
      </c>
      <c r="AX180" s="13" t="s">
        <v>76</v>
      </c>
      <c r="AY180" s="252" t="s">
        <v>362</v>
      </c>
    </row>
    <row r="181" s="13" customFormat="1">
      <c r="A181" s="13"/>
      <c r="B181" s="241"/>
      <c r="C181" s="242"/>
      <c r="D181" s="243" t="s">
        <v>372</v>
      </c>
      <c r="E181" s="244" t="s">
        <v>1</v>
      </c>
      <c r="F181" s="245" t="s">
        <v>690</v>
      </c>
      <c r="G181" s="242"/>
      <c r="H181" s="246">
        <v>36</v>
      </c>
      <c r="I181" s="247"/>
      <c r="J181" s="242"/>
      <c r="K181" s="242"/>
      <c r="L181" s="248"/>
      <c r="M181" s="249"/>
      <c r="N181" s="250"/>
      <c r="O181" s="250"/>
      <c r="P181" s="250"/>
      <c r="Q181" s="250"/>
      <c r="R181" s="250"/>
      <c r="S181" s="250"/>
      <c r="T181" s="25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2" t="s">
        <v>372</v>
      </c>
      <c r="AU181" s="252" t="s">
        <v>88</v>
      </c>
      <c r="AV181" s="13" t="s">
        <v>88</v>
      </c>
      <c r="AW181" s="13" t="s">
        <v>32</v>
      </c>
      <c r="AX181" s="13" t="s">
        <v>76</v>
      </c>
      <c r="AY181" s="252" t="s">
        <v>362</v>
      </c>
    </row>
    <row r="182" s="14" customFormat="1">
      <c r="A182" s="14"/>
      <c r="B182" s="263"/>
      <c r="C182" s="264"/>
      <c r="D182" s="243" t="s">
        <v>372</v>
      </c>
      <c r="E182" s="265" t="s">
        <v>1</v>
      </c>
      <c r="F182" s="266" t="s">
        <v>396</v>
      </c>
      <c r="G182" s="264"/>
      <c r="H182" s="267">
        <v>436.39999999999998</v>
      </c>
      <c r="I182" s="268"/>
      <c r="J182" s="264"/>
      <c r="K182" s="264"/>
      <c r="L182" s="269"/>
      <c r="M182" s="270"/>
      <c r="N182" s="271"/>
      <c r="O182" s="271"/>
      <c r="P182" s="271"/>
      <c r="Q182" s="271"/>
      <c r="R182" s="271"/>
      <c r="S182" s="271"/>
      <c r="T182" s="27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73" t="s">
        <v>372</v>
      </c>
      <c r="AU182" s="273" t="s">
        <v>88</v>
      </c>
      <c r="AV182" s="14" t="s">
        <v>370</v>
      </c>
      <c r="AW182" s="14" t="s">
        <v>32</v>
      </c>
      <c r="AX182" s="14" t="s">
        <v>83</v>
      </c>
      <c r="AY182" s="273" t="s">
        <v>362</v>
      </c>
    </row>
    <row r="183" s="2" customFormat="1" ht="21.75" customHeight="1">
      <c r="A183" s="39"/>
      <c r="B183" s="40"/>
      <c r="C183" s="228" t="s">
        <v>363</v>
      </c>
      <c r="D183" s="228" t="s">
        <v>365</v>
      </c>
      <c r="E183" s="229" t="s">
        <v>691</v>
      </c>
      <c r="F183" s="230" t="s">
        <v>692</v>
      </c>
      <c r="G183" s="231" t="s">
        <v>368</v>
      </c>
      <c r="H183" s="232">
        <v>41.600000000000001</v>
      </c>
      <c r="I183" s="233"/>
      <c r="J183" s="234">
        <f>ROUND(I183*H183,2)</f>
        <v>0</v>
      </c>
      <c r="K183" s="230" t="s">
        <v>369</v>
      </c>
      <c r="L183" s="45"/>
      <c r="M183" s="235" t="s">
        <v>1</v>
      </c>
      <c r="N183" s="236" t="s">
        <v>42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0.063</v>
      </c>
      <c r="T183" s="238">
        <f>S183*H183</f>
        <v>2.6208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370</v>
      </c>
      <c r="AT183" s="239" t="s">
        <v>365</v>
      </c>
      <c r="AU183" s="239" t="s">
        <v>88</v>
      </c>
      <c r="AY183" s="18" t="s">
        <v>362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88</v>
      </c>
      <c r="BK183" s="240">
        <f>ROUND(I183*H183,2)</f>
        <v>0</v>
      </c>
      <c r="BL183" s="18" t="s">
        <v>370</v>
      </c>
      <c r="BM183" s="239" t="s">
        <v>693</v>
      </c>
    </row>
    <row r="184" s="15" customFormat="1">
      <c r="A184" s="15"/>
      <c r="B184" s="274"/>
      <c r="C184" s="275"/>
      <c r="D184" s="243" t="s">
        <v>372</v>
      </c>
      <c r="E184" s="276" t="s">
        <v>1</v>
      </c>
      <c r="F184" s="277" t="s">
        <v>4433</v>
      </c>
      <c r="G184" s="275"/>
      <c r="H184" s="276" t="s">
        <v>1</v>
      </c>
      <c r="I184" s="278"/>
      <c r="J184" s="275"/>
      <c r="K184" s="275"/>
      <c r="L184" s="279"/>
      <c r="M184" s="280"/>
      <c r="N184" s="281"/>
      <c r="O184" s="281"/>
      <c r="P184" s="281"/>
      <c r="Q184" s="281"/>
      <c r="R184" s="281"/>
      <c r="S184" s="281"/>
      <c r="T184" s="282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83" t="s">
        <v>372</v>
      </c>
      <c r="AU184" s="283" t="s">
        <v>88</v>
      </c>
      <c r="AV184" s="15" t="s">
        <v>83</v>
      </c>
      <c r="AW184" s="15" t="s">
        <v>32</v>
      </c>
      <c r="AX184" s="15" t="s">
        <v>76</v>
      </c>
      <c r="AY184" s="283" t="s">
        <v>362</v>
      </c>
    </row>
    <row r="185" s="15" customFormat="1">
      <c r="A185" s="15"/>
      <c r="B185" s="274"/>
      <c r="C185" s="275"/>
      <c r="D185" s="243" t="s">
        <v>372</v>
      </c>
      <c r="E185" s="276" t="s">
        <v>1</v>
      </c>
      <c r="F185" s="277" t="s">
        <v>4458</v>
      </c>
      <c r="G185" s="275"/>
      <c r="H185" s="276" t="s">
        <v>1</v>
      </c>
      <c r="I185" s="278"/>
      <c r="J185" s="275"/>
      <c r="K185" s="275"/>
      <c r="L185" s="279"/>
      <c r="M185" s="280"/>
      <c r="N185" s="281"/>
      <c r="O185" s="281"/>
      <c r="P185" s="281"/>
      <c r="Q185" s="281"/>
      <c r="R185" s="281"/>
      <c r="S185" s="281"/>
      <c r="T185" s="282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83" t="s">
        <v>372</v>
      </c>
      <c r="AU185" s="283" t="s">
        <v>88</v>
      </c>
      <c r="AV185" s="15" t="s">
        <v>83</v>
      </c>
      <c r="AW185" s="15" t="s">
        <v>32</v>
      </c>
      <c r="AX185" s="15" t="s">
        <v>76</v>
      </c>
      <c r="AY185" s="283" t="s">
        <v>362</v>
      </c>
    </row>
    <row r="186" s="13" customFormat="1">
      <c r="A186" s="13"/>
      <c r="B186" s="241"/>
      <c r="C186" s="242"/>
      <c r="D186" s="243" t="s">
        <v>372</v>
      </c>
      <c r="E186" s="244" t="s">
        <v>1</v>
      </c>
      <c r="F186" s="245" t="s">
        <v>697</v>
      </c>
      <c r="G186" s="242"/>
      <c r="H186" s="246">
        <v>10.4</v>
      </c>
      <c r="I186" s="247"/>
      <c r="J186" s="242"/>
      <c r="K186" s="242"/>
      <c r="L186" s="248"/>
      <c r="M186" s="249"/>
      <c r="N186" s="250"/>
      <c r="O186" s="250"/>
      <c r="P186" s="250"/>
      <c r="Q186" s="250"/>
      <c r="R186" s="250"/>
      <c r="S186" s="250"/>
      <c r="T186" s="25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2" t="s">
        <v>372</v>
      </c>
      <c r="AU186" s="252" t="s">
        <v>88</v>
      </c>
      <c r="AV186" s="13" t="s">
        <v>88</v>
      </c>
      <c r="AW186" s="13" t="s">
        <v>32</v>
      </c>
      <c r="AX186" s="13" t="s">
        <v>76</v>
      </c>
      <c r="AY186" s="252" t="s">
        <v>362</v>
      </c>
    </row>
    <row r="187" s="13" customFormat="1">
      <c r="A187" s="13"/>
      <c r="B187" s="241"/>
      <c r="C187" s="242"/>
      <c r="D187" s="243" t="s">
        <v>372</v>
      </c>
      <c r="E187" s="244" t="s">
        <v>1</v>
      </c>
      <c r="F187" s="245" t="s">
        <v>4459</v>
      </c>
      <c r="G187" s="242"/>
      <c r="H187" s="246">
        <v>31.199999999999999</v>
      </c>
      <c r="I187" s="247"/>
      <c r="J187" s="242"/>
      <c r="K187" s="242"/>
      <c r="L187" s="248"/>
      <c r="M187" s="249"/>
      <c r="N187" s="250"/>
      <c r="O187" s="250"/>
      <c r="P187" s="250"/>
      <c r="Q187" s="250"/>
      <c r="R187" s="250"/>
      <c r="S187" s="250"/>
      <c r="T187" s="25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2" t="s">
        <v>372</v>
      </c>
      <c r="AU187" s="252" t="s">
        <v>88</v>
      </c>
      <c r="AV187" s="13" t="s">
        <v>88</v>
      </c>
      <c r="AW187" s="13" t="s">
        <v>32</v>
      </c>
      <c r="AX187" s="13" t="s">
        <v>76</v>
      </c>
      <c r="AY187" s="252" t="s">
        <v>362</v>
      </c>
    </row>
    <row r="188" s="14" customFormat="1">
      <c r="A188" s="14"/>
      <c r="B188" s="263"/>
      <c r="C188" s="264"/>
      <c r="D188" s="243" t="s">
        <v>372</v>
      </c>
      <c r="E188" s="265" t="s">
        <v>1</v>
      </c>
      <c r="F188" s="266" t="s">
        <v>396</v>
      </c>
      <c r="G188" s="264"/>
      <c r="H188" s="267">
        <v>41.600000000000001</v>
      </c>
      <c r="I188" s="268"/>
      <c r="J188" s="264"/>
      <c r="K188" s="264"/>
      <c r="L188" s="269"/>
      <c r="M188" s="270"/>
      <c r="N188" s="271"/>
      <c r="O188" s="271"/>
      <c r="P188" s="271"/>
      <c r="Q188" s="271"/>
      <c r="R188" s="271"/>
      <c r="S188" s="271"/>
      <c r="T188" s="27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73" t="s">
        <v>372</v>
      </c>
      <c r="AU188" s="273" t="s">
        <v>88</v>
      </c>
      <c r="AV188" s="14" t="s">
        <v>370</v>
      </c>
      <c r="AW188" s="14" t="s">
        <v>32</v>
      </c>
      <c r="AX188" s="14" t="s">
        <v>83</v>
      </c>
      <c r="AY188" s="273" t="s">
        <v>362</v>
      </c>
    </row>
    <row r="189" s="2" customFormat="1" ht="24.15" customHeight="1">
      <c r="A189" s="39"/>
      <c r="B189" s="40"/>
      <c r="C189" s="228" t="s">
        <v>386</v>
      </c>
      <c r="D189" s="228" t="s">
        <v>365</v>
      </c>
      <c r="E189" s="229" t="s">
        <v>699</v>
      </c>
      <c r="F189" s="230" t="s">
        <v>700</v>
      </c>
      <c r="G189" s="231" t="s">
        <v>368</v>
      </c>
      <c r="H189" s="232">
        <v>27.800000000000001</v>
      </c>
      <c r="I189" s="233"/>
      <c r="J189" s="234">
        <f>ROUND(I189*H189,2)</f>
        <v>0</v>
      </c>
      <c r="K189" s="230" t="s">
        <v>369</v>
      </c>
      <c r="L189" s="45"/>
      <c r="M189" s="235" t="s">
        <v>1</v>
      </c>
      <c r="N189" s="236" t="s">
        <v>42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0.36499999999999999</v>
      </c>
      <c r="T189" s="238">
        <f>S189*H189</f>
        <v>10.147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370</v>
      </c>
      <c r="AT189" s="239" t="s">
        <v>365</v>
      </c>
      <c r="AU189" s="239" t="s">
        <v>88</v>
      </c>
      <c r="AY189" s="18" t="s">
        <v>362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88</v>
      </c>
      <c r="BK189" s="240">
        <f>ROUND(I189*H189,2)</f>
        <v>0</v>
      </c>
      <c r="BL189" s="18" t="s">
        <v>370</v>
      </c>
      <c r="BM189" s="239" t="s">
        <v>701</v>
      </c>
    </row>
    <row r="190" s="15" customFormat="1">
      <c r="A190" s="15"/>
      <c r="B190" s="274"/>
      <c r="C190" s="275"/>
      <c r="D190" s="243" t="s">
        <v>372</v>
      </c>
      <c r="E190" s="276" t="s">
        <v>1</v>
      </c>
      <c r="F190" s="277" t="s">
        <v>4433</v>
      </c>
      <c r="G190" s="275"/>
      <c r="H190" s="276" t="s">
        <v>1</v>
      </c>
      <c r="I190" s="278"/>
      <c r="J190" s="275"/>
      <c r="K190" s="275"/>
      <c r="L190" s="279"/>
      <c r="M190" s="280"/>
      <c r="N190" s="281"/>
      <c r="O190" s="281"/>
      <c r="P190" s="281"/>
      <c r="Q190" s="281"/>
      <c r="R190" s="281"/>
      <c r="S190" s="281"/>
      <c r="T190" s="282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83" t="s">
        <v>372</v>
      </c>
      <c r="AU190" s="283" t="s">
        <v>88</v>
      </c>
      <c r="AV190" s="15" t="s">
        <v>83</v>
      </c>
      <c r="AW190" s="15" t="s">
        <v>32</v>
      </c>
      <c r="AX190" s="15" t="s">
        <v>76</v>
      </c>
      <c r="AY190" s="283" t="s">
        <v>362</v>
      </c>
    </row>
    <row r="191" s="15" customFormat="1">
      <c r="A191" s="15"/>
      <c r="B191" s="274"/>
      <c r="C191" s="275"/>
      <c r="D191" s="243" t="s">
        <v>372</v>
      </c>
      <c r="E191" s="276" t="s">
        <v>1</v>
      </c>
      <c r="F191" s="277" t="s">
        <v>4460</v>
      </c>
      <c r="G191" s="275"/>
      <c r="H191" s="276" t="s">
        <v>1</v>
      </c>
      <c r="I191" s="278"/>
      <c r="J191" s="275"/>
      <c r="K191" s="275"/>
      <c r="L191" s="279"/>
      <c r="M191" s="280"/>
      <c r="N191" s="281"/>
      <c r="O191" s="281"/>
      <c r="P191" s="281"/>
      <c r="Q191" s="281"/>
      <c r="R191" s="281"/>
      <c r="S191" s="281"/>
      <c r="T191" s="282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83" t="s">
        <v>372</v>
      </c>
      <c r="AU191" s="283" t="s">
        <v>88</v>
      </c>
      <c r="AV191" s="15" t="s">
        <v>83</v>
      </c>
      <c r="AW191" s="15" t="s">
        <v>32</v>
      </c>
      <c r="AX191" s="15" t="s">
        <v>76</v>
      </c>
      <c r="AY191" s="283" t="s">
        <v>362</v>
      </c>
    </row>
    <row r="192" s="13" customFormat="1">
      <c r="A192" s="13"/>
      <c r="B192" s="241"/>
      <c r="C192" s="242"/>
      <c r="D192" s="243" t="s">
        <v>372</v>
      </c>
      <c r="E192" s="244" t="s">
        <v>1</v>
      </c>
      <c r="F192" s="245" t="s">
        <v>4461</v>
      </c>
      <c r="G192" s="242"/>
      <c r="H192" s="246">
        <v>8</v>
      </c>
      <c r="I192" s="247"/>
      <c r="J192" s="242"/>
      <c r="K192" s="242"/>
      <c r="L192" s="248"/>
      <c r="M192" s="249"/>
      <c r="N192" s="250"/>
      <c r="O192" s="250"/>
      <c r="P192" s="250"/>
      <c r="Q192" s="250"/>
      <c r="R192" s="250"/>
      <c r="S192" s="250"/>
      <c r="T192" s="25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2" t="s">
        <v>372</v>
      </c>
      <c r="AU192" s="252" t="s">
        <v>88</v>
      </c>
      <c r="AV192" s="13" t="s">
        <v>88</v>
      </c>
      <c r="AW192" s="13" t="s">
        <v>32</v>
      </c>
      <c r="AX192" s="13" t="s">
        <v>76</v>
      </c>
      <c r="AY192" s="252" t="s">
        <v>362</v>
      </c>
    </row>
    <row r="193" s="13" customFormat="1">
      <c r="A193" s="13"/>
      <c r="B193" s="241"/>
      <c r="C193" s="242"/>
      <c r="D193" s="243" t="s">
        <v>372</v>
      </c>
      <c r="E193" s="244" t="s">
        <v>1</v>
      </c>
      <c r="F193" s="245" t="s">
        <v>4462</v>
      </c>
      <c r="G193" s="242"/>
      <c r="H193" s="246">
        <v>12.6</v>
      </c>
      <c r="I193" s="247"/>
      <c r="J193" s="242"/>
      <c r="K193" s="242"/>
      <c r="L193" s="248"/>
      <c r="M193" s="249"/>
      <c r="N193" s="250"/>
      <c r="O193" s="250"/>
      <c r="P193" s="250"/>
      <c r="Q193" s="250"/>
      <c r="R193" s="250"/>
      <c r="S193" s="250"/>
      <c r="T193" s="25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2" t="s">
        <v>372</v>
      </c>
      <c r="AU193" s="252" t="s">
        <v>88</v>
      </c>
      <c r="AV193" s="13" t="s">
        <v>88</v>
      </c>
      <c r="AW193" s="13" t="s">
        <v>32</v>
      </c>
      <c r="AX193" s="13" t="s">
        <v>76</v>
      </c>
      <c r="AY193" s="252" t="s">
        <v>362</v>
      </c>
    </row>
    <row r="194" s="15" customFormat="1">
      <c r="A194" s="15"/>
      <c r="B194" s="274"/>
      <c r="C194" s="275"/>
      <c r="D194" s="243" t="s">
        <v>372</v>
      </c>
      <c r="E194" s="276" t="s">
        <v>1</v>
      </c>
      <c r="F194" s="277" t="s">
        <v>4463</v>
      </c>
      <c r="G194" s="275"/>
      <c r="H194" s="276" t="s">
        <v>1</v>
      </c>
      <c r="I194" s="278"/>
      <c r="J194" s="275"/>
      <c r="K194" s="275"/>
      <c r="L194" s="279"/>
      <c r="M194" s="280"/>
      <c r="N194" s="281"/>
      <c r="O194" s="281"/>
      <c r="P194" s="281"/>
      <c r="Q194" s="281"/>
      <c r="R194" s="281"/>
      <c r="S194" s="281"/>
      <c r="T194" s="282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83" t="s">
        <v>372</v>
      </c>
      <c r="AU194" s="283" t="s">
        <v>88</v>
      </c>
      <c r="AV194" s="15" t="s">
        <v>83</v>
      </c>
      <c r="AW194" s="15" t="s">
        <v>32</v>
      </c>
      <c r="AX194" s="15" t="s">
        <v>76</v>
      </c>
      <c r="AY194" s="283" t="s">
        <v>362</v>
      </c>
    </row>
    <row r="195" s="13" customFormat="1">
      <c r="A195" s="13"/>
      <c r="B195" s="241"/>
      <c r="C195" s="242"/>
      <c r="D195" s="243" t="s">
        <v>372</v>
      </c>
      <c r="E195" s="244" t="s">
        <v>1</v>
      </c>
      <c r="F195" s="245" t="s">
        <v>708</v>
      </c>
      <c r="G195" s="242"/>
      <c r="H195" s="246">
        <v>1.8</v>
      </c>
      <c r="I195" s="247"/>
      <c r="J195" s="242"/>
      <c r="K195" s="242"/>
      <c r="L195" s="248"/>
      <c r="M195" s="249"/>
      <c r="N195" s="250"/>
      <c r="O195" s="250"/>
      <c r="P195" s="250"/>
      <c r="Q195" s="250"/>
      <c r="R195" s="250"/>
      <c r="S195" s="250"/>
      <c r="T195" s="25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2" t="s">
        <v>372</v>
      </c>
      <c r="AU195" s="252" t="s">
        <v>88</v>
      </c>
      <c r="AV195" s="13" t="s">
        <v>88</v>
      </c>
      <c r="AW195" s="13" t="s">
        <v>32</v>
      </c>
      <c r="AX195" s="13" t="s">
        <v>76</v>
      </c>
      <c r="AY195" s="252" t="s">
        <v>362</v>
      </c>
    </row>
    <row r="196" s="15" customFormat="1">
      <c r="A196" s="15"/>
      <c r="B196" s="274"/>
      <c r="C196" s="275"/>
      <c r="D196" s="243" t="s">
        <v>372</v>
      </c>
      <c r="E196" s="276" t="s">
        <v>1</v>
      </c>
      <c r="F196" s="277" t="s">
        <v>4464</v>
      </c>
      <c r="G196" s="275"/>
      <c r="H196" s="276" t="s">
        <v>1</v>
      </c>
      <c r="I196" s="278"/>
      <c r="J196" s="275"/>
      <c r="K196" s="275"/>
      <c r="L196" s="279"/>
      <c r="M196" s="280"/>
      <c r="N196" s="281"/>
      <c r="O196" s="281"/>
      <c r="P196" s="281"/>
      <c r="Q196" s="281"/>
      <c r="R196" s="281"/>
      <c r="S196" s="281"/>
      <c r="T196" s="282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83" t="s">
        <v>372</v>
      </c>
      <c r="AU196" s="283" t="s">
        <v>88</v>
      </c>
      <c r="AV196" s="15" t="s">
        <v>83</v>
      </c>
      <c r="AW196" s="15" t="s">
        <v>32</v>
      </c>
      <c r="AX196" s="15" t="s">
        <v>76</v>
      </c>
      <c r="AY196" s="283" t="s">
        <v>362</v>
      </c>
    </row>
    <row r="197" s="13" customFormat="1">
      <c r="A197" s="13"/>
      <c r="B197" s="241"/>
      <c r="C197" s="242"/>
      <c r="D197" s="243" t="s">
        <v>372</v>
      </c>
      <c r="E197" s="244" t="s">
        <v>1</v>
      </c>
      <c r="F197" s="245" t="s">
        <v>708</v>
      </c>
      <c r="G197" s="242"/>
      <c r="H197" s="246">
        <v>1.8</v>
      </c>
      <c r="I197" s="247"/>
      <c r="J197" s="242"/>
      <c r="K197" s="242"/>
      <c r="L197" s="248"/>
      <c r="M197" s="249"/>
      <c r="N197" s="250"/>
      <c r="O197" s="250"/>
      <c r="P197" s="250"/>
      <c r="Q197" s="250"/>
      <c r="R197" s="250"/>
      <c r="S197" s="250"/>
      <c r="T197" s="25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2" t="s">
        <v>372</v>
      </c>
      <c r="AU197" s="252" t="s">
        <v>88</v>
      </c>
      <c r="AV197" s="13" t="s">
        <v>88</v>
      </c>
      <c r="AW197" s="13" t="s">
        <v>32</v>
      </c>
      <c r="AX197" s="13" t="s">
        <v>76</v>
      </c>
      <c r="AY197" s="252" t="s">
        <v>362</v>
      </c>
    </row>
    <row r="198" s="15" customFormat="1">
      <c r="A198" s="15"/>
      <c r="B198" s="274"/>
      <c r="C198" s="275"/>
      <c r="D198" s="243" t="s">
        <v>372</v>
      </c>
      <c r="E198" s="276" t="s">
        <v>1</v>
      </c>
      <c r="F198" s="277" t="s">
        <v>4465</v>
      </c>
      <c r="G198" s="275"/>
      <c r="H198" s="276" t="s">
        <v>1</v>
      </c>
      <c r="I198" s="278"/>
      <c r="J198" s="275"/>
      <c r="K198" s="275"/>
      <c r="L198" s="279"/>
      <c r="M198" s="280"/>
      <c r="N198" s="281"/>
      <c r="O198" s="281"/>
      <c r="P198" s="281"/>
      <c r="Q198" s="281"/>
      <c r="R198" s="281"/>
      <c r="S198" s="281"/>
      <c r="T198" s="282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83" t="s">
        <v>372</v>
      </c>
      <c r="AU198" s="283" t="s">
        <v>88</v>
      </c>
      <c r="AV198" s="15" t="s">
        <v>83</v>
      </c>
      <c r="AW198" s="15" t="s">
        <v>32</v>
      </c>
      <c r="AX198" s="15" t="s">
        <v>76</v>
      </c>
      <c r="AY198" s="283" t="s">
        <v>362</v>
      </c>
    </row>
    <row r="199" s="13" customFormat="1">
      <c r="A199" s="13"/>
      <c r="B199" s="241"/>
      <c r="C199" s="242"/>
      <c r="D199" s="243" t="s">
        <v>372</v>
      </c>
      <c r="E199" s="244" t="s">
        <v>1</v>
      </c>
      <c r="F199" s="245" t="s">
        <v>708</v>
      </c>
      <c r="G199" s="242"/>
      <c r="H199" s="246">
        <v>1.8</v>
      </c>
      <c r="I199" s="247"/>
      <c r="J199" s="242"/>
      <c r="K199" s="242"/>
      <c r="L199" s="248"/>
      <c r="M199" s="249"/>
      <c r="N199" s="250"/>
      <c r="O199" s="250"/>
      <c r="P199" s="250"/>
      <c r="Q199" s="250"/>
      <c r="R199" s="250"/>
      <c r="S199" s="250"/>
      <c r="T199" s="25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2" t="s">
        <v>372</v>
      </c>
      <c r="AU199" s="252" t="s">
        <v>88</v>
      </c>
      <c r="AV199" s="13" t="s">
        <v>88</v>
      </c>
      <c r="AW199" s="13" t="s">
        <v>32</v>
      </c>
      <c r="AX199" s="13" t="s">
        <v>76</v>
      </c>
      <c r="AY199" s="252" t="s">
        <v>362</v>
      </c>
    </row>
    <row r="200" s="15" customFormat="1">
      <c r="A200" s="15"/>
      <c r="B200" s="274"/>
      <c r="C200" s="275"/>
      <c r="D200" s="243" t="s">
        <v>372</v>
      </c>
      <c r="E200" s="276" t="s">
        <v>1</v>
      </c>
      <c r="F200" s="277" t="s">
        <v>4466</v>
      </c>
      <c r="G200" s="275"/>
      <c r="H200" s="276" t="s">
        <v>1</v>
      </c>
      <c r="I200" s="278"/>
      <c r="J200" s="275"/>
      <c r="K200" s="275"/>
      <c r="L200" s="279"/>
      <c r="M200" s="280"/>
      <c r="N200" s="281"/>
      <c r="O200" s="281"/>
      <c r="P200" s="281"/>
      <c r="Q200" s="281"/>
      <c r="R200" s="281"/>
      <c r="S200" s="281"/>
      <c r="T200" s="282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83" t="s">
        <v>372</v>
      </c>
      <c r="AU200" s="283" t="s">
        <v>88</v>
      </c>
      <c r="AV200" s="15" t="s">
        <v>83</v>
      </c>
      <c r="AW200" s="15" t="s">
        <v>32</v>
      </c>
      <c r="AX200" s="15" t="s">
        <v>76</v>
      </c>
      <c r="AY200" s="283" t="s">
        <v>362</v>
      </c>
    </row>
    <row r="201" s="13" customFormat="1">
      <c r="A201" s="13"/>
      <c r="B201" s="241"/>
      <c r="C201" s="242"/>
      <c r="D201" s="243" t="s">
        <v>372</v>
      </c>
      <c r="E201" s="244" t="s">
        <v>1</v>
      </c>
      <c r="F201" s="245" t="s">
        <v>708</v>
      </c>
      <c r="G201" s="242"/>
      <c r="H201" s="246">
        <v>1.8</v>
      </c>
      <c r="I201" s="247"/>
      <c r="J201" s="242"/>
      <c r="K201" s="242"/>
      <c r="L201" s="248"/>
      <c r="M201" s="249"/>
      <c r="N201" s="250"/>
      <c r="O201" s="250"/>
      <c r="P201" s="250"/>
      <c r="Q201" s="250"/>
      <c r="R201" s="250"/>
      <c r="S201" s="250"/>
      <c r="T201" s="25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2" t="s">
        <v>372</v>
      </c>
      <c r="AU201" s="252" t="s">
        <v>88</v>
      </c>
      <c r="AV201" s="13" t="s">
        <v>88</v>
      </c>
      <c r="AW201" s="13" t="s">
        <v>32</v>
      </c>
      <c r="AX201" s="13" t="s">
        <v>76</v>
      </c>
      <c r="AY201" s="252" t="s">
        <v>362</v>
      </c>
    </row>
    <row r="202" s="14" customFormat="1">
      <c r="A202" s="14"/>
      <c r="B202" s="263"/>
      <c r="C202" s="264"/>
      <c r="D202" s="243" t="s">
        <v>372</v>
      </c>
      <c r="E202" s="265" t="s">
        <v>1</v>
      </c>
      <c r="F202" s="266" t="s">
        <v>396</v>
      </c>
      <c r="G202" s="264"/>
      <c r="H202" s="267">
        <v>27.800000000000001</v>
      </c>
      <c r="I202" s="268"/>
      <c r="J202" s="264"/>
      <c r="K202" s="264"/>
      <c r="L202" s="269"/>
      <c r="M202" s="270"/>
      <c r="N202" s="271"/>
      <c r="O202" s="271"/>
      <c r="P202" s="271"/>
      <c r="Q202" s="271"/>
      <c r="R202" s="271"/>
      <c r="S202" s="271"/>
      <c r="T202" s="27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73" t="s">
        <v>372</v>
      </c>
      <c r="AU202" s="273" t="s">
        <v>88</v>
      </c>
      <c r="AV202" s="14" t="s">
        <v>370</v>
      </c>
      <c r="AW202" s="14" t="s">
        <v>32</v>
      </c>
      <c r="AX202" s="14" t="s">
        <v>83</v>
      </c>
      <c r="AY202" s="273" t="s">
        <v>362</v>
      </c>
    </row>
    <row r="203" s="2" customFormat="1" ht="24.15" customHeight="1">
      <c r="A203" s="39"/>
      <c r="B203" s="40"/>
      <c r="C203" s="228" t="s">
        <v>397</v>
      </c>
      <c r="D203" s="228" t="s">
        <v>365</v>
      </c>
      <c r="E203" s="229" t="s">
        <v>462</v>
      </c>
      <c r="F203" s="230" t="s">
        <v>463</v>
      </c>
      <c r="G203" s="231" t="s">
        <v>464</v>
      </c>
      <c r="H203" s="232">
        <v>0.54000000000000004</v>
      </c>
      <c r="I203" s="233"/>
      <c r="J203" s="234">
        <f>ROUND(I203*H203,2)</f>
        <v>0</v>
      </c>
      <c r="K203" s="230" t="s">
        <v>369</v>
      </c>
      <c r="L203" s="45"/>
      <c r="M203" s="235" t="s">
        <v>1</v>
      </c>
      <c r="N203" s="236" t="s">
        <v>42</v>
      </c>
      <c r="O203" s="92"/>
      <c r="P203" s="237">
        <f>O203*H203</f>
        <v>0</v>
      </c>
      <c r="Q203" s="237">
        <v>0</v>
      </c>
      <c r="R203" s="237">
        <f>Q203*H203</f>
        <v>0</v>
      </c>
      <c r="S203" s="237">
        <v>2.3999999999999999</v>
      </c>
      <c r="T203" s="238">
        <f>S203*H203</f>
        <v>1.296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370</v>
      </c>
      <c r="AT203" s="239" t="s">
        <v>365</v>
      </c>
      <c r="AU203" s="239" t="s">
        <v>88</v>
      </c>
      <c r="AY203" s="18" t="s">
        <v>362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88</v>
      </c>
      <c r="BK203" s="240">
        <f>ROUND(I203*H203,2)</f>
        <v>0</v>
      </c>
      <c r="BL203" s="18" t="s">
        <v>370</v>
      </c>
      <c r="BM203" s="239" t="s">
        <v>4467</v>
      </c>
    </row>
    <row r="204" s="15" customFormat="1">
      <c r="A204" s="15"/>
      <c r="B204" s="274"/>
      <c r="C204" s="275"/>
      <c r="D204" s="243" t="s">
        <v>372</v>
      </c>
      <c r="E204" s="276" t="s">
        <v>1</v>
      </c>
      <c r="F204" s="277" t="s">
        <v>4468</v>
      </c>
      <c r="G204" s="275"/>
      <c r="H204" s="276" t="s">
        <v>1</v>
      </c>
      <c r="I204" s="278"/>
      <c r="J204" s="275"/>
      <c r="K204" s="275"/>
      <c r="L204" s="279"/>
      <c r="M204" s="280"/>
      <c r="N204" s="281"/>
      <c r="O204" s="281"/>
      <c r="P204" s="281"/>
      <c r="Q204" s="281"/>
      <c r="R204" s="281"/>
      <c r="S204" s="281"/>
      <c r="T204" s="282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83" t="s">
        <v>372</v>
      </c>
      <c r="AU204" s="283" t="s">
        <v>88</v>
      </c>
      <c r="AV204" s="15" t="s">
        <v>83</v>
      </c>
      <c r="AW204" s="15" t="s">
        <v>32</v>
      </c>
      <c r="AX204" s="15" t="s">
        <v>76</v>
      </c>
      <c r="AY204" s="283" t="s">
        <v>362</v>
      </c>
    </row>
    <row r="205" s="13" customFormat="1">
      <c r="A205" s="13"/>
      <c r="B205" s="241"/>
      <c r="C205" s="242"/>
      <c r="D205" s="243" t="s">
        <v>372</v>
      </c>
      <c r="E205" s="244" t="s">
        <v>1</v>
      </c>
      <c r="F205" s="245" t="s">
        <v>4469</v>
      </c>
      <c r="G205" s="242"/>
      <c r="H205" s="246">
        <v>0.54000000000000004</v>
      </c>
      <c r="I205" s="247"/>
      <c r="J205" s="242"/>
      <c r="K205" s="242"/>
      <c r="L205" s="248"/>
      <c r="M205" s="249"/>
      <c r="N205" s="250"/>
      <c r="O205" s="250"/>
      <c r="P205" s="250"/>
      <c r="Q205" s="250"/>
      <c r="R205" s="250"/>
      <c r="S205" s="250"/>
      <c r="T205" s="25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2" t="s">
        <v>372</v>
      </c>
      <c r="AU205" s="252" t="s">
        <v>88</v>
      </c>
      <c r="AV205" s="13" t="s">
        <v>88</v>
      </c>
      <c r="AW205" s="13" t="s">
        <v>32</v>
      </c>
      <c r="AX205" s="13" t="s">
        <v>76</v>
      </c>
      <c r="AY205" s="252" t="s">
        <v>362</v>
      </c>
    </row>
    <row r="206" s="14" customFormat="1">
      <c r="A206" s="14"/>
      <c r="B206" s="263"/>
      <c r="C206" s="264"/>
      <c r="D206" s="243" t="s">
        <v>372</v>
      </c>
      <c r="E206" s="265" t="s">
        <v>1</v>
      </c>
      <c r="F206" s="266" t="s">
        <v>396</v>
      </c>
      <c r="G206" s="264"/>
      <c r="H206" s="267">
        <v>0.54000000000000004</v>
      </c>
      <c r="I206" s="268"/>
      <c r="J206" s="264"/>
      <c r="K206" s="264"/>
      <c r="L206" s="269"/>
      <c r="M206" s="270"/>
      <c r="N206" s="271"/>
      <c r="O206" s="271"/>
      <c r="P206" s="271"/>
      <c r="Q206" s="271"/>
      <c r="R206" s="271"/>
      <c r="S206" s="271"/>
      <c r="T206" s="27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73" t="s">
        <v>372</v>
      </c>
      <c r="AU206" s="273" t="s">
        <v>88</v>
      </c>
      <c r="AV206" s="14" t="s">
        <v>370</v>
      </c>
      <c r="AW206" s="14" t="s">
        <v>32</v>
      </c>
      <c r="AX206" s="14" t="s">
        <v>83</v>
      </c>
      <c r="AY206" s="273" t="s">
        <v>362</v>
      </c>
    </row>
    <row r="207" s="2" customFormat="1" ht="24.15" customHeight="1">
      <c r="A207" s="39"/>
      <c r="B207" s="40"/>
      <c r="C207" s="228" t="s">
        <v>383</v>
      </c>
      <c r="D207" s="228" t="s">
        <v>365</v>
      </c>
      <c r="E207" s="229" t="s">
        <v>714</v>
      </c>
      <c r="F207" s="230" t="s">
        <v>715</v>
      </c>
      <c r="G207" s="231" t="s">
        <v>464</v>
      </c>
      <c r="H207" s="232">
        <v>0.048000000000000001</v>
      </c>
      <c r="I207" s="233"/>
      <c r="J207" s="234">
        <f>ROUND(I207*H207,2)</f>
        <v>0</v>
      </c>
      <c r="K207" s="230" t="s">
        <v>369</v>
      </c>
      <c r="L207" s="45"/>
      <c r="M207" s="235" t="s">
        <v>1</v>
      </c>
      <c r="N207" s="236" t="s">
        <v>42</v>
      </c>
      <c r="O207" s="92"/>
      <c r="P207" s="237">
        <f>O207*H207</f>
        <v>0</v>
      </c>
      <c r="Q207" s="237">
        <v>0</v>
      </c>
      <c r="R207" s="237">
        <f>Q207*H207</f>
        <v>0</v>
      </c>
      <c r="S207" s="237">
        <v>2.3999999999999999</v>
      </c>
      <c r="T207" s="238">
        <f>S207*H207</f>
        <v>0.1152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370</v>
      </c>
      <c r="AT207" s="239" t="s">
        <v>365</v>
      </c>
      <c r="AU207" s="239" t="s">
        <v>88</v>
      </c>
      <c r="AY207" s="18" t="s">
        <v>362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88</v>
      </c>
      <c r="BK207" s="240">
        <f>ROUND(I207*H207,2)</f>
        <v>0</v>
      </c>
      <c r="BL207" s="18" t="s">
        <v>370</v>
      </c>
      <c r="BM207" s="239" t="s">
        <v>4470</v>
      </c>
    </row>
    <row r="208" s="13" customFormat="1">
      <c r="A208" s="13"/>
      <c r="B208" s="241"/>
      <c r="C208" s="242"/>
      <c r="D208" s="243" t="s">
        <v>372</v>
      </c>
      <c r="E208" s="244" t="s">
        <v>1</v>
      </c>
      <c r="F208" s="245" t="s">
        <v>2164</v>
      </c>
      <c r="G208" s="242"/>
      <c r="H208" s="246">
        <v>0.048000000000000001</v>
      </c>
      <c r="I208" s="247"/>
      <c r="J208" s="242"/>
      <c r="K208" s="242"/>
      <c r="L208" s="248"/>
      <c r="M208" s="249"/>
      <c r="N208" s="250"/>
      <c r="O208" s="250"/>
      <c r="P208" s="250"/>
      <c r="Q208" s="250"/>
      <c r="R208" s="250"/>
      <c r="S208" s="250"/>
      <c r="T208" s="25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2" t="s">
        <v>372</v>
      </c>
      <c r="AU208" s="252" t="s">
        <v>88</v>
      </c>
      <c r="AV208" s="13" t="s">
        <v>88</v>
      </c>
      <c r="AW208" s="13" t="s">
        <v>32</v>
      </c>
      <c r="AX208" s="13" t="s">
        <v>83</v>
      </c>
      <c r="AY208" s="252" t="s">
        <v>362</v>
      </c>
    </row>
    <row r="209" s="2" customFormat="1" ht="24.15" customHeight="1">
      <c r="A209" s="39"/>
      <c r="B209" s="40"/>
      <c r="C209" s="228" t="s">
        <v>406</v>
      </c>
      <c r="D209" s="228" t="s">
        <v>365</v>
      </c>
      <c r="E209" s="229" t="s">
        <v>719</v>
      </c>
      <c r="F209" s="230" t="s">
        <v>720</v>
      </c>
      <c r="G209" s="231" t="s">
        <v>403</v>
      </c>
      <c r="H209" s="232">
        <v>75.700000000000003</v>
      </c>
      <c r="I209" s="233"/>
      <c r="J209" s="234">
        <f>ROUND(I209*H209,2)</f>
        <v>0</v>
      </c>
      <c r="K209" s="230" t="s">
        <v>369</v>
      </c>
      <c r="L209" s="45"/>
      <c r="M209" s="235" t="s">
        <v>1</v>
      </c>
      <c r="N209" s="236" t="s">
        <v>42</v>
      </c>
      <c r="O209" s="92"/>
      <c r="P209" s="237">
        <f>O209*H209</f>
        <v>0</v>
      </c>
      <c r="Q209" s="237">
        <v>8.0000000000000007E-05</v>
      </c>
      <c r="R209" s="237">
        <f>Q209*H209</f>
        <v>0.0060560000000000006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370</v>
      </c>
      <c r="AT209" s="239" t="s">
        <v>365</v>
      </c>
      <c r="AU209" s="239" t="s">
        <v>88</v>
      </c>
      <c r="AY209" s="18" t="s">
        <v>362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88</v>
      </c>
      <c r="BK209" s="240">
        <f>ROUND(I209*H209,2)</f>
        <v>0</v>
      </c>
      <c r="BL209" s="18" t="s">
        <v>370</v>
      </c>
      <c r="BM209" s="239" t="s">
        <v>721</v>
      </c>
    </row>
    <row r="210" s="15" customFormat="1">
      <c r="A210" s="15"/>
      <c r="B210" s="274"/>
      <c r="C210" s="275"/>
      <c r="D210" s="243" t="s">
        <v>372</v>
      </c>
      <c r="E210" s="276" t="s">
        <v>1</v>
      </c>
      <c r="F210" s="277" t="s">
        <v>4460</v>
      </c>
      <c r="G210" s="275"/>
      <c r="H210" s="276" t="s">
        <v>1</v>
      </c>
      <c r="I210" s="278"/>
      <c r="J210" s="275"/>
      <c r="K210" s="275"/>
      <c r="L210" s="279"/>
      <c r="M210" s="280"/>
      <c r="N210" s="281"/>
      <c r="O210" s="281"/>
      <c r="P210" s="281"/>
      <c r="Q210" s="281"/>
      <c r="R210" s="281"/>
      <c r="S210" s="281"/>
      <c r="T210" s="282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83" t="s">
        <v>372</v>
      </c>
      <c r="AU210" s="283" t="s">
        <v>88</v>
      </c>
      <c r="AV210" s="15" t="s">
        <v>83</v>
      </c>
      <c r="AW210" s="15" t="s">
        <v>32</v>
      </c>
      <c r="AX210" s="15" t="s">
        <v>76</v>
      </c>
      <c r="AY210" s="283" t="s">
        <v>362</v>
      </c>
    </row>
    <row r="211" s="13" customFormat="1">
      <c r="A211" s="13"/>
      <c r="B211" s="241"/>
      <c r="C211" s="242"/>
      <c r="D211" s="243" t="s">
        <v>372</v>
      </c>
      <c r="E211" s="244" t="s">
        <v>1</v>
      </c>
      <c r="F211" s="245" t="s">
        <v>4471</v>
      </c>
      <c r="G211" s="242"/>
      <c r="H211" s="246">
        <v>20</v>
      </c>
      <c r="I211" s="247"/>
      <c r="J211" s="242"/>
      <c r="K211" s="242"/>
      <c r="L211" s="248"/>
      <c r="M211" s="249"/>
      <c r="N211" s="250"/>
      <c r="O211" s="250"/>
      <c r="P211" s="250"/>
      <c r="Q211" s="250"/>
      <c r="R211" s="250"/>
      <c r="S211" s="250"/>
      <c r="T211" s="25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2" t="s">
        <v>372</v>
      </c>
      <c r="AU211" s="252" t="s">
        <v>88</v>
      </c>
      <c r="AV211" s="13" t="s">
        <v>88</v>
      </c>
      <c r="AW211" s="13" t="s">
        <v>32</v>
      </c>
      <c r="AX211" s="13" t="s">
        <v>76</v>
      </c>
      <c r="AY211" s="252" t="s">
        <v>362</v>
      </c>
    </row>
    <row r="212" s="13" customFormat="1">
      <c r="A212" s="13"/>
      <c r="B212" s="241"/>
      <c r="C212" s="242"/>
      <c r="D212" s="243" t="s">
        <v>372</v>
      </c>
      <c r="E212" s="244" t="s">
        <v>1</v>
      </c>
      <c r="F212" s="245" t="s">
        <v>4472</v>
      </c>
      <c r="G212" s="242"/>
      <c r="H212" s="246">
        <v>34.299999999999997</v>
      </c>
      <c r="I212" s="247"/>
      <c r="J212" s="242"/>
      <c r="K212" s="242"/>
      <c r="L212" s="248"/>
      <c r="M212" s="249"/>
      <c r="N212" s="250"/>
      <c r="O212" s="250"/>
      <c r="P212" s="250"/>
      <c r="Q212" s="250"/>
      <c r="R212" s="250"/>
      <c r="S212" s="250"/>
      <c r="T212" s="25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2" t="s">
        <v>372</v>
      </c>
      <c r="AU212" s="252" t="s">
        <v>88</v>
      </c>
      <c r="AV212" s="13" t="s">
        <v>88</v>
      </c>
      <c r="AW212" s="13" t="s">
        <v>32</v>
      </c>
      <c r="AX212" s="13" t="s">
        <v>76</v>
      </c>
      <c r="AY212" s="252" t="s">
        <v>362</v>
      </c>
    </row>
    <row r="213" s="15" customFormat="1">
      <c r="A213" s="15"/>
      <c r="B213" s="274"/>
      <c r="C213" s="275"/>
      <c r="D213" s="243" t="s">
        <v>372</v>
      </c>
      <c r="E213" s="276" t="s">
        <v>1</v>
      </c>
      <c r="F213" s="277" t="s">
        <v>4463</v>
      </c>
      <c r="G213" s="275"/>
      <c r="H213" s="276" t="s">
        <v>1</v>
      </c>
      <c r="I213" s="278"/>
      <c r="J213" s="275"/>
      <c r="K213" s="275"/>
      <c r="L213" s="279"/>
      <c r="M213" s="280"/>
      <c r="N213" s="281"/>
      <c r="O213" s="281"/>
      <c r="P213" s="281"/>
      <c r="Q213" s="281"/>
      <c r="R213" s="281"/>
      <c r="S213" s="281"/>
      <c r="T213" s="282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83" t="s">
        <v>372</v>
      </c>
      <c r="AU213" s="283" t="s">
        <v>88</v>
      </c>
      <c r="AV213" s="15" t="s">
        <v>83</v>
      </c>
      <c r="AW213" s="15" t="s">
        <v>32</v>
      </c>
      <c r="AX213" s="15" t="s">
        <v>76</v>
      </c>
      <c r="AY213" s="283" t="s">
        <v>362</v>
      </c>
    </row>
    <row r="214" s="13" customFormat="1">
      <c r="A214" s="13"/>
      <c r="B214" s="241"/>
      <c r="C214" s="242"/>
      <c r="D214" s="243" t="s">
        <v>372</v>
      </c>
      <c r="E214" s="244" t="s">
        <v>1</v>
      </c>
      <c r="F214" s="245" t="s">
        <v>726</v>
      </c>
      <c r="G214" s="242"/>
      <c r="H214" s="246">
        <v>4.9000000000000004</v>
      </c>
      <c r="I214" s="247"/>
      <c r="J214" s="242"/>
      <c r="K214" s="242"/>
      <c r="L214" s="248"/>
      <c r="M214" s="249"/>
      <c r="N214" s="250"/>
      <c r="O214" s="250"/>
      <c r="P214" s="250"/>
      <c r="Q214" s="250"/>
      <c r="R214" s="250"/>
      <c r="S214" s="250"/>
      <c r="T214" s="25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2" t="s">
        <v>372</v>
      </c>
      <c r="AU214" s="252" t="s">
        <v>88</v>
      </c>
      <c r="AV214" s="13" t="s">
        <v>88</v>
      </c>
      <c r="AW214" s="13" t="s">
        <v>32</v>
      </c>
      <c r="AX214" s="13" t="s">
        <v>76</v>
      </c>
      <c r="AY214" s="252" t="s">
        <v>362</v>
      </c>
    </row>
    <row r="215" s="15" customFormat="1">
      <c r="A215" s="15"/>
      <c r="B215" s="274"/>
      <c r="C215" s="275"/>
      <c r="D215" s="243" t="s">
        <v>372</v>
      </c>
      <c r="E215" s="276" t="s">
        <v>1</v>
      </c>
      <c r="F215" s="277" t="s">
        <v>4464</v>
      </c>
      <c r="G215" s="275"/>
      <c r="H215" s="276" t="s">
        <v>1</v>
      </c>
      <c r="I215" s="278"/>
      <c r="J215" s="275"/>
      <c r="K215" s="275"/>
      <c r="L215" s="279"/>
      <c r="M215" s="280"/>
      <c r="N215" s="281"/>
      <c r="O215" s="281"/>
      <c r="P215" s="281"/>
      <c r="Q215" s="281"/>
      <c r="R215" s="281"/>
      <c r="S215" s="281"/>
      <c r="T215" s="282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83" t="s">
        <v>372</v>
      </c>
      <c r="AU215" s="283" t="s">
        <v>88</v>
      </c>
      <c r="AV215" s="15" t="s">
        <v>83</v>
      </c>
      <c r="AW215" s="15" t="s">
        <v>32</v>
      </c>
      <c r="AX215" s="15" t="s">
        <v>76</v>
      </c>
      <c r="AY215" s="283" t="s">
        <v>362</v>
      </c>
    </row>
    <row r="216" s="13" customFormat="1">
      <c r="A216" s="13"/>
      <c r="B216" s="241"/>
      <c r="C216" s="242"/>
      <c r="D216" s="243" t="s">
        <v>372</v>
      </c>
      <c r="E216" s="244" t="s">
        <v>1</v>
      </c>
      <c r="F216" s="245" t="s">
        <v>726</v>
      </c>
      <c r="G216" s="242"/>
      <c r="H216" s="246">
        <v>4.9000000000000004</v>
      </c>
      <c r="I216" s="247"/>
      <c r="J216" s="242"/>
      <c r="K216" s="242"/>
      <c r="L216" s="248"/>
      <c r="M216" s="249"/>
      <c r="N216" s="250"/>
      <c r="O216" s="250"/>
      <c r="P216" s="250"/>
      <c r="Q216" s="250"/>
      <c r="R216" s="250"/>
      <c r="S216" s="250"/>
      <c r="T216" s="25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2" t="s">
        <v>372</v>
      </c>
      <c r="AU216" s="252" t="s">
        <v>88</v>
      </c>
      <c r="AV216" s="13" t="s">
        <v>88</v>
      </c>
      <c r="AW216" s="13" t="s">
        <v>32</v>
      </c>
      <c r="AX216" s="13" t="s">
        <v>76</v>
      </c>
      <c r="AY216" s="252" t="s">
        <v>362</v>
      </c>
    </row>
    <row r="217" s="15" customFormat="1">
      <c r="A217" s="15"/>
      <c r="B217" s="274"/>
      <c r="C217" s="275"/>
      <c r="D217" s="243" t="s">
        <v>372</v>
      </c>
      <c r="E217" s="276" t="s">
        <v>1</v>
      </c>
      <c r="F217" s="277" t="s">
        <v>4465</v>
      </c>
      <c r="G217" s="275"/>
      <c r="H217" s="276" t="s">
        <v>1</v>
      </c>
      <c r="I217" s="278"/>
      <c r="J217" s="275"/>
      <c r="K217" s="275"/>
      <c r="L217" s="279"/>
      <c r="M217" s="280"/>
      <c r="N217" s="281"/>
      <c r="O217" s="281"/>
      <c r="P217" s="281"/>
      <c r="Q217" s="281"/>
      <c r="R217" s="281"/>
      <c r="S217" s="281"/>
      <c r="T217" s="282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83" t="s">
        <v>372</v>
      </c>
      <c r="AU217" s="283" t="s">
        <v>88</v>
      </c>
      <c r="AV217" s="15" t="s">
        <v>83</v>
      </c>
      <c r="AW217" s="15" t="s">
        <v>32</v>
      </c>
      <c r="AX217" s="15" t="s">
        <v>76</v>
      </c>
      <c r="AY217" s="283" t="s">
        <v>362</v>
      </c>
    </row>
    <row r="218" s="13" customFormat="1">
      <c r="A218" s="13"/>
      <c r="B218" s="241"/>
      <c r="C218" s="242"/>
      <c r="D218" s="243" t="s">
        <v>372</v>
      </c>
      <c r="E218" s="244" t="s">
        <v>1</v>
      </c>
      <c r="F218" s="245" t="s">
        <v>726</v>
      </c>
      <c r="G218" s="242"/>
      <c r="H218" s="246">
        <v>4.9000000000000004</v>
      </c>
      <c r="I218" s="247"/>
      <c r="J218" s="242"/>
      <c r="K218" s="242"/>
      <c r="L218" s="248"/>
      <c r="M218" s="249"/>
      <c r="N218" s="250"/>
      <c r="O218" s="250"/>
      <c r="P218" s="250"/>
      <c r="Q218" s="250"/>
      <c r="R218" s="250"/>
      <c r="S218" s="250"/>
      <c r="T218" s="25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2" t="s">
        <v>372</v>
      </c>
      <c r="AU218" s="252" t="s">
        <v>88</v>
      </c>
      <c r="AV218" s="13" t="s">
        <v>88</v>
      </c>
      <c r="AW218" s="13" t="s">
        <v>32</v>
      </c>
      <c r="AX218" s="13" t="s">
        <v>76</v>
      </c>
      <c r="AY218" s="252" t="s">
        <v>362</v>
      </c>
    </row>
    <row r="219" s="15" customFormat="1">
      <c r="A219" s="15"/>
      <c r="B219" s="274"/>
      <c r="C219" s="275"/>
      <c r="D219" s="243" t="s">
        <v>372</v>
      </c>
      <c r="E219" s="276" t="s">
        <v>1</v>
      </c>
      <c r="F219" s="277" t="s">
        <v>4473</v>
      </c>
      <c r="G219" s="275"/>
      <c r="H219" s="276" t="s">
        <v>1</v>
      </c>
      <c r="I219" s="278"/>
      <c r="J219" s="275"/>
      <c r="K219" s="275"/>
      <c r="L219" s="279"/>
      <c r="M219" s="280"/>
      <c r="N219" s="281"/>
      <c r="O219" s="281"/>
      <c r="P219" s="281"/>
      <c r="Q219" s="281"/>
      <c r="R219" s="281"/>
      <c r="S219" s="281"/>
      <c r="T219" s="282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83" t="s">
        <v>372</v>
      </c>
      <c r="AU219" s="283" t="s">
        <v>88</v>
      </c>
      <c r="AV219" s="15" t="s">
        <v>83</v>
      </c>
      <c r="AW219" s="15" t="s">
        <v>32</v>
      </c>
      <c r="AX219" s="15" t="s">
        <v>76</v>
      </c>
      <c r="AY219" s="283" t="s">
        <v>362</v>
      </c>
    </row>
    <row r="220" s="13" customFormat="1">
      <c r="A220" s="13"/>
      <c r="B220" s="241"/>
      <c r="C220" s="242"/>
      <c r="D220" s="243" t="s">
        <v>372</v>
      </c>
      <c r="E220" s="244" t="s">
        <v>1</v>
      </c>
      <c r="F220" s="245" t="s">
        <v>726</v>
      </c>
      <c r="G220" s="242"/>
      <c r="H220" s="246">
        <v>4.9000000000000004</v>
      </c>
      <c r="I220" s="247"/>
      <c r="J220" s="242"/>
      <c r="K220" s="242"/>
      <c r="L220" s="248"/>
      <c r="M220" s="249"/>
      <c r="N220" s="250"/>
      <c r="O220" s="250"/>
      <c r="P220" s="250"/>
      <c r="Q220" s="250"/>
      <c r="R220" s="250"/>
      <c r="S220" s="250"/>
      <c r="T220" s="25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2" t="s">
        <v>372</v>
      </c>
      <c r="AU220" s="252" t="s">
        <v>88</v>
      </c>
      <c r="AV220" s="13" t="s">
        <v>88</v>
      </c>
      <c r="AW220" s="13" t="s">
        <v>32</v>
      </c>
      <c r="AX220" s="13" t="s">
        <v>76</v>
      </c>
      <c r="AY220" s="252" t="s">
        <v>362</v>
      </c>
    </row>
    <row r="221" s="16" customFormat="1">
      <c r="A221" s="16"/>
      <c r="B221" s="297"/>
      <c r="C221" s="298"/>
      <c r="D221" s="243" t="s">
        <v>372</v>
      </c>
      <c r="E221" s="299" t="s">
        <v>1</v>
      </c>
      <c r="F221" s="300" t="s">
        <v>848</v>
      </c>
      <c r="G221" s="298"/>
      <c r="H221" s="301">
        <v>73.900000000000006</v>
      </c>
      <c r="I221" s="302"/>
      <c r="J221" s="298"/>
      <c r="K221" s="298"/>
      <c r="L221" s="303"/>
      <c r="M221" s="304"/>
      <c r="N221" s="305"/>
      <c r="O221" s="305"/>
      <c r="P221" s="305"/>
      <c r="Q221" s="305"/>
      <c r="R221" s="305"/>
      <c r="S221" s="305"/>
      <c r="T221" s="30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T221" s="307" t="s">
        <v>372</v>
      </c>
      <c r="AU221" s="307" t="s">
        <v>88</v>
      </c>
      <c r="AV221" s="16" t="s">
        <v>104</v>
      </c>
      <c r="AW221" s="16" t="s">
        <v>32</v>
      </c>
      <c r="AX221" s="16" t="s">
        <v>76</v>
      </c>
      <c r="AY221" s="307" t="s">
        <v>362</v>
      </c>
    </row>
    <row r="222" s="13" customFormat="1">
      <c r="A222" s="13"/>
      <c r="B222" s="241"/>
      <c r="C222" s="242"/>
      <c r="D222" s="243" t="s">
        <v>372</v>
      </c>
      <c r="E222" s="244" t="s">
        <v>1</v>
      </c>
      <c r="F222" s="245" t="s">
        <v>861</v>
      </c>
      <c r="G222" s="242"/>
      <c r="H222" s="246">
        <v>1.8</v>
      </c>
      <c r="I222" s="247"/>
      <c r="J222" s="242"/>
      <c r="K222" s="242"/>
      <c r="L222" s="248"/>
      <c r="M222" s="249"/>
      <c r="N222" s="250"/>
      <c r="O222" s="250"/>
      <c r="P222" s="250"/>
      <c r="Q222" s="250"/>
      <c r="R222" s="250"/>
      <c r="S222" s="250"/>
      <c r="T222" s="25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2" t="s">
        <v>372</v>
      </c>
      <c r="AU222" s="252" t="s">
        <v>88</v>
      </c>
      <c r="AV222" s="13" t="s">
        <v>88</v>
      </c>
      <c r="AW222" s="13" t="s">
        <v>32</v>
      </c>
      <c r="AX222" s="13" t="s">
        <v>76</v>
      </c>
      <c r="AY222" s="252" t="s">
        <v>362</v>
      </c>
    </row>
    <row r="223" s="16" customFormat="1">
      <c r="A223" s="16"/>
      <c r="B223" s="297"/>
      <c r="C223" s="298"/>
      <c r="D223" s="243" t="s">
        <v>372</v>
      </c>
      <c r="E223" s="299" t="s">
        <v>1</v>
      </c>
      <c r="F223" s="300" t="s">
        <v>848</v>
      </c>
      <c r="G223" s="298"/>
      <c r="H223" s="301">
        <v>1.8</v>
      </c>
      <c r="I223" s="302"/>
      <c r="J223" s="298"/>
      <c r="K223" s="298"/>
      <c r="L223" s="303"/>
      <c r="M223" s="304"/>
      <c r="N223" s="305"/>
      <c r="O223" s="305"/>
      <c r="P223" s="305"/>
      <c r="Q223" s="305"/>
      <c r="R223" s="305"/>
      <c r="S223" s="305"/>
      <c r="T223" s="30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T223" s="307" t="s">
        <v>372</v>
      </c>
      <c r="AU223" s="307" t="s">
        <v>88</v>
      </c>
      <c r="AV223" s="16" t="s">
        <v>104</v>
      </c>
      <c r="AW223" s="16" t="s">
        <v>32</v>
      </c>
      <c r="AX223" s="16" t="s">
        <v>76</v>
      </c>
      <c r="AY223" s="307" t="s">
        <v>362</v>
      </c>
    </row>
    <row r="224" s="14" customFormat="1">
      <c r="A224" s="14"/>
      <c r="B224" s="263"/>
      <c r="C224" s="264"/>
      <c r="D224" s="243" t="s">
        <v>372</v>
      </c>
      <c r="E224" s="265" t="s">
        <v>1</v>
      </c>
      <c r="F224" s="266" t="s">
        <v>396</v>
      </c>
      <c r="G224" s="264"/>
      <c r="H224" s="267">
        <v>75.700000000000003</v>
      </c>
      <c r="I224" s="268"/>
      <c r="J224" s="264"/>
      <c r="K224" s="264"/>
      <c r="L224" s="269"/>
      <c r="M224" s="270"/>
      <c r="N224" s="271"/>
      <c r="O224" s="271"/>
      <c r="P224" s="271"/>
      <c r="Q224" s="271"/>
      <c r="R224" s="271"/>
      <c r="S224" s="271"/>
      <c r="T224" s="27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73" t="s">
        <v>372</v>
      </c>
      <c r="AU224" s="273" t="s">
        <v>88</v>
      </c>
      <c r="AV224" s="14" t="s">
        <v>370</v>
      </c>
      <c r="AW224" s="14" t="s">
        <v>32</v>
      </c>
      <c r="AX224" s="14" t="s">
        <v>83</v>
      </c>
      <c r="AY224" s="273" t="s">
        <v>362</v>
      </c>
    </row>
    <row r="225" s="2" customFormat="1" ht="37.8" customHeight="1">
      <c r="A225" s="39"/>
      <c r="B225" s="40"/>
      <c r="C225" s="228" t="s">
        <v>411</v>
      </c>
      <c r="D225" s="228" t="s">
        <v>365</v>
      </c>
      <c r="E225" s="229" t="s">
        <v>727</v>
      </c>
      <c r="F225" s="230" t="s">
        <v>728</v>
      </c>
      <c r="G225" s="231" t="s">
        <v>368</v>
      </c>
      <c r="H225" s="232">
        <v>1811.6099999999999</v>
      </c>
      <c r="I225" s="233"/>
      <c r="J225" s="234">
        <f>ROUND(I225*H225,2)</f>
        <v>0</v>
      </c>
      <c r="K225" s="230" t="s">
        <v>369</v>
      </c>
      <c r="L225" s="45"/>
      <c r="M225" s="235" t="s">
        <v>1</v>
      </c>
      <c r="N225" s="236" t="s">
        <v>42</v>
      </c>
      <c r="O225" s="92"/>
      <c r="P225" s="237">
        <f>O225*H225</f>
        <v>0</v>
      </c>
      <c r="Q225" s="237">
        <v>0</v>
      </c>
      <c r="R225" s="237">
        <f>Q225*H225</f>
        <v>0</v>
      </c>
      <c r="S225" s="237">
        <v>0.0040000000000000001</v>
      </c>
      <c r="T225" s="238">
        <f>S225*H225</f>
        <v>7.2464399999999998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370</v>
      </c>
      <c r="AT225" s="239" t="s">
        <v>365</v>
      </c>
      <c r="AU225" s="239" t="s">
        <v>88</v>
      </c>
      <c r="AY225" s="18" t="s">
        <v>362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88</v>
      </c>
      <c r="BK225" s="240">
        <f>ROUND(I225*H225,2)</f>
        <v>0</v>
      </c>
      <c r="BL225" s="18" t="s">
        <v>370</v>
      </c>
      <c r="BM225" s="239" t="s">
        <v>4474</v>
      </c>
    </row>
    <row r="226" s="2" customFormat="1" ht="37.8" customHeight="1">
      <c r="A226" s="39"/>
      <c r="B226" s="40"/>
      <c r="C226" s="228" t="s">
        <v>416</v>
      </c>
      <c r="D226" s="228" t="s">
        <v>365</v>
      </c>
      <c r="E226" s="229" t="s">
        <v>730</v>
      </c>
      <c r="F226" s="230" t="s">
        <v>731</v>
      </c>
      <c r="G226" s="231" t="s">
        <v>368</v>
      </c>
      <c r="H226" s="232">
        <v>5387.9059999999999</v>
      </c>
      <c r="I226" s="233"/>
      <c r="J226" s="234">
        <f>ROUND(I226*H226,2)</f>
        <v>0</v>
      </c>
      <c r="K226" s="230" t="s">
        <v>369</v>
      </c>
      <c r="L226" s="45"/>
      <c r="M226" s="235" t="s">
        <v>1</v>
      </c>
      <c r="N226" s="236" t="s">
        <v>42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0.0040000000000000001</v>
      </c>
      <c r="T226" s="238">
        <f>S226*H226</f>
        <v>21.551624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370</v>
      </c>
      <c r="AT226" s="239" t="s">
        <v>365</v>
      </c>
      <c r="AU226" s="239" t="s">
        <v>88</v>
      </c>
      <c r="AY226" s="18" t="s">
        <v>362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88</v>
      </c>
      <c r="BK226" s="240">
        <f>ROUND(I226*H226,2)</f>
        <v>0</v>
      </c>
      <c r="BL226" s="18" t="s">
        <v>370</v>
      </c>
      <c r="BM226" s="239" t="s">
        <v>732</v>
      </c>
    </row>
    <row r="227" s="2" customFormat="1" ht="33" customHeight="1">
      <c r="A227" s="39"/>
      <c r="B227" s="40"/>
      <c r="C227" s="228" t="s">
        <v>8</v>
      </c>
      <c r="D227" s="228" t="s">
        <v>365</v>
      </c>
      <c r="E227" s="229" t="s">
        <v>733</v>
      </c>
      <c r="F227" s="230" t="s">
        <v>734</v>
      </c>
      <c r="G227" s="231" t="s">
        <v>368</v>
      </c>
      <c r="H227" s="232">
        <v>200.761</v>
      </c>
      <c r="I227" s="233"/>
      <c r="J227" s="234">
        <f>ROUND(I227*H227,2)</f>
        <v>0</v>
      </c>
      <c r="K227" s="230" t="s">
        <v>369</v>
      </c>
      <c r="L227" s="45"/>
      <c r="M227" s="235" t="s">
        <v>1</v>
      </c>
      <c r="N227" s="236" t="s">
        <v>42</v>
      </c>
      <c r="O227" s="92"/>
      <c r="P227" s="237">
        <f>O227*H227</f>
        <v>0</v>
      </c>
      <c r="Q227" s="237">
        <v>0</v>
      </c>
      <c r="R227" s="237">
        <f>Q227*H227</f>
        <v>0</v>
      </c>
      <c r="S227" s="237">
        <v>0.122</v>
      </c>
      <c r="T227" s="238">
        <f>S227*H227</f>
        <v>24.492842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370</v>
      </c>
      <c r="AT227" s="239" t="s">
        <v>365</v>
      </c>
      <c r="AU227" s="239" t="s">
        <v>88</v>
      </c>
      <c r="AY227" s="18" t="s">
        <v>362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88</v>
      </c>
      <c r="BK227" s="240">
        <f>ROUND(I227*H227,2)</f>
        <v>0</v>
      </c>
      <c r="BL227" s="18" t="s">
        <v>370</v>
      </c>
      <c r="BM227" s="239" t="s">
        <v>735</v>
      </c>
    </row>
    <row r="228" s="15" customFormat="1">
      <c r="A228" s="15"/>
      <c r="B228" s="274"/>
      <c r="C228" s="275"/>
      <c r="D228" s="243" t="s">
        <v>372</v>
      </c>
      <c r="E228" s="276" t="s">
        <v>1</v>
      </c>
      <c r="F228" s="277" t="s">
        <v>4447</v>
      </c>
      <c r="G228" s="275"/>
      <c r="H228" s="276" t="s">
        <v>1</v>
      </c>
      <c r="I228" s="278"/>
      <c r="J228" s="275"/>
      <c r="K228" s="275"/>
      <c r="L228" s="279"/>
      <c r="M228" s="280"/>
      <c r="N228" s="281"/>
      <c r="O228" s="281"/>
      <c r="P228" s="281"/>
      <c r="Q228" s="281"/>
      <c r="R228" s="281"/>
      <c r="S228" s="281"/>
      <c r="T228" s="282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83" t="s">
        <v>372</v>
      </c>
      <c r="AU228" s="283" t="s">
        <v>88</v>
      </c>
      <c r="AV228" s="15" t="s">
        <v>83</v>
      </c>
      <c r="AW228" s="15" t="s">
        <v>32</v>
      </c>
      <c r="AX228" s="15" t="s">
        <v>76</v>
      </c>
      <c r="AY228" s="283" t="s">
        <v>362</v>
      </c>
    </row>
    <row r="229" s="15" customFormat="1">
      <c r="A229" s="15"/>
      <c r="B229" s="274"/>
      <c r="C229" s="275"/>
      <c r="D229" s="243" t="s">
        <v>372</v>
      </c>
      <c r="E229" s="276" t="s">
        <v>1</v>
      </c>
      <c r="F229" s="277" t="s">
        <v>4448</v>
      </c>
      <c r="G229" s="275"/>
      <c r="H229" s="276" t="s">
        <v>1</v>
      </c>
      <c r="I229" s="278"/>
      <c r="J229" s="275"/>
      <c r="K229" s="275"/>
      <c r="L229" s="279"/>
      <c r="M229" s="280"/>
      <c r="N229" s="281"/>
      <c r="O229" s="281"/>
      <c r="P229" s="281"/>
      <c r="Q229" s="281"/>
      <c r="R229" s="281"/>
      <c r="S229" s="281"/>
      <c r="T229" s="282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83" t="s">
        <v>372</v>
      </c>
      <c r="AU229" s="283" t="s">
        <v>88</v>
      </c>
      <c r="AV229" s="15" t="s">
        <v>83</v>
      </c>
      <c r="AW229" s="15" t="s">
        <v>32</v>
      </c>
      <c r="AX229" s="15" t="s">
        <v>76</v>
      </c>
      <c r="AY229" s="283" t="s">
        <v>362</v>
      </c>
    </row>
    <row r="230" s="13" customFormat="1">
      <c r="A230" s="13"/>
      <c r="B230" s="241"/>
      <c r="C230" s="242"/>
      <c r="D230" s="243" t="s">
        <v>372</v>
      </c>
      <c r="E230" s="244" t="s">
        <v>1</v>
      </c>
      <c r="F230" s="245" t="s">
        <v>665</v>
      </c>
      <c r="G230" s="242"/>
      <c r="H230" s="246">
        <v>200.761</v>
      </c>
      <c r="I230" s="247"/>
      <c r="J230" s="242"/>
      <c r="K230" s="242"/>
      <c r="L230" s="248"/>
      <c r="M230" s="249"/>
      <c r="N230" s="250"/>
      <c r="O230" s="250"/>
      <c r="P230" s="250"/>
      <c r="Q230" s="250"/>
      <c r="R230" s="250"/>
      <c r="S230" s="250"/>
      <c r="T230" s="251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2" t="s">
        <v>372</v>
      </c>
      <c r="AU230" s="252" t="s">
        <v>88</v>
      </c>
      <c r="AV230" s="13" t="s">
        <v>88</v>
      </c>
      <c r="AW230" s="13" t="s">
        <v>32</v>
      </c>
      <c r="AX230" s="13" t="s">
        <v>76</v>
      </c>
      <c r="AY230" s="252" t="s">
        <v>362</v>
      </c>
    </row>
    <row r="231" s="14" customFormat="1">
      <c r="A231" s="14"/>
      <c r="B231" s="263"/>
      <c r="C231" s="264"/>
      <c r="D231" s="243" t="s">
        <v>372</v>
      </c>
      <c r="E231" s="265" t="s">
        <v>1</v>
      </c>
      <c r="F231" s="266" t="s">
        <v>396</v>
      </c>
      <c r="G231" s="264"/>
      <c r="H231" s="267">
        <v>200.761</v>
      </c>
      <c r="I231" s="268"/>
      <c r="J231" s="264"/>
      <c r="K231" s="264"/>
      <c r="L231" s="269"/>
      <c r="M231" s="270"/>
      <c r="N231" s="271"/>
      <c r="O231" s="271"/>
      <c r="P231" s="271"/>
      <c r="Q231" s="271"/>
      <c r="R231" s="271"/>
      <c r="S231" s="271"/>
      <c r="T231" s="272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73" t="s">
        <v>372</v>
      </c>
      <c r="AU231" s="273" t="s">
        <v>88</v>
      </c>
      <c r="AV231" s="14" t="s">
        <v>370</v>
      </c>
      <c r="AW231" s="14" t="s">
        <v>32</v>
      </c>
      <c r="AX231" s="14" t="s">
        <v>83</v>
      </c>
      <c r="AY231" s="273" t="s">
        <v>362</v>
      </c>
    </row>
    <row r="232" s="12" customFormat="1" ht="22.8" customHeight="1">
      <c r="A232" s="12"/>
      <c r="B232" s="212"/>
      <c r="C232" s="213"/>
      <c r="D232" s="214" t="s">
        <v>75</v>
      </c>
      <c r="E232" s="226" t="s">
        <v>477</v>
      </c>
      <c r="F232" s="226" t="s">
        <v>478</v>
      </c>
      <c r="G232" s="213"/>
      <c r="H232" s="213"/>
      <c r="I232" s="216"/>
      <c r="J232" s="227">
        <f>BK232</f>
        <v>0</v>
      </c>
      <c r="K232" s="213"/>
      <c r="L232" s="218"/>
      <c r="M232" s="219"/>
      <c r="N232" s="220"/>
      <c r="O232" s="220"/>
      <c r="P232" s="221">
        <f>SUM(P233:P245)</f>
        <v>0</v>
      </c>
      <c r="Q232" s="220"/>
      <c r="R232" s="221">
        <f>SUM(R233:R245)</f>
        <v>0</v>
      </c>
      <c r="S232" s="220"/>
      <c r="T232" s="222">
        <f>SUM(T233:T245)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23" t="s">
        <v>83</v>
      </c>
      <c r="AT232" s="224" t="s">
        <v>75</v>
      </c>
      <c r="AU232" s="224" t="s">
        <v>83</v>
      </c>
      <c r="AY232" s="223" t="s">
        <v>362</v>
      </c>
      <c r="BK232" s="225">
        <f>SUM(BK233:BK245)</f>
        <v>0</v>
      </c>
    </row>
    <row r="233" s="2" customFormat="1" ht="16.5" customHeight="1">
      <c r="A233" s="39"/>
      <c r="B233" s="40"/>
      <c r="C233" s="228" t="s">
        <v>427</v>
      </c>
      <c r="D233" s="228" t="s">
        <v>365</v>
      </c>
      <c r="E233" s="229" t="s">
        <v>480</v>
      </c>
      <c r="F233" s="230" t="s">
        <v>481</v>
      </c>
      <c r="G233" s="231" t="s">
        <v>482</v>
      </c>
      <c r="H233" s="232">
        <v>301.81200000000001</v>
      </c>
      <c r="I233" s="233"/>
      <c r="J233" s="234">
        <f>ROUND(I233*H233,2)</f>
        <v>0</v>
      </c>
      <c r="K233" s="230" t="s">
        <v>369</v>
      </c>
      <c r="L233" s="45"/>
      <c r="M233" s="235" t="s">
        <v>1</v>
      </c>
      <c r="N233" s="236" t="s">
        <v>42</v>
      </c>
      <c r="O233" s="92"/>
      <c r="P233" s="237">
        <f>O233*H233</f>
        <v>0</v>
      </c>
      <c r="Q233" s="237">
        <v>0</v>
      </c>
      <c r="R233" s="237">
        <f>Q233*H233</f>
        <v>0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370</v>
      </c>
      <c r="AT233" s="239" t="s">
        <v>365</v>
      </c>
      <c r="AU233" s="239" t="s">
        <v>88</v>
      </c>
      <c r="AY233" s="18" t="s">
        <v>362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88</v>
      </c>
      <c r="BK233" s="240">
        <f>ROUND(I233*H233,2)</f>
        <v>0</v>
      </c>
      <c r="BL233" s="18" t="s">
        <v>370</v>
      </c>
      <c r="BM233" s="239" t="s">
        <v>4475</v>
      </c>
    </row>
    <row r="234" s="2" customFormat="1" ht="33" customHeight="1">
      <c r="A234" s="39"/>
      <c r="B234" s="40"/>
      <c r="C234" s="228" t="s">
        <v>431</v>
      </c>
      <c r="D234" s="228" t="s">
        <v>365</v>
      </c>
      <c r="E234" s="229" t="s">
        <v>737</v>
      </c>
      <c r="F234" s="230" t="s">
        <v>4476</v>
      </c>
      <c r="G234" s="231" t="s">
        <v>482</v>
      </c>
      <c r="H234" s="232">
        <v>301.81200000000001</v>
      </c>
      <c r="I234" s="233"/>
      <c r="J234" s="234">
        <f>ROUND(I234*H234,2)</f>
        <v>0</v>
      </c>
      <c r="K234" s="230" t="s">
        <v>369</v>
      </c>
      <c r="L234" s="45"/>
      <c r="M234" s="235" t="s">
        <v>1</v>
      </c>
      <c r="N234" s="236" t="s">
        <v>42</v>
      </c>
      <c r="O234" s="92"/>
      <c r="P234" s="237">
        <f>O234*H234</f>
        <v>0</v>
      </c>
      <c r="Q234" s="237">
        <v>0</v>
      </c>
      <c r="R234" s="237">
        <f>Q234*H234</f>
        <v>0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370</v>
      </c>
      <c r="AT234" s="239" t="s">
        <v>365</v>
      </c>
      <c r="AU234" s="239" t="s">
        <v>88</v>
      </c>
      <c r="AY234" s="18" t="s">
        <v>362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88</v>
      </c>
      <c r="BK234" s="240">
        <f>ROUND(I234*H234,2)</f>
        <v>0</v>
      </c>
      <c r="BL234" s="18" t="s">
        <v>370</v>
      </c>
      <c r="BM234" s="239" t="s">
        <v>739</v>
      </c>
    </row>
    <row r="235" s="2" customFormat="1" ht="24.15" customHeight="1">
      <c r="A235" s="39"/>
      <c r="B235" s="40"/>
      <c r="C235" s="228" t="s">
        <v>435</v>
      </c>
      <c r="D235" s="228" t="s">
        <v>365</v>
      </c>
      <c r="E235" s="229" t="s">
        <v>489</v>
      </c>
      <c r="F235" s="230" t="s">
        <v>490</v>
      </c>
      <c r="G235" s="231" t="s">
        <v>482</v>
      </c>
      <c r="H235" s="232">
        <v>301.81200000000001</v>
      </c>
      <c r="I235" s="233"/>
      <c r="J235" s="234">
        <f>ROUND(I235*H235,2)</f>
        <v>0</v>
      </c>
      <c r="K235" s="230" t="s">
        <v>369</v>
      </c>
      <c r="L235" s="45"/>
      <c r="M235" s="235" t="s">
        <v>1</v>
      </c>
      <c r="N235" s="236" t="s">
        <v>42</v>
      </c>
      <c r="O235" s="92"/>
      <c r="P235" s="237">
        <f>O235*H235</f>
        <v>0</v>
      </c>
      <c r="Q235" s="237">
        <v>0</v>
      </c>
      <c r="R235" s="237">
        <f>Q235*H235</f>
        <v>0</v>
      </c>
      <c r="S235" s="237">
        <v>0</v>
      </c>
      <c r="T235" s="23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9" t="s">
        <v>370</v>
      </c>
      <c r="AT235" s="239" t="s">
        <v>365</v>
      </c>
      <c r="AU235" s="239" t="s">
        <v>88</v>
      </c>
      <c r="AY235" s="18" t="s">
        <v>362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88</v>
      </c>
      <c r="BK235" s="240">
        <f>ROUND(I235*H235,2)</f>
        <v>0</v>
      </c>
      <c r="BL235" s="18" t="s">
        <v>370</v>
      </c>
      <c r="BM235" s="239" t="s">
        <v>740</v>
      </c>
    </row>
    <row r="236" s="2" customFormat="1" ht="24.15" customHeight="1">
      <c r="A236" s="39"/>
      <c r="B236" s="40"/>
      <c r="C236" s="228" t="s">
        <v>440</v>
      </c>
      <c r="D236" s="228" t="s">
        <v>365</v>
      </c>
      <c r="E236" s="229" t="s">
        <v>493</v>
      </c>
      <c r="F236" s="230" t="s">
        <v>494</v>
      </c>
      <c r="G236" s="231" t="s">
        <v>482</v>
      </c>
      <c r="H236" s="232">
        <v>3018.1199999999999</v>
      </c>
      <c r="I236" s="233"/>
      <c r="J236" s="234">
        <f>ROUND(I236*H236,2)</f>
        <v>0</v>
      </c>
      <c r="K236" s="230" t="s">
        <v>369</v>
      </c>
      <c r="L236" s="45"/>
      <c r="M236" s="235" t="s">
        <v>1</v>
      </c>
      <c r="N236" s="236" t="s">
        <v>42</v>
      </c>
      <c r="O236" s="92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370</v>
      </c>
      <c r="AT236" s="239" t="s">
        <v>365</v>
      </c>
      <c r="AU236" s="239" t="s">
        <v>88</v>
      </c>
      <c r="AY236" s="18" t="s">
        <v>362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88</v>
      </c>
      <c r="BK236" s="240">
        <f>ROUND(I236*H236,2)</f>
        <v>0</v>
      </c>
      <c r="BL236" s="18" t="s">
        <v>370</v>
      </c>
      <c r="BM236" s="239" t="s">
        <v>741</v>
      </c>
    </row>
    <row r="237" s="13" customFormat="1">
      <c r="A237" s="13"/>
      <c r="B237" s="241"/>
      <c r="C237" s="242"/>
      <c r="D237" s="243" t="s">
        <v>372</v>
      </c>
      <c r="E237" s="242"/>
      <c r="F237" s="245" t="s">
        <v>4477</v>
      </c>
      <c r="G237" s="242"/>
      <c r="H237" s="246">
        <v>3018.1199999999999</v>
      </c>
      <c r="I237" s="247"/>
      <c r="J237" s="242"/>
      <c r="K237" s="242"/>
      <c r="L237" s="248"/>
      <c r="M237" s="249"/>
      <c r="N237" s="250"/>
      <c r="O237" s="250"/>
      <c r="P237" s="250"/>
      <c r="Q237" s="250"/>
      <c r="R237" s="250"/>
      <c r="S237" s="250"/>
      <c r="T237" s="25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2" t="s">
        <v>372</v>
      </c>
      <c r="AU237" s="252" t="s">
        <v>88</v>
      </c>
      <c r="AV237" s="13" t="s">
        <v>88</v>
      </c>
      <c r="AW237" s="13" t="s">
        <v>4</v>
      </c>
      <c r="AX237" s="13" t="s">
        <v>83</v>
      </c>
      <c r="AY237" s="252" t="s">
        <v>362</v>
      </c>
    </row>
    <row r="238" s="2" customFormat="1" ht="24.15" customHeight="1">
      <c r="A238" s="39"/>
      <c r="B238" s="40"/>
      <c r="C238" s="228" t="s">
        <v>445</v>
      </c>
      <c r="D238" s="228" t="s">
        <v>365</v>
      </c>
      <c r="E238" s="229" t="s">
        <v>498</v>
      </c>
      <c r="F238" s="230" t="s">
        <v>4478</v>
      </c>
      <c r="G238" s="231" t="s">
        <v>482</v>
      </c>
      <c r="H238" s="232">
        <v>90.543999999999997</v>
      </c>
      <c r="I238" s="233"/>
      <c r="J238" s="234">
        <f>ROUND(I238*H238,2)</f>
        <v>0</v>
      </c>
      <c r="K238" s="230" t="s">
        <v>369</v>
      </c>
      <c r="L238" s="45"/>
      <c r="M238" s="235" t="s">
        <v>1</v>
      </c>
      <c r="N238" s="236" t="s">
        <v>42</v>
      </c>
      <c r="O238" s="92"/>
      <c r="P238" s="237">
        <f>O238*H238</f>
        <v>0</v>
      </c>
      <c r="Q238" s="237">
        <v>0</v>
      </c>
      <c r="R238" s="237">
        <f>Q238*H238</f>
        <v>0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370</v>
      </c>
      <c r="AT238" s="239" t="s">
        <v>365</v>
      </c>
      <c r="AU238" s="239" t="s">
        <v>88</v>
      </c>
      <c r="AY238" s="18" t="s">
        <v>362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88</v>
      </c>
      <c r="BK238" s="240">
        <f>ROUND(I238*H238,2)</f>
        <v>0</v>
      </c>
      <c r="BL238" s="18" t="s">
        <v>370</v>
      </c>
      <c r="BM238" s="239" t="s">
        <v>743</v>
      </c>
    </row>
    <row r="239" s="13" customFormat="1">
      <c r="A239" s="13"/>
      <c r="B239" s="241"/>
      <c r="C239" s="242"/>
      <c r="D239" s="243" t="s">
        <v>372</v>
      </c>
      <c r="E239" s="242"/>
      <c r="F239" s="245" t="s">
        <v>4479</v>
      </c>
      <c r="G239" s="242"/>
      <c r="H239" s="246">
        <v>90.543999999999997</v>
      </c>
      <c r="I239" s="247"/>
      <c r="J239" s="242"/>
      <c r="K239" s="242"/>
      <c r="L239" s="248"/>
      <c r="M239" s="249"/>
      <c r="N239" s="250"/>
      <c r="O239" s="250"/>
      <c r="P239" s="250"/>
      <c r="Q239" s="250"/>
      <c r="R239" s="250"/>
      <c r="S239" s="250"/>
      <c r="T239" s="251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2" t="s">
        <v>372</v>
      </c>
      <c r="AU239" s="252" t="s">
        <v>88</v>
      </c>
      <c r="AV239" s="13" t="s">
        <v>88</v>
      </c>
      <c r="AW239" s="13" t="s">
        <v>4</v>
      </c>
      <c r="AX239" s="13" t="s">
        <v>83</v>
      </c>
      <c r="AY239" s="252" t="s">
        <v>362</v>
      </c>
    </row>
    <row r="240" s="2" customFormat="1" ht="44.25" customHeight="1">
      <c r="A240" s="39"/>
      <c r="B240" s="40"/>
      <c r="C240" s="228" t="s">
        <v>450</v>
      </c>
      <c r="D240" s="228" t="s">
        <v>365</v>
      </c>
      <c r="E240" s="229" t="s">
        <v>503</v>
      </c>
      <c r="F240" s="230" t="s">
        <v>504</v>
      </c>
      <c r="G240" s="231" t="s">
        <v>482</v>
      </c>
      <c r="H240" s="232">
        <v>211.268</v>
      </c>
      <c r="I240" s="233"/>
      <c r="J240" s="234">
        <f>ROUND(I240*H240,2)</f>
        <v>0</v>
      </c>
      <c r="K240" s="230" t="s">
        <v>369</v>
      </c>
      <c r="L240" s="45"/>
      <c r="M240" s="235" t="s">
        <v>1</v>
      </c>
      <c r="N240" s="236" t="s">
        <v>42</v>
      </c>
      <c r="O240" s="92"/>
      <c r="P240" s="237">
        <f>O240*H240</f>
        <v>0</v>
      </c>
      <c r="Q240" s="237">
        <v>0</v>
      </c>
      <c r="R240" s="237">
        <f>Q240*H240</f>
        <v>0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370</v>
      </c>
      <c r="AT240" s="239" t="s">
        <v>365</v>
      </c>
      <c r="AU240" s="239" t="s">
        <v>88</v>
      </c>
      <c r="AY240" s="18" t="s">
        <v>362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88</v>
      </c>
      <c r="BK240" s="240">
        <f>ROUND(I240*H240,2)</f>
        <v>0</v>
      </c>
      <c r="BL240" s="18" t="s">
        <v>370</v>
      </c>
      <c r="BM240" s="239" t="s">
        <v>4480</v>
      </c>
    </row>
    <row r="241" s="13" customFormat="1">
      <c r="A241" s="13"/>
      <c r="B241" s="241"/>
      <c r="C241" s="242"/>
      <c r="D241" s="243" t="s">
        <v>372</v>
      </c>
      <c r="E241" s="242"/>
      <c r="F241" s="245" t="s">
        <v>4481</v>
      </c>
      <c r="G241" s="242"/>
      <c r="H241" s="246">
        <v>211.268</v>
      </c>
      <c r="I241" s="247"/>
      <c r="J241" s="242"/>
      <c r="K241" s="242"/>
      <c r="L241" s="248"/>
      <c r="M241" s="249"/>
      <c r="N241" s="250"/>
      <c r="O241" s="250"/>
      <c r="P241" s="250"/>
      <c r="Q241" s="250"/>
      <c r="R241" s="250"/>
      <c r="S241" s="250"/>
      <c r="T241" s="25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2" t="s">
        <v>372</v>
      </c>
      <c r="AU241" s="252" t="s">
        <v>88</v>
      </c>
      <c r="AV241" s="13" t="s">
        <v>88</v>
      </c>
      <c r="AW241" s="13" t="s">
        <v>4</v>
      </c>
      <c r="AX241" s="13" t="s">
        <v>83</v>
      </c>
      <c r="AY241" s="252" t="s">
        <v>362</v>
      </c>
    </row>
    <row r="242" s="2" customFormat="1" ht="49.05" customHeight="1">
      <c r="A242" s="39"/>
      <c r="B242" s="40"/>
      <c r="C242" s="228" t="s">
        <v>456</v>
      </c>
      <c r="D242" s="228" t="s">
        <v>365</v>
      </c>
      <c r="E242" s="229" t="s">
        <v>747</v>
      </c>
      <c r="F242" s="230" t="s">
        <v>748</v>
      </c>
      <c r="G242" s="231" t="s">
        <v>470</v>
      </c>
      <c r="H242" s="232">
        <v>8</v>
      </c>
      <c r="I242" s="233"/>
      <c r="J242" s="234">
        <f>ROUND(I242*H242,2)</f>
        <v>0</v>
      </c>
      <c r="K242" s="230" t="s">
        <v>471</v>
      </c>
      <c r="L242" s="45"/>
      <c r="M242" s="235" t="s">
        <v>1</v>
      </c>
      <c r="N242" s="236" t="s">
        <v>42</v>
      </c>
      <c r="O242" s="92"/>
      <c r="P242" s="237">
        <f>O242*H242</f>
        <v>0</v>
      </c>
      <c r="Q242" s="237">
        <v>0</v>
      </c>
      <c r="R242" s="237">
        <f>Q242*H242</f>
        <v>0</v>
      </c>
      <c r="S242" s="237">
        <v>0</v>
      </c>
      <c r="T242" s="238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370</v>
      </c>
      <c r="AT242" s="239" t="s">
        <v>365</v>
      </c>
      <c r="AU242" s="239" t="s">
        <v>88</v>
      </c>
      <c r="AY242" s="18" t="s">
        <v>362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88</v>
      </c>
      <c r="BK242" s="240">
        <f>ROUND(I242*H242,2)</f>
        <v>0</v>
      </c>
      <c r="BL242" s="18" t="s">
        <v>370</v>
      </c>
      <c r="BM242" s="239" t="s">
        <v>4482</v>
      </c>
    </row>
    <row r="243" s="2" customFormat="1">
      <c r="A243" s="39"/>
      <c r="B243" s="40"/>
      <c r="C243" s="41"/>
      <c r="D243" s="243" t="s">
        <v>570</v>
      </c>
      <c r="E243" s="41"/>
      <c r="F243" s="284" t="s">
        <v>750</v>
      </c>
      <c r="G243" s="41"/>
      <c r="H243" s="41"/>
      <c r="I243" s="285"/>
      <c r="J243" s="41"/>
      <c r="K243" s="41"/>
      <c r="L243" s="45"/>
      <c r="M243" s="286"/>
      <c r="N243" s="287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570</v>
      </c>
      <c r="AU243" s="18" t="s">
        <v>88</v>
      </c>
    </row>
    <row r="244" s="2" customFormat="1" ht="49.05" customHeight="1">
      <c r="A244" s="39"/>
      <c r="B244" s="40"/>
      <c r="C244" s="228" t="s">
        <v>461</v>
      </c>
      <c r="D244" s="228" t="s">
        <v>365</v>
      </c>
      <c r="E244" s="229" t="s">
        <v>751</v>
      </c>
      <c r="F244" s="230" t="s">
        <v>752</v>
      </c>
      <c r="G244" s="231" t="s">
        <v>470</v>
      </c>
      <c r="H244" s="232">
        <v>20</v>
      </c>
      <c r="I244" s="233"/>
      <c r="J244" s="234">
        <f>ROUND(I244*H244,2)</f>
        <v>0</v>
      </c>
      <c r="K244" s="230" t="s">
        <v>1</v>
      </c>
      <c r="L244" s="45"/>
      <c r="M244" s="235" t="s">
        <v>1</v>
      </c>
      <c r="N244" s="236" t="s">
        <v>42</v>
      </c>
      <c r="O244" s="92"/>
      <c r="P244" s="237">
        <f>O244*H244</f>
        <v>0</v>
      </c>
      <c r="Q244" s="237">
        <v>0</v>
      </c>
      <c r="R244" s="237">
        <f>Q244*H244</f>
        <v>0</v>
      </c>
      <c r="S244" s="237">
        <v>0</v>
      </c>
      <c r="T244" s="238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9" t="s">
        <v>370</v>
      </c>
      <c r="AT244" s="239" t="s">
        <v>365</v>
      </c>
      <c r="AU244" s="239" t="s">
        <v>88</v>
      </c>
      <c r="AY244" s="18" t="s">
        <v>362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8" t="s">
        <v>88</v>
      </c>
      <c r="BK244" s="240">
        <f>ROUND(I244*H244,2)</f>
        <v>0</v>
      </c>
      <c r="BL244" s="18" t="s">
        <v>370</v>
      </c>
      <c r="BM244" s="239" t="s">
        <v>4483</v>
      </c>
    </row>
    <row r="245" s="2" customFormat="1">
      <c r="A245" s="39"/>
      <c r="B245" s="40"/>
      <c r="C245" s="41"/>
      <c r="D245" s="243" t="s">
        <v>570</v>
      </c>
      <c r="E245" s="41"/>
      <c r="F245" s="284" t="s">
        <v>750</v>
      </c>
      <c r="G245" s="41"/>
      <c r="H245" s="41"/>
      <c r="I245" s="285"/>
      <c r="J245" s="41"/>
      <c r="K245" s="41"/>
      <c r="L245" s="45"/>
      <c r="M245" s="286"/>
      <c r="N245" s="287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570</v>
      </c>
      <c r="AU245" s="18" t="s">
        <v>88</v>
      </c>
    </row>
    <row r="246" s="12" customFormat="1" ht="25.92" customHeight="1">
      <c r="A246" s="12"/>
      <c r="B246" s="212"/>
      <c r="C246" s="213"/>
      <c r="D246" s="214" t="s">
        <v>75</v>
      </c>
      <c r="E246" s="215" t="s">
        <v>513</v>
      </c>
      <c r="F246" s="215" t="s">
        <v>514</v>
      </c>
      <c r="G246" s="213"/>
      <c r="H246" s="213"/>
      <c r="I246" s="216"/>
      <c r="J246" s="217">
        <f>BK246</f>
        <v>0</v>
      </c>
      <c r="K246" s="213"/>
      <c r="L246" s="218"/>
      <c r="M246" s="219"/>
      <c r="N246" s="220"/>
      <c r="O246" s="220"/>
      <c r="P246" s="221">
        <f>P247+P253</f>
        <v>0</v>
      </c>
      <c r="Q246" s="220"/>
      <c r="R246" s="221">
        <f>R247+R253</f>
        <v>0</v>
      </c>
      <c r="S246" s="220"/>
      <c r="T246" s="222">
        <f>T247+T253</f>
        <v>69.654794999999993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23" t="s">
        <v>88</v>
      </c>
      <c r="AT246" s="224" t="s">
        <v>75</v>
      </c>
      <c r="AU246" s="224" t="s">
        <v>76</v>
      </c>
      <c r="AY246" s="223" t="s">
        <v>362</v>
      </c>
      <c r="BK246" s="225">
        <f>BK247+BK253</f>
        <v>0</v>
      </c>
    </row>
    <row r="247" s="12" customFormat="1" ht="22.8" customHeight="1">
      <c r="A247" s="12"/>
      <c r="B247" s="212"/>
      <c r="C247" s="213"/>
      <c r="D247" s="214" t="s">
        <v>75</v>
      </c>
      <c r="E247" s="226" t="s">
        <v>515</v>
      </c>
      <c r="F247" s="226" t="s">
        <v>516</v>
      </c>
      <c r="G247" s="213"/>
      <c r="H247" s="213"/>
      <c r="I247" s="216"/>
      <c r="J247" s="227">
        <f>BK247</f>
        <v>0</v>
      </c>
      <c r="K247" s="213"/>
      <c r="L247" s="218"/>
      <c r="M247" s="219"/>
      <c r="N247" s="220"/>
      <c r="O247" s="220"/>
      <c r="P247" s="221">
        <f>SUM(P248:P252)</f>
        <v>0</v>
      </c>
      <c r="Q247" s="220"/>
      <c r="R247" s="221">
        <f>SUM(R248:R252)</f>
        <v>0</v>
      </c>
      <c r="S247" s="220"/>
      <c r="T247" s="222">
        <f>SUM(T248:T252)</f>
        <v>61.335224999999994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23" t="s">
        <v>88</v>
      </c>
      <c r="AT247" s="224" t="s">
        <v>75</v>
      </c>
      <c r="AU247" s="224" t="s">
        <v>83</v>
      </c>
      <c r="AY247" s="223" t="s">
        <v>362</v>
      </c>
      <c r="BK247" s="225">
        <f>SUM(BK248:BK252)</f>
        <v>0</v>
      </c>
    </row>
    <row r="248" s="2" customFormat="1" ht="16.5" customHeight="1">
      <c r="A248" s="39"/>
      <c r="B248" s="40"/>
      <c r="C248" s="228" t="s">
        <v>7</v>
      </c>
      <c r="D248" s="228" t="s">
        <v>365</v>
      </c>
      <c r="E248" s="229" t="s">
        <v>754</v>
      </c>
      <c r="F248" s="230" t="s">
        <v>755</v>
      </c>
      <c r="G248" s="231" t="s">
        <v>368</v>
      </c>
      <c r="H248" s="232">
        <v>1941.03</v>
      </c>
      <c r="I248" s="233"/>
      <c r="J248" s="234">
        <f>ROUND(I248*H248,2)</f>
        <v>0</v>
      </c>
      <c r="K248" s="230" t="s">
        <v>369</v>
      </c>
      <c r="L248" s="45"/>
      <c r="M248" s="235" t="s">
        <v>1</v>
      </c>
      <c r="N248" s="236" t="s">
        <v>42</v>
      </c>
      <c r="O248" s="92"/>
      <c r="P248" s="237">
        <f>O248*H248</f>
        <v>0</v>
      </c>
      <c r="Q248" s="237">
        <v>0</v>
      </c>
      <c r="R248" s="237">
        <f>Q248*H248</f>
        <v>0</v>
      </c>
      <c r="S248" s="237">
        <v>0.0275</v>
      </c>
      <c r="T248" s="238">
        <f>S248*H248</f>
        <v>53.378324999999997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440</v>
      </c>
      <c r="AT248" s="239" t="s">
        <v>365</v>
      </c>
      <c r="AU248" s="239" t="s">
        <v>88</v>
      </c>
      <c r="AY248" s="18" t="s">
        <v>362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88</v>
      </c>
      <c r="BK248" s="240">
        <f>ROUND(I248*H248,2)</f>
        <v>0</v>
      </c>
      <c r="BL248" s="18" t="s">
        <v>440</v>
      </c>
      <c r="BM248" s="239" t="s">
        <v>4484</v>
      </c>
    </row>
    <row r="249" s="15" customFormat="1">
      <c r="A249" s="15"/>
      <c r="B249" s="274"/>
      <c r="C249" s="275"/>
      <c r="D249" s="243" t="s">
        <v>372</v>
      </c>
      <c r="E249" s="276" t="s">
        <v>1</v>
      </c>
      <c r="F249" s="277" t="s">
        <v>757</v>
      </c>
      <c r="G249" s="275"/>
      <c r="H249" s="276" t="s">
        <v>1</v>
      </c>
      <c r="I249" s="278"/>
      <c r="J249" s="275"/>
      <c r="K249" s="275"/>
      <c r="L249" s="279"/>
      <c r="M249" s="280"/>
      <c r="N249" s="281"/>
      <c r="O249" s="281"/>
      <c r="P249" s="281"/>
      <c r="Q249" s="281"/>
      <c r="R249" s="281"/>
      <c r="S249" s="281"/>
      <c r="T249" s="282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83" t="s">
        <v>372</v>
      </c>
      <c r="AU249" s="283" t="s">
        <v>88</v>
      </c>
      <c r="AV249" s="15" t="s">
        <v>83</v>
      </c>
      <c r="AW249" s="15" t="s">
        <v>32</v>
      </c>
      <c r="AX249" s="15" t="s">
        <v>76</v>
      </c>
      <c r="AY249" s="283" t="s">
        <v>362</v>
      </c>
    </row>
    <row r="250" s="13" customFormat="1">
      <c r="A250" s="13"/>
      <c r="B250" s="241"/>
      <c r="C250" s="242"/>
      <c r="D250" s="243" t="s">
        <v>372</v>
      </c>
      <c r="E250" s="244" t="s">
        <v>1</v>
      </c>
      <c r="F250" s="245" t="s">
        <v>4485</v>
      </c>
      <c r="G250" s="242"/>
      <c r="H250" s="246">
        <v>1941.03</v>
      </c>
      <c r="I250" s="247"/>
      <c r="J250" s="242"/>
      <c r="K250" s="242"/>
      <c r="L250" s="248"/>
      <c r="M250" s="249"/>
      <c r="N250" s="250"/>
      <c r="O250" s="250"/>
      <c r="P250" s="250"/>
      <c r="Q250" s="250"/>
      <c r="R250" s="250"/>
      <c r="S250" s="250"/>
      <c r="T250" s="25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2" t="s">
        <v>372</v>
      </c>
      <c r="AU250" s="252" t="s">
        <v>88</v>
      </c>
      <c r="AV250" s="13" t="s">
        <v>88</v>
      </c>
      <c r="AW250" s="13" t="s">
        <v>32</v>
      </c>
      <c r="AX250" s="13" t="s">
        <v>83</v>
      </c>
      <c r="AY250" s="252" t="s">
        <v>362</v>
      </c>
    </row>
    <row r="251" s="2" customFormat="1" ht="16.5" customHeight="1">
      <c r="A251" s="39"/>
      <c r="B251" s="40"/>
      <c r="C251" s="228" t="s">
        <v>473</v>
      </c>
      <c r="D251" s="228" t="s">
        <v>365</v>
      </c>
      <c r="E251" s="229" t="s">
        <v>759</v>
      </c>
      <c r="F251" s="230" t="s">
        <v>760</v>
      </c>
      <c r="G251" s="231" t="s">
        <v>470</v>
      </c>
      <c r="H251" s="232">
        <v>189</v>
      </c>
      <c r="I251" s="233"/>
      <c r="J251" s="234">
        <f>ROUND(I251*H251,2)</f>
        <v>0</v>
      </c>
      <c r="K251" s="230" t="s">
        <v>369</v>
      </c>
      <c r="L251" s="45"/>
      <c r="M251" s="235" t="s">
        <v>1</v>
      </c>
      <c r="N251" s="236" t="s">
        <v>42</v>
      </c>
      <c r="O251" s="92"/>
      <c r="P251" s="237">
        <f>O251*H251</f>
        <v>0</v>
      </c>
      <c r="Q251" s="237">
        <v>0</v>
      </c>
      <c r="R251" s="237">
        <f>Q251*H251</f>
        <v>0</v>
      </c>
      <c r="S251" s="237">
        <v>0.042099999999999999</v>
      </c>
      <c r="T251" s="238">
        <f>S251*H251</f>
        <v>7.9569000000000001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9" t="s">
        <v>440</v>
      </c>
      <c r="AT251" s="239" t="s">
        <v>365</v>
      </c>
      <c r="AU251" s="239" t="s">
        <v>88</v>
      </c>
      <c r="AY251" s="18" t="s">
        <v>362</v>
      </c>
      <c r="BE251" s="240">
        <f>IF(N251="základní",J251,0)</f>
        <v>0</v>
      </c>
      <c r="BF251" s="240">
        <f>IF(N251="snížená",J251,0)</f>
        <v>0</v>
      </c>
      <c r="BG251" s="240">
        <f>IF(N251="zákl. přenesená",J251,0)</f>
        <v>0</v>
      </c>
      <c r="BH251" s="240">
        <f>IF(N251="sníž. přenesená",J251,0)</f>
        <v>0</v>
      </c>
      <c r="BI251" s="240">
        <f>IF(N251="nulová",J251,0)</f>
        <v>0</v>
      </c>
      <c r="BJ251" s="18" t="s">
        <v>88</v>
      </c>
      <c r="BK251" s="240">
        <f>ROUND(I251*H251,2)</f>
        <v>0</v>
      </c>
      <c r="BL251" s="18" t="s">
        <v>440</v>
      </c>
      <c r="BM251" s="239" t="s">
        <v>4486</v>
      </c>
    </row>
    <row r="252" s="13" customFormat="1">
      <c r="A252" s="13"/>
      <c r="B252" s="241"/>
      <c r="C252" s="242"/>
      <c r="D252" s="243" t="s">
        <v>372</v>
      </c>
      <c r="E252" s="244" t="s">
        <v>1</v>
      </c>
      <c r="F252" s="245" t="s">
        <v>4487</v>
      </c>
      <c r="G252" s="242"/>
      <c r="H252" s="246">
        <v>189</v>
      </c>
      <c r="I252" s="247"/>
      <c r="J252" s="242"/>
      <c r="K252" s="242"/>
      <c r="L252" s="248"/>
      <c r="M252" s="249"/>
      <c r="N252" s="250"/>
      <c r="O252" s="250"/>
      <c r="P252" s="250"/>
      <c r="Q252" s="250"/>
      <c r="R252" s="250"/>
      <c r="S252" s="250"/>
      <c r="T252" s="25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2" t="s">
        <v>372</v>
      </c>
      <c r="AU252" s="252" t="s">
        <v>88</v>
      </c>
      <c r="AV252" s="13" t="s">
        <v>88</v>
      </c>
      <c r="AW252" s="13" t="s">
        <v>32</v>
      </c>
      <c r="AX252" s="13" t="s">
        <v>83</v>
      </c>
      <c r="AY252" s="252" t="s">
        <v>362</v>
      </c>
    </row>
    <row r="253" s="12" customFormat="1" ht="22.8" customHeight="1">
      <c r="A253" s="12"/>
      <c r="B253" s="212"/>
      <c r="C253" s="213"/>
      <c r="D253" s="214" t="s">
        <v>75</v>
      </c>
      <c r="E253" s="226" t="s">
        <v>763</v>
      </c>
      <c r="F253" s="226" t="s">
        <v>764</v>
      </c>
      <c r="G253" s="213"/>
      <c r="H253" s="213"/>
      <c r="I253" s="216"/>
      <c r="J253" s="227">
        <f>BK253</f>
        <v>0</v>
      </c>
      <c r="K253" s="213"/>
      <c r="L253" s="218"/>
      <c r="M253" s="219"/>
      <c r="N253" s="220"/>
      <c r="O253" s="220"/>
      <c r="P253" s="221">
        <f>SUM(P254:P267)</f>
        <v>0</v>
      </c>
      <c r="Q253" s="220"/>
      <c r="R253" s="221">
        <f>SUM(R254:R267)</f>
        <v>0</v>
      </c>
      <c r="S253" s="220"/>
      <c r="T253" s="222">
        <f>SUM(T254:T267)</f>
        <v>8.3195700000000006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23" t="s">
        <v>88</v>
      </c>
      <c r="AT253" s="224" t="s">
        <v>75</v>
      </c>
      <c r="AU253" s="224" t="s">
        <v>83</v>
      </c>
      <c r="AY253" s="223" t="s">
        <v>362</v>
      </c>
      <c r="BK253" s="225">
        <f>SUM(BK254:BK267)</f>
        <v>0</v>
      </c>
    </row>
    <row r="254" s="2" customFormat="1" ht="24.15" customHeight="1">
      <c r="A254" s="39"/>
      <c r="B254" s="40"/>
      <c r="C254" s="228" t="s">
        <v>479</v>
      </c>
      <c r="D254" s="228" t="s">
        <v>365</v>
      </c>
      <c r="E254" s="229" t="s">
        <v>765</v>
      </c>
      <c r="F254" s="230" t="s">
        <v>766</v>
      </c>
      <c r="G254" s="231" t="s">
        <v>368</v>
      </c>
      <c r="H254" s="232">
        <v>2773.1900000000001</v>
      </c>
      <c r="I254" s="233"/>
      <c r="J254" s="234">
        <f>ROUND(I254*H254,2)</f>
        <v>0</v>
      </c>
      <c r="K254" s="230" t="s">
        <v>369</v>
      </c>
      <c r="L254" s="45"/>
      <c r="M254" s="235" t="s">
        <v>1</v>
      </c>
      <c r="N254" s="236" t="s">
        <v>42</v>
      </c>
      <c r="O254" s="92"/>
      <c r="P254" s="237">
        <f>O254*H254</f>
        <v>0</v>
      </c>
      <c r="Q254" s="237">
        <v>0</v>
      </c>
      <c r="R254" s="237">
        <f>Q254*H254</f>
        <v>0</v>
      </c>
      <c r="S254" s="237">
        <v>0.0030000000000000001</v>
      </c>
      <c r="T254" s="238">
        <f>S254*H254</f>
        <v>8.3195700000000006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9" t="s">
        <v>440</v>
      </c>
      <c r="AT254" s="239" t="s">
        <v>365</v>
      </c>
      <c r="AU254" s="239" t="s">
        <v>88</v>
      </c>
      <c r="AY254" s="18" t="s">
        <v>362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8" t="s">
        <v>88</v>
      </c>
      <c r="BK254" s="240">
        <f>ROUND(I254*H254,2)</f>
        <v>0</v>
      </c>
      <c r="BL254" s="18" t="s">
        <v>440</v>
      </c>
      <c r="BM254" s="239" t="s">
        <v>4488</v>
      </c>
    </row>
    <row r="255" s="15" customFormat="1">
      <c r="A255" s="15"/>
      <c r="B255" s="274"/>
      <c r="C255" s="275"/>
      <c r="D255" s="243" t="s">
        <v>372</v>
      </c>
      <c r="E255" s="276" t="s">
        <v>1</v>
      </c>
      <c r="F255" s="277" t="s">
        <v>4433</v>
      </c>
      <c r="G255" s="275"/>
      <c r="H255" s="276" t="s">
        <v>1</v>
      </c>
      <c r="I255" s="278"/>
      <c r="J255" s="275"/>
      <c r="K255" s="275"/>
      <c r="L255" s="279"/>
      <c r="M255" s="280"/>
      <c r="N255" s="281"/>
      <c r="O255" s="281"/>
      <c r="P255" s="281"/>
      <c r="Q255" s="281"/>
      <c r="R255" s="281"/>
      <c r="S255" s="281"/>
      <c r="T255" s="282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83" t="s">
        <v>372</v>
      </c>
      <c r="AU255" s="283" t="s">
        <v>88</v>
      </c>
      <c r="AV255" s="15" t="s">
        <v>83</v>
      </c>
      <c r="AW255" s="15" t="s">
        <v>32</v>
      </c>
      <c r="AX255" s="15" t="s">
        <v>76</v>
      </c>
      <c r="AY255" s="283" t="s">
        <v>362</v>
      </c>
    </row>
    <row r="256" s="15" customFormat="1">
      <c r="A256" s="15"/>
      <c r="B256" s="274"/>
      <c r="C256" s="275"/>
      <c r="D256" s="243" t="s">
        <v>372</v>
      </c>
      <c r="E256" s="276" t="s">
        <v>1</v>
      </c>
      <c r="F256" s="277" t="s">
        <v>658</v>
      </c>
      <c r="G256" s="275"/>
      <c r="H256" s="276" t="s">
        <v>1</v>
      </c>
      <c r="I256" s="278"/>
      <c r="J256" s="275"/>
      <c r="K256" s="275"/>
      <c r="L256" s="279"/>
      <c r="M256" s="280"/>
      <c r="N256" s="281"/>
      <c r="O256" s="281"/>
      <c r="P256" s="281"/>
      <c r="Q256" s="281"/>
      <c r="R256" s="281"/>
      <c r="S256" s="281"/>
      <c r="T256" s="282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83" t="s">
        <v>372</v>
      </c>
      <c r="AU256" s="283" t="s">
        <v>88</v>
      </c>
      <c r="AV256" s="15" t="s">
        <v>83</v>
      </c>
      <c r="AW256" s="15" t="s">
        <v>32</v>
      </c>
      <c r="AX256" s="15" t="s">
        <v>76</v>
      </c>
      <c r="AY256" s="283" t="s">
        <v>362</v>
      </c>
    </row>
    <row r="257" s="13" customFormat="1">
      <c r="A257" s="13"/>
      <c r="B257" s="241"/>
      <c r="C257" s="242"/>
      <c r="D257" s="243" t="s">
        <v>372</v>
      </c>
      <c r="E257" s="244" t="s">
        <v>1</v>
      </c>
      <c r="F257" s="245" t="s">
        <v>4489</v>
      </c>
      <c r="G257" s="242"/>
      <c r="H257" s="246">
        <v>675.64999999999998</v>
      </c>
      <c r="I257" s="247"/>
      <c r="J257" s="242"/>
      <c r="K257" s="242"/>
      <c r="L257" s="248"/>
      <c r="M257" s="249"/>
      <c r="N257" s="250"/>
      <c r="O257" s="250"/>
      <c r="P257" s="250"/>
      <c r="Q257" s="250"/>
      <c r="R257" s="250"/>
      <c r="S257" s="250"/>
      <c r="T257" s="25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2" t="s">
        <v>372</v>
      </c>
      <c r="AU257" s="252" t="s">
        <v>88</v>
      </c>
      <c r="AV257" s="13" t="s">
        <v>88</v>
      </c>
      <c r="AW257" s="13" t="s">
        <v>32</v>
      </c>
      <c r="AX257" s="13" t="s">
        <v>76</v>
      </c>
      <c r="AY257" s="252" t="s">
        <v>362</v>
      </c>
    </row>
    <row r="258" s="13" customFormat="1">
      <c r="A258" s="13"/>
      <c r="B258" s="241"/>
      <c r="C258" s="242"/>
      <c r="D258" s="243" t="s">
        <v>372</v>
      </c>
      <c r="E258" s="244" t="s">
        <v>1</v>
      </c>
      <c r="F258" s="245" t="s">
        <v>4490</v>
      </c>
      <c r="G258" s="242"/>
      <c r="H258" s="246">
        <v>-96.799999999999997</v>
      </c>
      <c r="I258" s="247"/>
      <c r="J258" s="242"/>
      <c r="K258" s="242"/>
      <c r="L258" s="248"/>
      <c r="M258" s="249"/>
      <c r="N258" s="250"/>
      <c r="O258" s="250"/>
      <c r="P258" s="250"/>
      <c r="Q258" s="250"/>
      <c r="R258" s="250"/>
      <c r="S258" s="250"/>
      <c r="T258" s="25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2" t="s">
        <v>372</v>
      </c>
      <c r="AU258" s="252" t="s">
        <v>88</v>
      </c>
      <c r="AV258" s="13" t="s">
        <v>88</v>
      </c>
      <c r="AW258" s="13" t="s">
        <v>32</v>
      </c>
      <c r="AX258" s="13" t="s">
        <v>76</v>
      </c>
      <c r="AY258" s="252" t="s">
        <v>362</v>
      </c>
    </row>
    <row r="259" s="15" customFormat="1">
      <c r="A259" s="15"/>
      <c r="B259" s="274"/>
      <c r="C259" s="275"/>
      <c r="D259" s="243" t="s">
        <v>372</v>
      </c>
      <c r="E259" s="276" t="s">
        <v>1</v>
      </c>
      <c r="F259" s="277" t="s">
        <v>684</v>
      </c>
      <c r="G259" s="275"/>
      <c r="H259" s="276" t="s">
        <v>1</v>
      </c>
      <c r="I259" s="278"/>
      <c r="J259" s="275"/>
      <c r="K259" s="275"/>
      <c r="L259" s="279"/>
      <c r="M259" s="280"/>
      <c r="N259" s="281"/>
      <c r="O259" s="281"/>
      <c r="P259" s="281"/>
      <c r="Q259" s="281"/>
      <c r="R259" s="281"/>
      <c r="S259" s="281"/>
      <c r="T259" s="282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83" t="s">
        <v>372</v>
      </c>
      <c r="AU259" s="283" t="s">
        <v>88</v>
      </c>
      <c r="AV259" s="15" t="s">
        <v>83</v>
      </c>
      <c r="AW259" s="15" t="s">
        <v>32</v>
      </c>
      <c r="AX259" s="15" t="s">
        <v>76</v>
      </c>
      <c r="AY259" s="283" t="s">
        <v>362</v>
      </c>
    </row>
    <row r="260" s="13" customFormat="1">
      <c r="A260" s="13"/>
      <c r="B260" s="241"/>
      <c r="C260" s="242"/>
      <c r="D260" s="243" t="s">
        <v>372</v>
      </c>
      <c r="E260" s="244" t="s">
        <v>1</v>
      </c>
      <c r="F260" s="245" t="s">
        <v>4491</v>
      </c>
      <c r="G260" s="242"/>
      <c r="H260" s="246">
        <v>620.30999999999995</v>
      </c>
      <c r="I260" s="247"/>
      <c r="J260" s="242"/>
      <c r="K260" s="242"/>
      <c r="L260" s="248"/>
      <c r="M260" s="249"/>
      <c r="N260" s="250"/>
      <c r="O260" s="250"/>
      <c r="P260" s="250"/>
      <c r="Q260" s="250"/>
      <c r="R260" s="250"/>
      <c r="S260" s="250"/>
      <c r="T260" s="251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2" t="s">
        <v>372</v>
      </c>
      <c r="AU260" s="252" t="s">
        <v>88</v>
      </c>
      <c r="AV260" s="13" t="s">
        <v>88</v>
      </c>
      <c r="AW260" s="13" t="s">
        <v>32</v>
      </c>
      <c r="AX260" s="13" t="s">
        <v>76</v>
      </c>
      <c r="AY260" s="252" t="s">
        <v>362</v>
      </c>
    </row>
    <row r="261" s="15" customFormat="1">
      <c r="A261" s="15"/>
      <c r="B261" s="274"/>
      <c r="C261" s="275"/>
      <c r="D261" s="243" t="s">
        <v>372</v>
      </c>
      <c r="E261" s="276" t="s">
        <v>1</v>
      </c>
      <c r="F261" s="277" t="s">
        <v>688</v>
      </c>
      <c r="G261" s="275"/>
      <c r="H261" s="276" t="s">
        <v>1</v>
      </c>
      <c r="I261" s="278"/>
      <c r="J261" s="275"/>
      <c r="K261" s="275"/>
      <c r="L261" s="279"/>
      <c r="M261" s="280"/>
      <c r="N261" s="281"/>
      <c r="O261" s="281"/>
      <c r="P261" s="281"/>
      <c r="Q261" s="281"/>
      <c r="R261" s="281"/>
      <c r="S261" s="281"/>
      <c r="T261" s="282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83" t="s">
        <v>372</v>
      </c>
      <c r="AU261" s="283" t="s">
        <v>88</v>
      </c>
      <c r="AV261" s="15" t="s">
        <v>83</v>
      </c>
      <c r="AW261" s="15" t="s">
        <v>32</v>
      </c>
      <c r="AX261" s="15" t="s">
        <v>76</v>
      </c>
      <c r="AY261" s="283" t="s">
        <v>362</v>
      </c>
    </row>
    <row r="262" s="13" customFormat="1">
      <c r="A262" s="13"/>
      <c r="B262" s="241"/>
      <c r="C262" s="242"/>
      <c r="D262" s="243" t="s">
        <v>372</v>
      </c>
      <c r="E262" s="244" t="s">
        <v>1</v>
      </c>
      <c r="F262" s="245" t="s">
        <v>4492</v>
      </c>
      <c r="G262" s="242"/>
      <c r="H262" s="246">
        <v>563.04999999999995</v>
      </c>
      <c r="I262" s="247"/>
      <c r="J262" s="242"/>
      <c r="K262" s="242"/>
      <c r="L262" s="248"/>
      <c r="M262" s="249"/>
      <c r="N262" s="250"/>
      <c r="O262" s="250"/>
      <c r="P262" s="250"/>
      <c r="Q262" s="250"/>
      <c r="R262" s="250"/>
      <c r="S262" s="250"/>
      <c r="T262" s="251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2" t="s">
        <v>372</v>
      </c>
      <c r="AU262" s="252" t="s">
        <v>88</v>
      </c>
      <c r="AV262" s="13" t="s">
        <v>88</v>
      </c>
      <c r="AW262" s="13" t="s">
        <v>32</v>
      </c>
      <c r="AX262" s="13" t="s">
        <v>76</v>
      </c>
      <c r="AY262" s="252" t="s">
        <v>362</v>
      </c>
    </row>
    <row r="263" s="15" customFormat="1">
      <c r="A263" s="15"/>
      <c r="B263" s="274"/>
      <c r="C263" s="275"/>
      <c r="D263" s="243" t="s">
        <v>372</v>
      </c>
      <c r="E263" s="276" t="s">
        <v>1</v>
      </c>
      <c r="F263" s="277" t="s">
        <v>772</v>
      </c>
      <c r="G263" s="275"/>
      <c r="H263" s="276" t="s">
        <v>1</v>
      </c>
      <c r="I263" s="278"/>
      <c r="J263" s="275"/>
      <c r="K263" s="275"/>
      <c r="L263" s="279"/>
      <c r="M263" s="280"/>
      <c r="N263" s="281"/>
      <c r="O263" s="281"/>
      <c r="P263" s="281"/>
      <c r="Q263" s="281"/>
      <c r="R263" s="281"/>
      <c r="S263" s="281"/>
      <c r="T263" s="282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83" t="s">
        <v>372</v>
      </c>
      <c r="AU263" s="283" t="s">
        <v>88</v>
      </c>
      <c r="AV263" s="15" t="s">
        <v>83</v>
      </c>
      <c r="AW263" s="15" t="s">
        <v>32</v>
      </c>
      <c r="AX263" s="15" t="s">
        <v>76</v>
      </c>
      <c r="AY263" s="283" t="s">
        <v>362</v>
      </c>
    </row>
    <row r="264" s="13" customFormat="1">
      <c r="A264" s="13"/>
      <c r="B264" s="241"/>
      <c r="C264" s="242"/>
      <c r="D264" s="243" t="s">
        <v>372</v>
      </c>
      <c r="E264" s="244" t="s">
        <v>1</v>
      </c>
      <c r="F264" s="245" t="s">
        <v>4493</v>
      </c>
      <c r="G264" s="242"/>
      <c r="H264" s="246">
        <v>505.88999999999999</v>
      </c>
      <c r="I264" s="247"/>
      <c r="J264" s="242"/>
      <c r="K264" s="242"/>
      <c r="L264" s="248"/>
      <c r="M264" s="249"/>
      <c r="N264" s="250"/>
      <c r="O264" s="250"/>
      <c r="P264" s="250"/>
      <c r="Q264" s="250"/>
      <c r="R264" s="250"/>
      <c r="S264" s="250"/>
      <c r="T264" s="251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2" t="s">
        <v>372</v>
      </c>
      <c r="AU264" s="252" t="s">
        <v>88</v>
      </c>
      <c r="AV264" s="13" t="s">
        <v>88</v>
      </c>
      <c r="AW264" s="13" t="s">
        <v>32</v>
      </c>
      <c r="AX264" s="13" t="s">
        <v>76</v>
      </c>
      <c r="AY264" s="252" t="s">
        <v>362</v>
      </c>
    </row>
    <row r="265" s="15" customFormat="1">
      <c r="A265" s="15"/>
      <c r="B265" s="274"/>
      <c r="C265" s="275"/>
      <c r="D265" s="243" t="s">
        <v>372</v>
      </c>
      <c r="E265" s="276" t="s">
        <v>1</v>
      </c>
      <c r="F265" s="277" t="s">
        <v>4457</v>
      </c>
      <c r="G265" s="275"/>
      <c r="H265" s="276" t="s">
        <v>1</v>
      </c>
      <c r="I265" s="278"/>
      <c r="J265" s="275"/>
      <c r="K265" s="275"/>
      <c r="L265" s="279"/>
      <c r="M265" s="280"/>
      <c r="N265" s="281"/>
      <c r="O265" s="281"/>
      <c r="P265" s="281"/>
      <c r="Q265" s="281"/>
      <c r="R265" s="281"/>
      <c r="S265" s="281"/>
      <c r="T265" s="282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83" t="s">
        <v>372</v>
      </c>
      <c r="AU265" s="283" t="s">
        <v>88</v>
      </c>
      <c r="AV265" s="15" t="s">
        <v>83</v>
      </c>
      <c r="AW265" s="15" t="s">
        <v>32</v>
      </c>
      <c r="AX265" s="15" t="s">
        <v>76</v>
      </c>
      <c r="AY265" s="283" t="s">
        <v>362</v>
      </c>
    </row>
    <row r="266" s="13" customFormat="1">
      <c r="A266" s="13"/>
      <c r="B266" s="241"/>
      <c r="C266" s="242"/>
      <c r="D266" s="243" t="s">
        <v>372</v>
      </c>
      <c r="E266" s="244" t="s">
        <v>1</v>
      </c>
      <c r="F266" s="245" t="s">
        <v>4494</v>
      </c>
      <c r="G266" s="242"/>
      <c r="H266" s="246">
        <v>505.08999999999998</v>
      </c>
      <c r="I266" s="247"/>
      <c r="J266" s="242"/>
      <c r="K266" s="242"/>
      <c r="L266" s="248"/>
      <c r="M266" s="249"/>
      <c r="N266" s="250"/>
      <c r="O266" s="250"/>
      <c r="P266" s="250"/>
      <c r="Q266" s="250"/>
      <c r="R266" s="250"/>
      <c r="S266" s="250"/>
      <c r="T266" s="25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2" t="s">
        <v>372</v>
      </c>
      <c r="AU266" s="252" t="s">
        <v>88</v>
      </c>
      <c r="AV266" s="13" t="s">
        <v>88</v>
      </c>
      <c r="AW266" s="13" t="s">
        <v>32</v>
      </c>
      <c r="AX266" s="13" t="s">
        <v>76</v>
      </c>
      <c r="AY266" s="252" t="s">
        <v>362</v>
      </c>
    </row>
    <row r="267" s="14" customFormat="1">
      <c r="A267" s="14"/>
      <c r="B267" s="263"/>
      <c r="C267" s="264"/>
      <c r="D267" s="243" t="s">
        <v>372</v>
      </c>
      <c r="E267" s="265" t="s">
        <v>1</v>
      </c>
      <c r="F267" s="266" t="s">
        <v>396</v>
      </c>
      <c r="G267" s="264"/>
      <c r="H267" s="267">
        <v>2773.1900000000001</v>
      </c>
      <c r="I267" s="268"/>
      <c r="J267" s="264"/>
      <c r="K267" s="264"/>
      <c r="L267" s="269"/>
      <c r="M267" s="270"/>
      <c r="N267" s="271"/>
      <c r="O267" s="271"/>
      <c r="P267" s="271"/>
      <c r="Q267" s="271"/>
      <c r="R267" s="271"/>
      <c r="S267" s="271"/>
      <c r="T267" s="27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73" t="s">
        <v>372</v>
      </c>
      <c r="AU267" s="273" t="s">
        <v>88</v>
      </c>
      <c r="AV267" s="14" t="s">
        <v>370</v>
      </c>
      <c r="AW267" s="14" t="s">
        <v>32</v>
      </c>
      <c r="AX267" s="14" t="s">
        <v>83</v>
      </c>
      <c r="AY267" s="273" t="s">
        <v>362</v>
      </c>
    </row>
    <row r="268" s="12" customFormat="1" ht="25.92" customHeight="1">
      <c r="A268" s="12"/>
      <c r="B268" s="212"/>
      <c r="C268" s="213"/>
      <c r="D268" s="214" t="s">
        <v>75</v>
      </c>
      <c r="E268" s="215" t="s">
        <v>552</v>
      </c>
      <c r="F268" s="215" t="s">
        <v>553</v>
      </c>
      <c r="G268" s="213"/>
      <c r="H268" s="213"/>
      <c r="I268" s="216"/>
      <c r="J268" s="217">
        <f>BK268</f>
        <v>0</v>
      </c>
      <c r="K268" s="213"/>
      <c r="L268" s="218"/>
      <c r="M268" s="219"/>
      <c r="N268" s="220"/>
      <c r="O268" s="220"/>
      <c r="P268" s="221">
        <f>SUM(P269:P272)</f>
        <v>0</v>
      </c>
      <c r="Q268" s="220"/>
      <c r="R268" s="221">
        <f>SUM(R269:R272)</f>
        <v>0</v>
      </c>
      <c r="S268" s="220"/>
      <c r="T268" s="222">
        <f>SUM(T269:T272)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23" t="s">
        <v>370</v>
      </c>
      <c r="AT268" s="224" t="s">
        <v>75</v>
      </c>
      <c r="AU268" s="224" t="s">
        <v>76</v>
      </c>
      <c r="AY268" s="223" t="s">
        <v>362</v>
      </c>
      <c r="BK268" s="225">
        <f>SUM(BK269:BK272)</f>
        <v>0</v>
      </c>
    </row>
    <row r="269" s="2" customFormat="1" ht="21.75" customHeight="1">
      <c r="A269" s="39"/>
      <c r="B269" s="40"/>
      <c r="C269" s="228" t="s">
        <v>484</v>
      </c>
      <c r="D269" s="228" t="s">
        <v>365</v>
      </c>
      <c r="E269" s="229" t="s">
        <v>555</v>
      </c>
      <c r="F269" s="230" t="s">
        <v>556</v>
      </c>
      <c r="G269" s="231" t="s">
        <v>557</v>
      </c>
      <c r="H269" s="232">
        <v>192</v>
      </c>
      <c r="I269" s="233"/>
      <c r="J269" s="234">
        <f>ROUND(I269*H269,2)</f>
        <v>0</v>
      </c>
      <c r="K269" s="230" t="s">
        <v>369</v>
      </c>
      <c r="L269" s="45"/>
      <c r="M269" s="235" t="s">
        <v>1</v>
      </c>
      <c r="N269" s="236" t="s">
        <v>42</v>
      </c>
      <c r="O269" s="92"/>
      <c r="P269" s="237">
        <f>O269*H269</f>
        <v>0</v>
      </c>
      <c r="Q269" s="237">
        <v>0</v>
      </c>
      <c r="R269" s="237">
        <f>Q269*H269</f>
        <v>0</v>
      </c>
      <c r="S269" s="237">
        <v>0</v>
      </c>
      <c r="T269" s="238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9" t="s">
        <v>558</v>
      </c>
      <c r="AT269" s="239" t="s">
        <v>365</v>
      </c>
      <c r="AU269" s="239" t="s">
        <v>83</v>
      </c>
      <c r="AY269" s="18" t="s">
        <v>362</v>
      </c>
      <c r="BE269" s="240">
        <f>IF(N269="základní",J269,0)</f>
        <v>0</v>
      </c>
      <c r="BF269" s="240">
        <f>IF(N269="snížená",J269,0)</f>
        <v>0</v>
      </c>
      <c r="BG269" s="240">
        <f>IF(N269="zákl. přenesená",J269,0)</f>
        <v>0</v>
      </c>
      <c r="BH269" s="240">
        <f>IF(N269="sníž. přenesená",J269,0)</f>
        <v>0</v>
      </c>
      <c r="BI269" s="240">
        <f>IF(N269="nulová",J269,0)</f>
        <v>0</v>
      </c>
      <c r="BJ269" s="18" t="s">
        <v>88</v>
      </c>
      <c r="BK269" s="240">
        <f>ROUND(I269*H269,2)</f>
        <v>0</v>
      </c>
      <c r="BL269" s="18" t="s">
        <v>558</v>
      </c>
      <c r="BM269" s="239" t="s">
        <v>775</v>
      </c>
    </row>
    <row r="270" s="15" customFormat="1">
      <c r="A270" s="15"/>
      <c r="B270" s="274"/>
      <c r="C270" s="275"/>
      <c r="D270" s="243" t="s">
        <v>372</v>
      </c>
      <c r="E270" s="276" t="s">
        <v>1</v>
      </c>
      <c r="F270" s="277" t="s">
        <v>4495</v>
      </c>
      <c r="G270" s="275"/>
      <c r="H270" s="276" t="s">
        <v>1</v>
      </c>
      <c r="I270" s="278"/>
      <c r="J270" s="275"/>
      <c r="K270" s="275"/>
      <c r="L270" s="279"/>
      <c r="M270" s="280"/>
      <c r="N270" s="281"/>
      <c r="O270" s="281"/>
      <c r="P270" s="281"/>
      <c r="Q270" s="281"/>
      <c r="R270" s="281"/>
      <c r="S270" s="281"/>
      <c r="T270" s="282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83" t="s">
        <v>372</v>
      </c>
      <c r="AU270" s="283" t="s">
        <v>83</v>
      </c>
      <c r="AV270" s="15" t="s">
        <v>83</v>
      </c>
      <c r="AW270" s="15" t="s">
        <v>32</v>
      </c>
      <c r="AX270" s="15" t="s">
        <v>76</v>
      </c>
      <c r="AY270" s="283" t="s">
        <v>362</v>
      </c>
    </row>
    <row r="271" s="13" customFormat="1">
      <c r="A271" s="13"/>
      <c r="B271" s="241"/>
      <c r="C271" s="242"/>
      <c r="D271" s="243" t="s">
        <v>372</v>
      </c>
      <c r="E271" s="244" t="s">
        <v>1</v>
      </c>
      <c r="F271" s="245" t="s">
        <v>777</v>
      </c>
      <c r="G271" s="242"/>
      <c r="H271" s="246">
        <v>192</v>
      </c>
      <c r="I271" s="247"/>
      <c r="J271" s="242"/>
      <c r="K271" s="242"/>
      <c r="L271" s="248"/>
      <c r="M271" s="249"/>
      <c r="N271" s="250"/>
      <c r="O271" s="250"/>
      <c r="P271" s="250"/>
      <c r="Q271" s="250"/>
      <c r="R271" s="250"/>
      <c r="S271" s="250"/>
      <c r="T271" s="251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2" t="s">
        <v>372</v>
      </c>
      <c r="AU271" s="252" t="s">
        <v>83</v>
      </c>
      <c r="AV271" s="13" t="s">
        <v>88</v>
      </c>
      <c r="AW271" s="13" t="s">
        <v>32</v>
      </c>
      <c r="AX271" s="13" t="s">
        <v>76</v>
      </c>
      <c r="AY271" s="252" t="s">
        <v>362</v>
      </c>
    </row>
    <row r="272" s="14" customFormat="1">
      <c r="A272" s="14"/>
      <c r="B272" s="263"/>
      <c r="C272" s="264"/>
      <c r="D272" s="243" t="s">
        <v>372</v>
      </c>
      <c r="E272" s="265" t="s">
        <v>1</v>
      </c>
      <c r="F272" s="266" t="s">
        <v>396</v>
      </c>
      <c r="G272" s="264"/>
      <c r="H272" s="267">
        <v>192</v>
      </c>
      <c r="I272" s="268"/>
      <c r="J272" s="264"/>
      <c r="K272" s="264"/>
      <c r="L272" s="269"/>
      <c r="M272" s="293"/>
      <c r="N272" s="294"/>
      <c r="O272" s="294"/>
      <c r="P272" s="294"/>
      <c r="Q272" s="294"/>
      <c r="R272" s="294"/>
      <c r="S272" s="294"/>
      <c r="T272" s="295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73" t="s">
        <v>372</v>
      </c>
      <c r="AU272" s="273" t="s">
        <v>83</v>
      </c>
      <c r="AV272" s="14" t="s">
        <v>370</v>
      </c>
      <c r="AW272" s="14" t="s">
        <v>32</v>
      </c>
      <c r="AX272" s="14" t="s">
        <v>83</v>
      </c>
      <c r="AY272" s="273" t="s">
        <v>362</v>
      </c>
    </row>
    <row r="273" s="2" customFormat="1" ht="6.96" customHeight="1">
      <c r="A273" s="39"/>
      <c r="B273" s="67"/>
      <c r="C273" s="68"/>
      <c r="D273" s="68"/>
      <c r="E273" s="68"/>
      <c r="F273" s="68"/>
      <c r="G273" s="68"/>
      <c r="H273" s="68"/>
      <c r="I273" s="68"/>
      <c r="J273" s="68"/>
      <c r="K273" s="68"/>
      <c r="L273" s="45"/>
      <c r="M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</row>
  </sheetData>
  <sheetProtection sheet="1" autoFilter="0" formatColumns="0" formatRows="0" objects="1" scenarios="1" spinCount="100000" saltValue="go/6tKHENkgCDprYk+Jzh6i3brhE0Q+K+/EdRdaeJGtGG3flDfNWdhsbns27eWlUTdVAPksYD2STfAo7KSttXg==" hashValue="U0UlIYIJpqfSAGA2ibBWNyfvlz8Pfjx43fX0Ot44EHLckdyg77g0FIKjI9rDiZl3QkR5TL+U7FjPx40GBFjmPQ==" algorithmName="SHA-512" password="CC35"/>
  <autoFilter ref="C130:K27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7:H117"/>
    <mergeCell ref="E121:H121"/>
    <mergeCell ref="E119:H119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240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4429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4430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4496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ROUND(J140,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ROUND((SUM(BE140:BE1398)),  2)</f>
        <v>0</v>
      </c>
      <c r="G37" s="39"/>
      <c r="H37" s="39"/>
      <c r="I37" s="166">
        <v>0.20999999999999999</v>
      </c>
      <c r="J37" s="165">
        <f>ROUND(((SUM(BE140:BE1398))*I37),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ROUND((SUM(BF140:BF1398)),  2)</f>
        <v>0</v>
      </c>
      <c r="G38" s="39"/>
      <c r="H38" s="39"/>
      <c r="I38" s="166">
        <v>0.12</v>
      </c>
      <c r="J38" s="165">
        <f>ROUND(((SUM(BF140:BF1398))*I38),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ROUND((SUM(BG140:BG1398)),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ROUND((SUM(BH140:BH1398)),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ROUND((SUM(BI140:BI1398)),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4429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4430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02.C - Vnitřní stavební úpravy 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J140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334</v>
      </c>
      <c r="E101" s="193"/>
      <c r="F101" s="193"/>
      <c r="G101" s="193"/>
      <c r="H101" s="193"/>
      <c r="I101" s="193"/>
      <c r="J101" s="194">
        <f>J141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779</v>
      </c>
      <c r="E102" s="198"/>
      <c r="F102" s="198"/>
      <c r="G102" s="198"/>
      <c r="H102" s="198"/>
      <c r="I102" s="198"/>
      <c r="J102" s="199">
        <f>J142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336</v>
      </c>
      <c r="E103" s="198"/>
      <c r="F103" s="198"/>
      <c r="G103" s="198"/>
      <c r="H103" s="198"/>
      <c r="I103" s="198"/>
      <c r="J103" s="199">
        <f>J343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337</v>
      </c>
      <c r="E104" s="198"/>
      <c r="F104" s="198"/>
      <c r="G104" s="198"/>
      <c r="H104" s="198"/>
      <c r="I104" s="198"/>
      <c r="J104" s="199">
        <f>J876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338</v>
      </c>
      <c r="E105" s="198"/>
      <c r="F105" s="198"/>
      <c r="G105" s="198"/>
      <c r="H105" s="198"/>
      <c r="I105" s="198"/>
      <c r="J105" s="199">
        <f>J917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339</v>
      </c>
      <c r="E106" s="198"/>
      <c r="F106" s="198"/>
      <c r="G106" s="198"/>
      <c r="H106" s="198"/>
      <c r="I106" s="198"/>
      <c r="J106" s="199">
        <f>J927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0"/>
      <c r="C107" s="191"/>
      <c r="D107" s="192" t="s">
        <v>340</v>
      </c>
      <c r="E107" s="193"/>
      <c r="F107" s="193"/>
      <c r="G107" s="193"/>
      <c r="H107" s="193"/>
      <c r="I107" s="193"/>
      <c r="J107" s="194">
        <f>J929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6"/>
      <c r="C108" s="134"/>
      <c r="D108" s="197" t="s">
        <v>780</v>
      </c>
      <c r="E108" s="198"/>
      <c r="F108" s="198"/>
      <c r="G108" s="198"/>
      <c r="H108" s="198"/>
      <c r="I108" s="198"/>
      <c r="J108" s="199">
        <f>J930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341</v>
      </c>
      <c r="E109" s="198"/>
      <c r="F109" s="198"/>
      <c r="G109" s="198"/>
      <c r="H109" s="198"/>
      <c r="I109" s="198"/>
      <c r="J109" s="199">
        <f>J946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781</v>
      </c>
      <c r="E110" s="198"/>
      <c r="F110" s="198"/>
      <c r="G110" s="198"/>
      <c r="H110" s="198"/>
      <c r="I110" s="198"/>
      <c r="J110" s="199">
        <f>J1136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782</v>
      </c>
      <c r="E111" s="198"/>
      <c r="F111" s="198"/>
      <c r="G111" s="198"/>
      <c r="H111" s="198"/>
      <c r="I111" s="198"/>
      <c r="J111" s="199">
        <f>J1156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4"/>
      <c r="D112" s="197" t="s">
        <v>783</v>
      </c>
      <c r="E112" s="198"/>
      <c r="F112" s="198"/>
      <c r="G112" s="198"/>
      <c r="H112" s="198"/>
      <c r="I112" s="198"/>
      <c r="J112" s="199">
        <f>J1162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4"/>
      <c r="D113" s="197" t="s">
        <v>636</v>
      </c>
      <c r="E113" s="198"/>
      <c r="F113" s="198"/>
      <c r="G113" s="198"/>
      <c r="H113" s="198"/>
      <c r="I113" s="198"/>
      <c r="J113" s="199">
        <f>J1233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6"/>
      <c r="C114" s="134"/>
      <c r="D114" s="197" t="s">
        <v>784</v>
      </c>
      <c r="E114" s="198"/>
      <c r="F114" s="198"/>
      <c r="G114" s="198"/>
      <c r="H114" s="198"/>
      <c r="I114" s="198"/>
      <c r="J114" s="199">
        <f>J1300</f>
        <v>0</v>
      </c>
      <c r="K114" s="134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6"/>
      <c r="C115" s="134"/>
      <c r="D115" s="197" t="s">
        <v>785</v>
      </c>
      <c r="E115" s="198"/>
      <c r="F115" s="198"/>
      <c r="G115" s="198"/>
      <c r="H115" s="198"/>
      <c r="I115" s="198"/>
      <c r="J115" s="199">
        <f>J1366</f>
        <v>0</v>
      </c>
      <c r="K115" s="134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6"/>
      <c r="C116" s="134"/>
      <c r="D116" s="197" t="s">
        <v>786</v>
      </c>
      <c r="E116" s="198"/>
      <c r="F116" s="198"/>
      <c r="G116" s="198"/>
      <c r="H116" s="198"/>
      <c r="I116" s="198"/>
      <c r="J116" s="199">
        <f>J1382</f>
        <v>0</v>
      </c>
      <c r="K116" s="134"/>
      <c r="L116" s="20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2" customFormat="1" ht="21.84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67"/>
      <c r="C118" s="68"/>
      <c r="D118" s="68"/>
      <c r="E118" s="68"/>
      <c r="F118" s="68"/>
      <c r="G118" s="68"/>
      <c r="H118" s="68"/>
      <c r="I118" s="68"/>
      <c r="J118" s="68"/>
      <c r="K118" s="68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22" s="2" customFormat="1" ht="6.96" customHeight="1">
      <c r="A122" s="39"/>
      <c r="B122" s="69"/>
      <c r="C122" s="70"/>
      <c r="D122" s="70"/>
      <c r="E122" s="70"/>
      <c r="F122" s="70"/>
      <c r="G122" s="70"/>
      <c r="H122" s="70"/>
      <c r="I122" s="70"/>
      <c r="J122" s="70"/>
      <c r="K122" s="70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4.96" customHeight="1">
      <c r="A123" s="39"/>
      <c r="B123" s="40"/>
      <c r="C123" s="24" t="s">
        <v>347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16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6.5" customHeight="1">
      <c r="A126" s="39"/>
      <c r="B126" s="40"/>
      <c r="C126" s="41"/>
      <c r="D126" s="41"/>
      <c r="E126" s="185" t="str">
        <f>E7</f>
        <v>Stavební úpravy Ústecká 2855, Česká Lípa</v>
      </c>
      <c r="F126" s="33"/>
      <c r="G126" s="33"/>
      <c r="H126" s="33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" customFormat="1" ht="12" customHeight="1">
      <c r="B127" s="22"/>
      <c r="C127" s="33" t="s">
        <v>325</v>
      </c>
      <c r="D127" s="23"/>
      <c r="E127" s="23"/>
      <c r="F127" s="23"/>
      <c r="G127" s="23"/>
      <c r="H127" s="23"/>
      <c r="I127" s="23"/>
      <c r="J127" s="23"/>
      <c r="K127" s="23"/>
      <c r="L127" s="21"/>
    </row>
    <row r="128" s="1" customFormat="1" ht="16.5" customHeight="1">
      <c r="B128" s="22"/>
      <c r="C128" s="23"/>
      <c r="D128" s="23"/>
      <c r="E128" s="185" t="s">
        <v>4429</v>
      </c>
      <c r="F128" s="23"/>
      <c r="G128" s="23"/>
      <c r="H128" s="23"/>
      <c r="I128" s="23"/>
      <c r="J128" s="23"/>
      <c r="K128" s="23"/>
      <c r="L128" s="21"/>
    </row>
    <row r="129" s="1" customFormat="1" ht="12" customHeight="1">
      <c r="B129" s="22"/>
      <c r="C129" s="33" t="s">
        <v>327</v>
      </c>
      <c r="D129" s="23"/>
      <c r="E129" s="23"/>
      <c r="F129" s="23"/>
      <c r="G129" s="23"/>
      <c r="H129" s="23"/>
      <c r="I129" s="23"/>
      <c r="J129" s="23"/>
      <c r="K129" s="23"/>
      <c r="L129" s="21"/>
    </row>
    <row r="130" s="2" customFormat="1" ht="16.5" customHeight="1">
      <c r="A130" s="39"/>
      <c r="B130" s="40"/>
      <c r="C130" s="41"/>
      <c r="D130" s="41"/>
      <c r="E130" s="296" t="s">
        <v>4430</v>
      </c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2" customHeight="1">
      <c r="A131" s="39"/>
      <c r="B131" s="40"/>
      <c r="C131" s="33" t="s">
        <v>634</v>
      </c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6.5" customHeight="1">
      <c r="A132" s="39"/>
      <c r="B132" s="40"/>
      <c r="C132" s="41"/>
      <c r="D132" s="41"/>
      <c r="E132" s="77" t="str">
        <f>E13</f>
        <v xml:space="preserve">02.C - Vnitřní stavební úpravy </v>
      </c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6.96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2" customHeight="1">
      <c r="A134" s="39"/>
      <c r="B134" s="40"/>
      <c r="C134" s="33" t="s">
        <v>20</v>
      </c>
      <c r="D134" s="41"/>
      <c r="E134" s="41"/>
      <c r="F134" s="28" t="str">
        <f>F16</f>
        <v xml:space="preserve">Ústecká 2855, Česká Lípa </v>
      </c>
      <c r="G134" s="41"/>
      <c r="H134" s="41"/>
      <c r="I134" s="33" t="s">
        <v>22</v>
      </c>
      <c r="J134" s="80" t="str">
        <f>IF(J16="","",J16)</f>
        <v>6. 8. 2025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6.96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5.15" customHeight="1">
      <c r="A136" s="39"/>
      <c r="B136" s="40"/>
      <c r="C136" s="33" t="s">
        <v>24</v>
      </c>
      <c r="D136" s="41"/>
      <c r="E136" s="41"/>
      <c r="F136" s="28" t="str">
        <f>E19</f>
        <v>Město Č. Lípa, n. T.G.M. 1/1, 47 001 Česká Lípa</v>
      </c>
      <c r="G136" s="41"/>
      <c r="H136" s="41"/>
      <c r="I136" s="33" t="s">
        <v>30</v>
      </c>
      <c r="J136" s="37" t="str">
        <f>E25</f>
        <v xml:space="preserve"> </v>
      </c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5.15" customHeight="1">
      <c r="A137" s="39"/>
      <c r="B137" s="40"/>
      <c r="C137" s="33" t="s">
        <v>28</v>
      </c>
      <c r="D137" s="41"/>
      <c r="E137" s="41"/>
      <c r="F137" s="28" t="str">
        <f>IF(E22="","",E22)</f>
        <v>Vyplň údaj</v>
      </c>
      <c r="G137" s="41"/>
      <c r="H137" s="41"/>
      <c r="I137" s="33" t="s">
        <v>33</v>
      </c>
      <c r="J137" s="37" t="str">
        <f>E28</f>
        <v xml:space="preserve"> </v>
      </c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0.32" customHeight="1">
      <c r="A138" s="39"/>
      <c r="B138" s="40"/>
      <c r="C138" s="41"/>
      <c r="D138" s="41"/>
      <c r="E138" s="41"/>
      <c r="F138" s="41"/>
      <c r="G138" s="41"/>
      <c r="H138" s="41"/>
      <c r="I138" s="41"/>
      <c r="J138" s="41"/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11" customFormat="1" ht="29.28" customHeight="1">
      <c r="A139" s="201"/>
      <c r="B139" s="202"/>
      <c r="C139" s="203" t="s">
        <v>348</v>
      </c>
      <c r="D139" s="204" t="s">
        <v>61</v>
      </c>
      <c r="E139" s="204" t="s">
        <v>57</v>
      </c>
      <c r="F139" s="204" t="s">
        <v>58</v>
      </c>
      <c r="G139" s="204" t="s">
        <v>349</v>
      </c>
      <c r="H139" s="204" t="s">
        <v>350</v>
      </c>
      <c r="I139" s="204" t="s">
        <v>351</v>
      </c>
      <c r="J139" s="204" t="s">
        <v>331</v>
      </c>
      <c r="K139" s="205" t="s">
        <v>352</v>
      </c>
      <c r="L139" s="206"/>
      <c r="M139" s="101" t="s">
        <v>1</v>
      </c>
      <c r="N139" s="102" t="s">
        <v>40</v>
      </c>
      <c r="O139" s="102" t="s">
        <v>353</v>
      </c>
      <c r="P139" s="102" t="s">
        <v>354</v>
      </c>
      <c r="Q139" s="102" t="s">
        <v>355</v>
      </c>
      <c r="R139" s="102" t="s">
        <v>356</v>
      </c>
      <c r="S139" s="102" t="s">
        <v>357</v>
      </c>
      <c r="T139" s="103" t="s">
        <v>358</v>
      </c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</row>
    <row r="140" s="2" customFormat="1" ht="22.8" customHeight="1">
      <c r="A140" s="39"/>
      <c r="B140" s="40"/>
      <c r="C140" s="108" t="s">
        <v>359</v>
      </c>
      <c r="D140" s="41"/>
      <c r="E140" s="41"/>
      <c r="F140" s="41"/>
      <c r="G140" s="41"/>
      <c r="H140" s="41"/>
      <c r="I140" s="41"/>
      <c r="J140" s="207">
        <f>BK140</f>
        <v>0</v>
      </c>
      <c r="K140" s="41"/>
      <c r="L140" s="45"/>
      <c r="M140" s="104"/>
      <c r="N140" s="208"/>
      <c r="O140" s="105"/>
      <c r="P140" s="209">
        <f>P141+P929</f>
        <v>0</v>
      </c>
      <c r="Q140" s="105"/>
      <c r="R140" s="209">
        <f>R141+R929</f>
        <v>271.22182946999999</v>
      </c>
      <c r="S140" s="105"/>
      <c r="T140" s="210">
        <f>T141+T929</f>
        <v>12.91483596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75</v>
      </c>
      <c r="AU140" s="18" t="s">
        <v>333</v>
      </c>
      <c r="BK140" s="211">
        <f>BK141+BK929</f>
        <v>0</v>
      </c>
    </row>
    <row r="141" s="12" customFormat="1" ht="25.92" customHeight="1">
      <c r="A141" s="12"/>
      <c r="B141" s="212"/>
      <c r="C141" s="213"/>
      <c r="D141" s="214" t="s">
        <v>75</v>
      </c>
      <c r="E141" s="215" t="s">
        <v>360</v>
      </c>
      <c r="F141" s="215" t="s">
        <v>361</v>
      </c>
      <c r="G141" s="213"/>
      <c r="H141" s="213"/>
      <c r="I141" s="216"/>
      <c r="J141" s="217">
        <f>BK141</f>
        <v>0</v>
      </c>
      <c r="K141" s="213"/>
      <c r="L141" s="218"/>
      <c r="M141" s="219"/>
      <c r="N141" s="220"/>
      <c r="O141" s="220"/>
      <c r="P141" s="221">
        <f>P142+P343+P876+P917+P927</f>
        <v>0</v>
      </c>
      <c r="Q141" s="220"/>
      <c r="R141" s="221">
        <f>R142+R343+R876+R917+R927</f>
        <v>125.03621960000001</v>
      </c>
      <c r="S141" s="220"/>
      <c r="T141" s="222">
        <f>T142+T343+T876+T917+T927</f>
        <v>10.682986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3" t="s">
        <v>83</v>
      </c>
      <c r="AT141" s="224" t="s">
        <v>75</v>
      </c>
      <c r="AU141" s="224" t="s">
        <v>76</v>
      </c>
      <c r="AY141" s="223" t="s">
        <v>362</v>
      </c>
      <c r="BK141" s="225">
        <f>BK142+BK343+BK876+BK917+BK927</f>
        <v>0</v>
      </c>
    </row>
    <row r="142" s="12" customFormat="1" ht="22.8" customHeight="1">
      <c r="A142" s="12"/>
      <c r="B142" s="212"/>
      <c r="C142" s="213"/>
      <c r="D142" s="214" t="s">
        <v>75</v>
      </c>
      <c r="E142" s="226" t="s">
        <v>104</v>
      </c>
      <c r="F142" s="226" t="s">
        <v>788</v>
      </c>
      <c r="G142" s="213"/>
      <c r="H142" s="213"/>
      <c r="I142" s="216"/>
      <c r="J142" s="227">
        <f>BK142</f>
        <v>0</v>
      </c>
      <c r="K142" s="213"/>
      <c r="L142" s="218"/>
      <c r="M142" s="219"/>
      <c r="N142" s="220"/>
      <c r="O142" s="220"/>
      <c r="P142" s="221">
        <f>SUM(P143:P342)</f>
        <v>0</v>
      </c>
      <c r="Q142" s="220"/>
      <c r="R142" s="221">
        <f>SUM(R143:R342)</f>
        <v>33.82851659</v>
      </c>
      <c r="S142" s="220"/>
      <c r="T142" s="222">
        <f>SUM(T143:T342)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3" t="s">
        <v>83</v>
      </c>
      <c r="AT142" s="224" t="s">
        <v>75</v>
      </c>
      <c r="AU142" s="224" t="s">
        <v>83</v>
      </c>
      <c r="AY142" s="223" t="s">
        <v>362</v>
      </c>
      <c r="BK142" s="225">
        <f>SUM(BK143:BK342)</f>
        <v>0</v>
      </c>
    </row>
    <row r="143" s="2" customFormat="1" ht="37.8" customHeight="1">
      <c r="A143" s="39"/>
      <c r="B143" s="40"/>
      <c r="C143" s="228" t="s">
        <v>83</v>
      </c>
      <c r="D143" s="228" t="s">
        <v>365</v>
      </c>
      <c r="E143" s="229" t="s">
        <v>789</v>
      </c>
      <c r="F143" s="230" t="s">
        <v>790</v>
      </c>
      <c r="G143" s="231" t="s">
        <v>368</v>
      </c>
      <c r="H143" s="232">
        <v>1.5600000000000001</v>
      </c>
      <c r="I143" s="233"/>
      <c r="J143" s="234">
        <f>ROUND(I143*H143,2)</f>
        <v>0</v>
      </c>
      <c r="K143" s="230" t="s">
        <v>471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0.22362000000000001</v>
      </c>
      <c r="R143" s="237">
        <f>Q143*H143</f>
        <v>0.34884720000000002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370</v>
      </c>
      <c r="AT143" s="239" t="s">
        <v>365</v>
      </c>
      <c r="AU143" s="239" t="s">
        <v>88</v>
      </c>
      <c r="AY143" s="18" t="s">
        <v>362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370</v>
      </c>
      <c r="BM143" s="239" t="s">
        <v>791</v>
      </c>
    </row>
    <row r="144" s="15" customFormat="1">
      <c r="A144" s="15"/>
      <c r="B144" s="274"/>
      <c r="C144" s="275"/>
      <c r="D144" s="243" t="s">
        <v>372</v>
      </c>
      <c r="E144" s="276" t="s">
        <v>1</v>
      </c>
      <c r="F144" s="277" t="s">
        <v>4433</v>
      </c>
      <c r="G144" s="275"/>
      <c r="H144" s="276" t="s">
        <v>1</v>
      </c>
      <c r="I144" s="278"/>
      <c r="J144" s="275"/>
      <c r="K144" s="275"/>
      <c r="L144" s="279"/>
      <c r="M144" s="280"/>
      <c r="N144" s="281"/>
      <c r="O144" s="281"/>
      <c r="P144" s="281"/>
      <c r="Q144" s="281"/>
      <c r="R144" s="281"/>
      <c r="S144" s="281"/>
      <c r="T144" s="282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83" t="s">
        <v>372</v>
      </c>
      <c r="AU144" s="283" t="s">
        <v>88</v>
      </c>
      <c r="AV144" s="15" t="s">
        <v>83</v>
      </c>
      <c r="AW144" s="15" t="s">
        <v>32</v>
      </c>
      <c r="AX144" s="15" t="s">
        <v>76</v>
      </c>
      <c r="AY144" s="283" t="s">
        <v>362</v>
      </c>
    </row>
    <row r="145" s="15" customFormat="1">
      <c r="A145" s="15"/>
      <c r="B145" s="274"/>
      <c r="C145" s="275"/>
      <c r="D145" s="243" t="s">
        <v>372</v>
      </c>
      <c r="E145" s="276" t="s">
        <v>1</v>
      </c>
      <c r="F145" s="277" t="s">
        <v>4497</v>
      </c>
      <c r="G145" s="275"/>
      <c r="H145" s="276" t="s">
        <v>1</v>
      </c>
      <c r="I145" s="278"/>
      <c r="J145" s="275"/>
      <c r="K145" s="275"/>
      <c r="L145" s="279"/>
      <c r="M145" s="280"/>
      <c r="N145" s="281"/>
      <c r="O145" s="281"/>
      <c r="P145" s="281"/>
      <c r="Q145" s="281"/>
      <c r="R145" s="281"/>
      <c r="S145" s="281"/>
      <c r="T145" s="282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83" t="s">
        <v>372</v>
      </c>
      <c r="AU145" s="283" t="s">
        <v>88</v>
      </c>
      <c r="AV145" s="15" t="s">
        <v>83</v>
      </c>
      <c r="AW145" s="15" t="s">
        <v>32</v>
      </c>
      <c r="AX145" s="15" t="s">
        <v>76</v>
      </c>
      <c r="AY145" s="283" t="s">
        <v>362</v>
      </c>
    </row>
    <row r="146" s="13" customFormat="1">
      <c r="A146" s="13"/>
      <c r="B146" s="241"/>
      <c r="C146" s="242"/>
      <c r="D146" s="243" t="s">
        <v>372</v>
      </c>
      <c r="E146" s="244" t="s">
        <v>1</v>
      </c>
      <c r="F146" s="245" t="s">
        <v>4498</v>
      </c>
      <c r="G146" s="242"/>
      <c r="H146" s="246">
        <v>1.5600000000000001</v>
      </c>
      <c r="I146" s="247"/>
      <c r="J146" s="242"/>
      <c r="K146" s="242"/>
      <c r="L146" s="248"/>
      <c r="M146" s="249"/>
      <c r="N146" s="250"/>
      <c r="O146" s="250"/>
      <c r="P146" s="250"/>
      <c r="Q146" s="250"/>
      <c r="R146" s="250"/>
      <c r="S146" s="250"/>
      <c r="T146" s="25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2" t="s">
        <v>372</v>
      </c>
      <c r="AU146" s="252" t="s">
        <v>88</v>
      </c>
      <c r="AV146" s="13" t="s">
        <v>88</v>
      </c>
      <c r="AW146" s="13" t="s">
        <v>32</v>
      </c>
      <c r="AX146" s="13" t="s">
        <v>76</v>
      </c>
      <c r="AY146" s="252" t="s">
        <v>362</v>
      </c>
    </row>
    <row r="147" s="14" customFormat="1">
      <c r="A147" s="14"/>
      <c r="B147" s="263"/>
      <c r="C147" s="264"/>
      <c r="D147" s="243" t="s">
        <v>372</v>
      </c>
      <c r="E147" s="265" t="s">
        <v>1</v>
      </c>
      <c r="F147" s="266" t="s">
        <v>396</v>
      </c>
      <c r="G147" s="264"/>
      <c r="H147" s="267">
        <v>1.5600000000000001</v>
      </c>
      <c r="I147" s="268"/>
      <c r="J147" s="264"/>
      <c r="K147" s="264"/>
      <c r="L147" s="269"/>
      <c r="M147" s="270"/>
      <c r="N147" s="271"/>
      <c r="O147" s="271"/>
      <c r="P147" s="271"/>
      <c r="Q147" s="271"/>
      <c r="R147" s="271"/>
      <c r="S147" s="271"/>
      <c r="T147" s="27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73" t="s">
        <v>372</v>
      </c>
      <c r="AU147" s="273" t="s">
        <v>88</v>
      </c>
      <c r="AV147" s="14" t="s">
        <v>370</v>
      </c>
      <c r="AW147" s="14" t="s">
        <v>32</v>
      </c>
      <c r="AX147" s="14" t="s">
        <v>83</v>
      </c>
      <c r="AY147" s="273" t="s">
        <v>362</v>
      </c>
    </row>
    <row r="148" s="2" customFormat="1" ht="37.8" customHeight="1">
      <c r="A148" s="39"/>
      <c r="B148" s="40"/>
      <c r="C148" s="228" t="s">
        <v>88</v>
      </c>
      <c r="D148" s="228" t="s">
        <v>365</v>
      </c>
      <c r="E148" s="229" t="s">
        <v>2268</v>
      </c>
      <c r="F148" s="230" t="s">
        <v>2269</v>
      </c>
      <c r="G148" s="231" t="s">
        <v>368</v>
      </c>
      <c r="H148" s="232">
        <v>1.0800000000000001</v>
      </c>
      <c r="I148" s="233"/>
      <c r="J148" s="234">
        <f>ROUND(I148*H148,2)</f>
        <v>0</v>
      </c>
      <c r="K148" s="230" t="s">
        <v>369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0.18310000000000001</v>
      </c>
      <c r="R148" s="237">
        <f>Q148*H148</f>
        <v>0.19774800000000004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370</v>
      </c>
      <c r="AT148" s="239" t="s">
        <v>365</v>
      </c>
      <c r="AU148" s="239" t="s">
        <v>88</v>
      </c>
      <c r="AY148" s="18" t="s">
        <v>362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370</v>
      </c>
      <c r="BM148" s="239" t="s">
        <v>2270</v>
      </c>
    </row>
    <row r="149" s="15" customFormat="1">
      <c r="A149" s="15"/>
      <c r="B149" s="274"/>
      <c r="C149" s="275"/>
      <c r="D149" s="243" t="s">
        <v>372</v>
      </c>
      <c r="E149" s="276" t="s">
        <v>1</v>
      </c>
      <c r="F149" s="277" t="s">
        <v>4499</v>
      </c>
      <c r="G149" s="275"/>
      <c r="H149" s="276" t="s">
        <v>1</v>
      </c>
      <c r="I149" s="278"/>
      <c r="J149" s="275"/>
      <c r="K149" s="275"/>
      <c r="L149" s="279"/>
      <c r="M149" s="280"/>
      <c r="N149" s="281"/>
      <c r="O149" s="281"/>
      <c r="P149" s="281"/>
      <c r="Q149" s="281"/>
      <c r="R149" s="281"/>
      <c r="S149" s="281"/>
      <c r="T149" s="282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83" t="s">
        <v>372</v>
      </c>
      <c r="AU149" s="283" t="s">
        <v>88</v>
      </c>
      <c r="AV149" s="15" t="s">
        <v>83</v>
      </c>
      <c r="AW149" s="15" t="s">
        <v>32</v>
      </c>
      <c r="AX149" s="15" t="s">
        <v>76</v>
      </c>
      <c r="AY149" s="283" t="s">
        <v>362</v>
      </c>
    </row>
    <row r="150" s="13" customFormat="1">
      <c r="A150" s="13"/>
      <c r="B150" s="241"/>
      <c r="C150" s="242"/>
      <c r="D150" s="243" t="s">
        <v>372</v>
      </c>
      <c r="E150" s="244" t="s">
        <v>1</v>
      </c>
      <c r="F150" s="245" t="s">
        <v>4500</v>
      </c>
      <c r="G150" s="242"/>
      <c r="H150" s="246">
        <v>1.0800000000000001</v>
      </c>
      <c r="I150" s="247"/>
      <c r="J150" s="242"/>
      <c r="K150" s="242"/>
      <c r="L150" s="248"/>
      <c r="M150" s="249"/>
      <c r="N150" s="250"/>
      <c r="O150" s="250"/>
      <c r="P150" s="250"/>
      <c r="Q150" s="250"/>
      <c r="R150" s="250"/>
      <c r="S150" s="250"/>
      <c r="T150" s="25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2" t="s">
        <v>372</v>
      </c>
      <c r="AU150" s="252" t="s">
        <v>88</v>
      </c>
      <c r="AV150" s="13" t="s">
        <v>88</v>
      </c>
      <c r="AW150" s="13" t="s">
        <v>32</v>
      </c>
      <c r="AX150" s="13" t="s">
        <v>76</v>
      </c>
      <c r="AY150" s="252" t="s">
        <v>362</v>
      </c>
    </row>
    <row r="151" s="14" customFormat="1">
      <c r="A151" s="14"/>
      <c r="B151" s="263"/>
      <c r="C151" s="264"/>
      <c r="D151" s="243" t="s">
        <v>372</v>
      </c>
      <c r="E151" s="265" t="s">
        <v>1</v>
      </c>
      <c r="F151" s="266" t="s">
        <v>396</v>
      </c>
      <c r="G151" s="264"/>
      <c r="H151" s="267">
        <v>1.0800000000000001</v>
      </c>
      <c r="I151" s="268"/>
      <c r="J151" s="264"/>
      <c r="K151" s="264"/>
      <c r="L151" s="269"/>
      <c r="M151" s="270"/>
      <c r="N151" s="271"/>
      <c r="O151" s="271"/>
      <c r="P151" s="271"/>
      <c r="Q151" s="271"/>
      <c r="R151" s="271"/>
      <c r="S151" s="271"/>
      <c r="T151" s="27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73" t="s">
        <v>372</v>
      </c>
      <c r="AU151" s="273" t="s">
        <v>88</v>
      </c>
      <c r="AV151" s="14" t="s">
        <v>370</v>
      </c>
      <c r="AW151" s="14" t="s">
        <v>32</v>
      </c>
      <c r="AX151" s="14" t="s">
        <v>83</v>
      </c>
      <c r="AY151" s="273" t="s">
        <v>362</v>
      </c>
    </row>
    <row r="152" s="2" customFormat="1" ht="21.75" customHeight="1">
      <c r="A152" s="39"/>
      <c r="B152" s="40"/>
      <c r="C152" s="228" t="s">
        <v>104</v>
      </c>
      <c r="D152" s="228" t="s">
        <v>365</v>
      </c>
      <c r="E152" s="229" t="s">
        <v>794</v>
      </c>
      <c r="F152" s="230" t="s">
        <v>795</v>
      </c>
      <c r="G152" s="231" t="s">
        <v>403</v>
      </c>
      <c r="H152" s="232">
        <v>7.5999999999999996</v>
      </c>
      <c r="I152" s="233"/>
      <c r="J152" s="234">
        <f>ROUND(I152*H152,2)</f>
        <v>0</v>
      </c>
      <c r="K152" s="230" t="s">
        <v>369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6.0000000000000002E-05</v>
      </c>
      <c r="R152" s="237">
        <f>Q152*H152</f>
        <v>0.00045599999999999997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370</v>
      </c>
      <c r="AT152" s="239" t="s">
        <v>365</v>
      </c>
      <c r="AU152" s="239" t="s">
        <v>88</v>
      </c>
      <c r="AY152" s="18" t="s">
        <v>362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370</v>
      </c>
      <c r="BM152" s="239" t="s">
        <v>796</v>
      </c>
    </row>
    <row r="153" s="15" customFormat="1">
      <c r="A153" s="15"/>
      <c r="B153" s="274"/>
      <c r="C153" s="275"/>
      <c r="D153" s="243" t="s">
        <v>372</v>
      </c>
      <c r="E153" s="276" t="s">
        <v>1</v>
      </c>
      <c r="F153" s="277" t="s">
        <v>797</v>
      </c>
      <c r="G153" s="275"/>
      <c r="H153" s="276" t="s">
        <v>1</v>
      </c>
      <c r="I153" s="278"/>
      <c r="J153" s="275"/>
      <c r="K153" s="275"/>
      <c r="L153" s="279"/>
      <c r="M153" s="280"/>
      <c r="N153" s="281"/>
      <c r="O153" s="281"/>
      <c r="P153" s="281"/>
      <c r="Q153" s="281"/>
      <c r="R153" s="281"/>
      <c r="S153" s="281"/>
      <c r="T153" s="282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83" t="s">
        <v>372</v>
      </c>
      <c r="AU153" s="283" t="s">
        <v>88</v>
      </c>
      <c r="AV153" s="15" t="s">
        <v>83</v>
      </c>
      <c r="AW153" s="15" t="s">
        <v>32</v>
      </c>
      <c r="AX153" s="15" t="s">
        <v>76</v>
      </c>
      <c r="AY153" s="283" t="s">
        <v>362</v>
      </c>
    </row>
    <row r="154" s="13" customFormat="1">
      <c r="A154" s="13"/>
      <c r="B154" s="241"/>
      <c r="C154" s="242"/>
      <c r="D154" s="243" t="s">
        <v>372</v>
      </c>
      <c r="E154" s="244" t="s">
        <v>1</v>
      </c>
      <c r="F154" s="245" t="s">
        <v>4501</v>
      </c>
      <c r="G154" s="242"/>
      <c r="H154" s="246">
        <v>7.5999999999999996</v>
      </c>
      <c r="I154" s="247"/>
      <c r="J154" s="242"/>
      <c r="K154" s="242"/>
      <c r="L154" s="248"/>
      <c r="M154" s="249"/>
      <c r="N154" s="250"/>
      <c r="O154" s="250"/>
      <c r="P154" s="250"/>
      <c r="Q154" s="250"/>
      <c r="R154" s="250"/>
      <c r="S154" s="250"/>
      <c r="T154" s="25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2" t="s">
        <v>372</v>
      </c>
      <c r="AU154" s="252" t="s">
        <v>88</v>
      </c>
      <c r="AV154" s="13" t="s">
        <v>88</v>
      </c>
      <c r="AW154" s="13" t="s">
        <v>32</v>
      </c>
      <c r="AX154" s="13" t="s">
        <v>83</v>
      </c>
      <c r="AY154" s="252" t="s">
        <v>362</v>
      </c>
    </row>
    <row r="155" s="2" customFormat="1" ht="33" customHeight="1">
      <c r="A155" s="39"/>
      <c r="B155" s="40"/>
      <c r="C155" s="228" t="s">
        <v>370</v>
      </c>
      <c r="D155" s="228" t="s">
        <v>365</v>
      </c>
      <c r="E155" s="229" t="s">
        <v>799</v>
      </c>
      <c r="F155" s="230" t="s">
        <v>800</v>
      </c>
      <c r="G155" s="231" t="s">
        <v>470</v>
      </c>
      <c r="H155" s="232">
        <v>10</v>
      </c>
      <c r="I155" s="233"/>
      <c r="J155" s="234">
        <f>ROUND(I155*H155,2)</f>
        <v>0</v>
      </c>
      <c r="K155" s="230" t="s">
        <v>369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0.020209999999999999</v>
      </c>
      <c r="R155" s="237">
        <f>Q155*H155</f>
        <v>0.2021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370</v>
      </c>
      <c r="AT155" s="239" t="s">
        <v>365</v>
      </c>
      <c r="AU155" s="239" t="s">
        <v>88</v>
      </c>
      <c r="AY155" s="18" t="s">
        <v>362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370</v>
      </c>
      <c r="BM155" s="239" t="s">
        <v>801</v>
      </c>
    </row>
    <row r="156" s="15" customFormat="1">
      <c r="A156" s="15"/>
      <c r="B156" s="274"/>
      <c r="C156" s="275"/>
      <c r="D156" s="243" t="s">
        <v>372</v>
      </c>
      <c r="E156" s="276" t="s">
        <v>1</v>
      </c>
      <c r="F156" s="277" t="s">
        <v>4433</v>
      </c>
      <c r="G156" s="275"/>
      <c r="H156" s="276" t="s">
        <v>1</v>
      </c>
      <c r="I156" s="278"/>
      <c r="J156" s="275"/>
      <c r="K156" s="275"/>
      <c r="L156" s="279"/>
      <c r="M156" s="280"/>
      <c r="N156" s="281"/>
      <c r="O156" s="281"/>
      <c r="P156" s="281"/>
      <c r="Q156" s="281"/>
      <c r="R156" s="281"/>
      <c r="S156" s="281"/>
      <c r="T156" s="282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83" t="s">
        <v>372</v>
      </c>
      <c r="AU156" s="283" t="s">
        <v>88</v>
      </c>
      <c r="AV156" s="15" t="s">
        <v>83</v>
      </c>
      <c r="AW156" s="15" t="s">
        <v>32</v>
      </c>
      <c r="AX156" s="15" t="s">
        <v>76</v>
      </c>
      <c r="AY156" s="283" t="s">
        <v>362</v>
      </c>
    </row>
    <row r="157" s="13" customFormat="1">
      <c r="A157" s="13"/>
      <c r="B157" s="241"/>
      <c r="C157" s="242"/>
      <c r="D157" s="243" t="s">
        <v>372</v>
      </c>
      <c r="E157" s="244" t="s">
        <v>1</v>
      </c>
      <c r="F157" s="245" t="s">
        <v>4502</v>
      </c>
      <c r="G157" s="242"/>
      <c r="H157" s="246">
        <v>10</v>
      </c>
      <c r="I157" s="247"/>
      <c r="J157" s="242"/>
      <c r="K157" s="242"/>
      <c r="L157" s="248"/>
      <c r="M157" s="249"/>
      <c r="N157" s="250"/>
      <c r="O157" s="250"/>
      <c r="P157" s="250"/>
      <c r="Q157" s="250"/>
      <c r="R157" s="250"/>
      <c r="S157" s="250"/>
      <c r="T157" s="25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2" t="s">
        <v>372</v>
      </c>
      <c r="AU157" s="252" t="s">
        <v>88</v>
      </c>
      <c r="AV157" s="13" t="s">
        <v>88</v>
      </c>
      <c r="AW157" s="13" t="s">
        <v>32</v>
      </c>
      <c r="AX157" s="13" t="s">
        <v>76</v>
      </c>
      <c r="AY157" s="252" t="s">
        <v>362</v>
      </c>
    </row>
    <row r="158" s="14" customFormat="1">
      <c r="A158" s="14"/>
      <c r="B158" s="263"/>
      <c r="C158" s="264"/>
      <c r="D158" s="243" t="s">
        <v>372</v>
      </c>
      <c r="E158" s="265" t="s">
        <v>1</v>
      </c>
      <c r="F158" s="266" t="s">
        <v>396</v>
      </c>
      <c r="G158" s="264"/>
      <c r="H158" s="267">
        <v>10</v>
      </c>
      <c r="I158" s="268"/>
      <c r="J158" s="264"/>
      <c r="K158" s="264"/>
      <c r="L158" s="269"/>
      <c r="M158" s="270"/>
      <c r="N158" s="271"/>
      <c r="O158" s="271"/>
      <c r="P158" s="271"/>
      <c r="Q158" s="271"/>
      <c r="R158" s="271"/>
      <c r="S158" s="271"/>
      <c r="T158" s="27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73" t="s">
        <v>372</v>
      </c>
      <c r="AU158" s="273" t="s">
        <v>88</v>
      </c>
      <c r="AV158" s="14" t="s">
        <v>370</v>
      </c>
      <c r="AW158" s="14" t="s">
        <v>32</v>
      </c>
      <c r="AX158" s="14" t="s">
        <v>83</v>
      </c>
      <c r="AY158" s="273" t="s">
        <v>362</v>
      </c>
    </row>
    <row r="159" s="2" customFormat="1" ht="33" customHeight="1">
      <c r="A159" s="39"/>
      <c r="B159" s="40"/>
      <c r="C159" s="228" t="s">
        <v>363</v>
      </c>
      <c r="D159" s="228" t="s">
        <v>365</v>
      </c>
      <c r="E159" s="229" t="s">
        <v>4503</v>
      </c>
      <c r="F159" s="230" t="s">
        <v>4504</v>
      </c>
      <c r="G159" s="231" t="s">
        <v>470</v>
      </c>
      <c r="H159" s="232">
        <v>7</v>
      </c>
      <c r="I159" s="233"/>
      <c r="J159" s="234">
        <f>ROUND(I159*H159,2)</f>
        <v>0</v>
      </c>
      <c r="K159" s="230" t="s">
        <v>369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0.026280000000000001</v>
      </c>
      <c r="R159" s="237">
        <f>Q159*H159</f>
        <v>0.18396000000000001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370</v>
      </c>
      <c r="AT159" s="239" t="s">
        <v>365</v>
      </c>
      <c r="AU159" s="239" t="s">
        <v>88</v>
      </c>
      <c r="AY159" s="18" t="s">
        <v>362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370</v>
      </c>
      <c r="BM159" s="239" t="s">
        <v>4505</v>
      </c>
    </row>
    <row r="160" s="15" customFormat="1">
      <c r="A160" s="15"/>
      <c r="B160" s="274"/>
      <c r="C160" s="275"/>
      <c r="D160" s="243" t="s">
        <v>372</v>
      </c>
      <c r="E160" s="276" t="s">
        <v>1</v>
      </c>
      <c r="F160" s="277" t="s">
        <v>4506</v>
      </c>
      <c r="G160" s="275"/>
      <c r="H160" s="276" t="s">
        <v>1</v>
      </c>
      <c r="I160" s="278"/>
      <c r="J160" s="275"/>
      <c r="K160" s="275"/>
      <c r="L160" s="279"/>
      <c r="M160" s="280"/>
      <c r="N160" s="281"/>
      <c r="O160" s="281"/>
      <c r="P160" s="281"/>
      <c r="Q160" s="281"/>
      <c r="R160" s="281"/>
      <c r="S160" s="281"/>
      <c r="T160" s="282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83" t="s">
        <v>372</v>
      </c>
      <c r="AU160" s="283" t="s">
        <v>88</v>
      </c>
      <c r="AV160" s="15" t="s">
        <v>83</v>
      </c>
      <c r="AW160" s="15" t="s">
        <v>32</v>
      </c>
      <c r="AX160" s="15" t="s">
        <v>76</v>
      </c>
      <c r="AY160" s="283" t="s">
        <v>362</v>
      </c>
    </row>
    <row r="161" s="13" customFormat="1">
      <c r="A161" s="13"/>
      <c r="B161" s="241"/>
      <c r="C161" s="242"/>
      <c r="D161" s="243" t="s">
        <v>372</v>
      </c>
      <c r="E161" s="244" t="s">
        <v>1</v>
      </c>
      <c r="F161" s="245" t="s">
        <v>4507</v>
      </c>
      <c r="G161" s="242"/>
      <c r="H161" s="246">
        <v>7</v>
      </c>
      <c r="I161" s="247"/>
      <c r="J161" s="242"/>
      <c r="K161" s="242"/>
      <c r="L161" s="248"/>
      <c r="M161" s="249"/>
      <c r="N161" s="250"/>
      <c r="O161" s="250"/>
      <c r="P161" s="250"/>
      <c r="Q161" s="250"/>
      <c r="R161" s="250"/>
      <c r="S161" s="250"/>
      <c r="T161" s="25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2" t="s">
        <v>372</v>
      </c>
      <c r="AU161" s="252" t="s">
        <v>88</v>
      </c>
      <c r="AV161" s="13" t="s">
        <v>88</v>
      </c>
      <c r="AW161" s="13" t="s">
        <v>32</v>
      </c>
      <c r="AX161" s="13" t="s">
        <v>76</v>
      </c>
      <c r="AY161" s="252" t="s">
        <v>362</v>
      </c>
    </row>
    <row r="162" s="14" customFormat="1">
      <c r="A162" s="14"/>
      <c r="B162" s="263"/>
      <c r="C162" s="264"/>
      <c r="D162" s="243" t="s">
        <v>372</v>
      </c>
      <c r="E162" s="265" t="s">
        <v>1</v>
      </c>
      <c r="F162" s="266" t="s">
        <v>396</v>
      </c>
      <c r="G162" s="264"/>
      <c r="H162" s="267">
        <v>7</v>
      </c>
      <c r="I162" s="268"/>
      <c r="J162" s="264"/>
      <c r="K162" s="264"/>
      <c r="L162" s="269"/>
      <c r="M162" s="270"/>
      <c r="N162" s="271"/>
      <c r="O162" s="271"/>
      <c r="P162" s="271"/>
      <c r="Q162" s="271"/>
      <c r="R162" s="271"/>
      <c r="S162" s="271"/>
      <c r="T162" s="27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3" t="s">
        <v>372</v>
      </c>
      <c r="AU162" s="273" t="s">
        <v>88</v>
      </c>
      <c r="AV162" s="14" t="s">
        <v>370</v>
      </c>
      <c r="AW162" s="14" t="s">
        <v>32</v>
      </c>
      <c r="AX162" s="14" t="s">
        <v>83</v>
      </c>
      <c r="AY162" s="273" t="s">
        <v>362</v>
      </c>
    </row>
    <row r="163" s="2" customFormat="1" ht="33" customHeight="1">
      <c r="A163" s="39"/>
      <c r="B163" s="40"/>
      <c r="C163" s="228" t="s">
        <v>386</v>
      </c>
      <c r="D163" s="228" t="s">
        <v>365</v>
      </c>
      <c r="E163" s="229" t="s">
        <v>4508</v>
      </c>
      <c r="F163" s="230" t="s">
        <v>4509</v>
      </c>
      <c r="G163" s="231" t="s">
        <v>470</v>
      </c>
      <c r="H163" s="232">
        <v>2</v>
      </c>
      <c r="I163" s="233"/>
      <c r="J163" s="234">
        <f>ROUND(I163*H163,2)</f>
        <v>0</v>
      </c>
      <c r="K163" s="230" t="s">
        <v>369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0.03193</v>
      </c>
      <c r="R163" s="237">
        <f>Q163*H163</f>
        <v>0.06386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370</v>
      </c>
      <c r="AT163" s="239" t="s">
        <v>365</v>
      </c>
      <c r="AU163" s="239" t="s">
        <v>88</v>
      </c>
      <c r="AY163" s="18" t="s">
        <v>362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88</v>
      </c>
      <c r="BK163" s="240">
        <f>ROUND(I163*H163,2)</f>
        <v>0</v>
      </c>
      <c r="BL163" s="18" t="s">
        <v>370</v>
      </c>
      <c r="BM163" s="239" t="s">
        <v>4510</v>
      </c>
    </row>
    <row r="164" s="15" customFormat="1">
      <c r="A164" s="15"/>
      <c r="B164" s="274"/>
      <c r="C164" s="275"/>
      <c r="D164" s="243" t="s">
        <v>372</v>
      </c>
      <c r="E164" s="276" t="s">
        <v>1</v>
      </c>
      <c r="F164" s="277" t="s">
        <v>4506</v>
      </c>
      <c r="G164" s="275"/>
      <c r="H164" s="276" t="s">
        <v>1</v>
      </c>
      <c r="I164" s="278"/>
      <c r="J164" s="275"/>
      <c r="K164" s="275"/>
      <c r="L164" s="279"/>
      <c r="M164" s="280"/>
      <c r="N164" s="281"/>
      <c r="O164" s="281"/>
      <c r="P164" s="281"/>
      <c r="Q164" s="281"/>
      <c r="R164" s="281"/>
      <c r="S164" s="281"/>
      <c r="T164" s="282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83" t="s">
        <v>372</v>
      </c>
      <c r="AU164" s="283" t="s">
        <v>88</v>
      </c>
      <c r="AV164" s="15" t="s">
        <v>83</v>
      </c>
      <c r="AW164" s="15" t="s">
        <v>32</v>
      </c>
      <c r="AX164" s="15" t="s">
        <v>76</v>
      </c>
      <c r="AY164" s="283" t="s">
        <v>362</v>
      </c>
    </row>
    <row r="165" s="13" customFormat="1">
      <c r="A165" s="13"/>
      <c r="B165" s="241"/>
      <c r="C165" s="242"/>
      <c r="D165" s="243" t="s">
        <v>372</v>
      </c>
      <c r="E165" s="244" t="s">
        <v>1</v>
      </c>
      <c r="F165" s="245" t="s">
        <v>4511</v>
      </c>
      <c r="G165" s="242"/>
      <c r="H165" s="246">
        <v>2</v>
      </c>
      <c r="I165" s="247"/>
      <c r="J165" s="242"/>
      <c r="K165" s="242"/>
      <c r="L165" s="248"/>
      <c r="M165" s="249"/>
      <c r="N165" s="250"/>
      <c r="O165" s="250"/>
      <c r="P165" s="250"/>
      <c r="Q165" s="250"/>
      <c r="R165" s="250"/>
      <c r="S165" s="250"/>
      <c r="T165" s="25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2" t="s">
        <v>372</v>
      </c>
      <c r="AU165" s="252" t="s">
        <v>88</v>
      </c>
      <c r="AV165" s="13" t="s">
        <v>88</v>
      </c>
      <c r="AW165" s="13" t="s">
        <v>32</v>
      </c>
      <c r="AX165" s="13" t="s">
        <v>76</v>
      </c>
      <c r="AY165" s="252" t="s">
        <v>362</v>
      </c>
    </row>
    <row r="166" s="14" customFormat="1">
      <c r="A166" s="14"/>
      <c r="B166" s="263"/>
      <c r="C166" s="264"/>
      <c r="D166" s="243" t="s">
        <v>372</v>
      </c>
      <c r="E166" s="265" t="s">
        <v>1</v>
      </c>
      <c r="F166" s="266" t="s">
        <v>396</v>
      </c>
      <c r="G166" s="264"/>
      <c r="H166" s="267">
        <v>2</v>
      </c>
      <c r="I166" s="268"/>
      <c r="J166" s="264"/>
      <c r="K166" s="264"/>
      <c r="L166" s="269"/>
      <c r="M166" s="270"/>
      <c r="N166" s="271"/>
      <c r="O166" s="271"/>
      <c r="P166" s="271"/>
      <c r="Q166" s="271"/>
      <c r="R166" s="271"/>
      <c r="S166" s="271"/>
      <c r="T166" s="27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3" t="s">
        <v>372</v>
      </c>
      <c r="AU166" s="273" t="s">
        <v>88</v>
      </c>
      <c r="AV166" s="14" t="s">
        <v>370</v>
      </c>
      <c r="AW166" s="14" t="s">
        <v>32</v>
      </c>
      <c r="AX166" s="14" t="s">
        <v>83</v>
      </c>
      <c r="AY166" s="273" t="s">
        <v>362</v>
      </c>
    </row>
    <row r="167" s="2" customFormat="1" ht="33" customHeight="1">
      <c r="A167" s="39"/>
      <c r="B167" s="40"/>
      <c r="C167" s="228" t="s">
        <v>397</v>
      </c>
      <c r="D167" s="228" t="s">
        <v>365</v>
      </c>
      <c r="E167" s="229" t="s">
        <v>803</v>
      </c>
      <c r="F167" s="230" t="s">
        <v>804</v>
      </c>
      <c r="G167" s="231" t="s">
        <v>482</v>
      </c>
      <c r="H167" s="232">
        <v>1.6850000000000001</v>
      </c>
      <c r="I167" s="233"/>
      <c r="J167" s="234">
        <f>ROUND(I167*H167,2)</f>
        <v>0</v>
      </c>
      <c r="K167" s="230" t="s">
        <v>471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1.0900000000000001</v>
      </c>
      <c r="R167" s="237">
        <f>Q167*H167</f>
        <v>1.8366500000000001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370</v>
      </c>
      <c r="AT167" s="239" t="s">
        <v>365</v>
      </c>
      <c r="AU167" s="239" t="s">
        <v>88</v>
      </c>
      <c r="AY167" s="18" t="s">
        <v>362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88</v>
      </c>
      <c r="BK167" s="240">
        <f>ROUND(I167*H167,2)</f>
        <v>0</v>
      </c>
      <c r="BL167" s="18" t="s">
        <v>370</v>
      </c>
      <c r="BM167" s="239" t="s">
        <v>4512</v>
      </c>
    </row>
    <row r="168" s="15" customFormat="1">
      <c r="A168" s="15"/>
      <c r="B168" s="274"/>
      <c r="C168" s="275"/>
      <c r="D168" s="243" t="s">
        <v>372</v>
      </c>
      <c r="E168" s="276" t="s">
        <v>1</v>
      </c>
      <c r="F168" s="277" t="s">
        <v>806</v>
      </c>
      <c r="G168" s="275"/>
      <c r="H168" s="276" t="s">
        <v>1</v>
      </c>
      <c r="I168" s="278"/>
      <c r="J168" s="275"/>
      <c r="K168" s="275"/>
      <c r="L168" s="279"/>
      <c r="M168" s="280"/>
      <c r="N168" s="281"/>
      <c r="O168" s="281"/>
      <c r="P168" s="281"/>
      <c r="Q168" s="281"/>
      <c r="R168" s="281"/>
      <c r="S168" s="281"/>
      <c r="T168" s="282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83" t="s">
        <v>372</v>
      </c>
      <c r="AU168" s="283" t="s">
        <v>88</v>
      </c>
      <c r="AV168" s="15" t="s">
        <v>83</v>
      </c>
      <c r="AW168" s="15" t="s">
        <v>32</v>
      </c>
      <c r="AX168" s="15" t="s">
        <v>76</v>
      </c>
      <c r="AY168" s="283" t="s">
        <v>362</v>
      </c>
    </row>
    <row r="169" s="13" customFormat="1">
      <c r="A169" s="13"/>
      <c r="B169" s="241"/>
      <c r="C169" s="242"/>
      <c r="D169" s="243" t="s">
        <v>372</v>
      </c>
      <c r="E169" s="244" t="s">
        <v>1</v>
      </c>
      <c r="F169" s="245" t="s">
        <v>807</v>
      </c>
      <c r="G169" s="242"/>
      <c r="H169" s="246">
        <v>2.7010000000000001</v>
      </c>
      <c r="I169" s="247"/>
      <c r="J169" s="242"/>
      <c r="K169" s="242"/>
      <c r="L169" s="248"/>
      <c r="M169" s="249"/>
      <c r="N169" s="250"/>
      <c r="O169" s="250"/>
      <c r="P169" s="250"/>
      <c r="Q169" s="250"/>
      <c r="R169" s="250"/>
      <c r="S169" s="250"/>
      <c r="T169" s="25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2" t="s">
        <v>372</v>
      </c>
      <c r="AU169" s="252" t="s">
        <v>88</v>
      </c>
      <c r="AV169" s="13" t="s">
        <v>88</v>
      </c>
      <c r="AW169" s="13" t="s">
        <v>32</v>
      </c>
      <c r="AX169" s="13" t="s">
        <v>76</v>
      </c>
      <c r="AY169" s="252" t="s">
        <v>362</v>
      </c>
    </row>
    <row r="170" s="14" customFormat="1">
      <c r="A170" s="14"/>
      <c r="B170" s="263"/>
      <c r="C170" s="264"/>
      <c r="D170" s="243" t="s">
        <v>372</v>
      </c>
      <c r="E170" s="265" t="s">
        <v>1</v>
      </c>
      <c r="F170" s="266" t="s">
        <v>396</v>
      </c>
      <c r="G170" s="264"/>
      <c r="H170" s="267">
        <v>2.7010000000000001</v>
      </c>
      <c r="I170" s="268"/>
      <c r="J170" s="264"/>
      <c r="K170" s="264"/>
      <c r="L170" s="269"/>
      <c r="M170" s="270"/>
      <c r="N170" s="271"/>
      <c r="O170" s="271"/>
      <c r="P170" s="271"/>
      <c r="Q170" s="271"/>
      <c r="R170" s="271"/>
      <c r="S170" s="271"/>
      <c r="T170" s="27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73" t="s">
        <v>372</v>
      </c>
      <c r="AU170" s="273" t="s">
        <v>88</v>
      </c>
      <c r="AV170" s="14" t="s">
        <v>370</v>
      </c>
      <c r="AW170" s="14" t="s">
        <v>32</v>
      </c>
      <c r="AX170" s="14" t="s">
        <v>76</v>
      </c>
      <c r="AY170" s="273" t="s">
        <v>362</v>
      </c>
    </row>
    <row r="171" s="15" customFormat="1">
      <c r="A171" s="15"/>
      <c r="B171" s="274"/>
      <c r="C171" s="275"/>
      <c r="D171" s="243" t="s">
        <v>372</v>
      </c>
      <c r="E171" s="276" t="s">
        <v>1</v>
      </c>
      <c r="F171" s="277" t="s">
        <v>808</v>
      </c>
      <c r="G171" s="275"/>
      <c r="H171" s="276" t="s">
        <v>1</v>
      </c>
      <c r="I171" s="278"/>
      <c r="J171" s="275"/>
      <c r="K171" s="275"/>
      <c r="L171" s="279"/>
      <c r="M171" s="280"/>
      <c r="N171" s="281"/>
      <c r="O171" s="281"/>
      <c r="P171" s="281"/>
      <c r="Q171" s="281"/>
      <c r="R171" s="281"/>
      <c r="S171" s="281"/>
      <c r="T171" s="282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83" t="s">
        <v>372</v>
      </c>
      <c r="AU171" s="283" t="s">
        <v>88</v>
      </c>
      <c r="AV171" s="15" t="s">
        <v>83</v>
      </c>
      <c r="AW171" s="15" t="s">
        <v>32</v>
      </c>
      <c r="AX171" s="15" t="s">
        <v>76</v>
      </c>
      <c r="AY171" s="283" t="s">
        <v>362</v>
      </c>
    </row>
    <row r="172" s="13" customFormat="1">
      <c r="A172" s="13"/>
      <c r="B172" s="241"/>
      <c r="C172" s="242"/>
      <c r="D172" s="243" t="s">
        <v>372</v>
      </c>
      <c r="E172" s="244" t="s">
        <v>1</v>
      </c>
      <c r="F172" s="245" t="s">
        <v>809</v>
      </c>
      <c r="G172" s="242"/>
      <c r="H172" s="246">
        <v>1.3520000000000001</v>
      </c>
      <c r="I172" s="247"/>
      <c r="J172" s="242"/>
      <c r="K172" s="242"/>
      <c r="L172" s="248"/>
      <c r="M172" s="249"/>
      <c r="N172" s="250"/>
      <c r="O172" s="250"/>
      <c r="P172" s="250"/>
      <c r="Q172" s="250"/>
      <c r="R172" s="250"/>
      <c r="S172" s="250"/>
      <c r="T172" s="25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2" t="s">
        <v>372</v>
      </c>
      <c r="AU172" s="252" t="s">
        <v>88</v>
      </c>
      <c r="AV172" s="13" t="s">
        <v>88</v>
      </c>
      <c r="AW172" s="13" t="s">
        <v>32</v>
      </c>
      <c r="AX172" s="13" t="s">
        <v>76</v>
      </c>
      <c r="AY172" s="252" t="s">
        <v>362</v>
      </c>
    </row>
    <row r="173" s="15" customFormat="1">
      <c r="A173" s="15"/>
      <c r="B173" s="274"/>
      <c r="C173" s="275"/>
      <c r="D173" s="243" t="s">
        <v>372</v>
      </c>
      <c r="E173" s="276" t="s">
        <v>1</v>
      </c>
      <c r="F173" s="277" t="s">
        <v>810</v>
      </c>
      <c r="G173" s="275"/>
      <c r="H173" s="276" t="s">
        <v>1</v>
      </c>
      <c r="I173" s="278"/>
      <c r="J173" s="275"/>
      <c r="K173" s="275"/>
      <c r="L173" s="279"/>
      <c r="M173" s="280"/>
      <c r="N173" s="281"/>
      <c r="O173" s="281"/>
      <c r="P173" s="281"/>
      <c r="Q173" s="281"/>
      <c r="R173" s="281"/>
      <c r="S173" s="281"/>
      <c r="T173" s="282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83" t="s">
        <v>372</v>
      </c>
      <c r="AU173" s="283" t="s">
        <v>88</v>
      </c>
      <c r="AV173" s="15" t="s">
        <v>83</v>
      </c>
      <c r="AW173" s="15" t="s">
        <v>32</v>
      </c>
      <c r="AX173" s="15" t="s">
        <v>76</v>
      </c>
      <c r="AY173" s="283" t="s">
        <v>362</v>
      </c>
    </row>
    <row r="174" s="13" customFormat="1">
      <c r="A174" s="13"/>
      <c r="B174" s="241"/>
      <c r="C174" s="242"/>
      <c r="D174" s="243" t="s">
        <v>372</v>
      </c>
      <c r="E174" s="244" t="s">
        <v>1</v>
      </c>
      <c r="F174" s="245" t="s">
        <v>811</v>
      </c>
      <c r="G174" s="242"/>
      <c r="H174" s="246">
        <v>0.104</v>
      </c>
      <c r="I174" s="247"/>
      <c r="J174" s="242"/>
      <c r="K174" s="242"/>
      <c r="L174" s="248"/>
      <c r="M174" s="249"/>
      <c r="N174" s="250"/>
      <c r="O174" s="250"/>
      <c r="P174" s="250"/>
      <c r="Q174" s="250"/>
      <c r="R174" s="250"/>
      <c r="S174" s="250"/>
      <c r="T174" s="25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2" t="s">
        <v>372</v>
      </c>
      <c r="AU174" s="252" t="s">
        <v>88</v>
      </c>
      <c r="AV174" s="13" t="s">
        <v>88</v>
      </c>
      <c r="AW174" s="13" t="s">
        <v>32</v>
      </c>
      <c r="AX174" s="13" t="s">
        <v>76</v>
      </c>
      <c r="AY174" s="252" t="s">
        <v>362</v>
      </c>
    </row>
    <row r="175" s="15" customFormat="1">
      <c r="A175" s="15"/>
      <c r="B175" s="274"/>
      <c r="C175" s="275"/>
      <c r="D175" s="243" t="s">
        <v>372</v>
      </c>
      <c r="E175" s="276" t="s">
        <v>1</v>
      </c>
      <c r="F175" s="277" t="s">
        <v>812</v>
      </c>
      <c r="G175" s="275"/>
      <c r="H175" s="276" t="s">
        <v>1</v>
      </c>
      <c r="I175" s="278"/>
      <c r="J175" s="275"/>
      <c r="K175" s="275"/>
      <c r="L175" s="279"/>
      <c r="M175" s="280"/>
      <c r="N175" s="281"/>
      <c r="O175" s="281"/>
      <c r="P175" s="281"/>
      <c r="Q175" s="281"/>
      <c r="R175" s="281"/>
      <c r="S175" s="281"/>
      <c r="T175" s="282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83" t="s">
        <v>372</v>
      </c>
      <c r="AU175" s="283" t="s">
        <v>88</v>
      </c>
      <c r="AV175" s="15" t="s">
        <v>83</v>
      </c>
      <c r="AW175" s="15" t="s">
        <v>32</v>
      </c>
      <c r="AX175" s="15" t="s">
        <v>76</v>
      </c>
      <c r="AY175" s="283" t="s">
        <v>362</v>
      </c>
    </row>
    <row r="176" s="13" customFormat="1">
      <c r="A176" s="13"/>
      <c r="B176" s="241"/>
      <c r="C176" s="242"/>
      <c r="D176" s="243" t="s">
        <v>372</v>
      </c>
      <c r="E176" s="244" t="s">
        <v>1</v>
      </c>
      <c r="F176" s="245" t="s">
        <v>813</v>
      </c>
      <c r="G176" s="242"/>
      <c r="H176" s="246">
        <v>1.248</v>
      </c>
      <c r="I176" s="247"/>
      <c r="J176" s="242"/>
      <c r="K176" s="242"/>
      <c r="L176" s="248"/>
      <c r="M176" s="249"/>
      <c r="N176" s="250"/>
      <c r="O176" s="250"/>
      <c r="P176" s="250"/>
      <c r="Q176" s="250"/>
      <c r="R176" s="250"/>
      <c r="S176" s="250"/>
      <c r="T176" s="25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2" t="s">
        <v>372</v>
      </c>
      <c r="AU176" s="252" t="s">
        <v>88</v>
      </c>
      <c r="AV176" s="13" t="s">
        <v>88</v>
      </c>
      <c r="AW176" s="13" t="s">
        <v>32</v>
      </c>
      <c r="AX176" s="13" t="s">
        <v>76</v>
      </c>
      <c r="AY176" s="252" t="s">
        <v>362</v>
      </c>
    </row>
    <row r="177" s="14" customFormat="1">
      <c r="A177" s="14"/>
      <c r="B177" s="263"/>
      <c r="C177" s="264"/>
      <c r="D177" s="243" t="s">
        <v>372</v>
      </c>
      <c r="E177" s="265" t="s">
        <v>1</v>
      </c>
      <c r="F177" s="266" t="s">
        <v>396</v>
      </c>
      <c r="G177" s="264"/>
      <c r="H177" s="267">
        <v>2.7040000000000002</v>
      </c>
      <c r="I177" s="268"/>
      <c r="J177" s="264"/>
      <c r="K177" s="264"/>
      <c r="L177" s="269"/>
      <c r="M177" s="270"/>
      <c r="N177" s="271"/>
      <c r="O177" s="271"/>
      <c r="P177" s="271"/>
      <c r="Q177" s="271"/>
      <c r="R177" s="271"/>
      <c r="S177" s="271"/>
      <c r="T177" s="27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73" t="s">
        <v>372</v>
      </c>
      <c r="AU177" s="273" t="s">
        <v>88</v>
      </c>
      <c r="AV177" s="14" t="s">
        <v>370</v>
      </c>
      <c r="AW177" s="14" t="s">
        <v>32</v>
      </c>
      <c r="AX177" s="14" t="s">
        <v>76</v>
      </c>
      <c r="AY177" s="273" t="s">
        <v>362</v>
      </c>
    </row>
    <row r="178" s="15" customFormat="1">
      <c r="A178" s="15"/>
      <c r="B178" s="274"/>
      <c r="C178" s="275"/>
      <c r="D178" s="243" t="s">
        <v>372</v>
      </c>
      <c r="E178" s="276" t="s">
        <v>1</v>
      </c>
      <c r="F178" s="277" t="s">
        <v>812</v>
      </c>
      <c r="G178" s="275"/>
      <c r="H178" s="276" t="s">
        <v>1</v>
      </c>
      <c r="I178" s="278"/>
      <c r="J178" s="275"/>
      <c r="K178" s="275"/>
      <c r="L178" s="279"/>
      <c r="M178" s="280"/>
      <c r="N178" s="281"/>
      <c r="O178" s="281"/>
      <c r="P178" s="281"/>
      <c r="Q178" s="281"/>
      <c r="R178" s="281"/>
      <c r="S178" s="281"/>
      <c r="T178" s="282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83" t="s">
        <v>372</v>
      </c>
      <c r="AU178" s="283" t="s">
        <v>88</v>
      </c>
      <c r="AV178" s="15" t="s">
        <v>83</v>
      </c>
      <c r="AW178" s="15" t="s">
        <v>32</v>
      </c>
      <c r="AX178" s="15" t="s">
        <v>76</v>
      </c>
      <c r="AY178" s="283" t="s">
        <v>362</v>
      </c>
    </row>
    <row r="179" s="13" customFormat="1">
      <c r="A179" s="13"/>
      <c r="B179" s="241"/>
      <c r="C179" s="242"/>
      <c r="D179" s="243" t="s">
        <v>372</v>
      </c>
      <c r="E179" s="244" t="s">
        <v>1</v>
      </c>
      <c r="F179" s="245" t="s">
        <v>813</v>
      </c>
      <c r="G179" s="242"/>
      <c r="H179" s="246">
        <v>1.248</v>
      </c>
      <c r="I179" s="247"/>
      <c r="J179" s="242"/>
      <c r="K179" s="242"/>
      <c r="L179" s="248"/>
      <c r="M179" s="249"/>
      <c r="N179" s="250"/>
      <c r="O179" s="250"/>
      <c r="P179" s="250"/>
      <c r="Q179" s="250"/>
      <c r="R179" s="250"/>
      <c r="S179" s="250"/>
      <c r="T179" s="25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2" t="s">
        <v>372</v>
      </c>
      <c r="AU179" s="252" t="s">
        <v>88</v>
      </c>
      <c r="AV179" s="13" t="s">
        <v>88</v>
      </c>
      <c r="AW179" s="13" t="s">
        <v>32</v>
      </c>
      <c r="AX179" s="13" t="s">
        <v>76</v>
      </c>
      <c r="AY179" s="252" t="s">
        <v>362</v>
      </c>
    </row>
    <row r="180" s="15" customFormat="1">
      <c r="A180" s="15"/>
      <c r="B180" s="274"/>
      <c r="C180" s="275"/>
      <c r="D180" s="243" t="s">
        <v>372</v>
      </c>
      <c r="E180" s="276" t="s">
        <v>1</v>
      </c>
      <c r="F180" s="277" t="s">
        <v>814</v>
      </c>
      <c r="G180" s="275"/>
      <c r="H180" s="276" t="s">
        <v>1</v>
      </c>
      <c r="I180" s="278"/>
      <c r="J180" s="275"/>
      <c r="K180" s="275"/>
      <c r="L180" s="279"/>
      <c r="M180" s="280"/>
      <c r="N180" s="281"/>
      <c r="O180" s="281"/>
      <c r="P180" s="281"/>
      <c r="Q180" s="281"/>
      <c r="R180" s="281"/>
      <c r="S180" s="281"/>
      <c r="T180" s="282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83" t="s">
        <v>372</v>
      </c>
      <c r="AU180" s="283" t="s">
        <v>88</v>
      </c>
      <c r="AV180" s="15" t="s">
        <v>83</v>
      </c>
      <c r="AW180" s="15" t="s">
        <v>32</v>
      </c>
      <c r="AX180" s="15" t="s">
        <v>76</v>
      </c>
      <c r="AY180" s="283" t="s">
        <v>362</v>
      </c>
    </row>
    <row r="181" s="13" customFormat="1">
      <c r="A181" s="13"/>
      <c r="B181" s="241"/>
      <c r="C181" s="242"/>
      <c r="D181" s="243" t="s">
        <v>372</v>
      </c>
      <c r="E181" s="244" t="s">
        <v>1</v>
      </c>
      <c r="F181" s="245" t="s">
        <v>4513</v>
      </c>
      <c r="G181" s="242"/>
      <c r="H181" s="246">
        <v>0.437</v>
      </c>
      <c r="I181" s="247"/>
      <c r="J181" s="242"/>
      <c r="K181" s="242"/>
      <c r="L181" s="248"/>
      <c r="M181" s="249"/>
      <c r="N181" s="250"/>
      <c r="O181" s="250"/>
      <c r="P181" s="250"/>
      <c r="Q181" s="250"/>
      <c r="R181" s="250"/>
      <c r="S181" s="250"/>
      <c r="T181" s="25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2" t="s">
        <v>372</v>
      </c>
      <c r="AU181" s="252" t="s">
        <v>88</v>
      </c>
      <c r="AV181" s="13" t="s">
        <v>88</v>
      </c>
      <c r="AW181" s="13" t="s">
        <v>32</v>
      </c>
      <c r="AX181" s="13" t="s">
        <v>76</v>
      </c>
      <c r="AY181" s="252" t="s">
        <v>362</v>
      </c>
    </row>
    <row r="182" s="14" customFormat="1">
      <c r="A182" s="14"/>
      <c r="B182" s="263"/>
      <c r="C182" s="264"/>
      <c r="D182" s="243" t="s">
        <v>372</v>
      </c>
      <c r="E182" s="265" t="s">
        <v>1</v>
      </c>
      <c r="F182" s="266" t="s">
        <v>396</v>
      </c>
      <c r="G182" s="264"/>
      <c r="H182" s="267">
        <v>1.6850000000000001</v>
      </c>
      <c r="I182" s="268"/>
      <c r="J182" s="264"/>
      <c r="K182" s="264"/>
      <c r="L182" s="269"/>
      <c r="M182" s="270"/>
      <c r="N182" s="271"/>
      <c r="O182" s="271"/>
      <c r="P182" s="271"/>
      <c r="Q182" s="271"/>
      <c r="R182" s="271"/>
      <c r="S182" s="271"/>
      <c r="T182" s="27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73" t="s">
        <v>372</v>
      </c>
      <c r="AU182" s="273" t="s">
        <v>88</v>
      </c>
      <c r="AV182" s="14" t="s">
        <v>370</v>
      </c>
      <c r="AW182" s="14" t="s">
        <v>32</v>
      </c>
      <c r="AX182" s="14" t="s">
        <v>83</v>
      </c>
      <c r="AY182" s="273" t="s">
        <v>362</v>
      </c>
    </row>
    <row r="183" s="2" customFormat="1" ht="33" customHeight="1">
      <c r="A183" s="39"/>
      <c r="B183" s="40"/>
      <c r="C183" s="228" t="s">
        <v>383</v>
      </c>
      <c r="D183" s="228" t="s">
        <v>365</v>
      </c>
      <c r="E183" s="229" t="s">
        <v>816</v>
      </c>
      <c r="F183" s="230" t="s">
        <v>817</v>
      </c>
      <c r="G183" s="231" t="s">
        <v>368</v>
      </c>
      <c r="H183" s="232">
        <v>5.2000000000000002</v>
      </c>
      <c r="I183" s="233"/>
      <c r="J183" s="234">
        <f>ROUND(I183*H183,2)</f>
        <v>0</v>
      </c>
      <c r="K183" s="230" t="s">
        <v>369</v>
      </c>
      <c r="L183" s="45"/>
      <c r="M183" s="235" t="s">
        <v>1</v>
      </c>
      <c r="N183" s="236" t="s">
        <v>42</v>
      </c>
      <c r="O183" s="92"/>
      <c r="P183" s="237">
        <f>O183*H183</f>
        <v>0</v>
      </c>
      <c r="Q183" s="237">
        <v>0.063070000000000001</v>
      </c>
      <c r="R183" s="237">
        <f>Q183*H183</f>
        <v>0.32796400000000003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370</v>
      </c>
      <c r="AT183" s="239" t="s">
        <v>365</v>
      </c>
      <c r="AU183" s="239" t="s">
        <v>88</v>
      </c>
      <c r="AY183" s="18" t="s">
        <v>362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88</v>
      </c>
      <c r="BK183" s="240">
        <f>ROUND(I183*H183,2)</f>
        <v>0</v>
      </c>
      <c r="BL183" s="18" t="s">
        <v>370</v>
      </c>
      <c r="BM183" s="239" t="s">
        <v>818</v>
      </c>
    </row>
    <row r="184" s="15" customFormat="1">
      <c r="A184" s="15"/>
      <c r="B184" s="274"/>
      <c r="C184" s="275"/>
      <c r="D184" s="243" t="s">
        <v>372</v>
      </c>
      <c r="E184" s="276" t="s">
        <v>1</v>
      </c>
      <c r="F184" s="277" t="s">
        <v>4514</v>
      </c>
      <c r="G184" s="275"/>
      <c r="H184" s="276" t="s">
        <v>1</v>
      </c>
      <c r="I184" s="278"/>
      <c r="J184" s="275"/>
      <c r="K184" s="275"/>
      <c r="L184" s="279"/>
      <c r="M184" s="280"/>
      <c r="N184" s="281"/>
      <c r="O184" s="281"/>
      <c r="P184" s="281"/>
      <c r="Q184" s="281"/>
      <c r="R184" s="281"/>
      <c r="S184" s="281"/>
      <c r="T184" s="282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83" t="s">
        <v>372</v>
      </c>
      <c r="AU184" s="283" t="s">
        <v>88</v>
      </c>
      <c r="AV184" s="15" t="s">
        <v>83</v>
      </c>
      <c r="AW184" s="15" t="s">
        <v>32</v>
      </c>
      <c r="AX184" s="15" t="s">
        <v>76</v>
      </c>
      <c r="AY184" s="283" t="s">
        <v>362</v>
      </c>
    </row>
    <row r="185" s="13" customFormat="1">
      <c r="A185" s="13"/>
      <c r="B185" s="241"/>
      <c r="C185" s="242"/>
      <c r="D185" s="243" t="s">
        <v>372</v>
      </c>
      <c r="E185" s="244" t="s">
        <v>1</v>
      </c>
      <c r="F185" s="245" t="s">
        <v>653</v>
      </c>
      <c r="G185" s="242"/>
      <c r="H185" s="246">
        <v>5.2000000000000002</v>
      </c>
      <c r="I185" s="247"/>
      <c r="J185" s="242"/>
      <c r="K185" s="242"/>
      <c r="L185" s="248"/>
      <c r="M185" s="249"/>
      <c r="N185" s="250"/>
      <c r="O185" s="250"/>
      <c r="P185" s="250"/>
      <c r="Q185" s="250"/>
      <c r="R185" s="250"/>
      <c r="S185" s="250"/>
      <c r="T185" s="25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2" t="s">
        <v>372</v>
      </c>
      <c r="AU185" s="252" t="s">
        <v>88</v>
      </c>
      <c r="AV185" s="13" t="s">
        <v>88</v>
      </c>
      <c r="AW185" s="13" t="s">
        <v>32</v>
      </c>
      <c r="AX185" s="13" t="s">
        <v>76</v>
      </c>
      <c r="AY185" s="252" t="s">
        <v>362</v>
      </c>
    </row>
    <row r="186" s="14" customFormat="1">
      <c r="A186" s="14"/>
      <c r="B186" s="263"/>
      <c r="C186" s="264"/>
      <c r="D186" s="243" t="s">
        <v>372</v>
      </c>
      <c r="E186" s="265" t="s">
        <v>1</v>
      </c>
      <c r="F186" s="266" t="s">
        <v>396</v>
      </c>
      <c r="G186" s="264"/>
      <c r="H186" s="267">
        <v>5.2000000000000002</v>
      </c>
      <c r="I186" s="268"/>
      <c r="J186" s="264"/>
      <c r="K186" s="264"/>
      <c r="L186" s="269"/>
      <c r="M186" s="270"/>
      <c r="N186" s="271"/>
      <c r="O186" s="271"/>
      <c r="P186" s="271"/>
      <c r="Q186" s="271"/>
      <c r="R186" s="271"/>
      <c r="S186" s="271"/>
      <c r="T186" s="27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73" t="s">
        <v>372</v>
      </c>
      <c r="AU186" s="273" t="s">
        <v>88</v>
      </c>
      <c r="AV186" s="14" t="s">
        <v>370</v>
      </c>
      <c r="AW186" s="14" t="s">
        <v>32</v>
      </c>
      <c r="AX186" s="14" t="s">
        <v>83</v>
      </c>
      <c r="AY186" s="273" t="s">
        <v>362</v>
      </c>
    </row>
    <row r="187" s="2" customFormat="1" ht="33" customHeight="1">
      <c r="A187" s="39"/>
      <c r="B187" s="40"/>
      <c r="C187" s="228" t="s">
        <v>406</v>
      </c>
      <c r="D187" s="228" t="s">
        <v>365</v>
      </c>
      <c r="E187" s="229" t="s">
        <v>820</v>
      </c>
      <c r="F187" s="230" t="s">
        <v>821</v>
      </c>
      <c r="G187" s="231" t="s">
        <v>368</v>
      </c>
      <c r="H187" s="232">
        <v>23.719999999999999</v>
      </c>
      <c r="I187" s="233"/>
      <c r="J187" s="234">
        <f>ROUND(I187*H187,2)</f>
        <v>0</v>
      </c>
      <c r="K187" s="230" t="s">
        <v>369</v>
      </c>
      <c r="L187" s="45"/>
      <c r="M187" s="235" t="s">
        <v>1</v>
      </c>
      <c r="N187" s="236" t="s">
        <v>42</v>
      </c>
      <c r="O187" s="92"/>
      <c r="P187" s="237">
        <f>O187*H187</f>
        <v>0</v>
      </c>
      <c r="Q187" s="237">
        <v>0.080610000000000001</v>
      </c>
      <c r="R187" s="237">
        <f>Q187*H187</f>
        <v>1.9120691999999999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370</v>
      </c>
      <c r="AT187" s="239" t="s">
        <v>365</v>
      </c>
      <c r="AU187" s="239" t="s">
        <v>88</v>
      </c>
      <c r="AY187" s="18" t="s">
        <v>362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88</v>
      </c>
      <c r="BK187" s="240">
        <f>ROUND(I187*H187,2)</f>
        <v>0</v>
      </c>
      <c r="BL187" s="18" t="s">
        <v>370</v>
      </c>
      <c r="BM187" s="239" t="s">
        <v>822</v>
      </c>
    </row>
    <row r="188" s="15" customFormat="1">
      <c r="A188" s="15"/>
      <c r="B188" s="274"/>
      <c r="C188" s="275"/>
      <c r="D188" s="243" t="s">
        <v>372</v>
      </c>
      <c r="E188" s="276" t="s">
        <v>1</v>
      </c>
      <c r="F188" s="277" t="s">
        <v>4433</v>
      </c>
      <c r="G188" s="275"/>
      <c r="H188" s="276" t="s">
        <v>1</v>
      </c>
      <c r="I188" s="278"/>
      <c r="J188" s="275"/>
      <c r="K188" s="275"/>
      <c r="L188" s="279"/>
      <c r="M188" s="280"/>
      <c r="N188" s="281"/>
      <c r="O188" s="281"/>
      <c r="P188" s="281"/>
      <c r="Q188" s="281"/>
      <c r="R188" s="281"/>
      <c r="S188" s="281"/>
      <c r="T188" s="282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83" t="s">
        <v>372</v>
      </c>
      <c r="AU188" s="283" t="s">
        <v>88</v>
      </c>
      <c r="AV188" s="15" t="s">
        <v>83</v>
      </c>
      <c r="AW188" s="15" t="s">
        <v>32</v>
      </c>
      <c r="AX188" s="15" t="s">
        <v>76</v>
      </c>
      <c r="AY188" s="283" t="s">
        <v>362</v>
      </c>
    </row>
    <row r="189" s="15" customFormat="1">
      <c r="A189" s="15"/>
      <c r="B189" s="274"/>
      <c r="C189" s="275"/>
      <c r="D189" s="243" t="s">
        <v>372</v>
      </c>
      <c r="E189" s="276" t="s">
        <v>1</v>
      </c>
      <c r="F189" s="277" t="s">
        <v>658</v>
      </c>
      <c r="G189" s="275"/>
      <c r="H189" s="276" t="s">
        <v>1</v>
      </c>
      <c r="I189" s="278"/>
      <c r="J189" s="275"/>
      <c r="K189" s="275"/>
      <c r="L189" s="279"/>
      <c r="M189" s="280"/>
      <c r="N189" s="281"/>
      <c r="O189" s="281"/>
      <c r="P189" s="281"/>
      <c r="Q189" s="281"/>
      <c r="R189" s="281"/>
      <c r="S189" s="281"/>
      <c r="T189" s="282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83" t="s">
        <v>372</v>
      </c>
      <c r="AU189" s="283" t="s">
        <v>88</v>
      </c>
      <c r="AV189" s="15" t="s">
        <v>83</v>
      </c>
      <c r="AW189" s="15" t="s">
        <v>32</v>
      </c>
      <c r="AX189" s="15" t="s">
        <v>76</v>
      </c>
      <c r="AY189" s="283" t="s">
        <v>362</v>
      </c>
    </row>
    <row r="190" s="13" customFormat="1">
      <c r="A190" s="13"/>
      <c r="B190" s="241"/>
      <c r="C190" s="242"/>
      <c r="D190" s="243" t="s">
        <v>372</v>
      </c>
      <c r="E190" s="244" t="s">
        <v>1</v>
      </c>
      <c r="F190" s="245" t="s">
        <v>4515</v>
      </c>
      <c r="G190" s="242"/>
      <c r="H190" s="246">
        <v>3.2000000000000002</v>
      </c>
      <c r="I190" s="247"/>
      <c r="J190" s="242"/>
      <c r="K190" s="242"/>
      <c r="L190" s="248"/>
      <c r="M190" s="249"/>
      <c r="N190" s="250"/>
      <c r="O190" s="250"/>
      <c r="P190" s="250"/>
      <c r="Q190" s="250"/>
      <c r="R190" s="250"/>
      <c r="S190" s="250"/>
      <c r="T190" s="25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2" t="s">
        <v>372</v>
      </c>
      <c r="AU190" s="252" t="s">
        <v>88</v>
      </c>
      <c r="AV190" s="13" t="s">
        <v>88</v>
      </c>
      <c r="AW190" s="13" t="s">
        <v>32</v>
      </c>
      <c r="AX190" s="13" t="s">
        <v>76</v>
      </c>
      <c r="AY190" s="252" t="s">
        <v>362</v>
      </c>
    </row>
    <row r="191" s="13" customFormat="1">
      <c r="A191" s="13"/>
      <c r="B191" s="241"/>
      <c r="C191" s="242"/>
      <c r="D191" s="243" t="s">
        <v>372</v>
      </c>
      <c r="E191" s="244" t="s">
        <v>1</v>
      </c>
      <c r="F191" s="245" t="s">
        <v>4516</v>
      </c>
      <c r="G191" s="242"/>
      <c r="H191" s="246">
        <v>3.2000000000000002</v>
      </c>
      <c r="I191" s="247"/>
      <c r="J191" s="242"/>
      <c r="K191" s="242"/>
      <c r="L191" s="248"/>
      <c r="M191" s="249"/>
      <c r="N191" s="250"/>
      <c r="O191" s="250"/>
      <c r="P191" s="250"/>
      <c r="Q191" s="250"/>
      <c r="R191" s="250"/>
      <c r="S191" s="250"/>
      <c r="T191" s="25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2" t="s">
        <v>372</v>
      </c>
      <c r="AU191" s="252" t="s">
        <v>88</v>
      </c>
      <c r="AV191" s="13" t="s">
        <v>88</v>
      </c>
      <c r="AW191" s="13" t="s">
        <v>32</v>
      </c>
      <c r="AX191" s="13" t="s">
        <v>76</v>
      </c>
      <c r="AY191" s="252" t="s">
        <v>362</v>
      </c>
    </row>
    <row r="192" s="13" customFormat="1">
      <c r="A192" s="13"/>
      <c r="B192" s="241"/>
      <c r="C192" s="242"/>
      <c r="D192" s="243" t="s">
        <v>372</v>
      </c>
      <c r="E192" s="244" t="s">
        <v>1</v>
      </c>
      <c r="F192" s="245" t="s">
        <v>4517</v>
      </c>
      <c r="G192" s="242"/>
      <c r="H192" s="246">
        <v>1.6000000000000001</v>
      </c>
      <c r="I192" s="247"/>
      <c r="J192" s="242"/>
      <c r="K192" s="242"/>
      <c r="L192" s="248"/>
      <c r="M192" s="249"/>
      <c r="N192" s="250"/>
      <c r="O192" s="250"/>
      <c r="P192" s="250"/>
      <c r="Q192" s="250"/>
      <c r="R192" s="250"/>
      <c r="S192" s="250"/>
      <c r="T192" s="25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2" t="s">
        <v>372</v>
      </c>
      <c r="AU192" s="252" t="s">
        <v>88</v>
      </c>
      <c r="AV192" s="13" t="s">
        <v>88</v>
      </c>
      <c r="AW192" s="13" t="s">
        <v>32</v>
      </c>
      <c r="AX192" s="13" t="s">
        <v>76</v>
      </c>
      <c r="AY192" s="252" t="s">
        <v>362</v>
      </c>
    </row>
    <row r="193" s="13" customFormat="1">
      <c r="A193" s="13"/>
      <c r="B193" s="241"/>
      <c r="C193" s="242"/>
      <c r="D193" s="243" t="s">
        <v>372</v>
      </c>
      <c r="E193" s="244" t="s">
        <v>1</v>
      </c>
      <c r="F193" s="245" t="s">
        <v>4518</v>
      </c>
      <c r="G193" s="242"/>
      <c r="H193" s="246">
        <v>1.6000000000000001</v>
      </c>
      <c r="I193" s="247"/>
      <c r="J193" s="242"/>
      <c r="K193" s="242"/>
      <c r="L193" s="248"/>
      <c r="M193" s="249"/>
      <c r="N193" s="250"/>
      <c r="O193" s="250"/>
      <c r="P193" s="250"/>
      <c r="Q193" s="250"/>
      <c r="R193" s="250"/>
      <c r="S193" s="250"/>
      <c r="T193" s="25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2" t="s">
        <v>372</v>
      </c>
      <c r="AU193" s="252" t="s">
        <v>88</v>
      </c>
      <c r="AV193" s="13" t="s">
        <v>88</v>
      </c>
      <c r="AW193" s="13" t="s">
        <v>32</v>
      </c>
      <c r="AX193" s="13" t="s">
        <v>76</v>
      </c>
      <c r="AY193" s="252" t="s">
        <v>362</v>
      </c>
    </row>
    <row r="194" s="13" customFormat="1">
      <c r="A194" s="13"/>
      <c r="B194" s="241"/>
      <c r="C194" s="242"/>
      <c r="D194" s="243" t="s">
        <v>372</v>
      </c>
      <c r="E194" s="244" t="s">
        <v>1</v>
      </c>
      <c r="F194" s="245" t="s">
        <v>4519</v>
      </c>
      <c r="G194" s="242"/>
      <c r="H194" s="246">
        <v>3.2000000000000002</v>
      </c>
      <c r="I194" s="247"/>
      <c r="J194" s="242"/>
      <c r="K194" s="242"/>
      <c r="L194" s="248"/>
      <c r="M194" s="249"/>
      <c r="N194" s="250"/>
      <c r="O194" s="250"/>
      <c r="P194" s="250"/>
      <c r="Q194" s="250"/>
      <c r="R194" s="250"/>
      <c r="S194" s="250"/>
      <c r="T194" s="25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2" t="s">
        <v>372</v>
      </c>
      <c r="AU194" s="252" t="s">
        <v>88</v>
      </c>
      <c r="AV194" s="13" t="s">
        <v>88</v>
      </c>
      <c r="AW194" s="13" t="s">
        <v>32</v>
      </c>
      <c r="AX194" s="13" t="s">
        <v>76</v>
      </c>
      <c r="AY194" s="252" t="s">
        <v>362</v>
      </c>
    </row>
    <row r="195" s="15" customFormat="1">
      <c r="A195" s="15"/>
      <c r="B195" s="274"/>
      <c r="C195" s="275"/>
      <c r="D195" s="243" t="s">
        <v>372</v>
      </c>
      <c r="E195" s="276" t="s">
        <v>1</v>
      </c>
      <c r="F195" s="277" t="s">
        <v>4520</v>
      </c>
      <c r="G195" s="275"/>
      <c r="H195" s="276" t="s">
        <v>1</v>
      </c>
      <c r="I195" s="278"/>
      <c r="J195" s="275"/>
      <c r="K195" s="275"/>
      <c r="L195" s="279"/>
      <c r="M195" s="280"/>
      <c r="N195" s="281"/>
      <c r="O195" s="281"/>
      <c r="P195" s="281"/>
      <c r="Q195" s="281"/>
      <c r="R195" s="281"/>
      <c r="S195" s="281"/>
      <c r="T195" s="282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83" t="s">
        <v>372</v>
      </c>
      <c r="AU195" s="283" t="s">
        <v>88</v>
      </c>
      <c r="AV195" s="15" t="s">
        <v>83</v>
      </c>
      <c r="AW195" s="15" t="s">
        <v>32</v>
      </c>
      <c r="AX195" s="15" t="s">
        <v>76</v>
      </c>
      <c r="AY195" s="283" t="s">
        <v>362</v>
      </c>
    </row>
    <row r="196" s="13" customFormat="1">
      <c r="A196" s="13"/>
      <c r="B196" s="241"/>
      <c r="C196" s="242"/>
      <c r="D196" s="243" t="s">
        <v>372</v>
      </c>
      <c r="E196" s="244" t="s">
        <v>1</v>
      </c>
      <c r="F196" s="245" t="s">
        <v>4521</v>
      </c>
      <c r="G196" s="242"/>
      <c r="H196" s="246">
        <v>10.92</v>
      </c>
      <c r="I196" s="247"/>
      <c r="J196" s="242"/>
      <c r="K196" s="242"/>
      <c r="L196" s="248"/>
      <c r="M196" s="249"/>
      <c r="N196" s="250"/>
      <c r="O196" s="250"/>
      <c r="P196" s="250"/>
      <c r="Q196" s="250"/>
      <c r="R196" s="250"/>
      <c r="S196" s="250"/>
      <c r="T196" s="25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2" t="s">
        <v>372</v>
      </c>
      <c r="AU196" s="252" t="s">
        <v>88</v>
      </c>
      <c r="AV196" s="13" t="s">
        <v>88</v>
      </c>
      <c r="AW196" s="13" t="s">
        <v>32</v>
      </c>
      <c r="AX196" s="13" t="s">
        <v>76</v>
      </c>
      <c r="AY196" s="252" t="s">
        <v>362</v>
      </c>
    </row>
    <row r="197" s="16" customFormat="1">
      <c r="A197" s="16"/>
      <c r="B197" s="297"/>
      <c r="C197" s="298"/>
      <c r="D197" s="243" t="s">
        <v>372</v>
      </c>
      <c r="E197" s="299" t="s">
        <v>1</v>
      </c>
      <c r="F197" s="300" t="s">
        <v>848</v>
      </c>
      <c r="G197" s="298"/>
      <c r="H197" s="301">
        <v>23.719999999999999</v>
      </c>
      <c r="I197" s="302"/>
      <c r="J197" s="298"/>
      <c r="K197" s="298"/>
      <c r="L197" s="303"/>
      <c r="M197" s="304"/>
      <c r="N197" s="305"/>
      <c r="O197" s="305"/>
      <c r="P197" s="305"/>
      <c r="Q197" s="305"/>
      <c r="R197" s="305"/>
      <c r="S197" s="305"/>
      <c r="T197" s="30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T197" s="307" t="s">
        <v>372</v>
      </c>
      <c r="AU197" s="307" t="s">
        <v>88</v>
      </c>
      <c r="AV197" s="16" t="s">
        <v>104</v>
      </c>
      <c r="AW197" s="16" t="s">
        <v>32</v>
      </c>
      <c r="AX197" s="16" t="s">
        <v>76</v>
      </c>
      <c r="AY197" s="307" t="s">
        <v>362</v>
      </c>
    </row>
    <row r="198" s="14" customFormat="1">
      <c r="A198" s="14"/>
      <c r="B198" s="263"/>
      <c r="C198" s="264"/>
      <c r="D198" s="243" t="s">
        <v>372</v>
      </c>
      <c r="E198" s="265" t="s">
        <v>1</v>
      </c>
      <c r="F198" s="266" t="s">
        <v>396</v>
      </c>
      <c r="G198" s="264"/>
      <c r="H198" s="267">
        <v>23.719999999999999</v>
      </c>
      <c r="I198" s="268"/>
      <c r="J198" s="264"/>
      <c r="K198" s="264"/>
      <c r="L198" s="269"/>
      <c r="M198" s="270"/>
      <c r="N198" s="271"/>
      <c r="O198" s="271"/>
      <c r="P198" s="271"/>
      <c r="Q198" s="271"/>
      <c r="R198" s="271"/>
      <c r="S198" s="271"/>
      <c r="T198" s="27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73" t="s">
        <v>372</v>
      </c>
      <c r="AU198" s="273" t="s">
        <v>88</v>
      </c>
      <c r="AV198" s="14" t="s">
        <v>370</v>
      </c>
      <c r="AW198" s="14" t="s">
        <v>32</v>
      </c>
      <c r="AX198" s="14" t="s">
        <v>83</v>
      </c>
      <c r="AY198" s="273" t="s">
        <v>362</v>
      </c>
    </row>
    <row r="199" s="2" customFormat="1" ht="24.15" customHeight="1">
      <c r="A199" s="39"/>
      <c r="B199" s="40"/>
      <c r="C199" s="228" t="s">
        <v>411</v>
      </c>
      <c r="D199" s="228" t="s">
        <v>365</v>
      </c>
      <c r="E199" s="229" t="s">
        <v>4522</v>
      </c>
      <c r="F199" s="230" t="s">
        <v>4523</v>
      </c>
      <c r="G199" s="231" t="s">
        <v>368</v>
      </c>
      <c r="H199" s="232">
        <v>9.9559999999999995</v>
      </c>
      <c r="I199" s="233"/>
      <c r="J199" s="234">
        <f>ROUND(I199*H199,2)</f>
        <v>0</v>
      </c>
      <c r="K199" s="230" t="s">
        <v>369</v>
      </c>
      <c r="L199" s="45"/>
      <c r="M199" s="235" t="s">
        <v>1</v>
      </c>
      <c r="N199" s="236" t="s">
        <v>42</v>
      </c>
      <c r="O199" s="92"/>
      <c r="P199" s="237">
        <f>O199*H199</f>
        <v>0</v>
      </c>
      <c r="Q199" s="237">
        <v>0.044339999999999997</v>
      </c>
      <c r="R199" s="237">
        <f>Q199*H199</f>
        <v>0.44144903999999996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370</v>
      </c>
      <c r="AT199" s="239" t="s">
        <v>365</v>
      </c>
      <c r="AU199" s="239" t="s">
        <v>88</v>
      </c>
      <c r="AY199" s="18" t="s">
        <v>362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88</v>
      </c>
      <c r="BK199" s="240">
        <f>ROUND(I199*H199,2)</f>
        <v>0</v>
      </c>
      <c r="BL199" s="18" t="s">
        <v>370</v>
      </c>
      <c r="BM199" s="239" t="s">
        <v>4524</v>
      </c>
    </row>
    <row r="200" s="15" customFormat="1">
      <c r="A200" s="15"/>
      <c r="B200" s="274"/>
      <c r="C200" s="275"/>
      <c r="D200" s="243" t="s">
        <v>372</v>
      </c>
      <c r="E200" s="276" t="s">
        <v>1</v>
      </c>
      <c r="F200" s="277" t="s">
        <v>4525</v>
      </c>
      <c r="G200" s="275"/>
      <c r="H200" s="276" t="s">
        <v>1</v>
      </c>
      <c r="I200" s="278"/>
      <c r="J200" s="275"/>
      <c r="K200" s="275"/>
      <c r="L200" s="279"/>
      <c r="M200" s="280"/>
      <c r="N200" s="281"/>
      <c r="O200" s="281"/>
      <c r="P200" s="281"/>
      <c r="Q200" s="281"/>
      <c r="R200" s="281"/>
      <c r="S200" s="281"/>
      <c r="T200" s="282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83" t="s">
        <v>372</v>
      </c>
      <c r="AU200" s="283" t="s">
        <v>88</v>
      </c>
      <c r="AV200" s="15" t="s">
        <v>83</v>
      </c>
      <c r="AW200" s="15" t="s">
        <v>32</v>
      </c>
      <c r="AX200" s="15" t="s">
        <v>76</v>
      </c>
      <c r="AY200" s="283" t="s">
        <v>362</v>
      </c>
    </row>
    <row r="201" s="13" customFormat="1">
      <c r="A201" s="13"/>
      <c r="B201" s="241"/>
      <c r="C201" s="242"/>
      <c r="D201" s="243" t="s">
        <v>372</v>
      </c>
      <c r="E201" s="244" t="s">
        <v>1</v>
      </c>
      <c r="F201" s="245" t="s">
        <v>4526</v>
      </c>
      <c r="G201" s="242"/>
      <c r="H201" s="246">
        <v>9.9559999999999995</v>
      </c>
      <c r="I201" s="247"/>
      <c r="J201" s="242"/>
      <c r="K201" s="242"/>
      <c r="L201" s="248"/>
      <c r="M201" s="249"/>
      <c r="N201" s="250"/>
      <c r="O201" s="250"/>
      <c r="P201" s="250"/>
      <c r="Q201" s="250"/>
      <c r="R201" s="250"/>
      <c r="S201" s="250"/>
      <c r="T201" s="25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2" t="s">
        <v>372</v>
      </c>
      <c r="AU201" s="252" t="s">
        <v>88</v>
      </c>
      <c r="AV201" s="13" t="s">
        <v>88</v>
      </c>
      <c r="AW201" s="13" t="s">
        <v>32</v>
      </c>
      <c r="AX201" s="13" t="s">
        <v>76</v>
      </c>
      <c r="AY201" s="252" t="s">
        <v>362</v>
      </c>
    </row>
    <row r="202" s="14" customFormat="1">
      <c r="A202" s="14"/>
      <c r="B202" s="263"/>
      <c r="C202" s="264"/>
      <c r="D202" s="243" t="s">
        <v>372</v>
      </c>
      <c r="E202" s="265" t="s">
        <v>1</v>
      </c>
      <c r="F202" s="266" t="s">
        <v>396</v>
      </c>
      <c r="G202" s="264"/>
      <c r="H202" s="267">
        <v>9.9559999999999995</v>
      </c>
      <c r="I202" s="268"/>
      <c r="J202" s="264"/>
      <c r="K202" s="264"/>
      <c r="L202" s="269"/>
      <c r="M202" s="270"/>
      <c r="N202" s="271"/>
      <c r="O202" s="271"/>
      <c r="P202" s="271"/>
      <c r="Q202" s="271"/>
      <c r="R202" s="271"/>
      <c r="S202" s="271"/>
      <c r="T202" s="27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73" t="s">
        <v>372</v>
      </c>
      <c r="AU202" s="273" t="s">
        <v>88</v>
      </c>
      <c r="AV202" s="14" t="s">
        <v>370</v>
      </c>
      <c r="AW202" s="14" t="s">
        <v>32</v>
      </c>
      <c r="AX202" s="14" t="s">
        <v>83</v>
      </c>
      <c r="AY202" s="273" t="s">
        <v>362</v>
      </c>
    </row>
    <row r="203" s="2" customFormat="1" ht="24.15" customHeight="1">
      <c r="A203" s="39"/>
      <c r="B203" s="40"/>
      <c r="C203" s="228" t="s">
        <v>416</v>
      </c>
      <c r="D203" s="228" t="s">
        <v>365</v>
      </c>
      <c r="E203" s="229" t="s">
        <v>827</v>
      </c>
      <c r="F203" s="230" t="s">
        <v>828</v>
      </c>
      <c r="G203" s="231" t="s">
        <v>368</v>
      </c>
      <c r="H203" s="232">
        <v>45.677999999999997</v>
      </c>
      <c r="I203" s="233"/>
      <c r="J203" s="234">
        <f>ROUND(I203*H203,2)</f>
        <v>0</v>
      </c>
      <c r="K203" s="230" t="s">
        <v>369</v>
      </c>
      <c r="L203" s="45"/>
      <c r="M203" s="235" t="s">
        <v>1</v>
      </c>
      <c r="N203" s="236" t="s">
        <v>42</v>
      </c>
      <c r="O203" s="92"/>
      <c r="P203" s="237">
        <f>O203*H203</f>
        <v>0</v>
      </c>
      <c r="Q203" s="237">
        <v>0.052499999999999998</v>
      </c>
      <c r="R203" s="237">
        <f>Q203*H203</f>
        <v>2.3980949999999996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370</v>
      </c>
      <c r="AT203" s="239" t="s">
        <v>365</v>
      </c>
      <c r="AU203" s="239" t="s">
        <v>88</v>
      </c>
      <c r="AY203" s="18" t="s">
        <v>362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88</v>
      </c>
      <c r="BK203" s="240">
        <f>ROUND(I203*H203,2)</f>
        <v>0</v>
      </c>
      <c r="BL203" s="18" t="s">
        <v>370</v>
      </c>
      <c r="BM203" s="239" t="s">
        <v>829</v>
      </c>
    </row>
    <row r="204" s="15" customFormat="1">
      <c r="A204" s="15"/>
      <c r="B204" s="274"/>
      <c r="C204" s="275"/>
      <c r="D204" s="243" t="s">
        <v>372</v>
      </c>
      <c r="E204" s="276" t="s">
        <v>1</v>
      </c>
      <c r="F204" s="277" t="s">
        <v>4433</v>
      </c>
      <c r="G204" s="275"/>
      <c r="H204" s="276" t="s">
        <v>1</v>
      </c>
      <c r="I204" s="278"/>
      <c r="J204" s="275"/>
      <c r="K204" s="275"/>
      <c r="L204" s="279"/>
      <c r="M204" s="280"/>
      <c r="N204" s="281"/>
      <c r="O204" s="281"/>
      <c r="P204" s="281"/>
      <c r="Q204" s="281"/>
      <c r="R204" s="281"/>
      <c r="S204" s="281"/>
      <c r="T204" s="282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83" t="s">
        <v>372</v>
      </c>
      <c r="AU204" s="283" t="s">
        <v>88</v>
      </c>
      <c r="AV204" s="15" t="s">
        <v>83</v>
      </c>
      <c r="AW204" s="15" t="s">
        <v>32</v>
      </c>
      <c r="AX204" s="15" t="s">
        <v>76</v>
      </c>
      <c r="AY204" s="283" t="s">
        <v>362</v>
      </c>
    </row>
    <row r="205" s="15" customFormat="1">
      <c r="A205" s="15"/>
      <c r="B205" s="274"/>
      <c r="C205" s="275"/>
      <c r="D205" s="243" t="s">
        <v>372</v>
      </c>
      <c r="E205" s="276" t="s">
        <v>1</v>
      </c>
      <c r="F205" s="277" t="s">
        <v>658</v>
      </c>
      <c r="G205" s="275"/>
      <c r="H205" s="276" t="s">
        <v>1</v>
      </c>
      <c r="I205" s="278"/>
      <c r="J205" s="275"/>
      <c r="K205" s="275"/>
      <c r="L205" s="279"/>
      <c r="M205" s="280"/>
      <c r="N205" s="281"/>
      <c r="O205" s="281"/>
      <c r="P205" s="281"/>
      <c r="Q205" s="281"/>
      <c r="R205" s="281"/>
      <c r="S205" s="281"/>
      <c r="T205" s="282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83" t="s">
        <v>372</v>
      </c>
      <c r="AU205" s="283" t="s">
        <v>88</v>
      </c>
      <c r="AV205" s="15" t="s">
        <v>83</v>
      </c>
      <c r="AW205" s="15" t="s">
        <v>32</v>
      </c>
      <c r="AX205" s="15" t="s">
        <v>76</v>
      </c>
      <c r="AY205" s="283" t="s">
        <v>362</v>
      </c>
    </row>
    <row r="206" s="15" customFormat="1">
      <c r="A206" s="15"/>
      <c r="B206" s="274"/>
      <c r="C206" s="275"/>
      <c r="D206" s="243" t="s">
        <v>372</v>
      </c>
      <c r="E206" s="276" t="s">
        <v>1</v>
      </c>
      <c r="F206" s="277" t="s">
        <v>4527</v>
      </c>
      <c r="G206" s="275"/>
      <c r="H206" s="276" t="s">
        <v>1</v>
      </c>
      <c r="I206" s="278"/>
      <c r="J206" s="275"/>
      <c r="K206" s="275"/>
      <c r="L206" s="279"/>
      <c r="M206" s="280"/>
      <c r="N206" s="281"/>
      <c r="O206" s="281"/>
      <c r="P206" s="281"/>
      <c r="Q206" s="281"/>
      <c r="R206" s="281"/>
      <c r="S206" s="281"/>
      <c r="T206" s="282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83" t="s">
        <v>372</v>
      </c>
      <c r="AU206" s="283" t="s">
        <v>88</v>
      </c>
      <c r="AV206" s="15" t="s">
        <v>83</v>
      </c>
      <c r="AW206" s="15" t="s">
        <v>32</v>
      </c>
      <c r="AX206" s="15" t="s">
        <v>76</v>
      </c>
      <c r="AY206" s="283" t="s">
        <v>362</v>
      </c>
    </row>
    <row r="207" s="13" customFormat="1">
      <c r="A207" s="13"/>
      <c r="B207" s="241"/>
      <c r="C207" s="242"/>
      <c r="D207" s="243" t="s">
        <v>372</v>
      </c>
      <c r="E207" s="244" t="s">
        <v>1</v>
      </c>
      <c r="F207" s="245" t="s">
        <v>4528</v>
      </c>
      <c r="G207" s="242"/>
      <c r="H207" s="246">
        <v>2.6499999999999999</v>
      </c>
      <c r="I207" s="247"/>
      <c r="J207" s="242"/>
      <c r="K207" s="242"/>
      <c r="L207" s="248"/>
      <c r="M207" s="249"/>
      <c r="N207" s="250"/>
      <c r="O207" s="250"/>
      <c r="P207" s="250"/>
      <c r="Q207" s="250"/>
      <c r="R207" s="250"/>
      <c r="S207" s="250"/>
      <c r="T207" s="25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2" t="s">
        <v>372</v>
      </c>
      <c r="AU207" s="252" t="s">
        <v>88</v>
      </c>
      <c r="AV207" s="13" t="s">
        <v>88</v>
      </c>
      <c r="AW207" s="13" t="s">
        <v>32</v>
      </c>
      <c r="AX207" s="13" t="s">
        <v>76</v>
      </c>
      <c r="AY207" s="252" t="s">
        <v>362</v>
      </c>
    </row>
    <row r="208" s="13" customFormat="1">
      <c r="A208" s="13"/>
      <c r="B208" s="241"/>
      <c r="C208" s="242"/>
      <c r="D208" s="243" t="s">
        <v>372</v>
      </c>
      <c r="E208" s="244" t="s">
        <v>1</v>
      </c>
      <c r="F208" s="245" t="s">
        <v>4529</v>
      </c>
      <c r="G208" s="242"/>
      <c r="H208" s="246">
        <v>54.427999999999997</v>
      </c>
      <c r="I208" s="247"/>
      <c r="J208" s="242"/>
      <c r="K208" s="242"/>
      <c r="L208" s="248"/>
      <c r="M208" s="249"/>
      <c r="N208" s="250"/>
      <c r="O208" s="250"/>
      <c r="P208" s="250"/>
      <c r="Q208" s="250"/>
      <c r="R208" s="250"/>
      <c r="S208" s="250"/>
      <c r="T208" s="25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2" t="s">
        <v>372</v>
      </c>
      <c r="AU208" s="252" t="s">
        <v>88</v>
      </c>
      <c r="AV208" s="13" t="s">
        <v>88</v>
      </c>
      <c r="AW208" s="13" t="s">
        <v>32</v>
      </c>
      <c r="AX208" s="13" t="s">
        <v>76</v>
      </c>
      <c r="AY208" s="252" t="s">
        <v>362</v>
      </c>
    </row>
    <row r="209" s="13" customFormat="1">
      <c r="A209" s="13"/>
      <c r="B209" s="241"/>
      <c r="C209" s="242"/>
      <c r="D209" s="243" t="s">
        <v>372</v>
      </c>
      <c r="E209" s="244" t="s">
        <v>1</v>
      </c>
      <c r="F209" s="245" t="s">
        <v>4530</v>
      </c>
      <c r="G209" s="242"/>
      <c r="H209" s="246">
        <v>-9.8000000000000007</v>
      </c>
      <c r="I209" s="247"/>
      <c r="J209" s="242"/>
      <c r="K209" s="242"/>
      <c r="L209" s="248"/>
      <c r="M209" s="249"/>
      <c r="N209" s="250"/>
      <c r="O209" s="250"/>
      <c r="P209" s="250"/>
      <c r="Q209" s="250"/>
      <c r="R209" s="250"/>
      <c r="S209" s="250"/>
      <c r="T209" s="25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2" t="s">
        <v>372</v>
      </c>
      <c r="AU209" s="252" t="s">
        <v>88</v>
      </c>
      <c r="AV209" s="13" t="s">
        <v>88</v>
      </c>
      <c r="AW209" s="13" t="s">
        <v>32</v>
      </c>
      <c r="AX209" s="13" t="s">
        <v>76</v>
      </c>
      <c r="AY209" s="252" t="s">
        <v>362</v>
      </c>
    </row>
    <row r="210" s="13" customFormat="1">
      <c r="A210" s="13"/>
      <c r="B210" s="241"/>
      <c r="C210" s="242"/>
      <c r="D210" s="243" t="s">
        <v>372</v>
      </c>
      <c r="E210" s="244" t="s">
        <v>1</v>
      </c>
      <c r="F210" s="245" t="s">
        <v>1656</v>
      </c>
      <c r="G210" s="242"/>
      <c r="H210" s="246">
        <v>-1.6000000000000001</v>
      </c>
      <c r="I210" s="247"/>
      <c r="J210" s="242"/>
      <c r="K210" s="242"/>
      <c r="L210" s="248"/>
      <c r="M210" s="249"/>
      <c r="N210" s="250"/>
      <c r="O210" s="250"/>
      <c r="P210" s="250"/>
      <c r="Q210" s="250"/>
      <c r="R210" s="250"/>
      <c r="S210" s="250"/>
      <c r="T210" s="25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2" t="s">
        <v>372</v>
      </c>
      <c r="AU210" s="252" t="s">
        <v>88</v>
      </c>
      <c r="AV210" s="13" t="s">
        <v>88</v>
      </c>
      <c r="AW210" s="13" t="s">
        <v>32</v>
      </c>
      <c r="AX210" s="13" t="s">
        <v>76</v>
      </c>
      <c r="AY210" s="252" t="s">
        <v>362</v>
      </c>
    </row>
    <row r="211" s="16" customFormat="1">
      <c r="A211" s="16"/>
      <c r="B211" s="297"/>
      <c r="C211" s="298"/>
      <c r="D211" s="243" t="s">
        <v>372</v>
      </c>
      <c r="E211" s="299" t="s">
        <v>1</v>
      </c>
      <c r="F211" s="300" t="s">
        <v>848</v>
      </c>
      <c r="G211" s="298"/>
      <c r="H211" s="301">
        <v>45.677999999999997</v>
      </c>
      <c r="I211" s="302"/>
      <c r="J211" s="298"/>
      <c r="K211" s="298"/>
      <c r="L211" s="303"/>
      <c r="M211" s="304"/>
      <c r="N211" s="305"/>
      <c r="O211" s="305"/>
      <c r="P211" s="305"/>
      <c r="Q211" s="305"/>
      <c r="R211" s="305"/>
      <c r="S211" s="305"/>
      <c r="T211" s="30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T211" s="307" t="s">
        <v>372</v>
      </c>
      <c r="AU211" s="307" t="s">
        <v>88</v>
      </c>
      <c r="AV211" s="16" t="s">
        <v>104</v>
      </c>
      <c r="AW211" s="16" t="s">
        <v>32</v>
      </c>
      <c r="AX211" s="16" t="s">
        <v>76</v>
      </c>
      <c r="AY211" s="307" t="s">
        <v>362</v>
      </c>
    </row>
    <row r="212" s="14" customFormat="1">
      <c r="A212" s="14"/>
      <c r="B212" s="263"/>
      <c r="C212" s="264"/>
      <c r="D212" s="243" t="s">
        <v>372</v>
      </c>
      <c r="E212" s="265" t="s">
        <v>1</v>
      </c>
      <c r="F212" s="266" t="s">
        <v>396</v>
      </c>
      <c r="G212" s="264"/>
      <c r="H212" s="267">
        <v>45.677999999999997</v>
      </c>
      <c r="I212" s="268"/>
      <c r="J212" s="264"/>
      <c r="K212" s="264"/>
      <c r="L212" s="269"/>
      <c r="M212" s="270"/>
      <c r="N212" s="271"/>
      <c r="O212" s="271"/>
      <c r="P212" s="271"/>
      <c r="Q212" s="271"/>
      <c r="R212" s="271"/>
      <c r="S212" s="271"/>
      <c r="T212" s="27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73" t="s">
        <v>372</v>
      </c>
      <c r="AU212" s="273" t="s">
        <v>88</v>
      </c>
      <c r="AV212" s="14" t="s">
        <v>370</v>
      </c>
      <c r="AW212" s="14" t="s">
        <v>32</v>
      </c>
      <c r="AX212" s="14" t="s">
        <v>83</v>
      </c>
      <c r="AY212" s="273" t="s">
        <v>362</v>
      </c>
    </row>
    <row r="213" s="2" customFormat="1" ht="24.15" customHeight="1">
      <c r="A213" s="39"/>
      <c r="B213" s="40"/>
      <c r="C213" s="228" t="s">
        <v>8</v>
      </c>
      <c r="D213" s="228" t="s">
        <v>365</v>
      </c>
      <c r="E213" s="229" t="s">
        <v>4531</v>
      </c>
      <c r="F213" s="230" t="s">
        <v>4532</v>
      </c>
      <c r="G213" s="231" t="s">
        <v>368</v>
      </c>
      <c r="H213" s="232">
        <v>66.524000000000001</v>
      </c>
      <c r="I213" s="233"/>
      <c r="J213" s="234">
        <f>ROUND(I213*H213,2)</f>
        <v>0</v>
      </c>
      <c r="K213" s="230" t="s">
        <v>369</v>
      </c>
      <c r="L213" s="45"/>
      <c r="M213" s="235" t="s">
        <v>1</v>
      </c>
      <c r="N213" s="236" t="s">
        <v>42</v>
      </c>
      <c r="O213" s="92"/>
      <c r="P213" s="237">
        <f>O213*H213</f>
        <v>0</v>
      </c>
      <c r="Q213" s="237">
        <v>0.061719999999999997</v>
      </c>
      <c r="R213" s="237">
        <f>Q213*H213</f>
        <v>4.1058612800000001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370</v>
      </c>
      <c r="AT213" s="239" t="s">
        <v>365</v>
      </c>
      <c r="AU213" s="239" t="s">
        <v>88</v>
      </c>
      <c r="AY213" s="18" t="s">
        <v>362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88</v>
      </c>
      <c r="BK213" s="240">
        <f>ROUND(I213*H213,2)</f>
        <v>0</v>
      </c>
      <c r="BL213" s="18" t="s">
        <v>370</v>
      </c>
      <c r="BM213" s="239" t="s">
        <v>4533</v>
      </c>
    </row>
    <row r="214" s="15" customFormat="1">
      <c r="A214" s="15"/>
      <c r="B214" s="274"/>
      <c r="C214" s="275"/>
      <c r="D214" s="243" t="s">
        <v>372</v>
      </c>
      <c r="E214" s="276" t="s">
        <v>1</v>
      </c>
      <c r="F214" s="277" t="s">
        <v>4433</v>
      </c>
      <c r="G214" s="275"/>
      <c r="H214" s="276" t="s">
        <v>1</v>
      </c>
      <c r="I214" s="278"/>
      <c r="J214" s="275"/>
      <c r="K214" s="275"/>
      <c r="L214" s="279"/>
      <c r="M214" s="280"/>
      <c r="N214" s="281"/>
      <c r="O214" s="281"/>
      <c r="P214" s="281"/>
      <c r="Q214" s="281"/>
      <c r="R214" s="281"/>
      <c r="S214" s="281"/>
      <c r="T214" s="282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83" t="s">
        <v>372</v>
      </c>
      <c r="AU214" s="283" t="s">
        <v>88</v>
      </c>
      <c r="AV214" s="15" t="s">
        <v>83</v>
      </c>
      <c r="AW214" s="15" t="s">
        <v>32</v>
      </c>
      <c r="AX214" s="15" t="s">
        <v>76</v>
      </c>
      <c r="AY214" s="283" t="s">
        <v>362</v>
      </c>
    </row>
    <row r="215" s="13" customFormat="1">
      <c r="A215" s="13"/>
      <c r="B215" s="241"/>
      <c r="C215" s="242"/>
      <c r="D215" s="243" t="s">
        <v>372</v>
      </c>
      <c r="E215" s="244" t="s">
        <v>1</v>
      </c>
      <c r="F215" s="245" t="s">
        <v>4534</v>
      </c>
      <c r="G215" s="242"/>
      <c r="H215" s="246">
        <v>79.123999999999995</v>
      </c>
      <c r="I215" s="247"/>
      <c r="J215" s="242"/>
      <c r="K215" s="242"/>
      <c r="L215" s="248"/>
      <c r="M215" s="249"/>
      <c r="N215" s="250"/>
      <c r="O215" s="250"/>
      <c r="P215" s="250"/>
      <c r="Q215" s="250"/>
      <c r="R215" s="250"/>
      <c r="S215" s="250"/>
      <c r="T215" s="25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2" t="s">
        <v>372</v>
      </c>
      <c r="AU215" s="252" t="s">
        <v>88</v>
      </c>
      <c r="AV215" s="13" t="s">
        <v>88</v>
      </c>
      <c r="AW215" s="13" t="s">
        <v>32</v>
      </c>
      <c r="AX215" s="13" t="s">
        <v>76</v>
      </c>
      <c r="AY215" s="252" t="s">
        <v>362</v>
      </c>
    </row>
    <row r="216" s="13" customFormat="1">
      <c r="A216" s="13"/>
      <c r="B216" s="241"/>
      <c r="C216" s="242"/>
      <c r="D216" s="243" t="s">
        <v>372</v>
      </c>
      <c r="E216" s="244" t="s">
        <v>1</v>
      </c>
      <c r="F216" s="245" t="s">
        <v>4535</v>
      </c>
      <c r="G216" s="242"/>
      <c r="H216" s="246">
        <v>-2</v>
      </c>
      <c r="I216" s="247"/>
      <c r="J216" s="242"/>
      <c r="K216" s="242"/>
      <c r="L216" s="248"/>
      <c r="M216" s="249"/>
      <c r="N216" s="250"/>
      <c r="O216" s="250"/>
      <c r="P216" s="250"/>
      <c r="Q216" s="250"/>
      <c r="R216" s="250"/>
      <c r="S216" s="250"/>
      <c r="T216" s="25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2" t="s">
        <v>372</v>
      </c>
      <c r="AU216" s="252" t="s">
        <v>88</v>
      </c>
      <c r="AV216" s="13" t="s">
        <v>88</v>
      </c>
      <c r="AW216" s="13" t="s">
        <v>32</v>
      </c>
      <c r="AX216" s="13" t="s">
        <v>76</v>
      </c>
      <c r="AY216" s="252" t="s">
        <v>362</v>
      </c>
    </row>
    <row r="217" s="13" customFormat="1">
      <c r="A217" s="13"/>
      <c r="B217" s="241"/>
      <c r="C217" s="242"/>
      <c r="D217" s="243" t="s">
        <v>372</v>
      </c>
      <c r="E217" s="244" t="s">
        <v>1</v>
      </c>
      <c r="F217" s="245" t="s">
        <v>4536</v>
      </c>
      <c r="G217" s="242"/>
      <c r="H217" s="246">
        <v>-1.8</v>
      </c>
      <c r="I217" s="247"/>
      <c r="J217" s="242"/>
      <c r="K217" s="242"/>
      <c r="L217" s="248"/>
      <c r="M217" s="249"/>
      <c r="N217" s="250"/>
      <c r="O217" s="250"/>
      <c r="P217" s="250"/>
      <c r="Q217" s="250"/>
      <c r="R217" s="250"/>
      <c r="S217" s="250"/>
      <c r="T217" s="25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2" t="s">
        <v>372</v>
      </c>
      <c r="AU217" s="252" t="s">
        <v>88</v>
      </c>
      <c r="AV217" s="13" t="s">
        <v>88</v>
      </c>
      <c r="AW217" s="13" t="s">
        <v>32</v>
      </c>
      <c r="AX217" s="13" t="s">
        <v>76</v>
      </c>
      <c r="AY217" s="252" t="s">
        <v>362</v>
      </c>
    </row>
    <row r="218" s="13" customFormat="1">
      <c r="A218" s="13"/>
      <c r="B218" s="241"/>
      <c r="C218" s="242"/>
      <c r="D218" s="243" t="s">
        <v>372</v>
      </c>
      <c r="E218" s="244" t="s">
        <v>1</v>
      </c>
      <c r="F218" s="245" t="s">
        <v>832</v>
      </c>
      <c r="G218" s="242"/>
      <c r="H218" s="246">
        <v>-3.2000000000000002</v>
      </c>
      <c r="I218" s="247"/>
      <c r="J218" s="242"/>
      <c r="K218" s="242"/>
      <c r="L218" s="248"/>
      <c r="M218" s="249"/>
      <c r="N218" s="250"/>
      <c r="O218" s="250"/>
      <c r="P218" s="250"/>
      <c r="Q218" s="250"/>
      <c r="R218" s="250"/>
      <c r="S218" s="250"/>
      <c r="T218" s="25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2" t="s">
        <v>372</v>
      </c>
      <c r="AU218" s="252" t="s">
        <v>88</v>
      </c>
      <c r="AV218" s="13" t="s">
        <v>88</v>
      </c>
      <c r="AW218" s="13" t="s">
        <v>32</v>
      </c>
      <c r="AX218" s="13" t="s">
        <v>76</v>
      </c>
      <c r="AY218" s="252" t="s">
        <v>362</v>
      </c>
    </row>
    <row r="219" s="13" customFormat="1">
      <c r="A219" s="13"/>
      <c r="B219" s="241"/>
      <c r="C219" s="242"/>
      <c r="D219" s="243" t="s">
        <v>372</v>
      </c>
      <c r="E219" s="244" t="s">
        <v>1</v>
      </c>
      <c r="F219" s="245" t="s">
        <v>4537</v>
      </c>
      <c r="G219" s="242"/>
      <c r="H219" s="246">
        <v>-5.5999999999999996</v>
      </c>
      <c r="I219" s="247"/>
      <c r="J219" s="242"/>
      <c r="K219" s="242"/>
      <c r="L219" s="248"/>
      <c r="M219" s="249"/>
      <c r="N219" s="250"/>
      <c r="O219" s="250"/>
      <c r="P219" s="250"/>
      <c r="Q219" s="250"/>
      <c r="R219" s="250"/>
      <c r="S219" s="250"/>
      <c r="T219" s="25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2" t="s">
        <v>372</v>
      </c>
      <c r="AU219" s="252" t="s">
        <v>88</v>
      </c>
      <c r="AV219" s="13" t="s">
        <v>88</v>
      </c>
      <c r="AW219" s="13" t="s">
        <v>32</v>
      </c>
      <c r="AX219" s="13" t="s">
        <v>76</v>
      </c>
      <c r="AY219" s="252" t="s">
        <v>362</v>
      </c>
    </row>
    <row r="220" s="14" customFormat="1">
      <c r="A220" s="14"/>
      <c r="B220" s="263"/>
      <c r="C220" s="264"/>
      <c r="D220" s="243" t="s">
        <v>372</v>
      </c>
      <c r="E220" s="265" t="s">
        <v>1</v>
      </c>
      <c r="F220" s="266" t="s">
        <v>396</v>
      </c>
      <c r="G220" s="264"/>
      <c r="H220" s="267">
        <v>66.524000000000001</v>
      </c>
      <c r="I220" s="268"/>
      <c r="J220" s="264"/>
      <c r="K220" s="264"/>
      <c r="L220" s="269"/>
      <c r="M220" s="270"/>
      <c r="N220" s="271"/>
      <c r="O220" s="271"/>
      <c r="P220" s="271"/>
      <c r="Q220" s="271"/>
      <c r="R220" s="271"/>
      <c r="S220" s="271"/>
      <c r="T220" s="27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73" t="s">
        <v>372</v>
      </c>
      <c r="AU220" s="273" t="s">
        <v>88</v>
      </c>
      <c r="AV220" s="14" t="s">
        <v>370</v>
      </c>
      <c r="AW220" s="14" t="s">
        <v>32</v>
      </c>
      <c r="AX220" s="14" t="s">
        <v>83</v>
      </c>
      <c r="AY220" s="273" t="s">
        <v>362</v>
      </c>
    </row>
    <row r="221" s="2" customFormat="1" ht="24.15" customHeight="1">
      <c r="A221" s="39"/>
      <c r="B221" s="40"/>
      <c r="C221" s="228" t="s">
        <v>427</v>
      </c>
      <c r="D221" s="228" t="s">
        <v>365</v>
      </c>
      <c r="E221" s="229" t="s">
        <v>4538</v>
      </c>
      <c r="F221" s="230" t="s">
        <v>4539</v>
      </c>
      <c r="G221" s="231" t="s">
        <v>368</v>
      </c>
      <c r="H221" s="232">
        <v>9.0389999999999997</v>
      </c>
      <c r="I221" s="233"/>
      <c r="J221" s="234">
        <f>ROUND(I221*H221,2)</f>
        <v>0</v>
      </c>
      <c r="K221" s="230" t="s">
        <v>369</v>
      </c>
      <c r="L221" s="45"/>
      <c r="M221" s="235" t="s">
        <v>1</v>
      </c>
      <c r="N221" s="236" t="s">
        <v>42</v>
      </c>
      <c r="O221" s="92"/>
      <c r="P221" s="237">
        <f>O221*H221</f>
        <v>0</v>
      </c>
      <c r="Q221" s="237">
        <v>0.069980000000000001</v>
      </c>
      <c r="R221" s="237">
        <f>Q221*H221</f>
        <v>0.63254922000000002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370</v>
      </c>
      <c r="AT221" s="239" t="s">
        <v>365</v>
      </c>
      <c r="AU221" s="239" t="s">
        <v>88</v>
      </c>
      <c r="AY221" s="18" t="s">
        <v>362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88</v>
      </c>
      <c r="BK221" s="240">
        <f>ROUND(I221*H221,2)</f>
        <v>0</v>
      </c>
      <c r="BL221" s="18" t="s">
        <v>370</v>
      </c>
      <c r="BM221" s="239" t="s">
        <v>4540</v>
      </c>
    </row>
    <row r="222" s="15" customFormat="1">
      <c r="A222" s="15"/>
      <c r="B222" s="274"/>
      <c r="C222" s="275"/>
      <c r="D222" s="243" t="s">
        <v>372</v>
      </c>
      <c r="E222" s="276" t="s">
        <v>1</v>
      </c>
      <c r="F222" s="277" t="s">
        <v>4541</v>
      </c>
      <c r="G222" s="275"/>
      <c r="H222" s="276" t="s">
        <v>1</v>
      </c>
      <c r="I222" s="278"/>
      <c r="J222" s="275"/>
      <c r="K222" s="275"/>
      <c r="L222" s="279"/>
      <c r="M222" s="280"/>
      <c r="N222" s="281"/>
      <c r="O222" s="281"/>
      <c r="P222" s="281"/>
      <c r="Q222" s="281"/>
      <c r="R222" s="281"/>
      <c r="S222" s="281"/>
      <c r="T222" s="282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83" t="s">
        <v>372</v>
      </c>
      <c r="AU222" s="283" t="s">
        <v>88</v>
      </c>
      <c r="AV222" s="15" t="s">
        <v>83</v>
      </c>
      <c r="AW222" s="15" t="s">
        <v>32</v>
      </c>
      <c r="AX222" s="15" t="s">
        <v>76</v>
      </c>
      <c r="AY222" s="283" t="s">
        <v>362</v>
      </c>
    </row>
    <row r="223" s="13" customFormat="1">
      <c r="A223" s="13"/>
      <c r="B223" s="241"/>
      <c r="C223" s="242"/>
      <c r="D223" s="243" t="s">
        <v>372</v>
      </c>
      <c r="E223" s="244" t="s">
        <v>1</v>
      </c>
      <c r="F223" s="245" t="s">
        <v>4542</v>
      </c>
      <c r="G223" s="242"/>
      <c r="H223" s="246">
        <v>9.0389999999999997</v>
      </c>
      <c r="I223" s="247"/>
      <c r="J223" s="242"/>
      <c r="K223" s="242"/>
      <c r="L223" s="248"/>
      <c r="M223" s="249"/>
      <c r="N223" s="250"/>
      <c r="O223" s="250"/>
      <c r="P223" s="250"/>
      <c r="Q223" s="250"/>
      <c r="R223" s="250"/>
      <c r="S223" s="250"/>
      <c r="T223" s="25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2" t="s">
        <v>372</v>
      </c>
      <c r="AU223" s="252" t="s">
        <v>88</v>
      </c>
      <c r="AV223" s="13" t="s">
        <v>88</v>
      </c>
      <c r="AW223" s="13" t="s">
        <v>32</v>
      </c>
      <c r="AX223" s="13" t="s">
        <v>76</v>
      </c>
      <c r="AY223" s="252" t="s">
        <v>362</v>
      </c>
    </row>
    <row r="224" s="14" customFormat="1">
      <c r="A224" s="14"/>
      <c r="B224" s="263"/>
      <c r="C224" s="264"/>
      <c r="D224" s="243" t="s">
        <v>372</v>
      </c>
      <c r="E224" s="265" t="s">
        <v>1</v>
      </c>
      <c r="F224" s="266" t="s">
        <v>396</v>
      </c>
      <c r="G224" s="264"/>
      <c r="H224" s="267">
        <v>9.0389999999999997</v>
      </c>
      <c r="I224" s="268"/>
      <c r="J224" s="264"/>
      <c r="K224" s="264"/>
      <c r="L224" s="269"/>
      <c r="M224" s="270"/>
      <c r="N224" s="271"/>
      <c r="O224" s="271"/>
      <c r="P224" s="271"/>
      <c r="Q224" s="271"/>
      <c r="R224" s="271"/>
      <c r="S224" s="271"/>
      <c r="T224" s="27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73" t="s">
        <v>372</v>
      </c>
      <c r="AU224" s="273" t="s">
        <v>88</v>
      </c>
      <c r="AV224" s="14" t="s">
        <v>370</v>
      </c>
      <c r="AW224" s="14" t="s">
        <v>32</v>
      </c>
      <c r="AX224" s="14" t="s">
        <v>83</v>
      </c>
      <c r="AY224" s="273" t="s">
        <v>362</v>
      </c>
    </row>
    <row r="225" s="2" customFormat="1" ht="24.15" customHeight="1">
      <c r="A225" s="39"/>
      <c r="B225" s="40"/>
      <c r="C225" s="228" t="s">
        <v>431</v>
      </c>
      <c r="D225" s="228" t="s">
        <v>365</v>
      </c>
      <c r="E225" s="229" t="s">
        <v>833</v>
      </c>
      <c r="F225" s="230" t="s">
        <v>834</v>
      </c>
      <c r="G225" s="231" t="s">
        <v>368</v>
      </c>
      <c r="H225" s="232">
        <v>81.557000000000002</v>
      </c>
      <c r="I225" s="233"/>
      <c r="J225" s="234">
        <f>ROUND(I225*H225,2)</f>
        <v>0</v>
      </c>
      <c r="K225" s="230" t="s">
        <v>369</v>
      </c>
      <c r="L225" s="45"/>
      <c r="M225" s="235" t="s">
        <v>1</v>
      </c>
      <c r="N225" s="236" t="s">
        <v>42</v>
      </c>
      <c r="O225" s="92"/>
      <c r="P225" s="237">
        <f>O225*H225</f>
        <v>0</v>
      </c>
      <c r="Q225" s="237">
        <v>0.079210000000000003</v>
      </c>
      <c r="R225" s="237">
        <f>Q225*H225</f>
        <v>6.4601299700000006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370</v>
      </c>
      <c r="AT225" s="239" t="s">
        <v>365</v>
      </c>
      <c r="AU225" s="239" t="s">
        <v>88</v>
      </c>
      <c r="AY225" s="18" t="s">
        <v>362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88</v>
      </c>
      <c r="BK225" s="240">
        <f>ROUND(I225*H225,2)</f>
        <v>0</v>
      </c>
      <c r="BL225" s="18" t="s">
        <v>370</v>
      </c>
      <c r="BM225" s="239" t="s">
        <v>835</v>
      </c>
    </row>
    <row r="226" s="15" customFormat="1">
      <c r="A226" s="15"/>
      <c r="B226" s="274"/>
      <c r="C226" s="275"/>
      <c r="D226" s="243" t="s">
        <v>372</v>
      </c>
      <c r="E226" s="276" t="s">
        <v>1</v>
      </c>
      <c r="F226" s="277" t="s">
        <v>4543</v>
      </c>
      <c r="G226" s="275"/>
      <c r="H226" s="276" t="s">
        <v>1</v>
      </c>
      <c r="I226" s="278"/>
      <c r="J226" s="275"/>
      <c r="K226" s="275"/>
      <c r="L226" s="279"/>
      <c r="M226" s="280"/>
      <c r="N226" s="281"/>
      <c r="O226" s="281"/>
      <c r="P226" s="281"/>
      <c r="Q226" s="281"/>
      <c r="R226" s="281"/>
      <c r="S226" s="281"/>
      <c r="T226" s="282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83" t="s">
        <v>372</v>
      </c>
      <c r="AU226" s="283" t="s">
        <v>88</v>
      </c>
      <c r="AV226" s="15" t="s">
        <v>83</v>
      </c>
      <c r="AW226" s="15" t="s">
        <v>32</v>
      </c>
      <c r="AX226" s="15" t="s">
        <v>76</v>
      </c>
      <c r="AY226" s="283" t="s">
        <v>362</v>
      </c>
    </row>
    <row r="227" s="13" customFormat="1">
      <c r="A227" s="13"/>
      <c r="B227" s="241"/>
      <c r="C227" s="242"/>
      <c r="D227" s="243" t="s">
        <v>372</v>
      </c>
      <c r="E227" s="244" t="s">
        <v>1</v>
      </c>
      <c r="F227" s="245" t="s">
        <v>4544</v>
      </c>
      <c r="G227" s="242"/>
      <c r="H227" s="246">
        <v>23.579999999999998</v>
      </c>
      <c r="I227" s="247"/>
      <c r="J227" s="242"/>
      <c r="K227" s="242"/>
      <c r="L227" s="248"/>
      <c r="M227" s="249"/>
      <c r="N227" s="250"/>
      <c r="O227" s="250"/>
      <c r="P227" s="250"/>
      <c r="Q227" s="250"/>
      <c r="R227" s="250"/>
      <c r="S227" s="250"/>
      <c r="T227" s="25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2" t="s">
        <v>372</v>
      </c>
      <c r="AU227" s="252" t="s">
        <v>88</v>
      </c>
      <c r="AV227" s="13" t="s">
        <v>88</v>
      </c>
      <c r="AW227" s="13" t="s">
        <v>32</v>
      </c>
      <c r="AX227" s="13" t="s">
        <v>76</v>
      </c>
      <c r="AY227" s="252" t="s">
        <v>362</v>
      </c>
    </row>
    <row r="228" s="15" customFormat="1">
      <c r="A228" s="15"/>
      <c r="B228" s="274"/>
      <c r="C228" s="275"/>
      <c r="D228" s="243" t="s">
        <v>372</v>
      </c>
      <c r="E228" s="276" t="s">
        <v>1</v>
      </c>
      <c r="F228" s="277" t="s">
        <v>4545</v>
      </c>
      <c r="G228" s="275"/>
      <c r="H228" s="276" t="s">
        <v>1</v>
      </c>
      <c r="I228" s="278"/>
      <c r="J228" s="275"/>
      <c r="K228" s="275"/>
      <c r="L228" s="279"/>
      <c r="M228" s="280"/>
      <c r="N228" s="281"/>
      <c r="O228" s="281"/>
      <c r="P228" s="281"/>
      <c r="Q228" s="281"/>
      <c r="R228" s="281"/>
      <c r="S228" s="281"/>
      <c r="T228" s="282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83" t="s">
        <v>372</v>
      </c>
      <c r="AU228" s="283" t="s">
        <v>88</v>
      </c>
      <c r="AV228" s="15" t="s">
        <v>83</v>
      </c>
      <c r="AW228" s="15" t="s">
        <v>32</v>
      </c>
      <c r="AX228" s="15" t="s">
        <v>76</v>
      </c>
      <c r="AY228" s="283" t="s">
        <v>362</v>
      </c>
    </row>
    <row r="229" s="13" customFormat="1">
      <c r="A229" s="13"/>
      <c r="B229" s="241"/>
      <c r="C229" s="242"/>
      <c r="D229" s="243" t="s">
        <v>372</v>
      </c>
      <c r="E229" s="244" t="s">
        <v>1</v>
      </c>
      <c r="F229" s="245" t="s">
        <v>4546</v>
      </c>
      <c r="G229" s="242"/>
      <c r="H229" s="246">
        <v>17.161000000000001</v>
      </c>
      <c r="I229" s="247"/>
      <c r="J229" s="242"/>
      <c r="K229" s="242"/>
      <c r="L229" s="248"/>
      <c r="M229" s="249"/>
      <c r="N229" s="250"/>
      <c r="O229" s="250"/>
      <c r="P229" s="250"/>
      <c r="Q229" s="250"/>
      <c r="R229" s="250"/>
      <c r="S229" s="250"/>
      <c r="T229" s="25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2" t="s">
        <v>372</v>
      </c>
      <c r="AU229" s="252" t="s">
        <v>88</v>
      </c>
      <c r="AV229" s="13" t="s">
        <v>88</v>
      </c>
      <c r="AW229" s="13" t="s">
        <v>32</v>
      </c>
      <c r="AX229" s="13" t="s">
        <v>76</v>
      </c>
      <c r="AY229" s="252" t="s">
        <v>362</v>
      </c>
    </row>
    <row r="230" s="15" customFormat="1">
      <c r="A230" s="15"/>
      <c r="B230" s="274"/>
      <c r="C230" s="275"/>
      <c r="D230" s="243" t="s">
        <v>372</v>
      </c>
      <c r="E230" s="276" t="s">
        <v>1</v>
      </c>
      <c r="F230" s="277" t="s">
        <v>4547</v>
      </c>
      <c r="G230" s="275"/>
      <c r="H230" s="276" t="s">
        <v>1</v>
      </c>
      <c r="I230" s="278"/>
      <c r="J230" s="275"/>
      <c r="K230" s="275"/>
      <c r="L230" s="279"/>
      <c r="M230" s="280"/>
      <c r="N230" s="281"/>
      <c r="O230" s="281"/>
      <c r="P230" s="281"/>
      <c r="Q230" s="281"/>
      <c r="R230" s="281"/>
      <c r="S230" s="281"/>
      <c r="T230" s="282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83" t="s">
        <v>372</v>
      </c>
      <c r="AU230" s="283" t="s">
        <v>88</v>
      </c>
      <c r="AV230" s="15" t="s">
        <v>83</v>
      </c>
      <c r="AW230" s="15" t="s">
        <v>32</v>
      </c>
      <c r="AX230" s="15" t="s">
        <v>76</v>
      </c>
      <c r="AY230" s="283" t="s">
        <v>362</v>
      </c>
    </row>
    <row r="231" s="13" customFormat="1">
      <c r="A231" s="13"/>
      <c r="B231" s="241"/>
      <c r="C231" s="242"/>
      <c r="D231" s="243" t="s">
        <v>372</v>
      </c>
      <c r="E231" s="244" t="s">
        <v>1</v>
      </c>
      <c r="F231" s="245" t="s">
        <v>4548</v>
      </c>
      <c r="G231" s="242"/>
      <c r="H231" s="246">
        <v>18.077999999999999</v>
      </c>
      <c r="I231" s="247"/>
      <c r="J231" s="242"/>
      <c r="K231" s="242"/>
      <c r="L231" s="248"/>
      <c r="M231" s="249"/>
      <c r="N231" s="250"/>
      <c r="O231" s="250"/>
      <c r="P231" s="250"/>
      <c r="Q231" s="250"/>
      <c r="R231" s="250"/>
      <c r="S231" s="250"/>
      <c r="T231" s="25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2" t="s">
        <v>372</v>
      </c>
      <c r="AU231" s="252" t="s">
        <v>88</v>
      </c>
      <c r="AV231" s="13" t="s">
        <v>88</v>
      </c>
      <c r="AW231" s="13" t="s">
        <v>32</v>
      </c>
      <c r="AX231" s="13" t="s">
        <v>76</v>
      </c>
      <c r="AY231" s="252" t="s">
        <v>362</v>
      </c>
    </row>
    <row r="232" s="15" customFormat="1">
      <c r="A232" s="15"/>
      <c r="B232" s="274"/>
      <c r="C232" s="275"/>
      <c r="D232" s="243" t="s">
        <v>372</v>
      </c>
      <c r="E232" s="276" t="s">
        <v>1</v>
      </c>
      <c r="F232" s="277" t="s">
        <v>4549</v>
      </c>
      <c r="G232" s="275"/>
      <c r="H232" s="276" t="s">
        <v>1</v>
      </c>
      <c r="I232" s="278"/>
      <c r="J232" s="275"/>
      <c r="K232" s="275"/>
      <c r="L232" s="279"/>
      <c r="M232" s="280"/>
      <c r="N232" s="281"/>
      <c r="O232" s="281"/>
      <c r="P232" s="281"/>
      <c r="Q232" s="281"/>
      <c r="R232" s="281"/>
      <c r="S232" s="281"/>
      <c r="T232" s="282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83" t="s">
        <v>372</v>
      </c>
      <c r="AU232" s="283" t="s">
        <v>88</v>
      </c>
      <c r="AV232" s="15" t="s">
        <v>83</v>
      </c>
      <c r="AW232" s="15" t="s">
        <v>32</v>
      </c>
      <c r="AX232" s="15" t="s">
        <v>76</v>
      </c>
      <c r="AY232" s="283" t="s">
        <v>362</v>
      </c>
    </row>
    <row r="233" s="13" customFormat="1">
      <c r="A233" s="13"/>
      <c r="B233" s="241"/>
      <c r="C233" s="242"/>
      <c r="D233" s="243" t="s">
        <v>372</v>
      </c>
      <c r="E233" s="244" t="s">
        <v>1</v>
      </c>
      <c r="F233" s="245" t="s">
        <v>4550</v>
      </c>
      <c r="G233" s="242"/>
      <c r="H233" s="246">
        <v>25.937999999999999</v>
      </c>
      <c r="I233" s="247"/>
      <c r="J233" s="242"/>
      <c r="K233" s="242"/>
      <c r="L233" s="248"/>
      <c r="M233" s="249"/>
      <c r="N233" s="250"/>
      <c r="O233" s="250"/>
      <c r="P233" s="250"/>
      <c r="Q233" s="250"/>
      <c r="R233" s="250"/>
      <c r="S233" s="250"/>
      <c r="T233" s="25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2" t="s">
        <v>372</v>
      </c>
      <c r="AU233" s="252" t="s">
        <v>88</v>
      </c>
      <c r="AV233" s="13" t="s">
        <v>88</v>
      </c>
      <c r="AW233" s="13" t="s">
        <v>32</v>
      </c>
      <c r="AX233" s="13" t="s">
        <v>76</v>
      </c>
      <c r="AY233" s="252" t="s">
        <v>362</v>
      </c>
    </row>
    <row r="234" s="13" customFormat="1">
      <c r="A234" s="13"/>
      <c r="B234" s="241"/>
      <c r="C234" s="242"/>
      <c r="D234" s="243" t="s">
        <v>372</v>
      </c>
      <c r="E234" s="244" t="s">
        <v>1</v>
      </c>
      <c r="F234" s="245" t="s">
        <v>832</v>
      </c>
      <c r="G234" s="242"/>
      <c r="H234" s="246">
        <v>-3.2000000000000002</v>
      </c>
      <c r="I234" s="247"/>
      <c r="J234" s="242"/>
      <c r="K234" s="242"/>
      <c r="L234" s="248"/>
      <c r="M234" s="249"/>
      <c r="N234" s="250"/>
      <c r="O234" s="250"/>
      <c r="P234" s="250"/>
      <c r="Q234" s="250"/>
      <c r="R234" s="250"/>
      <c r="S234" s="250"/>
      <c r="T234" s="25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2" t="s">
        <v>372</v>
      </c>
      <c r="AU234" s="252" t="s">
        <v>88</v>
      </c>
      <c r="AV234" s="13" t="s">
        <v>88</v>
      </c>
      <c r="AW234" s="13" t="s">
        <v>32</v>
      </c>
      <c r="AX234" s="13" t="s">
        <v>76</v>
      </c>
      <c r="AY234" s="252" t="s">
        <v>362</v>
      </c>
    </row>
    <row r="235" s="14" customFormat="1">
      <c r="A235" s="14"/>
      <c r="B235" s="263"/>
      <c r="C235" s="264"/>
      <c r="D235" s="243" t="s">
        <v>372</v>
      </c>
      <c r="E235" s="265" t="s">
        <v>1</v>
      </c>
      <c r="F235" s="266" t="s">
        <v>396</v>
      </c>
      <c r="G235" s="264"/>
      <c r="H235" s="267">
        <v>81.557000000000002</v>
      </c>
      <c r="I235" s="268"/>
      <c r="J235" s="264"/>
      <c r="K235" s="264"/>
      <c r="L235" s="269"/>
      <c r="M235" s="270"/>
      <c r="N235" s="271"/>
      <c r="O235" s="271"/>
      <c r="P235" s="271"/>
      <c r="Q235" s="271"/>
      <c r="R235" s="271"/>
      <c r="S235" s="271"/>
      <c r="T235" s="27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73" t="s">
        <v>372</v>
      </c>
      <c r="AU235" s="273" t="s">
        <v>88</v>
      </c>
      <c r="AV235" s="14" t="s">
        <v>370</v>
      </c>
      <c r="AW235" s="14" t="s">
        <v>32</v>
      </c>
      <c r="AX235" s="14" t="s">
        <v>83</v>
      </c>
      <c r="AY235" s="273" t="s">
        <v>362</v>
      </c>
    </row>
    <row r="236" s="2" customFormat="1" ht="24.15" customHeight="1">
      <c r="A236" s="39"/>
      <c r="B236" s="40"/>
      <c r="C236" s="228" t="s">
        <v>435</v>
      </c>
      <c r="D236" s="228" t="s">
        <v>365</v>
      </c>
      <c r="E236" s="229" t="s">
        <v>838</v>
      </c>
      <c r="F236" s="230" t="s">
        <v>839</v>
      </c>
      <c r="G236" s="231" t="s">
        <v>403</v>
      </c>
      <c r="H236" s="232">
        <v>146.72</v>
      </c>
      <c r="I236" s="233"/>
      <c r="J236" s="234">
        <f>ROUND(I236*H236,2)</f>
        <v>0</v>
      </c>
      <c r="K236" s="230" t="s">
        <v>369</v>
      </c>
      <c r="L236" s="45"/>
      <c r="M236" s="235" t="s">
        <v>1</v>
      </c>
      <c r="N236" s="236" t="s">
        <v>42</v>
      </c>
      <c r="O236" s="92"/>
      <c r="P236" s="237">
        <f>O236*H236</f>
        <v>0</v>
      </c>
      <c r="Q236" s="237">
        <v>0.00013999999999999999</v>
      </c>
      <c r="R236" s="237">
        <f>Q236*H236</f>
        <v>0.020540799999999998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370</v>
      </c>
      <c r="AT236" s="239" t="s">
        <v>365</v>
      </c>
      <c r="AU236" s="239" t="s">
        <v>88</v>
      </c>
      <c r="AY236" s="18" t="s">
        <v>362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88</v>
      </c>
      <c r="BK236" s="240">
        <f>ROUND(I236*H236,2)</f>
        <v>0</v>
      </c>
      <c r="BL236" s="18" t="s">
        <v>370</v>
      </c>
      <c r="BM236" s="239" t="s">
        <v>840</v>
      </c>
    </row>
    <row r="237" s="13" customFormat="1">
      <c r="A237" s="13"/>
      <c r="B237" s="241"/>
      <c r="C237" s="242"/>
      <c r="D237" s="243" t="s">
        <v>372</v>
      </c>
      <c r="E237" s="244" t="s">
        <v>1</v>
      </c>
      <c r="F237" s="245" t="s">
        <v>4551</v>
      </c>
      <c r="G237" s="242"/>
      <c r="H237" s="246">
        <v>146.72</v>
      </c>
      <c r="I237" s="247"/>
      <c r="J237" s="242"/>
      <c r="K237" s="242"/>
      <c r="L237" s="248"/>
      <c r="M237" s="249"/>
      <c r="N237" s="250"/>
      <c r="O237" s="250"/>
      <c r="P237" s="250"/>
      <c r="Q237" s="250"/>
      <c r="R237" s="250"/>
      <c r="S237" s="250"/>
      <c r="T237" s="25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2" t="s">
        <v>372</v>
      </c>
      <c r="AU237" s="252" t="s">
        <v>88</v>
      </c>
      <c r="AV237" s="13" t="s">
        <v>88</v>
      </c>
      <c r="AW237" s="13" t="s">
        <v>32</v>
      </c>
      <c r="AX237" s="13" t="s">
        <v>76</v>
      </c>
      <c r="AY237" s="252" t="s">
        <v>362</v>
      </c>
    </row>
    <row r="238" s="14" customFormat="1">
      <c r="A238" s="14"/>
      <c r="B238" s="263"/>
      <c r="C238" s="264"/>
      <c r="D238" s="243" t="s">
        <v>372</v>
      </c>
      <c r="E238" s="265" t="s">
        <v>1</v>
      </c>
      <c r="F238" s="266" t="s">
        <v>396</v>
      </c>
      <c r="G238" s="264"/>
      <c r="H238" s="267">
        <v>146.72</v>
      </c>
      <c r="I238" s="268"/>
      <c r="J238" s="264"/>
      <c r="K238" s="264"/>
      <c r="L238" s="269"/>
      <c r="M238" s="270"/>
      <c r="N238" s="271"/>
      <c r="O238" s="271"/>
      <c r="P238" s="271"/>
      <c r="Q238" s="271"/>
      <c r="R238" s="271"/>
      <c r="S238" s="271"/>
      <c r="T238" s="27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73" t="s">
        <v>372</v>
      </c>
      <c r="AU238" s="273" t="s">
        <v>88</v>
      </c>
      <c r="AV238" s="14" t="s">
        <v>370</v>
      </c>
      <c r="AW238" s="14" t="s">
        <v>32</v>
      </c>
      <c r="AX238" s="14" t="s">
        <v>83</v>
      </c>
      <c r="AY238" s="273" t="s">
        <v>362</v>
      </c>
    </row>
    <row r="239" s="2" customFormat="1" ht="24.15" customHeight="1">
      <c r="A239" s="39"/>
      <c r="B239" s="40"/>
      <c r="C239" s="228" t="s">
        <v>440</v>
      </c>
      <c r="D239" s="228" t="s">
        <v>365</v>
      </c>
      <c r="E239" s="229" t="s">
        <v>842</v>
      </c>
      <c r="F239" s="230" t="s">
        <v>843</v>
      </c>
      <c r="G239" s="231" t="s">
        <v>403</v>
      </c>
      <c r="H239" s="232">
        <v>154.09399999999999</v>
      </c>
      <c r="I239" s="233"/>
      <c r="J239" s="234">
        <f>ROUND(I239*H239,2)</f>
        <v>0</v>
      </c>
      <c r="K239" s="230" t="s">
        <v>369</v>
      </c>
      <c r="L239" s="45"/>
      <c r="M239" s="235" t="s">
        <v>1</v>
      </c>
      <c r="N239" s="236" t="s">
        <v>42</v>
      </c>
      <c r="O239" s="92"/>
      <c r="P239" s="237">
        <f>O239*H239</f>
        <v>0</v>
      </c>
      <c r="Q239" s="237">
        <v>0.0030599999999999998</v>
      </c>
      <c r="R239" s="237">
        <f>Q239*H239</f>
        <v>0.47152763999999997</v>
      </c>
      <c r="S239" s="237">
        <v>0</v>
      </c>
      <c r="T239" s="238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9" t="s">
        <v>370</v>
      </c>
      <c r="AT239" s="239" t="s">
        <v>365</v>
      </c>
      <c r="AU239" s="239" t="s">
        <v>88</v>
      </c>
      <c r="AY239" s="18" t="s">
        <v>362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88</v>
      </c>
      <c r="BK239" s="240">
        <f>ROUND(I239*H239,2)</f>
        <v>0</v>
      </c>
      <c r="BL239" s="18" t="s">
        <v>370</v>
      </c>
      <c r="BM239" s="239" t="s">
        <v>844</v>
      </c>
    </row>
    <row r="240" s="15" customFormat="1">
      <c r="A240" s="15"/>
      <c r="B240" s="274"/>
      <c r="C240" s="275"/>
      <c r="D240" s="243" t="s">
        <v>372</v>
      </c>
      <c r="E240" s="276" t="s">
        <v>1</v>
      </c>
      <c r="F240" s="277" t="s">
        <v>845</v>
      </c>
      <c r="G240" s="275"/>
      <c r="H240" s="276" t="s">
        <v>1</v>
      </c>
      <c r="I240" s="278"/>
      <c r="J240" s="275"/>
      <c r="K240" s="275"/>
      <c r="L240" s="279"/>
      <c r="M240" s="280"/>
      <c r="N240" s="281"/>
      <c r="O240" s="281"/>
      <c r="P240" s="281"/>
      <c r="Q240" s="281"/>
      <c r="R240" s="281"/>
      <c r="S240" s="281"/>
      <c r="T240" s="282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83" t="s">
        <v>372</v>
      </c>
      <c r="AU240" s="283" t="s">
        <v>88</v>
      </c>
      <c r="AV240" s="15" t="s">
        <v>83</v>
      </c>
      <c r="AW240" s="15" t="s">
        <v>32</v>
      </c>
      <c r="AX240" s="15" t="s">
        <v>76</v>
      </c>
      <c r="AY240" s="283" t="s">
        <v>362</v>
      </c>
    </row>
    <row r="241" s="15" customFormat="1">
      <c r="A241" s="15"/>
      <c r="B241" s="274"/>
      <c r="C241" s="275"/>
      <c r="D241" s="243" t="s">
        <v>372</v>
      </c>
      <c r="E241" s="276" t="s">
        <v>1</v>
      </c>
      <c r="F241" s="277" t="s">
        <v>4525</v>
      </c>
      <c r="G241" s="275"/>
      <c r="H241" s="276" t="s">
        <v>1</v>
      </c>
      <c r="I241" s="278"/>
      <c r="J241" s="275"/>
      <c r="K241" s="275"/>
      <c r="L241" s="279"/>
      <c r="M241" s="280"/>
      <c r="N241" s="281"/>
      <c r="O241" s="281"/>
      <c r="P241" s="281"/>
      <c r="Q241" s="281"/>
      <c r="R241" s="281"/>
      <c r="S241" s="281"/>
      <c r="T241" s="282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83" t="s">
        <v>372</v>
      </c>
      <c r="AU241" s="283" t="s">
        <v>88</v>
      </c>
      <c r="AV241" s="15" t="s">
        <v>83</v>
      </c>
      <c r="AW241" s="15" t="s">
        <v>32</v>
      </c>
      <c r="AX241" s="15" t="s">
        <v>76</v>
      </c>
      <c r="AY241" s="283" t="s">
        <v>362</v>
      </c>
    </row>
    <row r="242" s="13" customFormat="1">
      <c r="A242" s="13"/>
      <c r="B242" s="241"/>
      <c r="C242" s="242"/>
      <c r="D242" s="243" t="s">
        <v>372</v>
      </c>
      <c r="E242" s="244" t="s">
        <v>1</v>
      </c>
      <c r="F242" s="245" t="s">
        <v>4552</v>
      </c>
      <c r="G242" s="242"/>
      <c r="H242" s="246">
        <v>3.7999999999999998</v>
      </c>
      <c r="I242" s="247"/>
      <c r="J242" s="242"/>
      <c r="K242" s="242"/>
      <c r="L242" s="248"/>
      <c r="M242" s="249"/>
      <c r="N242" s="250"/>
      <c r="O242" s="250"/>
      <c r="P242" s="250"/>
      <c r="Q242" s="250"/>
      <c r="R242" s="250"/>
      <c r="S242" s="250"/>
      <c r="T242" s="25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2" t="s">
        <v>372</v>
      </c>
      <c r="AU242" s="252" t="s">
        <v>88</v>
      </c>
      <c r="AV242" s="13" t="s">
        <v>88</v>
      </c>
      <c r="AW242" s="13" t="s">
        <v>32</v>
      </c>
      <c r="AX242" s="13" t="s">
        <v>76</v>
      </c>
      <c r="AY242" s="252" t="s">
        <v>362</v>
      </c>
    </row>
    <row r="243" s="16" customFormat="1">
      <c r="A243" s="16"/>
      <c r="B243" s="297"/>
      <c r="C243" s="298"/>
      <c r="D243" s="243" t="s">
        <v>372</v>
      </c>
      <c r="E243" s="299" t="s">
        <v>1</v>
      </c>
      <c r="F243" s="300" t="s">
        <v>848</v>
      </c>
      <c r="G243" s="298"/>
      <c r="H243" s="301">
        <v>3.7999999999999998</v>
      </c>
      <c r="I243" s="302"/>
      <c r="J243" s="298"/>
      <c r="K243" s="298"/>
      <c r="L243" s="303"/>
      <c r="M243" s="304"/>
      <c r="N243" s="305"/>
      <c r="O243" s="305"/>
      <c r="P243" s="305"/>
      <c r="Q243" s="305"/>
      <c r="R243" s="305"/>
      <c r="S243" s="305"/>
      <c r="T243" s="30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T243" s="307" t="s">
        <v>372</v>
      </c>
      <c r="AU243" s="307" t="s">
        <v>88</v>
      </c>
      <c r="AV243" s="16" t="s">
        <v>104</v>
      </c>
      <c r="AW243" s="16" t="s">
        <v>32</v>
      </c>
      <c r="AX243" s="16" t="s">
        <v>76</v>
      </c>
      <c r="AY243" s="307" t="s">
        <v>362</v>
      </c>
    </row>
    <row r="244" s="15" customFormat="1">
      <c r="A244" s="15"/>
      <c r="B244" s="274"/>
      <c r="C244" s="275"/>
      <c r="D244" s="243" t="s">
        <v>372</v>
      </c>
      <c r="E244" s="276" t="s">
        <v>1</v>
      </c>
      <c r="F244" s="277" t="s">
        <v>4433</v>
      </c>
      <c r="G244" s="275"/>
      <c r="H244" s="276" t="s">
        <v>1</v>
      </c>
      <c r="I244" s="278"/>
      <c r="J244" s="275"/>
      <c r="K244" s="275"/>
      <c r="L244" s="279"/>
      <c r="M244" s="280"/>
      <c r="N244" s="281"/>
      <c r="O244" s="281"/>
      <c r="P244" s="281"/>
      <c r="Q244" s="281"/>
      <c r="R244" s="281"/>
      <c r="S244" s="281"/>
      <c r="T244" s="282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83" t="s">
        <v>372</v>
      </c>
      <c r="AU244" s="283" t="s">
        <v>88</v>
      </c>
      <c r="AV244" s="15" t="s">
        <v>83</v>
      </c>
      <c r="AW244" s="15" t="s">
        <v>32</v>
      </c>
      <c r="AX244" s="15" t="s">
        <v>76</v>
      </c>
      <c r="AY244" s="283" t="s">
        <v>362</v>
      </c>
    </row>
    <row r="245" s="15" customFormat="1">
      <c r="A245" s="15"/>
      <c r="B245" s="274"/>
      <c r="C245" s="275"/>
      <c r="D245" s="243" t="s">
        <v>372</v>
      </c>
      <c r="E245" s="276" t="s">
        <v>1</v>
      </c>
      <c r="F245" s="277" t="s">
        <v>658</v>
      </c>
      <c r="G245" s="275"/>
      <c r="H245" s="276" t="s">
        <v>1</v>
      </c>
      <c r="I245" s="278"/>
      <c r="J245" s="275"/>
      <c r="K245" s="275"/>
      <c r="L245" s="279"/>
      <c r="M245" s="280"/>
      <c r="N245" s="281"/>
      <c r="O245" s="281"/>
      <c r="P245" s="281"/>
      <c r="Q245" s="281"/>
      <c r="R245" s="281"/>
      <c r="S245" s="281"/>
      <c r="T245" s="282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83" t="s">
        <v>372</v>
      </c>
      <c r="AU245" s="283" t="s">
        <v>88</v>
      </c>
      <c r="AV245" s="15" t="s">
        <v>83</v>
      </c>
      <c r="AW245" s="15" t="s">
        <v>32</v>
      </c>
      <c r="AX245" s="15" t="s">
        <v>76</v>
      </c>
      <c r="AY245" s="283" t="s">
        <v>362</v>
      </c>
    </row>
    <row r="246" s="15" customFormat="1">
      <c r="A246" s="15"/>
      <c r="B246" s="274"/>
      <c r="C246" s="275"/>
      <c r="D246" s="243" t="s">
        <v>372</v>
      </c>
      <c r="E246" s="276" t="s">
        <v>1</v>
      </c>
      <c r="F246" s="277" t="s">
        <v>4527</v>
      </c>
      <c r="G246" s="275"/>
      <c r="H246" s="276" t="s">
        <v>1</v>
      </c>
      <c r="I246" s="278"/>
      <c r="J246" s="275"/>
      <c r="K246" s="275"/>
      <c r="L246" s="279"/>
      <c r="M246" s="280"/>
      <c r="N246" s="281"/>
      <c r="O246" s="281"/>
      <c r="P246" s="281"/>
      <c r="Q246" s="281"/>
      <c r="R246" s="281"/>
      <c r="S246" s="281"/>
      <c r="T246" s="282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83" t="s">
        <v>372</v>
      </c>
      <c r="AU246" s="283" t="s">
        <v>88</v>
      </c>
      <c r="AV246" s="15" t="s">
        <v>83</v>
      </c>
      <c r="AW246" s="15" t="s">
        <v>32</v>
      </c>
      <c r="AX246" s="15" t="s">
        <v>76</v>
      </c>
      <c r="AY246" s="283" t="s">
        <v>362</v>
      </c>
    </row>
    <row r="247" s="13" customFormat="1">
      <c r="A247" s="13"/>
      <c r="B247" s="241"/>
      <c r="C247" s="242"/>
      <c r="D247" s="243" t="s">
        <v>372</v>
      </c>
      <c r="E247" s="244" t="s">
        <v>1</v>
      </c>
      <c r="F247" s="245" t="s">
        <v>4553</v>
      </c>
      <c r="G247" s="242"/>
      <c r="H247" s="246">
        <v>1</v>
      </c>
      <c r="I247" s="247"/>
      <c r="J247" s="242"/>
      <c r="K247" s="242"/>
      <c r="L247" s="248"/>
      <c r="M247" s="249"/>
      <c r="N247" s="250"/>
      <c r="O247" s="250"/>
      <c r="P247" s="250"/>
      <c r="Q247" s="250"/>
      <c r="R247" s="250"/>
      <c r="S247" s="250"/>
      <c r="T247" s="251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2" t="s">
        <v>372</v>
      </c>
      <c r="AU247" s="252" t="s">
        <v>88</v>
      </c>
      <c r="AV247" s="13" t="s">
        <v>88</v>
      </c>
      <c r="AW247" s="13" t="s">
        <v>32</v>
      </c>
      <c r="AX247" s="13" t="s">
        <v>76</v>
      </c>
      <c r="AY247" s="252" t="s">
        <v>362</v>
      </c>
    </row>
    <row r="248" s="13" customFormat="1">
      <c r="A248" s="13"/>
      <c r="B248" s="241"/>
      <c r="C248" s="242"/>
      <c r="D248" s="243" t="s">
        <v>372</v>
      </c>
      <c r="E248" s="244" t="s">
        <v>1</v>
      </c>
      <c r="F248" s="245" t="s">
        <v>4554</v>
      </c>
      <c r="G248" s="242"/>
      <c r="H248" s="246">
        <v>20.774000000000001</v>
      </c>
      <c r="I248" s="247"/>
      <c r="J248" s="242"/>
      <c r="K248" s="242"/>
      <c r="L248" s="248"/>
      <c r="M248" s="249"/>
      <c r="N248" s="250"/>
      <c r="O248" s="250"/>
      <c r="P248" s="250"/>
      <c r="Q248" s="250"/>
      <c r="R248" s="250"/>
      <c r="S248" s="250"/>
      <c r="T248" s="25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2" t="s">
        <v>372</v>
      </c>
      <c r="AU248" s="252" t="s">
        <v>88</v>
      </c>
      <c r="AV248" s="13" t="s">
        <v>88</v>
      </c>
      <c r="AW248" s="13" t="s">
        <v>32</v>
      </c>
      <c r="AX248" s="13" t="s">
        <v>76</v>
      </c>
      <c r="AY248" s="252" t="s">
        <v>362</v>
      </c>
    </row>
    <row r="249" s="16" customFormat="1">
      <c r="A249" s="16"/>
      <c r="B249" s="297"/>
      <c r="C249" s="298"/>
      <c r="D249" s="243" t="s">
        <v>372</v>
      </c>
      <c r="E249" s="299" t="s">
        <v>1</v>
      </c>
      <c r="F249" s="300" t="s">
        <v>848</v>
      </c>
      <c r="G249" s="298"/>
      <c r="H249" s="301">
        <v>21.774000000000001</v>
      </c>
      <c r="I249" s="302"/>
      <c r="J249" s="298"/>
      <c r="K249" s="298"/>
      <c r="L249" s="303"/>
      <c r="M249" s="304"/>
      <c r="N249" s="305"/>
      <c r="O249" s="305"/>
      <c r="P249" s="305"/>
      <c r="Q249" s="305"/>
      <c r="R249" s="305"/>
      <c r="S249" s="305"/>
      <c r="T249" s="30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T249" s="307" t="s">
        <v>372</v>
      </c>
      <c r="AU249" s="307" t="s">
        <v>88</v>
      </c>
      <c r="AV249" s="16" t="s">
        <v>104</v>
      </c>
      <c r="AW249" s="16" t="s">
        <v>32</v>
      </c>
      <c r="AX249" s="16" t="s">
        <v>76</v>
      </c>
      <c r="AY249" s="307" t="s">
        <v>362</v>
      </c>
    </row>
    <row r="250" s="15" customFormat="1">
      <c r="A250" s="15"/>
      <c r="B250" s="274"/>
      <c r="C250" s="275"/>
      <c r="D250" s="243" t="s">
        <v>372</v>
      </c>
      <c r="E250" s="276" t="s">
        <v>1</v>
      </c>
      <c r="F250" s="277" t="s">
        <v>4433</v>
      </c>
      <c r="G250" s="275"/>
      <c r="H250" s="276" t="s">
        <v>1</v>
      </c>
      <c r="I250" s="278"/>
      <c r="J250" s="275"/>
      <c r="K250" s="275"/>
      <c r="L250" s="279"/>
      <c r="M250" s="280"/>
      <c r="N250" s="281"/>
      <c r="O250" s="281"/>
      <c r="P250" s="281"/>
      <c r="Q250" s="281"/>
      <c r="R250" s="281"/>
      <c r="S250" s="281"/>
      <c r="T250" s="282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83" t="s">
        <v>372</v>
      </c>
      <c r="AU250" s="283" t="s">
        <v>88</v>
      </c>
      <c r="AV250" s="15" t="s">
        <v>83</v>
      </c>
      <c r="AW250" s="15" t="s">
        <v>32</v>
      </c>
      <c r="AX250" s="15" t="s">
        <v>76</v>
      </c>
      <c r="AY250" s="283" t="s">
        <v>362</v>
      </c>
    </row>
    <row r="251" s="13" customFormat="1">
      <c r="A251" s="13"/>
      <c r="B251" s="241"/>
      <c r="C251" s="242"/>
      <c r="D251" s="243" t="s">
        <v>372</v>
      </c>
      <c r="E251" s="244" t="s">
        <v>1</v>
      </c>
      <c r="F251" s="245" t="s">
        <v>4555</v>
      </c>
      <c r="G251" s="242"/>
      <c r="H251" s="246">
        <v>30.199999999999999</v>
      </c>
      <c r="I251" s="247"/>
      <c r="J251" s="242"/>
      <c r="K251" s="242"/>
      <c r="L251" s="248"/>
      <c r="M251" s="249"/>
      <c r="N251" s="250"/>
      <c r="O251" s="250"/>
      <c r="P251" s="250"/>
      <c r="Q251" s="250"/>
      <c r="R251" s="250"/>
      <c r="S251" s="250"/>
      <c r="T251" s="25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2" t="s">
        <v>372</v>
      </c>
      <c r="AU251" s="252" t="s">
        <v>88</v>
      </c>
      <c r="AV251" s="13" t="s">
        <v>88</v>
      </c>
      <c r="AW251" s="13" t="s">
        <v>32</v>
      </c>
      <c r="AX251" s="13" t="s">
        <v>76</v>
      </c>
      <c r="AY251" s="252" t="s">
        <v>362</v>
      </c>
    </row>
    <row r="252" s="16" customFormat="1">
      <c r="A252" s="16"/>
      <c r="B252" s="297"/>
      <c r="C252" s="298"/>
      <c r="D252" s="243" t="s">
        <v>372</v>
      </c>
      <c r="E252" s="299" t="s">
        <v>1</v>
      </c>
      <c r="F252" s="300" t="s">
        <v>848</v>
      </c>
      <c r="G252" s="298"/>
      <c r="H252" s="301">
        <v>30.199999999999999</v>
      </c>
      <c r="I252" s="302"/>
      <c r="J252" s="298"/>
      <c r="K252" s="298"/>
      <c r="L252" s="303"/>
      <c r="M252" s="304"/>
      <c r="N252" s="305"/>
      <c r="O252" s="305"/>
      <c r="P252" s="305"/>
      <c r="Q252" s="305"/>
      <c r="R252" s="305"/>
      <c r="S252" s="305"/>
      <c r="T252" s="30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T252" s="307" t="s">
        <v>372</v>
      </c>
      <c r="AU252" s="307" t="s">
        <v>88</v>
      </c>
      <c r="AV252" s="16" t="s">
        <v>104</v>
      </c>
      <c r="AW252" s="16" t="s">
        <v>32</v>
      </c>
      <c r="AX252" s="16" t="s">
        <v>76</v>
      </c>
      <c r="AY252" s="307" t="s">
        <v>362</v>
      </c>
    </row>
    <row r="253" s="15" customFormat="1">
      <c r="A253" s="15"/>
      <c r="B253" s="274"/>
      <c r="C253" s="275"/>
      <c r="D253" s="243" t="s">
        <v>372</v>
      </c>
      <c r="E253" s="276" t="s">
        <v>1</v>
      </c>
      <c r="F253" s="277" t="s">
        <v>4541</v>
      </c>
      <c r="G253" s="275"/>
      <c r="H253" s="276" t="s">
        <v>1</v>
      </c>
      <c r="I253" s="278"/>
      <c r="J253" s="275"/>
      <c r="K253" s="275"/>
      <c r="L253" s="279"/>
      <c r="M253" s="280"/>
      <c r="N253" s="281"/>
      <c r="O253" s="281"/>
      <c r="P253" s="281"/>
      <c r="Q253" s="281"/>
      <c r="R253" s="281"/>
      <c r="S253" s="281"/>
      <c r="T253" s="282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83" t="s">
        <v>372</v>
      </c>
      <c r="AU253" s="283" t="s">
        <v>88</v>
      </c>
      <c r="AV253" s="15" t="s">
        <v>83</v>
      </c>
      <c r="AW253" s="15" t="s">
        <v>32</v>
      </c>
      <c r="AX253" s="15" t="s">
        <v>76</v>
      </c>
      <c r="AY253" s="283" t="s">
        <v>362</v>
      </c>
    </row>
    <row r="254" s="13" customFormat="1">
      <c r="A254" s="13"/>
      <c r="B254" s="241"/>
      <c r="C254" s="242"/>
      <c r="D254" s="243" t="s">
        <v>372</v>
      </c>
      <c r="E254" s="244" t="s">
        <v>1</v>
      </c>
      <c r="F254" s="245" t="s">
        <v>860</v>
      </c>
      <c r="G254" s="242"/>
      <c r="H254" s="246">
        <v>3.4500000000000002</v>
      </c>
      <c r="I254" s="247"/>
      <c r="J254" s="242"/>
      <c r="K254" s="242"/>
      <c r="L254" s="248"/>
      <c r="M254" s="249"/>
      <c r="N254" s="250"/>
      <c r="O254" s="250"/>
      <c r="P254" s="250"/>
      <c r="Q254" s="250"/>
      <c r="R254" s="250"/>
      <c r="S254" s="250"/>
      <c r="T254" s="25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2" t="s">
        <v>372</v>
      </c>
      <c r="AU254" s="252" t="s">
        <v>88</v>
      </c>
      <c r="AV254" s="13" t="s">
        <v>88</v>
      </c>
      <c r="AW254" s="13" t="s">
        <v>32</v>
      </c>
      <c r="AX254" s="13" t="s">
        <v>76</v>
      </c>
      <c r="AY254" s="252" t="s">
        <v>362</v>
      </c>
    </row>
    <row r="255" s="16" customFormat="1">
      <c r="A255" s="16"/>
      <c r="B255" s="297"/>
      <c r="C255" s="298"/>
      <c r="D255" s="243" t="s">
        <v>372</v>
      </c>
      <c r="E255" s="299" t="s">
        <v>1</v>
      </c>
      <c r="F255" s="300" t="s">
        <v>848</v>
      </c>
      <c r="G255" s="298"/>
      <c r="H255" s="301">
        <v>3.4500000000000002</v>
      </c>
      <c r="I255" s="302"/>
      <c r="J255" s="298"/>
      <c r="K255" s="298"/>
      <c r="L255" s="303"/>
      <c r="M255" s="304"/>
      <c r="N255" s="305"/>
      <c r="O255" s="305"/>
      <c r="P255" s="305"/>
      <c r="Q255" s="305"/>
      <c r="R255" s="305"/>
      <c r="S255" s="305"/>
      <c r="T255" s="30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T255" s="307" t="s">
        <v>372</v>
      </c>
      <c r="AU255" s="307" t="s">
        <v>88</v>
      </c>
      <c r="AV255" s="16" t="s">
        <v>104</v>
      </c>
      <c r="AW255" s="16" t="s">
        <v>32</v>
      </c>
      <c r="AX255" s="16" t="s">
        <v>76</v>
      </c>
      <c r="AY255" s="307" t="s">
        <v>362</v>
      </c>
    </row>
    <row r="256" s="15" customFormat="1">
      <c r="A256" s="15"/>
      <c r="B256" s="274"/>
      <c r="C256" s="275"/>
      <c r="D256" s="243" t="s">
        <v>372</v>
      </c>
      <c r="E256" s="276" t="s">
        <v>1</v>
      </c>
      <c r="F256" s="277" t="s">
        <v>4543</v>
      </c>
      <c r="G256" s="275"/>
      <c r="H256" s="276" t="s">
        <v>1</v>
      </c>
      <c r="I256" s="278"/>
      <c r="J256" s="275"/>
      <c r="K256" s="275"/>
      <c r="L256" s="279"/>
      <c r="M256" s="280"/>
      <c r="N256" s="281"/>
      <c r="O256" s="281"/>
      <c r="P256" s="281"/>
      <c r="Q256" s="281"/>
      <c r="R256" s="281"/>
      <c r="S256" s="281"/>
      <c r="T256" s="282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83" t="s">
        <v>372</v>
      </c>
      <c r="AU256" s="283" t="s">
        <v>88</v>
      </c>
      <c r="AV256" s="15" t="s">
        <v>83</v>
      </c>
      <c r="AW256" s="15" t="s">
        <v>32</v>
      </c>
      <c r="AX256" s="15" t="s">
        <v>76</v>
      </c>
      <c r="AY256" s="283" t="s">
        <v>362</v>
      </c>
    </row>
    <row r="257" s="13" customFormat="1">
      <c r="A257" s="13"/>
      <c r="B257" s="241"/>
      <c r="C257" s="242"/>
      <c r="D257" s="243" t="s">
        <v>372</v>
      </c>
      <c r="E257" s="244" t="s">
        <v>1</v>
      </c>
      <c r="F257" s="245" t="s">
        <v>4556</v>
      </c>
      <c r="G257" s="242"/>
      <c r="H257" s="246">
        <v>9</v>
      </c>
      <c r="I257" s="247"/>
      <c r="J257" s="242"/>
      <c r="K257" s="242"/>
      <c r="L257" s="248"/>
      <c r="M257" s="249"/>
      <c r="N257" s="250"/>
      <c r="O257" s="250"/>
      <c r="P257" s="250"/>
      <c r="Q257" s="250"/>
      <c r="R257" s="250"/>
      <c r="S257" s="250"/>
      <c r="T257" s="25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2" t="s">
        <v>372</v>
      </c>
      <c r="AU257" s="252" t="s">
        <v>88</v>
      </c>
      <c r="AV257" s="13" t="s">
        <v>88</v>
      </c>
      <c r="AW257" s="13" t="s">
        <v>32</v>
      </c>
      <c r="AX257" s="13" t="s">
        <v>76</v>
      </c>
      <c r="AY257" s="252" t="s">
        <v>362</v>
      </c>
    </row>
    <row r="258" s="15" customFormat="1">
      <c r="A258" s="15"/>
      <c r="B258" s="274"/>
      <c r="C258" s="275"/>
      <c r="D258" s="243" t="s">
        <v>372</v>
      </c>
      <c r="E258" s="276" t="s">
        <v>1</v>
      </c>
      <c r="F258" s="277" t="s">
        <v>4545</v>
      </c>
      <c r="G258" s="275"/>
      <c r="H258" s="276" t="s">
        <v>1</v>
      </c>
      <c r="I258" s="278"/>
      <c r="J258" s="275"/>
      <c r="K258" s="275"/>
      <c r="L258" s="279"/>
      <c r="M258" s="280"/>
      <c r="N258" s="281"/>
      <c r="O258" s="281"/>
      <c r="P258" s="281"/>
      <c r="Q258" s="281"/>
      <c r="R258" s="281"/>
      <c r="S258" s="281"/>
      <c r="T258" s="282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83" t="s">
        <v>372</v>
      </c>
      <c r="AU258" s="283" t="s">
        <v>88</v>
      </c>
      <c r="AV258" s="15" t="s">
        <v>83</v>
      </c>
      <c r="AW258" s="15" t="s">
        <v>32</v>
      </c>
      <c r="AX258" s="15" t="s">
        <v>76</v>
      </c>
      <c r="AY258" s="283" t="s">
        <v>362</v>
      </c>
    </row>
    <row r="259" s="13" customFormat="1">
      <c r="A259" s="13"/>
      <c r="B259" s="241"/>
      <c r="C259" s="242"/>
      <c r="D259" s="243" t="s">
        <v>372</v>
      </c>
      <c r="E259" s="244" t="s">
        <v>1</v>
      </c>
      <c r="F259" s="245" t="s">
        <v>4557</v>
      </c>
      <c r="G259" s="242"/>
      <c r="H259" s="246">
        <v>6.5499999999999998</v>
      </c>
      <c r="I259" s="247"/>
      <c r="J259" s="242"/>
      <c r="K259" s="242"/>
      <c r="L259" s="248"/>
      <c r="M259" s="249"/>
      <c r="N259" s="250"/>
      <c r="O259" s="250"/>
      <c r="P259" s="250"/>
      <c r="Q259" s="250"/>
      <c r="R259" s="250"/>
      <c r="S259" s="250"/>
      <c r="T259" s="25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2" t="s">
        <v>372</v>
      </c>
      <c r="AU259" s="252" t="s">
        <v>88</v>
      </c>
      <c r="AV259" s="13" t="s">
        <v>88</v>
      </c>
      <c r="AW259" s="13" t="s">
        <v>32</v>
      </c>
      <c r="AX259" s="13" t="s">
        <v>76</v>
      </c>
      <c r="AY259" s="252" t="s">
        <v>362</v>
      </c>
    </row>
    <row r="260" s="15" customFormat="1">
      <c r="A260" s="15"/>
      <c r="B260" s="274"/>
      <c r="C260" s="275"/>
      <c r="D260" s="243" t="s">
        <v>372</v>
      </c>
      <c r="E260" s="276" t="s">
        <v>1</v>
      </c>
      <c r="F260" s="277" t="s">
        <v>4547</v>
      </c>
      <c r="G260" s="275"/>
      <c r="H260" s="276" t="s">
        <v>1</v>
      </c>
      <c r="I260" s="278"/>
      <c r="J260" s="275"/>
      <c r="K260" s="275"/>
      <c r="L260" s="279"/>
      <c r="M260" s="280"/>
      <c r="N260" s="281"/>
      <c r="O260" s="281"/>
      <c r="P260" s="281"/>
      <c r="Q260" s="281"/>
      <c r="R260" s="281"/>
      <c r="S260" s="281"/>
      <c r="T260" s="282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83" t="s">
        <v>372</v>
      </c>
      <c r="AU260" s="283" t="s">
        <v>88</v>
      </c>
      <c r="AV260" s="15" t="s">
        <v>83</v>
      </c>
      <c r="AW260" s="15" t="s">
        <v>32</v>
      </c>
      <c r="AX260" s="15" t="s">
        <v>76</v>
      </c>
      <c r="AY260" s="283" t="s">
        <v>362</v>
      </c>
    </row>
    <row r="261" s="13" customFormat="1">
      <c r="A261" s="13"/>
      <c r="B261" s="241"/>
      <c r="C261" s="242"/>
      <c r="D261" s="243" t="s">
        <v>372</v>
      </c>
      <c r="E261" s="244" t="s">
        <v>1</v>
      </c>
      <c r="F261" s="245" t="s">
        <v>4558</v>
      </c>
      <c r="G261" s="242"/>
      <c r="H261" s="246">
        <v>6.9000000000000004</v>
      </c>
      <c r="I261" s="247"/>
      <c r="J261" s="242"/>
      <c r="K261" s="242"/>
      <c r="L261" s="248"/>
      <c r="M261" s="249"/>
      <c r="N261" s="250"/>
      <c r="O261" s="250"/>
      <c r="P261" s="250"/>
      <c r="Q261" s="250"/>
      <c r="R261" s="250"/>
      <c r="S261" s="250"/>
      <c r="T261" s="251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2" t="s">
        <v>372</v>
      </c>
      <c r="AU261" s="252" t="s">
        <v>88</v>
      </c>
      <c r="AV261" s="13" t="s">
        <v>88</v>
      </c>
      <c r="AW261" s="13" t="s">
        <v>32</v>
      </c>
      <c r="AX261" s="13" t="s">
        <v>76</v>
      </c>
      <c r="AY261" s="252" t="s">
        <v>362</v>
      </c>
    </row>
    <row r="262" s="15" customFormat="1">
      <c r="A262" s="15"/>
      <c r="B262" s="274"/>
      <c r="C262" s="275"/>
      <c r="D262" s="243" t="s">
        <v>372</v>
      </c>
      <c r="E262" s="276" t="s">
        <v>1</v>
      </c>
      <c r="F262" s="277" t="s">
        <v>4549</v>
      </c>
      <c r="G262" s="275"/>
      <c r="H262" s="276" t="s">
        <v>1</v>
      </c>
      <c r="I262" s="278"/>
      <c r="J262" s="275"/>
      <c r="K262" s="275"/>
      <c r="L262" s="279"/>
      <c r="M262" s="280"/>
      <c r="N262" s="281"/>
      <c r="O262" s="281"/>
      <c r="P262" s="281"/>
      <c r="Q262" s="281"/>
      <c r="R262" s="281"/>
      <c r="S262" s="281"/>
      <c r="T262" s="282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83" t="s">
        <v>372</v>
      </c>
      <c r="AU262" s="283" t="s">
        <v>88</v>
      </c>
      <c r="AV262" s="15" t="s">
        <v>83</v>
      </c>
      <c r="AW262" s="15" t="s">
        <v>32</v>
      </c>
      <c r="AX262" s="15" t="s">
        <v>76</v>
      </c>
      <c r="AY262" s="283" t="s">
        <v>362</v>
      </c>
    </row>
    <row r="263" s="13" customFormat="1">
      <c r="A263" s="13"/>
      <c r="B263" s="241"/>
      <c r="C263" s="242"/>
      <c r="D263" s="243" t="s">
        <v>372</v>
      </c>
      <c r="E263" s="244" t="s">
        <v>1</v>
      </c>
      <c r="F263" s="245" t="s">
        <v>4559</v>
      </c>
      <c r="G263" s="242"/>
      <c r="H263" s="246">
        <v>9.9000000000000004</v>
      </c>
      <c r="I263" s="247"/>
      <c r="J263" s="242"/>
      <c r="K263" s="242"/>
      <c r="L263" s="248"/>
      <c r="M263" s="249"/>
      <c r="N263" s="250"/>
      <c r="O263" s="250"/>
      <c r="P263" s="250"/>
      <c r="Q263" s="250"/>
      <c r="R263" s="250"/>
      <c r="S263" s="250"/>
      <c r="T263" s="25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2" t="s">
        <v>372</v>
      </c>
      <c r="AU263" s="252" t="s">
        <v>88</v>
      </c>
      <c r="AV263" s="13" t="s">
        <v>88</v>
      </c>
      <c r="AW263" s="13" t="s">
        <v>32</v>
      </c>
      <c r="AX263" s="13" t="s">
        <v>76</v>
      </c>
      <c r="AY263" s="252" t="s">
        <v>362</v>
      </c>
    </row>
    <row r="264" s="16" customFormat="1">
      <c r="A264" s="16"/>
      <c r="B264" s="297"/>
      <c r="C264" s="298"/>
      <c r="D264" s="243" t="s">
        <v>372</v>
      </c>
      <c r="E264" s="299" t="s">
        <v>1</v>
      </c>
      <c r="F264" s="300" t="s">
        <v>848</v>
      </c>
      <c r="G264" s="298"/>
      <c r="H264" s="301">
        <v>32.350000000000001</v>
      </c>
      <c r="I264" s="302"/>
      <c r="J264" s="298"/>
      <c r="K264" s="298"/>
      <c r="L264" s="303"/>
      <c r="M264" s="304"/>
      <c r="N264" s="305"/>
      <c r="O264" s="305"/>
      <c r="P264" s="305"/>
      <c r="Q264" s="305"/>
      <c r="R264" s="305"/>
      <c r="S264" s="305"/>
      <c r="T264" s="30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T264" s="307" t="s">
        <v>372</v>
      </c>
      <c r="AU264" s="307" t="s">
        <v>88</v>
      </c>
      <c r="AV264" s="16" t="s">
        <v>104</v>
      </c>
      <c r="AW264" s="16" t="s">
        <v>32</v>
      </c>
      <c r="AX264" s="16" t="s">
        <v>76</v>
      </c>
      <c r="AY264" s="307" t="s">
        <v>362</v>
      </c>
    </row>
    <row r="265" s="14" customFormat="1">
      <c r="A265" s="14"/>
      <c r="B265" s="263"/>
      <c r="C265" s="264"/>
      <c r="D265" s="243" t="s">
        <v>372</v>
      </c>
      <c r="E265" s="265" t="s">
        <v>1</v>
      </c>
      <c r="F265" s="266" t="s">
        <v>396</v>
      </c>
      <c r="G265" s="264"/>
      <c r="H265" s="267">
        <v>91.573999999999998</v>
      </c>
      <c r="I265" s="268"/>
      <c r="J265" s="264"/>
      <c r="K265" s="264"/>
      <c r="L265" s="269"/>
      <c r="M265" s="270"/>
      <c r="N265" s="271"/>
      <c r="O265" s="271"/>
      <c r="P265" s="271"/>
      <c r="Q265" s="271"/>
      <c r="R265" s="271"/>
      <c r="S265" s="271"/>
      <c r="T265" s="272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73" t="s">
        <v>372</v>
      </c>
      <c r="AU265" s="273" t="s">
        <v>88</v>
      </c>
      <c r="AV265" s="14" t="s">
        <v>370</v>
      </c>
      <c r="AW265" s="14" t="s">
        <v>32</v>
      </c>
      <c r="AX265" s="14" t="s">
        <v>76</v>
      </c>
      <c r="AY265" s="273" t="s">
        <v>362</v>
      </c>
    </row>
    <row r="266" s="15" customFormat="1">
      <c r="A266" s="15"/>
      <c r="B266" s="274"/>
      <c r="C266" s="275"/>
      <c r="D266" s="243" t="s">
        <v>372</v>
      </c>
      <c r="E266" s="276" t="s">
        <v>1</v>
      </c>
      <c r="F266" s="277" t="s">
        <v>849</v>
      </c>
      <c r="G266" s="275"/>
      <c r="H266" s="276" t="s">
        <v>1</v>
      </c>
      <c r="I266" s="278"/>
      <c r="J266" s="275"/>
      <c r="K266" s="275"/>
      <c r="L266" s="279"/>
      <c r="M266" s="280"/>
      <c r="N266" s="281"/>
      <c r="O266" s="281"/>
      <c r="P266" s="281"/>
      <c r="Q266" s="281"/>
      <c r="R266" s="281"/>
      <c r="S266" s="281"/>
      <c r="T266" s="282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83" t="s">
        <v>372</v>
      </c>
      <c r="AU266" s="283" t="s">
        <v>88</v>
      </c>
      <c r="AV266" s="15" t="s">
        <v>83</v>
      </c>
      <c r="AW266" s="15" t="s">
        <v>32</v>
      </c>
      <c r="AX266" s="15" t="s">
        <v>76</v>
      </c>
      <c r="AY266" s="283" t="s">
        <v>362</v>
      </c>
    </row>
    <row r="267" s="15" customFormat="1">
      <c r="A267" s="15"/>
      <c r="B267" s="274"/>
      <c r="C267" s="275"/>
      <c r="D267" s="243" t="s">
        <v>372</v>
      </c>
      <c r="E267" s="276" t="s">
        <v>1</v>
      </c>
      <c r="F267" s="277" t="s">
        <v>4560</v>
      </c>
      <c r="G267" s="275"/>
      <c r="H267" s="276" t="s">
        <v>1</v>
      </c>
      <c r="I267" s="278"/>
      <c r="J267" s="275"/>
      <c r="K267" s="275"/>
      <c r="L267" s="279"/>
      <c r="M267" s="280"/>
      <c r="N267" s="281"/>
      <c r="O267" s="281"/>
      <c r="P267" s="281"/>
      <c r="Q267" s="281"/>
      <c r="R267" s="281"/>
      <c r="S267" s="281"/>
      <c r="T267" s="282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83" t="s">
        <v>372</v>
      </c>
      <c r="AU267" s="283" t="s">
        <v>88</v>
      </c>
      <c r="AV267" s="15" t="s">
        <v>83</v>
      </c>
      <c r="AW267" s="15" t="s">
        <v>32</v>
      </c>
      <c r="AX267" s="15" t="s">
        <v>76</v>
      </c>
      <c r="AY267" s="283" t="s">
        <v>362</v>
      </c>
    </row>
    <row r="268" s="15" customFormat="1">
      <c r="A268" s="15"/>
      <c r="B268" s="274"/>
      <c r="C268" s="275"/>
      <c r="D268" s="243" t="s">
        <v>372</v>
      </c>
      <c r="E268" s="276" t="s">
        <v>1</v>
      </c>
      <c r="F268" s="277" t="s">
        <v>658</v>
      </c>
      <c r="G268" s="275"/>
      <c r="H268" s="276" t="s">
        <v>1</v>
      </c>
      <c r="I268" s="278"/>
      <c r="J268" s="275"/>
      <c r="K268" s="275"/>
      <c r="L268" s="279"/>
      <c r="M268" s="280"/>
      <c r="N268" s="281"/>
      <c r="O268" s="281"/>
      <c r="P268" s="281"/>
      <c r="Q268" s="281"/>
      <c r="R268" s="281"/>
      <c r="S268" s="281"/>
      <c r="T268" s="282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83" t="s">
        <v>372</v>
      </c>
      <c r="AU268" s="283" t="s">
        <v>88</v>
      </c>
      <c r="AV268" s="15" t="s">
        <v>83</v>
      </c>
      <c r="AW268" s="15" t="s">
        <v>32</v>
      </c>
      <c r="AX268" s="15" t="s">
        <v>76</v>
      </c>
      <c r="AY268" s="283" t="s">
        <v>362</v>
      </c>
    </row>
    <row r="269" s="13" customFormat="1">
      <c r="A269" s="13"/>
      <c r="B269" s="241"/>
      <c r="C269" s="242"/>
      <c r="D269" s="243" t="s">
        <v>372</v>
      </c>
      <c r="E269" s="244" t="s">
        <v>1</v>
      </c>
      <c r="F269" s="245" t="s">
        <v>4561</v>
      </c>
      <c r="G269" s="242"/>
      <c r="H269" s="246">
        <v>10.82</v>
      </c>
      <c r="I269" s="247"/>
      <c r="J269" s="242"/>
      <c r="K269" s="242"/>
      <c r="L269" s="248"/>
      <c r="M269" s="249"/>
      <c r="N269" s="250"/>
      <c r="O269" s="250"/>
      <c r="P269" s="250"/>
      <c r="Q269" s="250"/>
      <c r="R269" s="250"/>
      <c r="S269" s="250"/>
      <c r="T269" s="25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2" t="s">
        <v>372</v>
      </c>
      <c r="AU269" s="252" t="s">
        <v>88</v>
      </c>
      <c r="AV269" s="13" t="s">
        <v>88</v>
      </c>
      <c r="AW269" s="13" t="s">
        <v>32</v>
      </c>
      <c r="AX269" s="13" t="s">
        <v>76</v>
      </c>
      <c r="AY269" s="252" t="s">
        <v>362</v>
      </c>
    </row>
    <row r="270" s="15" customFormat="1">
      <c r="A270" s="15"/>
      <c r="B270" s="274"/>
      <c r="C270" s="275"/>
      <c r="D270" s="243" t="s">
        <v>372</v>
      </c>
      <c r="E270" s="276" t="s">
        <v>1</v>
      </c>
      <c r="F270" s="277" t="s">
        <v>717</v>
      </c>
      <c r="G270" s="275"/>
      <c r="H270" s="276" t="s">
        <v>1</v>
      </c>
      <c r="I270" s="278"/>
      <c r="J270" s="275"/>
      <c r="K270" s="275"/>
      <c r="L270" s="279"/>
      <c r="M270" s="280"/>
      <c r="N270" s="281"/>
      <c r="O270" s="281"/>
      <c r="P270" s="281"/>
      <c r="Q270" s="281"/>
      <c r="R270" s="281"/>
      <c r="S270" s="281"/>
      <c r="T270" s="282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83" t="s">
        <v>372</v>
      </c>
      <c r="AU270" s="283" t="s">
        <v>88</v>
      </c>
      <c r="AV270" s="15" t="s">
        <v>83</v>
      </c>
      <c r="AW270" s="15" t="s">
        <v>32</v>
      </c>
      <c r="AX270" s="15" t="s">
        <v>76</v>
      </c>
      <c r="AY270" s="283" t="s">
        <v>362</v>
      </c>
    </row>
    <row r="271" s="15" customFormat="1">
      <c r="A271" s="15"/>
      <c r="B271" s="274"/>
      <c r="C271" s="275"/>
      <c r="D271" s="243" t="s">
        <v>372</v>
      </c>
      <c r="E271" s="276" t="s">
        <v>1</v>
      </c>
      <c r="F271" s="277" t="s">
        <v>4433</v>
      </c>
      <c r="G271" s="275"/>
      <c r="H271" s="276" t="s">
        <v>1</v>
      </c>
      <c r="I271" s="278"/>
      <c r="J271" s="275"/>
      <c r="K271" s="275"/>
      <c r="L271" s="279"/>
      <c r="M271" s="280"/>
      <c r="N271" s="281"/>
      <c r="O271" s="281"/>
      <c r="P271" s="281"/>
      <c r="Q271" s="281"/>
      <c r="R271" s="281"/>
      <c r="S271" s="281"/>
      <c r="T271" s="282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83" t="s">
        <v>372</v>
      </c>
      <c r="AU271" s="283" t="s">
        <v>88</v>
      </c>
      <c r="AV271" s="15" t="s">
        <v>83</v>
      </c>
      <c r="AW271" s="15" t="s">
        <v>32</v>
      </c>
      <c r="AX271" s="15" t="s">
        <v>76</v>
      </c>
      <c r="AY271" s="283" t="s">
        <v>362</v>
      </c>
    </row>
    <row r="272" s="15" customFormat="1">
      <c r="A272" s="15"/>
      <c r="B272" s="274"/>
      <c r="C272" s="275"/>
      <c r="D272" s="243" t="s">
        <v>372</v>
      </c>
      <c r="E272" s="276" t="s">
        <v>1</v>
      </c>
      <c r="F272" s="277" t="s">
        <v>4562</v>
      </c>
      <c r="G272" s="275"/>
      <c r="H272" s="276" t="s">
        <v>1</v>
      </c>
      <c r="I272" s="278"/>
      <c r="J272" s="275"/>
      <c r="K272" s="275"/>
      <c r="L272" s="279"/>
      <c r="M272" s="280"/>
      <c r="N272" s="281"/>
      <c r="O272" s="281"/>
      <c r="P272" s="281"/>
      <c r="Q272" s="281"/>
      <c r="R272" s="281"/>
      <c r="S272" s="281"/>
      <c r="T272" s="282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83" t="s">
        <v>372</v>
      </c>
      <c r="AU272" s="283" t="s">
        <v>88</v>
      </c>
      <c r="AV272" s="15" t="s">
        <v>83</v>
      </c>
      <c r="AW272" s="15" t="s">
        <v>32</v>
      </c>
      <c r="AX272" s="15" t="s">
        <v>76</v>
      </c>
      <c r="AY272" s="283" t="s">
        <v>362</v>
      </c>
    </row>
    <row r="273" s="13" customFormat="1">
      <c r="A273" s="13"/>
      <c r="B273" s="241"/>
      <c r="C273" s="242"/>
      <c r="D273" s="243" t="s">
        <v>372</v>
      </c>
      <c r="E273" s="244" t="s">
        <v>1</v>
      </c>
      <c r="F273" s="245" t="s">
        <v>4563</v>
      </c>
      <c r="G273" s="242"/>
      <c r="H273" s="246">
        <v>4.25</v>
      </c>
      <c r="I273" s="247"/>
      <c r="J273" s="242"/>
      <c r="K273" s="242"/>
      <c r="L273" s="248"/>
      <c r="M273" s="249"/>
      <c r="N273" s="250"/>
      <c r="O273" s="250"/>
      <c r="P273" s="250"/>
      <c r="Q273" s="250"/>
      <c r="R273" s="250"/>
      <c r="S273" s="250"/>
      <c r="T273" s="25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2" t="s">
        <v>372</v>
      </c>
      <c r="AU273" s="252" t="s">
        <v>88</v>
      </c>
      <c r="AV273" s="13" t="s">
        <v>88</v>
      </c>
      <c r="AW273" s="13" t="s">
        <v>32</v>
      </c>
      <c r="AX273" s="13" t="s">
        <v>76</v>
      </c>
      <c r="AY273" s="252" t="s">
        <v>362</v>
      </c>
    </row>
    <row r="274" s="13" customFormat="1">
      <c r="A274" s="13"/>
      <c r="B274" s="241"/>
      <c r="C274" s="242"/>
      <c r="D274" s="243" t="s">
        <v>372</v>
      </c>
      <c r="E274" s="244" t="s">
        <v>1</v>
      </c>
      <c r="F274" s="245" t="s">
        <v>4564</v>
      </c>
      <c r="G274" s="242"/>
      <c r="H274" s="246">
        <v>10.800000000000001</v>
      </c>
      <c r="I274" s="247"/>
      <c r="J274" s="242"/>
      <c r="K274" s="242"/>
      <c r="L274" s="248"/>
      <c r="M274" s="249"/>
      <c r="N274" s="250"/>
      <c r="O274" s="250"/>
      <c r="P274" s="250"/>
      <c r="Q274" s="250"/>
      <c r="R274" s="250"/>
      <c r="S274" s="250"/>
      <c r="T274" s="25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2" t="s">
        <v>372</v>
      </c>
      <c r="AU274" s="252" t="s">
        <v>88</v>
      </c>
      <c r="AV274" s="13" t="s">
        <v>88</v>
      </c>
      <c r="AW274" s="13" t="s">
        <v>32</v>
      </c>
      <c r="AX274" s="13" t="s">
        <v>76</v>
      </c>
      <c r="AY274" s="252" t="s">
        <v>362</v>
      </c>
    </row>
    <row r="275" s="13" customFormat="1">
      <c r="A275" s="13"/>
      <c r="B275" s="241"/>
      <c r="C275" s="242"/>
      <c r="D275" s="243" t="s">
        <v>372</v>
      </c>
      <c r="E275" s="244" t="s">
        <v>1</v>
      </c>
      <c r="F275" s="245" t="s">
        <v>4565</v>
      </c>
      <c r="G275" s="242"/>
      <c r="H275" s="246">
        <v>2.1000000000000001</v>
      </c>
      <c r="I275" s="247"/>
      <c r="J275" s="242"/>
      <c r="K275" s="242"/>
      <c r="L275" s="248"/>
      <c r="M275" s="249"/>
      <c r="N275" s="250"/>
      <c r="O275" s="250"/>
      <c r="P275" s="250"/>
      <c r="Q275" s="250"/>
      <c r="R275" s="250"/>
      <c r="S275" s="250"/>
      <c r="T275" s="251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2" t="s">
        <v>372</v>
      </c>
      <c r="AU275" s="252" t="s">
        <v>88</v>
      </c>
      <c r="AV275" s="13" t="s">
        <v>88</v>
      </c>
      <c r="AW275" s="13" t="s">
        <v>32</v>
      </c>
      <c r="AX275" s="13" t="s">
        <v>76</v>
      </c>
      <c r="AY275" s="252" t="s">
        <v>362</v>
      </c>
    </row>
    <row r="276" s="13" customFormat="1">
      <c r="A276" s="13"/>
      <c r="B276" s="241"/>
      <c r="C276" s="242"/>
      <c r="D276" s="243" t="s">
        <v>372</v>
      </c>
      <c r="E276" s="244" t="s">
        <v>1</v>
      </c>
      <c r="F276" s="245" t="s">
        <v>4566</v>
      </c>
      <c r="G276" s="242"/>
      <c r="H276" s="246">
        <v>4.0499999999999998</v>
      </c>
      <c r="I276" s="247"/>
      <c r="J276" s="242"/>
      <c r="K276" s="242"/>
      <c r="L276" s="248"/>
      <c r="M276" s="249"/>
      <c r="N276" s="250"/>
      <c r="O276" s="250"/>
      <c r="P276" s="250"/>
      <c r="Q276" s="250"/>
      <c r="R276" s="250"/>
      <c r="S276" s="250"/>
      <c r="T276" s="25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2" t="s">
        <v>372</v>
      </c>
      <c r="AU276" s="252" t="s">
        <v>88</v>
      </c>
      <c r="AV276" s="13" t="s">
        <v>88</v>
      </c>
      <c r="AW276" s="13" t="s">
        <v>32</v>
      </c>
      <c r="AX276" s="13" t="s">
        <v>76</v>
      </c>
      <c r="AY276" s="252" t="s">
        <v>362</v>
      </c>
    </row>
    <row r="277" s="13" customFormat="1">
      <c r="A277" s="13"/>
      <c r="B277" s="241"/>
      <c r="C277" s="242"/>
      <c r="D277" s="243" t="s">
        <v>372</v>
      </c>
      <c r="E277" s="244" t="s">
        <v>1</v>
      </c>
      <c r="F277" s="245" t="s">
        <v>855</v>
      </c>
      <c r="G277" s="242"/>
      <c r="H277" s="246">
        <v>6</v>
      </c>
      <c r="I277" s="247"/>
      <c r="J277" s="242"/>
      <c r="K277" s="242"/>
      <c r="L277" s="248"/>
      <c r="M277" s="249"/>
      <c r="N277" s="250"/>
      <c r="O277" s="250"/>
      <c r="P277" s="250"/>
      <c r="Q277" s="250"/>
      <c r="R277" s="250"/>
      <c r="S277" s="250"/>
      <c r="T277" s="251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2" t="s">
        <v>372</v>
      </c>
      <c r="AU277" s="252" t="s">
        <v>88</v>
      </c>
      <c r="AV277" s="13" t="s">
        <v>88</v>
      </c>
      <c r="AW277" s="13" t="s">
        <v>32</v>
      </c>
      <c r="AX277" s="13" t="s">
        <v>76</v>
      </c>
      <c r="AY277" s="252" t="s">
        <v>362</v>
      </c>
    </row>
    <row r="278" s="13" customFormat="1">
      <c r="A278" s="13"/>
      <c r="B278" s="241"/>
      <c r="C278" s="242"/>
      <c r="D278" s="243" t="s">
        <v>372</v>
      </c>
      <c r="E278" s="244" t="s">
        <v>1</v>
      </c>
      <c r="F278" s="245" t="s">
        <v>856</v>
      </c>
      <c r="G278" s="242"/>
      <c r="H278" s="246">
        <v>2.3999999999999999</v>
      </c>
      <c r="I278" s="247"/>
      <c r="J278" s="242"/>
      <c r="K278" s="242"/>
      <c r="L278" s="248"/>
      <c r="M278" s="249"/>
      <c r="N278" s="250"/>
      <c r="O278" s="250"/>
      <c r="P278" s="250"/>
      <c r="Q278" s="250"/>
      <c r="R278" s="250"/>
      <c r="S278" s="250"/>
      <c r="T278" s="25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2" t="s">
        <v>372</v>
      </c>
      <c r="AU278" s="252" t="s">
        <v>88</v>
      </c>
      <c r="AV278" s="13" t="s">
        <v>88</v>
      </c>
      <c r="AW278" s="13" t="s">
        <v>32</v>
      </c>
      <c r="AX278" s="13" t="s">
        <v>76</v>
      </c>
      <c r="AY278" s="252" t="s">
        <v>362</v>
      </c>
    </row>
    <row r="279" s="16" customFormat="1">
      <c r="A279" s="16"/>
      <c r="B279" s="297"/>
      <c r="C279" s="298"/>
      <c r="D279" s="243" t="s">
        <v>372</v>
      </c>
      <c r="E279" s="299" t="s">
        <v>1</v>
      </c>
      <c r="F279" s="300" t="s">
        <v>848</v>
      </c>
      <c r="G279" s="298"/>
      <c r="H279" s="301">
        <v>40.420000000000002</v>
      </c>
      <c r="I279" s="302"/>
      <c r="J279" s="298"/>
      <c r="K279" s="298"/>
      <c r="L279" s="303"/>
      <c r="M279" s="304"/>
      <c r="N279" s="305"/>
      <c r="O279" s="305"/>
      <c r="P279" s="305"/>
      <c r="Q279" s="305"/>
      <c r="R279" s="305"/>
      <c r="S279" s="305"/>
      <c r="T279" s="30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T279" s="307" t="s">
        <v>372</v>
      </c>
      <c r="AU279" s="307" t="s">
        <v>88</v>
      </c>
      <c r="AV279" s="16" t="s">
        <v>104</v>
      </c>
      <c r="AW279" s="16" t="s">
        <v>32</v>
      </c>
      <c r="AX279" s="16" t="s">
        <v>76</v>
      </c>
      <c r="AY279" s="307" t="s">
        <v>362</v>
      </c>
    </row>
    <row r="280" s="15" customFormat="1">
      <c r="A280" s="15"/>
      <c r="B280" s="274"/>
      <c r="C280" s="275"/>
      <c r="D280" s="243" t="s">
        <v>372</v>
      </c>
      <c r="E280" s="276" t="s">
        <v>1</v>
      </c>
      <c r="F280" s="277" t="s">
        <v>849</v>
      </c>
      <c r="G280" s="275"/>
      <c r="H280" s="276" t="s">
        <v>1</v>
      </c>
      <c r="I280" s="278"/>
      <c r="J280" s="275"/>
      <c r="K280" s="275"/>
      <c r="L280" s="279"/>
      <c r="M280" s="280"/>
      <c r="N280" s="281"/>
      <c r="O280" s="281"/>
      <c r="P280" s="281"/>
      <c r="Q280" s="281"/>
      <c r="R280" s="281"/>
      <c r="S280" s="281"/>
      <c r="T280" s="282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83" t="s">
        <v>372</v>
      </c>
      <c r="AU280" s="283" t="s">
        <v>88</v>
      </c>
      <c r="AV280" s="15" t="s">
        <v>83</v>
      </c>
      <c r="AW280" s="15" t="s">
        <v>32</v>
      </c>
      <c r="AX280" s="15" t="s">
        <v>76</v>
      </c>
      <c r="AY280" s="283" t="s">
        <v>362</v>
      </c>
    </row>
    <row r="281" s="15" customFormat="1">
      <c r="A281" s="15"/>
      <c r="B281" s="274"/>
      <c r="C281" s="275"/>
      <c r="D281" s="243" t="s">
        <v>372</v>
      </c>
      <c r="E281" s="276" t="s">
        <v>1</v>
      </c>
      <c r="F281" s="277" t="s">
        <v>4567</v>
      </c>
      <c r="G281" s="275"/>
      <c r="H281" s="276" t="s">
        <v>1</v>
      </c>
      <c r="I281" s="278"/>
      <c r="J281" s="275"/>
      <c r="K281" s="275"/>
      <c r="L281" s="279"/>
      <c r="M281" s="280"/>
      <c r="N281" s="281"/>
      <c r="O281" s="281"/>
      <c r="P281" s="281"/>
      <c r="Q281" s="281"/>
      <c r="R281" s="281"/>
      <c r="S281" s="281"/>
      <c r="T281" s="282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83" t="s">
        <v>372</v>
      </c>
      <c r="AU281" s="283" t="s">
        <v>88</v>
      </c>
      <c r="AV281" s="15" t="s">
        <v>83</v>
      </c>
      <c r="AW281" s="15" t="s">
        <v>32</v>
      </c>
      <c r="AX281" s="15" t="s">
        <v>76</v>
      </c>
      <c r="AY281" s="283" t="s">
        <v>362</v>
      </c>
    </row>
    <row r="282" s="13" customFormat="1">
      <c r="A282" s="13"/>
      <c r="B282" s="241"/>
      <c r="C282" s="242"/>
      <c r="D282" s="243" t="s">
        <v>372</v>
      </c>
      <c r="E282" s="244" t="s">
        <v>1</v>
      </c>
      <c r="F282" s="245" t="s">
        <v>4568</v>
      </c>
      <c r="G282" s="242"/>
      <c r="H282" s="246">
        <v>2.6000000000000001</v>
      </c>
      <c r="I282" s="247"/>
      <c r="J282" s="242"/>
      <c r="K282" s="242"/>
      <c r="L282" s="248"/>
      <c r="M282" s="249"/>
      <c r="N282" s="250"/>
      <c r="O282" s="250"/>
      <c r="P282" s="250"/>
      <c r="Q282" s="250"/>
      <c r="R282" s="250"/>
      <c r="S282" s="250"/>
      <c r="T282" s="25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2" t="s">
        <v>372</v>
      </c>
      <c r="AU282" s="252" t="s">
        <v>88</v>
      </c>
      <c r="AV282" s="13" t="s">
        <v>88</v>
      </c>
      <c r="AW282" s="13" t="s">
        <v>32</v>
      </c>
      <c r="AX282" s="13" t="s">
        <v>76</v>
      </c>
      <c r="AY282" s="252" t="s">
        <v>362</v>
      </c>
    </row>
    <row r="283" s="15" customFormat="1">
      <c r="A283" s="15"/>
      <c r="B283" s="274"/>
      <c r="C283" s="275"/>
      <c r="D283" s="243" t="s">
        <v>372</v>
      </c>
      <c r="E283" s="276" t="s">
        <v>1</v>
      </c>
      <c r="F283" s="277" t="s">
        <v>4569</v>
      </c>
      <c r="G283" s="275"/>
      <c r="H283" s="276" t="s">
        <v>1</v>
      </c>
      <c r="I283" s="278"/>
      <c r="J283" s="275"/>
      <c r="K283" s="275"/>
      <c r="L283" s="279"/>
      <c r="M283" s="280"/>
      <c r="N283" s="281"/>
      <c r="O283" s="281"/>
      <c r="P283" s="281"/>
      <c r="Q283" s="281"/>
      <c r="R283" s="281"/>
      <c r="S283" s="281"/>
      <c r="T283" s="282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83" t="s">
        <v>372</v>
      </c>
      <c r="AU283" s="283" t="s">
        <v>88</v>
      </c>
      <c r="AV283" s="15" t="s">
        <v>83</v>
      </c>
      <c r="AW283" s="15" t="s">
        <v>32</v>
      </c>
      <c r="AX283" s="15" t="s">
        <v>76</v>
      </c>
      <c r="AY283" s="283" t="s">
        <v>362</v>
      </c>
    </row>
    <row r="284" s="13" customFormat="1">
      <c r="A284" s="13"/>
      <c r="B284" s="241"/>
      <c r="C284" s="242"/>
      <c r="D284" s="243" t="s">
        <v>372</v>
      </c>
      <c r="E284" s="244" t="s">
        <v>1</v>
      </c>
      <c r="F284" s="245" t="s">
        <v>4570</v>
      </c>
      <c r="G284" s="242"/>
      <c r="H284" s="246">
        <v>2.1000000000000001</v>
      </c>
      <c r="I284" s="247"/>
      <c r="J284" s="242"/>
      <c r="K284" s="242"/>
      <c r="L284" s="248"/>
      <c r="M284" s="249"/>
      <c r="N284" s="250"/>
      <c r="O284" s="250"/>
      <c r="P284" s="250"/>
      <c r="Q284" s="250"/>
      <c r="R284" s="250"/>
      <c r="S284" s="250"/>
      <c r="T284" s="25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2" t="s">
        <v>372</v>
      </c>
      <c r="AU284" s="252" t="s">
        <v>88</v>
      </c>
      <c r="AV284" s="13" t="s">
        <v>88</v>
      </c>
      <c r="AW284" s="13" t="s">
        <v>32</v>
      </c>
      <c r="AX284" s="13" t="s">
        <v>76</v>
      </c>
      <c r="AY284" s="252" t="s">
        <v>362</v>
      </c>
    </row>
    <row r="285" s="16" customFormat="1">
      <c r="A285" s="16"/>
      <c r="B285" s="297"/>
      <c r="C285" s="298"/>
      <c r="D285" s="243" t="s">
        <v>372</v>
      </c>
      <c r="E285" s="299" t="s">
        <v>1</v>
      </c>
      <c r="F285" s="300" t="s">
        <v>848</v>
      </c>
      <c r="G285" s="298"/>
      <c r="H285" s="301">
        <v>4.7000000000000002</v>
      </c>
      <c r="I285" s="302"/>
      <c r="J285" s="298"/>
      <c r="K285" s="298"/>
      <c r="L285" s="303"/>
      <c r="M285" s="304"/>
      <c r="N285" s="305"/>
      <c r="O285" s="305"/>
      <c r="P285" s="305"/>
      <c r="Q285" s="305"/>
      <c r="R285" s="305"/>
      <c r="S285" s="305"/>
      <c r="T285" s="30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T285" s="307" t="s">
        <v>372</v>
      </c>
      <c r="AU285" s="307" t="s">
        <v>88</v>
      </c>
      <c r="AV285" s="16" t="s">
        <v>104</v>
      </c>
      <c r="AW285" s="16" t="s">
        <v>32</v>
      </c>
      <c r="AX285" s="16" t="s">
        <v>76</v>
      </c>
      <c r="AY285" s="307" t="s">
        <v>362</v>
      </c>
    </row>
    <row r="286" s="15" customFormat="1">
      <c r="A286" s="15"/>
      <c r="B286" s="274"/>
      <c r="C286" s="275"/>
      <c r="D286" s="243" t="s">
        <v>372</v>
      </c>
      <c r="E286" s="276" t="s">
        <v>1</v>
      </c>
      <c r="F286" s="277" t="s">
        <v>849</v>
      </c>
      <c r="G286" s="275"/>
      <c r="H286" s="276" t="s">
        <v>1</v>
      </c>
      <c r="I286" s="278"/>
      <c r="J286" s="275"/>
      <c r="K286" s="275"/>
      <c r="L286" s="279"/>
      <c r="M286" s="280"/>
      <c r="N286" s="281"/>
      <c r="O286" s="281"/>
      <c r="P286" s="281"/>
      <c r="Q286" s="281"/>
      <c r="R286" s="281"/>
      <c r="S286" s="281"/>
      <c r="T286" s="282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83" t="s">
        <v>372</v>
      </c>
      <c r="AU286" s="283" t="s">
        <v>88</v>
      </c>
      <c r="AV286" s="15" t="s">
        <v>83</v>
      </c>
      <c r="AW286" s="15" t="s">
        <v>32</v>
      </c>
      <c r="AX286" s="15" t="s">
        <v>76</v>
      </c>
      <c r="AY286" s="283" t="s">
        <v>362</v>
      </c>
    </row>
    <row r="287" s="15" customFormat="1">
      <c r="A287" s="15"/>
      <c r="B287" s="274"/>
      <c r="C287" s="275"/>
      <c r="D287" s="243" t="s">
        <v>372</v>
      </c>
      <c r="E287" s="276" t="s">
        <v>1</v>
      </c>
      <c r="F287" s="277" t="s">
        <v>4433</v>
      </c>
      <c r="G287" s="275"/>
      <c r="H287" s="276" t="s">
        <v>1</v>
      </c>
      <c r="I287" s="278"/>
      <c r="J287" s="275"/>
      <c r="K287" s="275"/>
      <c r="L287" s="279"/>
      <c r="M287" s="280"/>
      <c r="N287" s="281"/>
      <c r="O287" s="281"/>
      <c r="P287" s="281"/>
      <c r="Q287" s="281"/>
      <c r="R287" s="281"/>
      <c r="S287" s="281"/>
      <c r="T287" s="282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83" t="s">
        <v>372</v>
      </c>
      <c r="AU287" s="283" t="s">
        <v>88</v>
      </c>
      <c r="AV287" s="15" t="s">
        <v>83</v>
      </c>
      <c r="AW287" s="15" t="s">
        <v>32</v>
      </c>
      <c r="AX287" s="15" t="s">
        <v>76</v>
      </c>
      <c r="AY287" s="283" t="s">
        <v>362</v>
      </c>
    </row>
    <row r="288" s="15" customFormat="1">
      <c r="A288" s="15"/>
      <c r="B288" s="274"/>
      <c r="C288" s="275"/>
      <c r="D288" s="243" t="s">
        <v>372</v>
      </c>
      <c r="E288" s="276" t="s">
        <v>1</v>
      </c>
      <c r="F288" s="277" t="s">
        <v>658</v>
      </c>
      <c r="G288" s="275"/>
      <c r="H288" s="276" t="s">
        <v>1</v>
      </c>
      <c r="I288" s="278"/>
      <c r="J288" s="275"/>
      <c r="K288" s="275"/>
      <c r="L288" s="279"/>
      <c r="M288" s="280"/>
      <c r="N288" s="281"/>
      <c r="O288" s="281"/>
      <c r="P288" s="281"/>
      <c r="Q288" s="281"/>
      <c r="R288" s="281"/>
      <c r="S288" s="281"/>
      <c r="T288" s="282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83" t="s">
        <v>372</v>
      </c>
      <c r="AU288" s="283" t="s">
        <v>88</v>
      </c>
      <c r="AV288" s="15" t="s">
        <v>83</v>
      </c>
      <c r="AW288" s="15" t="s">
        <v>32</v>
      </c>
      <c r="AX288" s="15" t="s">
        <v>76</v>
      </c>
      <c r="AY288" s="283" t="s">
        <v>362</v>
      </c>
    </row>
    <row r="289" s="13" customFormat="1">
      <c r="A289" s="13"/>
      <c r="B289" s="241"/>
      <c r="C289" s="242"/>
      <c r="D289" s="243" t="s">
        <v>372</v>
      </c>
      <c r="E289" s="244" t="s">
        <v>1</v>
      </c>
      <c r="F289" s="245" t="s">
        <v>4571</v>
      </c>
      <c r="G289" s="242"/>
      <c r="H289" s="246">
        <v>8</v>
      </c>
      <c r="I289" s="247"/>
      <c r="J289" s="242"/>
      <c r="K289" s="242"/>
      <c r="L289" s="248"/>
      <c r="M289" s="249"/>
      <c r="N289" s="250"/>
      <c r="O289" s="250"/>
      <c r="P289" s="250"/>
      <c r="Q289" s="250"/>
      <c r="R289" s="250"/>
      <c r="S289" s="250"/>
      <c r="T289" s="25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2" t="s">
        <v>372</v>
      </c>
      <c r="AU289" s="252" t="s">
        <v>88</v>
      </c>
      <c r="AV289" s="13" t="s">
        <v>88</v>
      </c>
      <c r="AW289" s="13" t="s">
        <v>32</v>
      </c>
      <c r="AX289" s="13" t="s">
        <v>76</v>
      </c>
      <c r="AY289" s="252" t="s">
        <v>362</v>
      </c>
    </row>
    <row r="290" s="13" customFormat="1">
      <c r="A290" s="13"/>
      <c r="B290" s="241"/>
      <c r="C290" s="242"/>
      <c r="D290" s="243" t="s">
        <v>372</v>
      </c>
      <c r="E290" s="244" t="s">
        <v>1</v>
      </c>
      <c r="F290" s="245" t="s">
        <v>4572</v>
      </c>
      <c r="G290" s="242"/>
      <c r="H290" s="246">
        <v>9.4000000000000004</v>
      </c>
      <c r="I290" s="247"/>
      <c r="J290" s="242"/>
      <c r="K290" s="242"/>
      <c r="L290" s="248"/>
      <c r="M290" s="249"/>
      <c r="N290" s="250"/>
      <c r="O290" s="250"/>
      <c r="P290" s="250"/>
      <c r="Q290" s="250"/>
      <c r="R290" s="250"/>
      <c r="S290" s="250"/>
      <c r="T290" s="25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2" t="s">
        <v>372</v>
      </c>
      <c r="AU290" s="252" t="s">
        <v>88</v>
      </c>
      <c r="AV290" s="13" t="s">
        <v>88</v>
      </c>
      <c r="AW290" s="13" t="s">
        <v>32</v>
      </c>
      <c r="AX290" s="13" t="s">
        <v>76</v>
      </c>
      <c r="AY290" s="252" t="s">
        <v>362</v>
      </c>
    </row>
    <row r="291" s="16" customFormat="1">
      <c r="A291" s="16"/>
      <c r="B291" s="297"/>
      <c r="C291" s="298"/>
      <c r="D291" s="243" t="s">
        <v>372</v>
      </c>
      <c r="E291" s="299" t="s">
        <v>1</v>
      </c>
      <c r="F291" s="300" t="s">
        <v>848</v>
      </c>
      <c r="G291" s="298"/>
      <c r="H291" s="301">
        <v>17.399999999999999</v>
      </c>
      <c r="I291" s="302"/>
      <c r="J291" s="298"/>
      <c r="K291" s="298"/>
      <c r="L291" s="303"/>
      <c r="M291" s="304"/>
      <c r="N291" s="305"/>
      <c r="O291" s="305"/>
      <c r="P291" s="305"/>
      <c r="Q291" s="305"/>
      <c r="R291" s="305"/>
      <c r="S291" s="305"/>
      <c r="T291" s="30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T291" s="307" t="s">
        <v>372</v>
      </c>
      <c r="AU291" s="307" t="s">
        <v>88</v>
      </c>
      <c r="AV291" s="16" t="s">
        <v>104</v>
      </c>
      <c r="AW291" s="16" t="s">
        <v>32</v>
      </c>
      <c r="AX291" s="16" t="s">
        <v>76</v>
      </c>
      <c r="AY291" s="307" t="s">
        <v>362</v>
      </c>
    </row>
    <row r="292" s="14" customFormat="1">
      <c r="A292" s="14"/>
      <c r="B292" s="263"/>
      <c r="C292" s="264"/>
      <c r="D292" s="243" t="s">
        <v>372</v>
      </c>
      <c r="E292" s="265" t="s">
        <v>1</v>
      </c>
      <c r="F292" s="266" t="s">
        <v>396</v>
      </c>
      <c r="G292" s="264"/>
      <c r="H292" s="267">
        <v>62.520000000000003</v>
      </c>
      <c r="I292" s="268"/>
      <c r="J292" s="264"/>
      <c r="K292" s="264"/>
      <c r="L292" s="269"/>
      <c r="M292" s="270"/>
      <c r="N292" s="271"/>
      <c r="O292" s="271"/>
      <c r="P292" s="271"/>
      <c r="Q292" s="271"/>
      <c r="R292" s="271"/>
      <c r="S292" s="271"/>
      <c r="T292" s="272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73" t="s">
        <v>372</v>
      </c>
      <c r="AU292" s="273" t="s">
        <v>88</v>
      </c>
      <c r="AV292" s="14" t="s">
        <v>370</v>
      </c>
      <c r="AW292" s="14" t="s">
        <v>32</v>
      </c>
      <c r="AX292" s="14" t="s">
        <v>76</v>
      </c>
      <c r="AY292" s="273" t="s">
        <v>362</v>
      </c>
    </row>
    <row r="293" s="15" customFormat="1">
      <c r="A293" s="15"/>
      <c r="B293" s="274"/>
      <c r="C293" s="275"/>
      <c r="D293" s="243" t="s">
        <v>372</v>
      </c>
      <c r="E293" s="276" t="s">
        <v>1</v>
      </c>
      <c r="F293" s="277" t="s">
        <v>863</v>
      </c>
      <c r="G293" s="275"/>
      <c r="H293" s="276" t="s">
        <v>1</v>
      </c>
      <c r="I293" s="278"/>
      <c r="J293" s="275"/>
      <c r="K293" s="275"/>
      <c r="L293" s="279"/>
      <c r="M293" s="280"/>
      <c r="N293" s="281"/>
      <c r="O293" s="281"/>
      <c r="P293" s="281"/>
      <c r="Q293" s="281"/>
      <c r="R293" s="281"/>
      <c r="S293" s="281"/>
      <c r="T293" s="282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83" t="s">
        <v>372</v>
      </c>
      <c r="AU293" s="283" t="s">
        <v>88</v>
      </c>
      <c r="AV293" s="15" t="s">
        <v>83</v>
      </c>
      <c r="AW293" s="15" t="s">
        <v>32</v>
      </c>
      <c r="AX293" s="15" t="s">
        <v>76</v>
      </c>
      <c r="AY293" s="283" t="s">
        <v>362</v>
      </c>
    </row>
    <row r="294" s="13" customFormat="1">
      <c r="A294" s="13"/>
      <c r="B294" s="241"/>
      <c r="C294" s="242"/>
      <c r="D294" s="243" t="s">
        <v>372</v>
      </c>
      <c r="E294" s="244" t="s">
        <v>1</v>
      </c>
      <c r="F294" s="245" t="s">
        <v>4573</v>
      </c>
      <c r="G294" s="242"/>
      <c r="H294" s="246">
        <v>154.09399999999999</v>
      </c>
      <c r="I294" s="247"/>
      <c r="J294" s="242"/>
      <c r="K294" s="242"/>
      <c r="L294" s="248"/>
      <c r="M294" s="249"/>
      <c r="N294" s="250"/>
      <c r="O294" s="250"/>
      <c r="P294" s="250"/>
      <c r="Q294" s="250"/>
      <c r="R294" s="250"/>
      <c r="S294" s="250"/>
      <c r="T294" s="25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2" t="s">
        <v>372</v>
      </c>
      <c r="AU294" s="252" t="s">
        <v>88</v>
      </c>
      <c r="AV294" s="13" t="s">
        <v>88</v>
      </c>
      <c r="AW294" s="13" t="s">
        <v>32</v>
      </c>
      <c r="AX294" s="13" t="s">
        <v>76</v>
      </c>
      <c r="AY294" s="252" t="s">
        <v>362</v>
      </c>
    </row>
    <row r="295" s="14" customFormat="1">
      <c r="A295" s="14"/>
      <c r="B295" s="263"/>
      <c r="C295" s="264"/>
      <c r="D295" s="243" t="s">
        <v>372</v>
      </c>
      <c r="E295" s="265" t="s">
        <v>1</v>
      </c>
      <c r="F295" s="266" t="s">
        <v>396</v>
      </c>
      <c r="G295" s="264"/>
      <c r="H295" s="267">
        <v>154.09399999999999</v>
      </c>
      <c r="I295" s="268"/>
      <c r="J295" s="264"/>
      <c r="K295" s="264"/>
      <c r="L295" s="269"/>
      <c r="M295" s="270"/>
      <c r="N295" s="271"/>
      <c r="O295" s="271"/>
      <c r="P295" s="271"/>
      <c r="Q295" s="271"/>
      <c r="R295" s="271"/>
      <c r="S295" s="271"/>
      <c r="T295" s="272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73" t="s">
        <v>372</v>
      </c>
      <c r="AU295" s="273" t="s">
        <v>88</v>
      </c>
      <c r="AV295" s="14" t="s">
        <v>370</v>
      </c>
      <c r="AW295" s="14" t="s">
        <v>32</v>
      </c>
      <c r="AX295" s="14" t="s">
        <v>83</v>
      </c>
      <c r="AY295" s="273" t="s">
        <v>362</v>
      </c>
    </row>
    <row r="296" s="2" customFormat="1" ht="24.15" customHeight="1">
      <c r="A296" s="39"/>
      <c r="B296" s="40"/>
      <c r="C296" s="228" t="s">
        <v>445</v>
      </c>
      <c r="D296" s="228" t="s">
        <v>365</v>
      </c>
      <c r="E296" s="229" t="s">
        <v>865</v>
      </c>
      <c r="F296" s="230" t="s">
        <v>866</v>
      </c>
      <c r="G296" s="231" t="s">
        <v>368</v>
      </c>
      <c r="H296" s="232">
        <v>6.9850000000000003</v>
      </c>
      <c r="I296" s="233"/>
      <c r="J296" s="234">
        <f>ROUND(I296*H296,2)</f>
        <v>0</v>
      </c>
      <c r="K296" s="230" t="s">
        <v>369</v>
      </c>
      <c r="L296" s="45"/>
      <c r="M296" s="235" t="s">
        <v>1</v>
      </c>
      <c r="N296" s="236" t="s">
        <v>42</v>
      </c>
      <c r="O296" s="92"/>
      <c r="P296" s="237">
        <f>O296*H296</f>
        <v>0</v>
      </c>
      <c r="Q296" s="237">
        <v>0.17818000000000001</v>
      </c>
      <c r="R296" s="237">
        <f>Q296*H296</f>
        <v>1.2445873000000001</v>
      </c>
      <c r="S296" s="237">
        <v>0</v>
      </c>
      <c r="T296" s="238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9" t="s">
        <v>370</v>
      </c>
      <c r="AT296" s="239" t="s">
        <v>365</v>
      </c>
      <c r="AU296" s="239" t="s">
        <v>88</v>
      </c>
      <c r="AY296" s="18" t="s">
        <v>362</v>
      </c>
      <c r="BE296" s="240">
        <f>IF(N296="základní",J296,0)</f>
        <v>0</v>
      </c>
      <c r="BF296" s="240">
        <f>IF(N296="snížená",J296,0)</f>
        <v>0</v>
      </c>
      <c r="BG296" s="240">
        <f>IF(N296="zákl. přenesená",J296,0)</f>
        <v>0</v>
      </c>
      <c r="BH296" s="240">
        <f>IF(N296="sníž. přenesená",J296,0)</f>
        <v>0</v>
      </c>
      <c r="BI296" s="240">
        <f>IF(N296="nulová",J296,0)</f>
        <v>0</v>
      </c>
      <c r="BJ296" s="18" t="s">
        <v>88</v>
      </c>
      <c r="BK296" s="240">
        <f>ROUND(I296*H296,2)</f>
        <v>0</v>
      </c>
      <c r="BL296" s="18" t="s">
        <v>370</v>
      </c>
      <c r="BM296" s="239" t="s">
        <v>867</v>
      </c>
    </row>
    <row r="297" s="15" customFormat="1">
      <c r="A297" s="15"/>
      <c r="B297" s="274"/>
      <c r="C297" s="275"/>
      <c r="D297" s="243" t="s">
        <v>372</v>
      </c>
      <c r="E297" s="276" t="s">
        <v>1</v>
      </c>
      <c r="F297" s="277" t="s">
        <v>4460</v>
      </c>
      <c r="G297" s="275"/>
      <c r="H297" s="276" t="s">
        <v>1</v>
      </c>
      <c r="I297" s="278"/>
      <c r="J297" s="275"/>
      <c r="K297" s="275"/>
      <c r="L297" s="279"/>
      <c r="M297" s="280"/>
      <c r="N297" s="281"/>
      <c r="O297" s="281"/>
      <c r="P297" s="281"/>
      <c r="Q297" s="281"/>
      <c r="R297" s="281"/>
      <c r="S297" s="281"/>
      <c r="T297" s="282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83" t="s">
        <v>372</v>
      </c>
      <c r="AU297" s="283" t="s">
        <v>88</v>
      </c>
      <c r="AV297" s="15" t="s">
        <v>83</v>
      </c>
      <c r="AW297" s="15" t="s">
        <v>32</v>
      </c>
      <c r="AX297" s="15" t="s">
        <v>76</v>
      </c>
      <c r="AY297" s="283" t="s">
        <v>362</v>
      </c>
    </row>
    <row r="298" s="13" customFormat="1">
      <c r="A298" s="13"/>
      <c r="B298" s="241"/>
      <c r="C298" s="242"/>
      <c r="D298" s="243" t="s">
        <v>372</v>
      </c>
      <c r="E298" s="244" t="s">
        <v>1</v>
      </c>
      <c r="F298" s="245" t="s">
        <v>4553</v>
      </c>
      <c r="G298" s="242"/>
      <c r="H298" s="246">
        <v>1</v>
      </c>
      <c r="I298" s="247"/>
      <c r="J298" s="242"/>
      <c r="K298" s="242"/>
      <c r="L298" s="248"/>
      <c r="M298" s="249"/>
      <c r="N298" s="250"/>
      <c r="O298" s="250"/>
      <c r="P298" s="250"/>
      <c r="Q298" s="250"/>
      <c r="R298" s="250"/>
      <c r="S298" s="250"/>
      <c r="T298" s="251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2" t="s">
        <v>372</v>
      </c>
      <c r="AU298" s="252" t="s">
        <v>88</v>
      </c>
      <c r="AV298" s="13" t="s">
        <v>88</v>
      </c>
      <c r="AW298" s="13" t="s">
        <v>32</v>
      </c>
      <c r="AX298" s="13" t="s">
        <v>76</v>
      </c>
      <c r="AY298" s="252" t="s">
        <v>362</v>
      </c>
    </row>
    <row r="299" s="13" customFormat="1">
      <c r="A299" s="13"/>
      <c r="B299" s="241"/>
      <c r="C299" s="242"/>
      <c r="D299" s="243" t="s">
        <v>372</v>
      </c>
      <c r="E299" s="244" t="s">
        <v>1</v>
      </c>
      <c r="F299" s="245" t="s">
        <v>4574</v>
      </c>
      <c r="G299" s="242"/>
      <c r="H299" s="246">
        <v>6.2999999999999998</v>
      </c>
      <c r="I299" s="247"/>
      <c r="J299" s="242"/>
      <c r="K299" s="242"/>
      <c r="L299" s="248"/>
      <c r="M299" s="249"/>
      <c r="N299" s="250"/>
      <c r="O299" s="250"/>
      <c r="P299" s="250"/>
      <c r="Q299" s="250"/>
      <c r="R299" s="250"/>
      <c r="S299" s="250"/>
      <c r="T299" s="251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2" t="s">
        <v>372</v>
      </c>
      <c r="AU299" s="252" t="s">
        <v>88</v>
      </c>
      <c r="AV299" s="13" t="s">
        <v>88</v>
      </c>
      <c r="AW299" s="13" t="s">
        <v>32</v>
      </c>
      <c r="AX299" s="13" t="s">
        <v>76</v>
      </c>
      <c r="AY299" s="252" t="s">
        <v>362</v>
      </c>
    </row>
    <row r="300" s="15" customFormat="1">
      <c r="A300" s="15"/>
      <c r="B300" s="274"/>
      <c r="C300" s="275"/>
      <c r="D300" s="243" t="s">
        <v>372</v>
      </c>
      <c r="E300" s="276" t="s">
        <v>1</v>
      </c>
      <c r="F300" s="277" t="s">
        <v>4463</v>
      </c>
      <c r="G300" s="275"/>
      <c r="H300" s="276" t="s">
        <v>1</v>
      </c>
      <c r="I300" s="278"/>
      <c r="J300" s="275"/>
      <c r="K300" s="275"/>
      <c r="L300" s="279"/>
      <c r="M300" s="280"/>
      <c r="N300" s="281"/>
      <c r="O300" s="281"/>
      <c r="P300" s="281"/>
      <c r="Q300" s="281"/>
      <c r="R300" s="281"/>
      <c r="S300" s="281"/>
      <c r="T300" s="282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83" t="s">
        <v>372</v>
      </c>
      <c r="AU300" s="283" t="s">
        <v>88</v>
      </c>
      <c r="AV300" s="15" t="s">
        <v>83</v>
      </c>
      <c r="AW300" s="15" t="s">
        <v>32</v>
      </c>
      <c r="AX300" s="15" t="s">
        <v>76</v>
      </c>
      <c r="AY300" s="283" t="s">
        <v>362</v>
      </c>
    </row>
    <row r="301" s="13" customFormat="1">
      <c r="A301" s="13"/>
      <c r="B301" s="241"/>
      <c r="C301" s="242"/>
      <c r="D301" s="243" t="s">
        <v>372</v>
      </c>
      <c r="E301" s="244" t="s">
        <v>1</v>
      </c>
      <c r="F301" s="245" t="s">
        <v>870</v>
      </c>
      <c r="G301" s="242"/>
      <c r="H301" s="246">
        <v>0.90000000000000002</v>
      </c>
      <c r="I301" s="247"/>
      <c r="J301" s="242"/>
      <c r="K301" s="242"/>
      <c r="L301" s="248"/>
      <c r="M301" s="249"/>
      <c r="N301" s="250"/>
      <c r="O301" s="250"/>
      <c r="P301" s="250"/>
      <c r="Q301" s="250"/>
      <c r="R301" s="250"/>
      <c r="S301" s="250"/>
      <c r="T301" s="25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2" t="s">
        <v>372</v>
      </c>
      <c r="AU301" s="252" t="s">
        <v>88</v>
      </c>
      <c r="AV301" s="13" t="s">
        <v>88</v>
      </c>
      <c r="AW301" s="13" t="s">
        <v>32</v>
      </c>
      <c r="AX301" s="13" t="s">
        <v>76</v>
      </c>
      <c r="AY301" s="252" t="s">
        <v>362</v>
      </c>
    </row>
    <row r="302" s="15" customFormat="1">
      <c r="A302" s="15"/>
      <c r="B302" s="274"/>
      <c r="C302" s="275"/>
      <c r="D302" s="243" t="s">
        <v>372</v>
      </c>
      <c r="E302" s="276" t="s">
        <v>1</v>
      </c>
      <c r="F302" s="277" t="s">
        <v>4464</v>
      </c>
      <c r="G302" s="275"/>
      <c r="H302" s="276" t="s">
        <v>1</v>
      </c>
      <c r="I302" s="278"/>
      <c r="J302" s="275"/>
      <c r="K302" s="275"/>
      <c r="L302" s="279"/>
      <c r="M302" s="280"/>
      <c r="N302" s="281"/>
      <c r="O302" s="281"/>
      <c r="P302" s="281"/>
      <c r="Q302" s="281"/>
      <c r="R302" s="281"/>
      <c r="S302" s="281"/>
      <c r="T302" s="282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83" t="s">
        <v>372</v>
      </c>
      <c r="AU302" s="283" t="s">
        <v>88</v>
      </c>
      <c r="AV302" s="15" t="s">
        <v>83</v>
      </c>
      <c r="AW302" s="15" t="s">
        <v>32</v>
      </c>
      <c r="AX302" s="15" t="s">
        <v>76</v>
      </c>
      <c r="AY302" s="283" t="s">
        <v>362</v>
      </c>
    </row>
    <row r="303" s="13" customFormat="1">
      <c r="A303" s="13"/>
      <c r="B303" s="241"/>
      <c r="C303" s="242"/>
      <c r="D303" s="243" t="s">
        <v>372</v>
      </c>
      <c r="E303" s="244" t="s">
        <v>1</v>
      </c>
      <c r="F303" s="245" t="s">
        <v>870</v>
      </c>
      <c r="G303" s="242"/>
      <c r="H303" s="246">
        <v>0.90000000000000002</v>
      </c>
      <c r="I303" s="247"/>
      <c r="J303" s="242"/>
      <c r="K303" s="242"/>
      <c r="L303" s="248"/>
      <c r="M303" s="249"/>
      <c r="N303" s="250"/>
      <c r="O303" s="250"/>
      <c r="P303" s="250"/>
      <c r="Q303" s="250"/>
      <c r="R303" s="250"/>
      <c r="S303" s="250"/>
      <c r="T303" s="25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2" t="s">
        <v>372</v>
      </c>
      <c r="AU303" s="252" t="s">
        <v>88</v>
      </c>
      <c r="AV303" s="13" t="s">
        <v>88</v>
      </c>
      <c r="AW303" s="13" t="s">
        <v>32</v>
      </c>
      <c r="AX303" s="13" t="s">
        <v>76</v>
      </c>
      <c r="AY303" s="252" t="s">
        <v>362</v>
      </c>
    </row>
    <row r="304" s="15" customFormat="1">
      <c r="A304" s="15"/>
      <c r="B304" s="274"/>
      <c r="C304" s="275"/>
      <c r="D304" s="243" t="s">
        <v>372</v>
      </c>
      <c r="E304" s="276" t="s">
        <v>1</v>
      </c>
      <c r="F304" s="277" t="s">
        <v>4465</v>
      </c>
      <c r="G304" s="275"/>
      <c r="H304" s="276" t="s">
        <v>1</v>
      </c>
      <c r="I304" s="278"/>
      <c r="J304" s="275"/>
      <c r="K304" s="275"/>
      <c r="L304" s="279"/>
      <c r="M304" s="280"/>
      <c r="N304" s="281"/>
      <c r="O304" s="281"/>
      <c r="P304" s="281"/>
      <c r="Q304" s="281"/>
      <c r="R304" s="281"/>
      <c r="S304" s="281"/>
      <c r="T304" s="282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83" t="s">
        <v>372</v>
      </c>
      <c r="AU304" s="283" t="s">
        <v>88</v>
      </c>
      <c r="AV304" s="15" t="s">
        <v>83</v>
      </c>
      <c r="AW304" s="15" t="s">
        <v>32</v>
      </c>
      <c r="AX304" s="15" t="s">
        <v>76</v>
      </c>
      <c r="AY304" s="283" t="s">
        <v>362</v>
      </c>
    </row>
    <row r="305" s="13" customFormat="1">
      <c r="A305" s="13"/>
      <c r="B305" s="241"/>
      <c r="C305" s="242"/>
      <c r="D305" s="243" t="s">
        <v>372</v>
      </c>
      <c r="E305" s="244" t="s">
        <v>1</v>
      </c>
      <c r="F305" s="245" t="s">
        <v>870</v>
      </c>
      <c r="G305" s="242"/>
      <c r="H305" s="246">
        <v>0.90000000000000002</v>
      </c>
      <c r="I305" s="247"/>
      <c r="J305" s="242"/>
      <c r="K305" s="242"/>
      <c r="L305" s="248"/>
      <c r="M305" s="249"/>
      <c r="N305" s="250"/>
      <c r="O305" s="250"/>
      <c r="P305" s="250"/>
      <c r="Q305" s="250"/>
      <c r="R305" s="250"/>
      <c r="S305" s="250"/>
      <c r="T305" s="251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2" t="s">
        <v>372</v>
      </c>
      <c r="AU305" s="252" t="s">
        <v>88</v>
      </c>
      <c r="AV305" s="13" t="s">
        <v>88</v>
      </c>
      <c r="AW305" s="13" t="s">
        <v>32</v>
      </c>
      <c r="AX305" s="13" t="s">
        <v>76</v>
      </c>
      <c r="AY305" s="252" t="s">
        <v>362</v>
      </c>
    </row>
    <row r="306" s="15" customFormat="1">
      <c r="A306" s="15"/>
      <c r="B306" s="274"/>
      <c r="C306" s="275"/>
      <c r="D306" s="243" t="s">
        <v>372</v>
      </c>
      <c r="E306" s="276" t="s">
        <v>1</v>
      </c>
      <c r="F306" s="277" t="s">
        <v>4473</v>
      </c>
      <c r="G306" s="275"/>
      <c r="H306" s="276" t="s">
        <v>1</v>
      </c>
      <c r="I306" s="278"/>
      <c r="J306" s="275"/>
      <c r="K306" s="275"/>
      <c r="L306" s="279"/>
      <c r="M306" s="280"/>
      <c r="N306" s="281"/>
      <c r="O306" s="281"/>
      <c r="P306" s="281"/>
      <c r="Q306" s="281"/>
      <c r="R306" s="281"/>
      <c r="S306" s="281"/>
      <c r="T306" s="282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83" t="s">
        <v>372</v>
      </c>
      <c r="AU306" s="283" t="s">
        <v>88</v>
      </c>
      <c r="AV306" s="15" t="s">
        <v>83</v>
      </c>
      <c r="AW306" s="15" t="s">
        <v>32</v>
      </c>
      <c r="AX306" s="15" t="s">
        <v>76</v>
      </c>
      <c r="AY306" s="283" t="s">
        <v>362</v>
      </c>
    </row>
    <row r="307" s="13" customFormat="1">
      <c r="A307" s="13"/>
      <c r="B307" s="241"/>
      <c r="C307" s="242"/>
      <c r="D307" s="243" t="s">
        <v>372</v>
      </c>
      <c r="E307" s="244" t="s">
        <v>1</v>
      </c>
      <c r="F307" s="245" t="s">
        <v>870</v>
      </c>
      <c r="G307" s="242"/>
      <c r="H307" s="246">
        <v>0.90000000000000002</v>
      </c>
      <c r="I307" s="247"/>
      <c r="J307" s="242"/>
      <c r="K307" s="242"/>
      <c r="L307" s="248"/>
      <c r="M307" s="249"/>
      <c r="N307" s="250"/>
      <c r="O307" s="250"/>
      <c r="P307" s="250"/>
      <c r="Q307" s="250"/>
      <c r="R307" s="250"/>
      <c r="S307" s="250"/>
      <c r="T307" s="25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2" t="s">
        <v>372</v>
      </c>
      <c r="AU307" s="252" t="s">
        <v>88</v>
      </c>
      <c r="AV307" s="13" t="s">
        <v>88</v>
      </c>
      <c r="AW307" s="13" t="s">
        <v>32</v>
      </c>
      <c r="AX307" s="13" t="s">
        <v>76</v>
      </c>
      <c r="AY307" s="252" t="s">
        <v>362</v>
      </c>
    </row>
    <row r="308" s="16" customFormat="1">
      <c r="A308" s="16"/>
      <c r="B308" s="297"/>
      <c r="C308" s="298"/>
      <c r="D308" s="243" t="s">
        <v>372</v>
      </c>
      <c r="E308" s="299" t="s">
        <v>1</v>
      </c>
      <c r="F308" s="300" t="s">
        <v>848</v>
      </c>
      <c r="G308" s="298"/>
      <c r="H308" s="301">
        <v>10.9</v>
      </c>
      <c r="I308" s="302"/>
      <c r="J308" s="298"/>
      <c r="K308" s="298"/>
      <c r="L308" s="303"/>
      <c r="M308" s="304"/>
      <c r="N308" s="305"/>
      <c r="O308" s="305"/>
      <c r="P308" s="305"/>
      <c r="Q308" s="305"/>
      <c r="R308" s="305"/>
      <c r="S308" s="305"/>
      <c r="T308" s="30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T308" s="307" t="s">
        <v>372</v>
      </c>
      <c r="AU308" s="307" t="s">
        <v>88</v>
      </c>
      <c r="AV308" s="16" t="s">
        <v>104</v>
      </c>
      <c r="AW308" s="16" t="s">
        <v>32</v>
      </c>
      <c r="AX308" s="16" t="s">
        <v>76</v>
      </c>
      <c r="AY308" s="307" t="s">
        <v>362</v>
      </c>
    </row>
    <row r="309" s="13" customFormat="1">
      <c r="A309" s="13"/>
      <c r="B309" s="241"/>
      <c r="C309" s="242"/>
      <c r="D309" s="243" t="s">
        <v>372</v>
      </c>
      <c r="E309" s="244" t="s">
        <v>1</v>
      </c>
      <c r="F309" s="245" t="s">
        <v>861</v>
      </c>
      <c r="G309" s="242"/>
      <c r="H309" s="246">
        <v>1.8</v>
      </c>
      <c r="I309" s="247"/>
      <c r="J309" s="242"/>
      <c r="K309" s="242"/>
      <c r="L309" s="248"/>
      <c r="M309" s="249"/>
      <c r="N309" s="250"/>
      <c r="O309" s="250"/>
      <c r="P309" s="250"/>
      <c r="Q309" s="250"/>
      <c r="R309" s="250"/>
      <c r="S309" s="250"/>
      <c r="T309" s="251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2" t="s">
        <v>372</v>
      </c>
      <c r="AU309" s="252" t="s">
        <v>88</v>
      </c>
      <c r="AV309" s="13" t="s">
        <v>88</v>
      </c>
      <c r="AW309" s="13" t="s">
        <v>32</v>
      </c>
      <c r="AX309" s="13" t="s">
        <v>76</v>
      </c>
      <c r="AY309" s="252" t="s">
        <v>362</v>
      </c>
    </row>
    <row r="310" s="16" customFormat="1">
      <c r="A310" s="16"/>
      <c r="B310" s="297"/>
      <c r="C310" s="298"/>
      <c r="D310" s="243" t="s">
        <v>372</v>
      </c>
      <c r="E310" s="299" t="s">
        <v>1</v>
      </c>
      <c r="F310" s="300" t="s">
        <v>848</v>
      </c>
      <c r="G310" s="298"/>
      <c r="H310" s="301">
        <v>1.8</v>
      </c>
      <c r="I310" s="302"/>
      <c r="J310" s="298"/>
      <c r="K310" s="298"/>
      <c r="L310" s="303"/>
      <c r="M310" s="304"/>
      <c r="N310" s="305"/>
      <c r="O310" s="305"/>
      <c r="P310" s="305"/>
      <c r="Q310" s="305"/>
      <c r="R310" s="305"/>
      <c r="S310" s="305"/>
      <c r="T310" s="30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T310" s="307" t="s">
        <v>372</v>
      </c>
      <c r="AU310" s="307" t="s">
        <v>88</v>
      </c>
      <c r="AV310" s="16" t="s">
        <v>104</v>
      </c>
      <c r="AW310" s="16" t="s">
        <v>32</v>
      </c>
      <c r="AX310" s="16" t="s">
        <v>76</v>
      </c>
      <c r="AY310" s="307" t="s">
        <v>362</v>
      </c>
    </row>
    <row r="311" s="14" customFormat="1">
      <c r="A311" s="14"/>
      <c r="B311" s="263"/>
      <c r="C311" s="264"/>
      <c r="D311" s="243" t="s">
        <v>372</v>
      </c>
      <c r="E311" s="265" t="s">
        <v>1</v>
      </c>
      <c r="F311" s="266" t="s">
        <v>396</v>
      </c>
      <c r="G311" s="264"/>
      <c r="H311" s="267">
        <v>12.699999999999999</v>
      </c>
      <c r="I311" s="268"/>
      <c r="J311" s="264"/>
      <c r="K311" s="264"/>
      <c r="L311" s="269"/>
      <c r="M311" s="270"/>
      <c r="N311" s="271"/>
      <c r="O311" s="271"/>
      <c r="P311" s="271"/>
      <c r="Q311" s="271"/>
      <c r="R311" s="271"/>
      <c r="S311" s="271"/>
      <c r="T311" s="27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73" t="s">
        <v>372</v>
      </c>
      <c r="AU311" s="273" t="s">
        <v>88</v>
      </c>
      <c r="AV311" s="14" t="s">
        <v>370</v>
      </c>
      <c r="AW311" s="14" t="s">
        <v>32</v>
      </c>
      <c r="AX311" s="14" t="s">
        <v>76</v>
      </c>
      <c r="AY311" s="273" t="s">
        <v>362</v>
      </c>
    </row>
    <row r="312" s="13" customFormat="1">
      <c r="A312" s="13"/>
      <c r="B312" s="241"/>
      <c r="C312" s="242"/>
      <c r="D312" s="243" t="s">
        <v>372</v>
      </c>
      <c r="E312" s="244" t="s">
        <v>1</v>
      </c>
      <c r="F312" s="245" t="s">
        <v>4575</v>
      </c>
      <c r="G312" s="242"/>
      <c r="H312" s="246">
        <v>6.9850000000000003</v>
      </c>
      <c r="I312" s="247"/>
      <c r="J312" s="242"/>
      <c r="K312" s="242"/>
      <c r="L312" s="248"/>
      <c r="M312" s="249"/>
      <c r="N312" s="250"/>
      <c r="O312" s="250"/>
      <c r="P312" s="250"/>
      <c r="Q312" s="250"/>
      <c r="R312" s="250"/>
      <c r="S312" s="250"/>
      <c r="T312" s="251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2" t="s">
        <v>372</v>
      </c>
      <c r="AU312" s="252" t="s">
        <v>88</v>
      </c>
      <c r="AV312" s="13" t="s">
        <v>88</v>
      </c>
      <c r="AW312" s="13" t="s">
        <v>32</v>
      </c>
      <c r="AX312" s="13" t="s">
        <v>83</v>
      </c>
      <c r="AY312" s="252" t="s">
        <v>362</v>
      </c>
    </row>
    <row r="313" s="2" customFormat="1" ht="16.5" customHeight="1">
      <c r="A313" s="39"/>
      <c r="B313" s="40"/>
      <c r="C313" s="228" t="s">
        <v>450</v>
      </c>
      <c r="D313" s="228" t="s">
        <v>365</v>
      </c>
      <c r="E313" s="229" t="s">
        <v>872</v>
      </c>
      <c r="F313" s="230" t="s">
        <v>873</v>
      </c>
      <c r="G313" s="231" t="s">
        <v>368</v>
      </c>
      <c r="H313" s="232">
        <v>105.90000000000001</v>
      </c>
      <c r="I313" s="233"/>
      <c r="J313" s="234">
        <f>ROUND(I313*H313,2)</f>
        <v>0</v>
      </c>
      <c r="K313" s="230" t="s">
        <v>369</v>
      </c>
      <c r="L313" s="45"/>
      <c r="M313" s="235" t="s">
        <v>1</v>
      </c>
      <c r="N313" s="236" t="s">
        <v>42</v>
      </c>
      <c r="O313" s="92"/>
      <c r="P313" s="237">
        <f>O313*H313</f>
        <v>0</v>
      </c>
      <c r="Q313" s="237">
        <v>0.064519999999999994</v>
      </c>
      <c r="R313" s="237">
        <f>Q313*H313</f>
        <v>6.832668</v>
      </c>
      <c r="S313" s="237">
        <v>0</v>
      </c>
      <c r="T313" s="238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9" t="s">
        <v>370</v>
      </c>
      <c r="AT313" s="239" t="s">
        <v>365</v>
      </c>
      <c r="AU313" s="239" t="s">
        <v>88</v>
      </c>
      <c r="AY313" s="18" t="s">
        <v>362</v>
      </c>
      <c r="BE313" s="240">
        <f>IF(N313="základní",J313,0)</f>
        <v>0</v>
      </c>
      <c r="BF313" s="240">
        <f>IF(N313="snížená",J313,0)</f>
        <v>0</v>
      </c>
      <c r="BG313" s="240">
        <f>IF(N313="zákl. přenesená",J313,0)</f>
        <v>0</v>
      </c>
      <c r="BH313" s="240">
        <f>IF(N313="sníž. přenesená",J313,0)</f>
        <v>0</v>
      </c>
      <c r="BI313" s="240">
        <f>IF(N313="nulová",J313,0)</f>
        <v>0</v>
      </c>
      <c r="BJ313" s="18" t="s">
        <v>88</v>
      </c>
      <c r="BK313" s="240">
        <f>ROUND(I313*H313,2)</f>
        <v>0</v>
      </c>
      <c r="BL313" s="18" t="s">
        <v>370</v>
      </c>
      <c r="BM313" s="239" t="s">
        <v>874</v>
      </c>
    </row>
    <row r="314" s="15" customFormat="1">
      <c r="A314" s="15"/>
      <c r="B314" s="274"/>
      <c r="C314" s="275"/>
      <c r="D314" s="243" t="s">
        <v>372</v>
      </c>
      <c r="E314" s="276" t="s">
        <v>1</v>
      </c>
      <c r="F314" s="277" t="s">
        <v>849</v>
      </c>
      <c r="G314" s="275"/>
      <c r="H314" s="276" t="s">
        <v>1</v>
      </c>
      <c r="I314" s="278"/>
      <c r="J314" s="275"/>
      <c r="K314" s="275"/>
      <c r="L314" s="279"/>
      <c r="M314" s="280"/>
      <c r="N314" s="281"/>
      <c r="O314" s="281"/>
      <c r="P314" s="281"/>
      <c r="Q314" s="281"/>
      <c r="R314" s="281"/>
      <c r="S314" s="281"/>
      <c r="T314" s="282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83" t="s">
        <v>372</v>
      </c>
      <c r="AU314" s="283" t="s">
        <v>88</v>
      </c>
      <c r="AV314" s="15" t="s">
        <v>83</v>
      </c>
      <c r="AW314" s="15" t="s">
        <v>32</v>
      </c>
      <c r="AX314" s="15" t="s">
        <v>76</v>
      </c>
      <c r="AY314" s="283" t="s">
        <v>362</v>
      </c>
    </row>
    <row r="315" s="15" customFormat="1">
      <c r="A315" s="15"/>
      <c r="B315" s="274"/>
      <c r="C315" s="275"/>
      <c r="D315" s="243" t="s">
        <v>372</v>
      </c>
      <c r="E315" s="276" t="s">
        <v>1</v>
      </c>
      <c r="F315" s="277" t="s">
        <v>4560</v>
      </c>
      <c r="G315" s="275"/>
      <c r="H315" s="276" t="s">
        <v>1</v>
      </c>
      <c r="I315" s="278"/>
      <c r="J315" s="275"/>
      <c r="K315" s="275"/>
      <c r="L315" s="279"/>
      <c r="M315" s="280"/>
      <c r="N315" s="281"/>
      <c r="O315" s="281"/>
      <c r="P315" s="281"/>
      <c r="Q315" s="281"/>
      <c r="R315" s="281"/>
      <c r="S315" s="281"/>
      <c r="T315" s="282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83" t="s">
        <v>372</v>
      </c>
      <c r="AU315" s="283" t="s">
        <v>88</v>
      </c>
      <c r="AV315" s="15" t="s">
        <v>83</v>
      </c>
      <c r="AW315" s="15" t="s">
        <v>32</v>
      </c>
      <c r="AX315" s="15" t="s">
        <v>76</v>
      </c>
      <c r="AY315" s="283" t="s">
        <v>362</v>
      </c>
    </row>
    <row r="316" s="15" customFormat="1">
      <c r="A316" s="15"/>
      <c r="B316" s="274"/>
      <c r="C316" s="275"/>
      <c r="D316" s="243" t="s">
        <v>372</v>
      </c>
      <c r="E316" s="276" t="s">
        <v>1</v>
      </c>
      <c r="F316" s="277" t="s">
        <v>658</v>
      </c>
      <c r="G316" s="275"/>
      <c r="H316" s="276" t="s">
        <v>1</v>
      </c>
      <c r="I316" s="278"/>
      <c r="J316" s="275"/>
      <c r="K316" s="275"/>
      <c r="L316" s="279"/>
      <c r="M316" s="280"/>
      <c r="N316" s="281"/>
      <c r="O316" s="281"/>
      <c r="P316" s="281"/>
      <c r="Q316" s="281"/>
      <c r="R316" s="281"/>
      <c r="S316" s="281"/>
      <c r="T316" s="282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83" t="s">
        <v>372</v>
      </c>
      <c r="AU316" s="283" t="s">
        <v>88</v>
      </c>
      <c r="AV316" s="15" t="s">
        <v>83</v>
      </c>
      <c r="AW316" s="15" t="s">
        <v>32</v>
      </c>
      <c r="AX316" s="15" t="s">
        <v>76</v>
      </c>
      <c r="AY316" s="283" t="s">
        <v>362</v>
      </c>
    </row>
    <row r="317" s="13" customFormat="1">
      <c r="A317" s="13"/>
      <c r="B317" s="241"/>
      <c r="C317" s="242"/>
      <c r="D317" s="243" t="s">
        <v>372</v>
      </c>
      <c r="E317" s="244" t="s">
        <v>1</v>
      </c>
      <c r="F317" s="245" t="s">
        <v>4576</v>
      </c>
      <c r="G317" s="242"/>
      <c r="H317" s="246">
        <v>28.347999999999999</v>
      </c>
      <c r="I317" s="247"/>
      <c r="J317" s="242"/>
      <c r="K317" s="242"/>
      <c r="L317" s="248"/>
      <c r="M317" s="249"/>
      <c r="N317" s="250"/>
      <c r="O317" s="250"/>
      <c r="P317" s="250"/>
      <c r="Q317" s="250"/>
      <c r="R317" s="250"/>
      <c r="S317" s="250"/>
      <c r="T317" s="251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2" t="s">
        <v>372</v>
      </c>
      <c r="AU317" s="252" t="s">
        <v>88</v>
      </c>
      <c r="AV317" s="13" t="s">
        <v>88</v>
      </c>
      <c r="AW317" s="13" t="s">
        <v>32</v>
      </c>
      <c r="AX317" s="13" t="s">
        <v>76</v>
      </c>
      <c r="AY317" s="252" t="s">
        <v>362</v>
      </c>
    </row>
    <row r="318" s="16" customFormat="1">
      <c r="A318" s="16"/>
      <c r="B318" s="297"/>
      <c r="C318" s="298"/>
      <c r="D318" s="243" t="s">
        <v>372</v>
      </c>
      <c r="E318" s="299" t="s">
        <v>1</v>
      </c>
      <c r="F318" s="300" t="s">
        <v>848</v>
      </c>
      <c r="G318" s="298"/>
      <c r="H318" s="301">
        <v>28.347999999999999</v>
      </c>
      <c r="I318" s="302"/>
      <c r="J318" s="298"/>
      <c r="K318" s="298"/>
      <c r="L318" s="303"/>
      <c r="M318" s="304"/>
      <c r="N318" s="305"/>
      <c r="O318" s="305"/>
      <c r="P318" s="305"/>
      <c r="Q318" s="305"/>
      <c r="R318" s="305"/>
      <c r="S318" s="305"/>
      <c r="T318" s="30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T318" s="307" t="s">
        <v>372</v>
      </c>
      <c r="AU318" s="307" t="s">
        <v>88</v>
      </c>
      <c r="AV318" s="16" t="s">
        <v>104</v>
      </c>
      <c r="AW318" s="16" t="s">
        <v>32</v>
      </c>
      <c r="AX318" s="16" t="s">
        <v>76</v>
      </c>
      <c r="AY318" s="307" t="s">
        <v>362</v>
      </c>
    </row>
    <row r="319" s="15" customFormat="1">
      <c r="A319" s="15"/>
      <c r="B319" s="274"/>
      <c r="C319" s="275"/>
      <c r="D319" s="243" t="s">
        <v>372</v>
      </c>
      <c r="E319" s="276" t="s">
        <v>1</v>
      </c>
      <c r="F319" s="277" t="s">
        <v>717</v>
      </c>
      <c r="G319" s="275"/>
      <c r="H319" s="276" t="s">
        <v>1</v>
      </c>
      <c r="I319" s="278"/>
      <c r="J319" s="275"/>
      <c r="K319" s="275"/>
      <c r="L319" s="279"/>
      <c r="M319" s="280"/>
      <c r="N319" s="281"/>
      <c r="O319" s="281"/>
      <c r="P319" s="281"/>
      <c r="Q319" s="281"/>
      <c r="R319" s="281"/>
      <c r="S319" s="281"/>
      <c r="T319" s="282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83" t="s">
        <v>372</v>
      </c>
      <c r="AU319" s="283" t="s">
        <v>88</v>
      </c>
      <c r="AV319" s="15" t="s">
        <v>83</v>
      </c>
      <c r="AW319" s="15" t="s">
        <v>32</v>
      </c>
      <c r="AX319" s="15" t="s">
        <v>76</v>
      </c>
      <c r="AY319" s="283" t="s">
        <v>362</v>
      </c>
    </row>
    <row r="320" s="15" customFormat="1">
      <c r="A320" s="15"/>
      <c r="B320" s="274"/>
      <c r="C320" s="275"/>
      <c r="D320" s="243" t="s">
        <v>372</v>
      </c>
      <c r="E320" s="276" t="s">
        <v>1</v>
      </c>
      <c r="F320" s="277" t="s">
        <v>4433</v>
      </c>
      <c r="G320" s="275"/>
      <c r="H320" s="276" t="s">
        <v>1</v>
      </c>
      <c r="I320" s="278"/>
      <c r="J320" s="275"/>
      <c r="K320" s="275"/>
      <c r="L320" s="279"/>
      <c r="M320" s="280"/>
      <c r="N320" s="281"/>
      <c r="O320" s="281"/>
      <c r="P320" s="281"/>
      <c r="Q320" s="281"/>
      <c r="R320" s="281"/>
      <c r="S320" s="281"/>
      <c r="T320" s="282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83" t="s">
        <v>372</v>
      </c>
      <c r="AU320" s="283" t="s">
        <v>88</v>
      </c>
      <c r="AV320" s="15" t="s">
        <v>83</v>
      </c>
      <c r="AW320" s="15" t="s">
        <v>32</v>
      </c>
      <c r="AX320" s="15" t="s">
        <v>76</v>
      </c>
      <c r="AY320" s="283" t="s">
        <v>362</v>
      </c>
    </row>
    <row r="321" s="15" customFormat="1">
      <c r="A321" s="15"/>
      <c r="B321" s="274"/>
      <c r="C321" s="275"/>
      <c r="D321" s="243" t="s">
        <v>372</v>
      </c>
      <c r="E321" s="276" t="s">
        <v>1</v>
      </c>
      <c r="F321" s="277" t="s">
        <v>4562</v>
      </c>
      <c r="G321" s="275"/>
      <c r="H321" s="276" t="s">
        <v>1</v>
      </c>
      <c r="I321" s="278"/>
      <c r="J321" s="275"/>
      <c r="K321" s="275"/>
      <c r="L321" s="279"/>
      <c r="M321" s="280"/>
      <c r="N321" s="281"/>
      <c r="O321" s="281"/>
      <c r="P321" s="281"/>
      <c r="Q321" s="281"/>
      <c r="R321" s="281"/>
      <c r="S321" s="281"/>
      <c r="T321" s="282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83" t="s">
        <v>372</v>
      </c>
      <c r="AU321" s="283" t="s">
        <v>88</v>
      </c>
      <c r="AV321" s="15" t="s">
        <v>83</v>
      </c>
      <c r="AW321" s="15" t="s">
        <v>32</v>
      </c>
      <c r="AX321" s="15" t="s">
        <v>76</v>
      </c>
      <c r="AY321" s="283" t="s">
        <v>362</v>
      </c>
    </row>
    <row r="322" s="13" customFormat="1">
      <c r="A322" s="13"/>
      <c r="B322" s="241"/>
      <c r="C322" s="242"/>
      <c r="D322" s="243" t="s">
        <v>372</v>
      </c>
      <c r="E322" s="244" t="s">
        <v>1</v>
      </c>
      <c r="F322" s="245" t="s">
        <v>4577</v>
      </c>
      <c r="G322" s="242"/>
      <c r="H322" s="246">
        <v>11.135</v>
      </c>
      <c r="I322" s="247"/>
      <c r="J322" s="242"/>
      <c r="K322" s="242"/>
      <c r="L322" s="248"/>
      <c r="M322" s="249"/>
      <c r="N322" s="250"/>
      <c r="O322" s="250"/>
      <c r="P322" s="250"/>
      <c r="Q322" s="250"/>
      <c r="R322" s="250"/>
      <c r="S322" s="250"/>
      <c r="T322" s="251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2" t="s">
        <v>372</v>
      </c>
      <c r="AU322" s="252" t="s">
        <v>88</v>
      </c>
      <c r="AV322" s="13" t="s">
        <v>88</v>
      </c>
      <c r="AW322" s="13" t="s">
        <v>32</v>
      </c>
      <c r="AX322" s="13" t="s">
        <v>76</v>
      </c>
      <c r="AY322" s="252" t="s">
        <v>362</v>
      </c>
    </row>
    <row r="323" s="13" customFormat="1">
      <c r="A323" s="13"/>
      <c r="B323" s="241"/>
      <c r="C323" s="242"/>
      <c r="D323" s="243" t="s">
        <v>372</v>
      </c>
      <c r="E323" s="244" t="s">
        <v>1</v>
      </c>
      <c r="F323" s="245" t="s">
        <v>4578</v>
      </c>
      <c r="G323" s="242"/>
      <c r="H323" s="246">
        <v>28.295999999999999</v>
      </c>
      <c r="I323" s="247"/>
      <c r="J323" s="242"/>
      <c r="K323" s="242"/>
      <c r="L323" s="248"/>
      <c r="M323" s="249"/>
      <c r="N323" s="250"/>
      <c r="O323" s="250"/>
      <c r="P323" s="250"/>
      <c r="Q323" s="250"/>
      <c r="R323" s="250"/>
      <c r="S323" s="250"/>
      <c r="T323" s="25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2" t="s">
        <v>372</v>
      </c>
      <c r="AU323" s="252" t="s">
        <v>88</v>
      </c>
      <c r="AV323" s="13" t="s">
        <v>88</v>
      </c>
      <c r="AW323" s="13" t="s">
        <v>32</v>
      </c>
      <c r="AX323" s="13" t="s">
        <v>76</v>
      </c>
      <c r="AY323" s="252" t="s">
        <v>362</v>
      </c>
    </row>
    <row r="324" s="13" customFormat="1">
      <c r="A324" s="13"/>
      <c r="B324" s="241"/>
      <c r="C324" s="242"/>
      <c r="D324" s="243" t="s">
        <v>372</v>
      </c>
      <c r="E324" s="244" t="s">
        <v>1</v>
      </c>
      <c r="F324" s="245" t="s">
        <v>4579</v>
      </c>
      <c r="G324" s="242"/>
      <c r="H324" s="246">
        <v>5.5019999999999998</v>
      </c>
      <c r="I324" s="247"/>
      <c r="J324" s="242"/>
      <c r="K324" s="242"/>
      <c r="L324" s="248"/>
      <c r="M324" s="249"/>
      <c r="N324" s="250"/>
      <c r="O324" s="250"/>
      <c r="P324" s="250"/>
      <c r="Q324" s="250"/>
      <c r="R324" s="250"/>
      <c r="S324" s="250"/>
      <c r="T324" s="251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2" t="s">
        <v>372</v>
      </c>
      <c r="AU324" s="252" t="s">
        <v>88</v>
      </c>
      <c r="AV324" s="13" t="s">
        <v>88</v>
      </c>
      <c r="AW324" s="13" t="s">
        <v>32</v>
      </c>
      <c r="AX324" s="13" t="s">
        <v>76</v>
      </c>
      <c r="AY324" s="252" t="s">
        <v>362</v>
      </c>
    </row>
    <row r="325" s="13" customFormat="1">
      <c r="A325" s="13"/>
      <c r="B325" s="241"/>
      <c r="C325" s="242"/>
      <c r="D325" s="243" t="s">
        <v>372</v>
      </c>
      <c r="E325" s="244" t="s">
        <v>1</v>
      </c>
      <c r="F325" s="245" t="s">
        <v>4580</v>
      </c>
      <c r="G325" s="242"/>
      <c r="H325" s="246">
        <v>10.611000000000001</v>
      </c>
      <c r="I325" s="247"/>
      <c r="J325" s="242"/>
      <c r="K325" s="242"/>
      <c r="L325" s="248"/>
      <c r="M325" s="249"/>
      <c r="N325" s="250"/>
      <c r="O325" s="250"/>
      <c r="P325" s="250"/>
      <c r="Q325" s="250"/>
      <c r="R325" s="250"/>
      <c r="S325" s="250"/>
      <c r="T325" s="251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2" t="s">
        <v>372</v>
      </c>
      <c r="AU325" s="252" t="s">
        <v>88</v>
      </c>
      <c r="AV325" s="13" t="s">
        <v>88</v>
      </c>
      <c r="AW325" s="13" t="s">
        <v>32</v>
      </c>
      <c r="AX325" s="13" t="s">
        <v>76</v>
      </c>
      <c r="AY325" s="252" t="s">
        <v>362</v>
      </c>
    </row>
    <row r="326" s="13" customFormat="1">
      <c r="A326" s="13"/>
      <c r="B326" s="241"/>
      <c r="C326" s="242"/>
      <c r="D326" s="243" t="s">
        <v>372</v>
      </c>
      <c r="E326" s="244" t="s">
        <v>1</v>
      </c>
      <c r="F326" s="245" t="s">
        <v>877</v>
      </c>
      <c r="G326" s="242"/>
      <c r="H326" s="246">
        <v>15.720000000000001</v>
      </c>
      <c r="I326" s="247"/>
      <c r="J326" s="242"/>
      <c r="K326" s="242"/>
      <c r="L326" s="248"/>
      <c r="M326" s="249"/>
      <c r="N326" s="250"/>
      <c r="O326" s="250"/>
      <c r="P326" s="250"/>
      <c r="Q326" s="250"/>
      <c r="R326" s="250"/>
      <c r="S326" s="250"/>
      <c r="T326" s="251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2" t="s">
        <v>372</v>
      </c>
      <c r="AU326" s="252" t="s">
        <v>88</v>
      </c>
      <c r="AV326" s="13" t="s">
        <v>88</v>
      </c>
      <c r="AW326" s="13" t="s">
        <v>32</v>
      </c>
      <c r="AX326" s="13" t="s">
        <v>76</v>
      </c>
      <c r="AY326" s="252" t="s">
        <v>362</v>
      </c>
    </row>
    <row r="327" s="13" customFormat="1">
      <c r="A327" s="13"/>
      <c r="B327" s="241"/>
      <c r="C327" s="242"/>
      <c r="D327" s="243" t="s">
        <v>372</v>
      </c>
      <c r="E327" s="244" t="s">
        <v>1</v>
      </c>
      <c r="F327" s="245" t="s">
        <v>878</v>
      </c>
      <c r="G327" s="242"/>
      <c r="H327" s="246">
        <v>6.2880000000000003</v>
      </c>
      <c r="I327" s="247"/>
      <c r="J327" s="242"/>
      <c r="K327" s="242"/>
      <c r="L327" s="248"/>
      <c r="M327" s="249"/>
      <c r="N327" s="250"/>
      <c r="O327" s="250"/>
      <c r="P327" s="250"/>
      <c r="Q327" s="250"/>
      <c r="R327" s="250"/>
      <c r="S327" s="250"/>
      <c r="T327" s="251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2" t="s">
        <v>372</v>
      </c>
      <c r="AU327" s="252" t="s">
        <v>88</v>
      </c>
      <c r="AV327" s="13" t="s">
        <v>88</v>
      </c>
      <c r="AW327" s="13" t="s">
        <v>32</v>
      </c>
      <c r="AX327" s="13" t="s">
        <v>76</v>
      </c>
      <c r="AY327" s="252" t="s">
        <v>362</v>
      </c>
    </row>
    <row r="328" s="16" customFormat="1">
      <c r="A328" s="16"/>
      <c r="B328" s="297"/>
      <c r="C328" s="298"/>
      <c r="D328" s="243" t="s">
        <v>372</v>
      </c>
      <c r="E328" s="299" t="s">
        <v>1</v>
      </c>
      <c r="F328" s="300" t="s">
        <v>848</v>
      </c>
      <c r="G328" s="298"/>
      <c r="H328" s="301">
        <v>77.552000000000007</v>
      </c>
      <c r="I328" s="302"/>
      <c r="J328" s="298"/>
      <c r="K328" s="298"/>
      <c r="L328" s="303"/>
      <c r="M328" s="304"/>
      <c r="N328" s="305"/>
      <c r="O328" s="305"/>
      <c r="P328" s="305"/>
      <c r="Q328" s="305"/>
      <c r="R328" s="305"/>
      <c r="S328" s="305"/>
      <c r="T328" s="30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T328" s="307" t="s">
        <v>372</v>
      </c>
      <c r="AU328" s="307" t="s">
        <v>88</v>
      </c>
      <c r="AV328" s="16" t="s">
        <v>104</v>
      </c>
      <c r="AW328" s="16" t="s">
        <v>32</v>
      </c>
      <c r="AX328" s="16" t="s">
        <v>76</v>
      </c>
      <c r="AY328" s="307" t="s">
        <v>362</v>
      </c>
    </row>
    <row r="329" s="14" customFormat="1">
      <c r="A329" s="14"/>
      <c r="B329" s="263"/>
      <c r="C329" s="264"/>
      <c r="D329" s="243" t="s">
        <v>372</v>
      </c>
      <c r="E329" s="265" t="s">
        <v>1</v>
      </c>
      <c r="F329" s="266" t="s">
        <v>396</v>
      </c>
      <c r="G329" s="264"/>
      <c r="H329" s="267">
        <v>105.90000000000001</v>
      </c>
      <c r="I329" s="268"/>
      <c r="J329" s="264"/>
      <c r="K329" s="264"/>
      <c r="L329" s="269"/>
      <c r="M329" s="270"/>
      <c r="N329" s="271"/>
      <c r="O329" s="271"/>
      <c r="P329" s="271"/>
      <c r="Q329" s="271"/>
      <c r="R329" s="271"/>
      <c r="S329" s="271"/>
      <c r="T329" s="272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73" t="s">
        <v>372</v>
      </c>
      <c r="AU329" s="273" t="s">
        <v>88</v>
      </c>
      <c r="AV329" s="14" t="s">
        <v>370</v>
      </c>
      <c r="AW329" s="14" t="s">
        <v>32</v>
      </c>
      <c r="AX329" s="14" t="s">
        <v>83</v>
      </c>
      <c r="AY329" s="273" t="s">
        <v>362</v>
      </c>
    </row>
    <row r="330" s="2" customFormat="1" ht="16.5" customHeight="1">
      <c r="A330" s="39"/>
      <c r="B330" s="40"/>
      <c r="C330" s="228" t="s">
        <v>456</v>
      </c>
      <c r="D330" s="228" t="s">
        <v>365</v>
      </c>
      <c r="E330" s="229" t="s">
        <v>2292</v>
      </c>
      <c r="F330" s="230" t="s">
        <v>2293</v>
      </c>
      <c r="G330" s="231" t="s">
        <v>368</v>
      </c>
      <c r="H330" s="232">
        <v>9.1219999999999999</v>
      </c>
      <c r="I330" s="233"/>
      <c r="J330" s="234">
        <f>ROUND(I330*H330,2)</f>
        <v>0</v>
      </c>
      <c r="K330" s="230" t="s">
        <v>369</v>
      </c>
      <c r="L330" s="45"/>
      <c r="M330" s="235" t="s">
        <v>1</v>
      </c>
      <c r="N330" s="236" t="s">
        <v>42</v>
      </c>
      <c r="O330" s="92"/>
      <c r="P330" s="237">
        <f>O330*H330</f>
        <v>0</v>
      </c>
      <c r="Q330" s="237">
        <v>0.083409999999999998</v>
      </c>
      <c r="R330" s="237">
        <f>Q330*H330</f>
        <v>0.76086601999999992</v>
      </c>
      <c r="S330" s="237">
        <v>0</v>
      </c>
      <c r="T330" s="238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9" t="s">
        <v>370</v>
      </c>
      <c r="AT330" s="239" t="s">
        <v>365</v>
      </c>
      <c r="AU330" s="239" t="s">
        <v>88</v>
      </c>
      <c r="AY330" s="18" t="s">
        <v>362</v>
      </c>
      <c r="BE330" s="240">
        <f>IF(N330="základní",J330,0)</f>
        <v>0</v>
      </c>
      <c r="BF330" s="240">
        <f>IF(N330="snížená",J330,0)</f>
        <v>0</v>
      </c>
      <c r="BG330" s="240">
        <f>IF(N330="zákl. přenesená",J330,0)</f>
        <v>0</v>
      </c>
      <c r="BH330" s="240">
        <f>IF(N330="sníž. přenesená",J330,0)</f>
        <v>0</v>
      </c>
      <c r="BI330" s="240">
        <f>IF(N330="nulová",J330,0)</f>
        <v>0</v>
      </c>
      <c r="BJ330" s="18" t="s">
        <v>88</v>
      </c>
      <c r="BK330" s="240">
        <f>ROUND(I330*H330,2)</f>
        <v>0</v>
      </c>
      <c r="BL330" s="18" t="s">
        <v>370</v>
      </c>
      <c r="BM330" s="239" t="s">
        <v>2294</v>
      </c>
    </row>
    <row r="331" s="15" customFormat="1">
      <c r="A331" s="15"/>
      <c r="B331" s="274"/>
      <c r="C331" s="275"/>
      <c r="D331" s="243" t="s">
        <v>372</v>
      </c>
      <c r="E331" s="276" t="s">
        <v>1</v>
      </c>
      <c r="F331" s="277" t="s">
        <v>4567</v>
      </c>
      <c r="G331" s="275"/>
      <c r="H331" s="276" t="s">
        <v>1</v>
      </c>
      <c r="I331" s="278"/>
      <c r="J331" s="275"/>
      <c r="K331" s="275"/>
      <c r="L331" s="279"/>
      <c r="M331" s="280"/>
      <c r="N331" s="281"/>
      <c r="O331" s="281"/>
      <c r="P331" s="281"/>
      <c r="Q331" s="281"/>
      <c r="R331" s="281"/>
      <c r="S331" s="281"/>
      <c r="T331" s="282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83" t="s">
        <v>372</v>
      </c>
      <c r="AU331" s="283" t="s">
        <v>88</v>
      </c>
      <c r="AV331" s="15" t="s">
        <v>83</v>
      </c>
      <c r="AW331" s="15" t="s">
        <v>32</v>
      </c>
      <c r="AX331" s="15" t="s">
        <v>76</v>
      </c>
      <c r="AY331" s="283" t="s">
        <v>362</v>
      </c>
    </row>
    <row r="332" s="13" customFormat="1">
      <c r="A332" s="13"/>
      <c r="B332" s="241"/>
      <c r="C332" s="242"/>
      <c r="D332" s="243" t="s">
        <v>372</v>
      </c>
      <c r="E332" s="244" t="s">
        <v>1</v>
      </c>
      <c r="F332" s="245" t="s">
        <v>4581</v>
      </c>
      <c r="G332" s="242"/>
      <c r="H332" s="246">
        <v>6.8120000000000003</v>
      </c>
      <c r="I332" s="247"/>
      <c r="J332" s="242"/>
      <c r="K332" s="242"/>
      <c r="L332" s="248"/>
      <c r="M332" s="249"/>
      <c r="N332" s="250"/>
      <c r="O332" s="250"/>
      <c r="P332" s="250"/>
      <c r="Q332" s="250"/>
      <c r="R332" s="250"/>
      <c r="S332" s="250"/>
      <c r="T332" s="251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2" t="s">
        <v>372</v>
      </c>
      <c r="AU332" s="252" t="s">
        <v>88</v>
      </c>
      <c r="AV332" s="13" t="s">
        <v>88</v>
      </c>
      <c r="AW332" s="13" t="s">
        <v>32</v>
      </c>
      <c r="AX332" s="13" t="s">
        <v>76</v>
      </c>
      <c r="AY332" s="252" t="s">
        <v>362</v>
      </c>
    </row>
    <row r="333" s="15" customFormat="1">
      <c r="A333" s="15"/>
      <c r="B333" s="274"/>
      <c r="C333" s="275"/>
      <c r="D333" s="243" t="s">
        <v>372</v>
      </c>
      <c r="E333" s="276" t="s">
        <v>1</v>
      </c>
      <c r="F333" s="277" t="s">
        <v>4569</v>
      </c>
      <c r="G333" s="275"/>
      <c r="H333" s="276" t="s">
        <v>1</v>
      </c>
      <c r="I333" s="278"/>
      <c r="J333" s="275"/>
      <c r="K333" s="275"/>
      <c r="L333" s="279"/>
      <c r="M333" s="280"/>
      <c r="N333" s="281"/>
      <c r="O333" s="281"/>
      <c r="P333" s="281"/>
      <c r="Q333" s="281"/>
      <c r="R333" s="281"/>
      <c r="S333" s="281"/>
      <c r="T333" s="282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83" t="s">
        <v>372</v>
      </c>
      <c r="AU333" s="283" t="s">
        <v>88</v>
      </c>
      <c r="AV333" s="15" t="s">
        <v>83</v>
      </c>
      <c r="AW333" s="15" t="s">
        <v>32</v>
      </c>
      <c r="AX333" s="15" t="s">
        <v>76</v>
      </c>
      <c r="AY333" s="283" t="s">
        <v>362</v>
      </c>
    </row>
    <row r="334" s="13" customFormat="1">
      <c r="A334" s="13"/>
      <c r="B334" s="241"/>
      <c r="C334" s="242"/>
      <c r="D334" s="243" t="s">
        <v>372</v>
      </c>
      <c r="E334" s="244" t="s">
        <v>1</v>
      </c>
      <c r="F334" s="245" t="s">
        <v>4582</v>
      </c>
      <c r="G334" s="242"/>
      <c r="H334" s="246">
        <v>2.3100000000000001</v>
      </c>
      <c r="I334" s="247"/>
      <c r="J334" s="242"/>
      <c r="K334" s="242"/>
      <c r="L334" s="248"/>
      <c r="M334" s="249"/>
      <c r="N334" s="250"/>
      <c r="O334" s="250"/>
      <c r="P334" s="250"/>
      <c r="Q334" s="250"/>
      <c r="R334" s="250"/>
      <c r="S334" s="250"/>
      <c r="T334" s="251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2" t="s">
        <v>372</v>
      </c>
      <c r="AU334" s="252" t="s">
        <v>88</v>
      </c>
      <c r="AV334" s="13" t="s">
        <v>88</v>
      </c>
      <c r="AW334" s="13" t="s">
        <v>32</v>
      </c>
      <c r="AX334" s="13" t="s">
        <v>76</v>
      </c>
      <c r="AY334" s="252" t="s">
        <v>362</v>
      </c>
    </row>
    <row r="335" s="14" customFormat="1">
      <c r="A335" s="14"/>
      <c r="B335" s="263"/>
      <c r="C335" s="264"/>
      <c r="D335" s="243" t="s">
        <v>372</v>
      </c>
      <c r="E335" s="265" t="s">
        <v>1</v>
      </c>
      <c r="F335" s="266" t="s">
        <v>396</v>
      </c>
      <c r="G335" s="264"/>
      <c r="H335" s="267">
        <v>9.1219999999999999</v>
      </c>
      <c r="I335" s="268"/>
      <c r="J335" s="264"/>
      <c r="K335" s="264"/>
      <c r="L335" s="269"/>
      <c r="M335" s="270"/>
      <c r="N335" s="271"/>
      <c r="O335" s="271"/>
      <c r="P335" s="271"/>
      <c r="Q335" s="271"/>
      <c r="R335" s="271"/>
      <c r="S335" s="271"/>
      <c r="T335" s="272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73" t="s">
        <v>372</v>
      </c>
      <c r="AU335" s="273" t="s">
        <v>88</v>
      </c>
      <c r="AV335" s="14" t="s">
        <v>370</v>
      </c>
      <c r="AW335" s="14" t="s">
        <v>32</v>
      </c>
      <c r="AX335" s="14" t="s">
        <v>83</v>
      </c>
      <c r="AY335" s="273" t="s">
        <v>362</v>
      </c>
    </row>
    <row r="336" s="2" customFormat="1" ht="16.5" customHeight="1">
      <c r="A336" s="39"/>
      <c r="B336" s="40"/>
      <c r="C336" s="228" t="s">
        <v>461</v>
      </c>
      <c r="D336" s="228" t="s">
        <v>365</v>
      </c>
      <c r="E336" s="229" t="s">
        <v>884</v>
      </c>
      <c r="F336" s="230" t="s">
        <v>885</v>
      </c>
      <c r="G336" s="231" t="s">
        <v>368</v>
      </c>
      <c r="H336" s="232">
        <v>33.427999999999997</v>
      </c>
      <c r="I336" s="233"/>
      <c r="J336" s="234">
        <f>ROUND(I336*H336,2)</f>
        <v>0</v>
      </c>
      <c r="K336" s="230" t="s">
        <v>369</v>
      </c>
      <c r="L336" s="45"/>
      <c r="M336" s="235" t="s">
        <v>1</v>
      </c>
      <c r="N336" s="236" t="s">
        <v>42</v>
      </c>
      <c r="O336" s="92"/>
      <c r="P336" s="237">
        <f>O336*H336</f>
        <v>0</v>
      </c>
      <c r="Q336" s="237">
        <v>0.16114000000000001</v>
      </c>
      <c r="R336" s="237">
        <f>Q336*H336</f>
        <v>5.3865879199999993</v>
      </c>
      <c r="S336" s="237">
        <v>0</v>
      </c>
      <c r="T336" s="238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9" t="s">
        <v>370</v>
      </c>
      <c r="AT336" s="239" t="s">
        <v>365</v>
      </c>
      <c r="AU336" s="239" t="s">
        <v>88</v>
      </c>
      <c r="AY336" s="18" t="s">
        <v>362</v>
      </c>
      <c r="BE336" s="240">
        <f>IF(N336="základní",J336,0)</f>
        <v>0</v>
      </c>
      <c r="BF336" s="240">
        <f>IF(N336="snížená",J336,0)</f>
        <v>0</v>
      </c>
      <c r="BG336" s="240">
        <f>IF(N336="zákl. přenesená",J336,0)</f>
        <v>0</v>
      </c>
      <c r="BH336" s="240">
        <f>IF(N336="sníž. přenesená",J336,0)</f>
        <v>0</v>
      </c>
      <c r="BI336" s="240">
        <f>IF(N336="nulová",J336,0)</f>
        <v>0</v>
      </c>
      <c r="BJ336" s="18" t="s">
        <v>88</v>
      </c>
      <c r="BK336" s="240">
        <f>ROUND(I336*H336,2)</f>
        <v>0</v>
      </c>
      <c r="BL336" s="18" t="s">
        <v>370</v>
      </c>
      <c r="BM336" s="239" t="s">
        <v>886</v>
      </c>
    </row>
    <row r="337" s="15" customFormat="1">
      <c r="A337" s="15"/>
      <c r="B337" s="274"/>
      <c r="C337" s="275"/>
      <c r="D337" s="243" t="s">
        <v>372</v>
      </c>
      <c r="E337" s="276" t="s">
        <v>1</v>
      </c>
      <c r="F337" s="277" t="s">
        <v>849</v>
      </c>
      <c r="G337" s="275"/>
      <c r="H337" s="276" t="s">
        <v>1</v>
      </c>
      <c r="I337" s="278"/>
      <c r="J337" s="275"/>
      <c r="K337" s="275"/>
      <c r="L337" s="279"/>
      <c r="M337" s="280"/>
      <c r="N337" s="281"/>
      <c r="O337" s="281"/>
      <c r="P337" s="281"/>
      <c r="Q337" s="281"/>
      <c r="R337" s="281"/>
      <c r="S337" s="281"/>
      <c r="T337" s="282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83" t="s">
        <v>372</v>
      </c>
      <c r="AU337" s="283" t="s">
        <v>88</v>
      </c>
      <c r="AV337" s="15" t="s">
        <v>83</v>
      </c>
      <c r="AW337" s="15" t="s">
        <v>32</v>
      </c>
      <c r="AX337" s="15" t="s">
        <v>76</v>
      </c>
      <c r="AY337" s="283" t="s">
        <v>362</v>
      </c>
    </row>
    <row r="338" s="15" customFormat="1">
      <c r="A338" s="15"/>
      <c r="B338" s="274"/>
      <c r="C338" s="275"/>
      <c r="D338" s="243" t="s">
        <v>372</v>
      </c>
      <c r="E338" s="276" t="s">
        <v>1</v>
      </c>
      <c r="F338" s="277" t="s">
        <v>4433</v>
      </c>
      <c r="G338" s="275"/>
      <c r="H338" s="276" t="s">
        <v>1</v>
      </c>
      <c r="I338" s="278"/>
      <c r="J338" s="275"/>
      <c r="K338" s="275"/>
      <c r="L338" s="279"/>
      <c r="M338" s="280"/>
      <c r="N338" s="281"/>
      <c r="O338" s="281"/>
      <c r="P338" s="281"/>
      <c r="Q338" s="281"/>
      <c r="R338" s="281"/>
      <c r="S338" s="281"/>
      <c r="T338" s="282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83" t="s">
        <v>372</v>
      </c>
      <c r="AU338" s="283" t="s">
        <v>88</v>
      </c>
      <c r="AV338" s="15" t="s">
        <v>83</v>
      </c>
      <c r="AW338" s="15" t="s">
        <v>32</v>
      </c>
      <c r="AX338" s="15" t="s">
        <v>76</v>
      </c>
      <c r="AY338" s="283" t="s">
        <v>362</v>
      </c>
    </row>
    <row r="339" s="15" customFormat="1">
      <c r="A339" s="15"/>
      <c r="B339" s="274"/>
      <c r="C339" s="275"/>
      <c r="D339" s="243" t="s">
        <v>372</v>
      </c>
      <c r="E339" s="276" t="s">
        <v>1</v>
      </c>
      <c r="F339" s="277" t="s">
        <v>658</v>
      </c>
      <c r="G339" s="275"/>
      <c r="H339" s="276" t="s">
        <v>1</v>
      </c>
      <c r="I339" s="278"/>
      <c r="J339" s="275"/>
      <c r="K339" s="275"/>
      <c r="L339" s="279"/>
      <c r="M339" s="280"/>
      <c r="N339" s="281"/>
      <c r="O339" s="281"/>
      <c r="P339" s="281"/>
      <c r="Q339" s="281"/>
      <c r="R339" s="281"/>
      <c r="S339" s="281"/>
      <c r="T339" s="282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83" t="s">
        <v>372</v>
      </c>
      <c r="AU339" s="283" t="s">
        <v>88</v>
      </c>
      <c r="AV339" s="15" t="s">
        <v>83</v>
      </c>
      <c r="AW339" s="15" t="s">
        <v>32</v>
      </c>
      <c r="AX339" s="15" t="s">
        <v>76</v>
      </c>
      <c r="AY339" s="283" t="s">
        <v>362</v>
      </c>
    </row>
    <row r="340" s="13" customFormat="1">
      <c r="A340" s="13"/>
      <c r="B340" s="241"/>
      <c r="C340" s="242"/>
      <c r="D340" s="243" t="s">
        <v>372</v>
      </c>
      <c r="E340" s="244" t="s">
        <v>1</v>
      </c>
      <c r="F340" s="245" t="s">
        <v>4583</v>
      </c>
      <c r="G340" s="242"/>
      <c r="H340" s="246">
        <v>8.8000000000000007</v>
      </c>
      <c r="I340" s="247"/>
      <c r="J340" s="242"/>
      <c r="K340" s="242"/>
      <c r="L340" s="248"/>
      <c r="M340" s="249"/>
      <c r="N340" s="250"/>
      <c r="O340" s="250"/>
      <c r="P340" s="250"/>
      <c r="Q340" s="250"/>
      <c r="R340" s="250"/>
      <c r="S340" s="250"/>
      <c r="T340" s="251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2" t="s">
        <v>372</v>
      </c>
      <c r="AU340" s="252" t="s">
        <v>88</v>
      </c>
      <c r="AV340" s="13" t="s">
        <v>88</v>
      </c>
      <c r="AW340" s="13" t="s">
        <v>32</v>
      </c>
      <c r="AX340" s="13" t="s">
        <v>76</v>
      </c>
      <c r="AY340" s="252" t="s">
        <v>362</v>
      </c>
    </row>
    <row r="341" s="13" customFormat="1">
      <c r="A341" s="13"/>
      <c r="B341" s="241"/>
      <c r="C341" s="242"/>
      <c r="D341" s="243" t="s">
        <v>372</v>
      </c>
      <c r="E341" s="244" t="s">
        <v>1</v>
      </c>
      <c r="F341" s="245" t="s">
        <v>4584</v>
      </c>
      <c r="G341" s="242"/>
      <c r="H341" s="246">
        <v>24.628</v>
      </c>
      <c r="I341" s="247"/>
      <c r="J341" s="242"/>
      <c r="K341" s="242"/>
      <c r="L341" s="248"/>
      <c r="M341" s="249"/>
      <c r="N341" s="250"/>
      <c r="O341" s="250"/>
      <c r="P341" s="250"/>
      <c r="Q341" s="250"/>
      <c r="R341" s="250"/>
      <c r="S341" s="250"/>
      <c r="T341" s="251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2" t="s">
        <v>372</v>
      </c>
      <c r="AU341" s="252" t="s">
        <v>88</v>
      </c>
      <c r="AV341" s="13" t="s">
        <v>88</v>
      </c>
      <c r="AW341" s="13" t="s">
        <v>32</v>
      </c>
      <c r="AX341" s="13" t="s">
        <v>76</v>
      </c>
      <c r="AY341" s="252" t="s">
        <v>362</v>
      </c>
    </row>
    <row r="342" s="14" customFormat="1">
      <c r="A342" s="14"/>
      <c r="B342" s="263"/>
      <c r="C342" s="264"/>
      <c r="D342" s="243" t="s">
        <v>372</v>
      </c>
      <c r="E342" s="265" t="s">
        <v>1</v>
      </c>
      <c r="F342" s="266" t="s">
        <v>396</v>
      </c>
      <c r="G342" s="264"/>
      <c r="H342" s="267">
        <v>33.427999999999997</v>
      </c>
      <c r="I342" s="268"/>
      <c r="J342" s="264"/>
      <c r="K342" s="264"/>
      <c r="L342" s="269"/>
      <c r="M342" s="270"/>
      <c r="N342" s="271"/>
      <c r="O342" s="271"/>
      <c r="P342" s="271"/>
      <c r="Q342" s="271"/>
      <c r="R342" s="271"/>
      <c r="S342" s="271"/>
      <c r="T342" s="272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73" t="s">
        <v>372</v>
      </c>
      <c r="AU342" s="273" t="s">
        <v>88</v>
      </c>
      <c r="AV342" s="14" t="s">
        <v>370</v>
      </c>
      <c r="AW342" s="14" t="s">
        <v>32</v>
      </c>
      <c r="AX342" s="14" t="s">
        <v>83</v>
      </c>
      <c r="AY342" s="273" t="s">
        <v>362</v>
      </c>
    </row>
    <row r="343" s="12" customFormat="1" ht="22.8" customHeight="1">
      <c r="A343" s="12"/>
      <c r="B343" s="212"/>
      <c r="C343" s="213"/>
      <c r="D343" s="214" t="s">
        <v>75</v>
      </c>
      <c r="E343" s="226" t="s">
        <v>386</v>
      </c>
      <c r="F343" s="226" t="s">
        <v>387</v>
      </c>
      <c r="G343" s="213"/>
      <c r="H343" s="213"/>
      <c r="I343" s="216"/>
      <c r="J343" s="227">
        <f>BK343</f>
        <v>0</v>
      </c>
      <c r="K343" s="213"/>
      <c r="L343" s="218"/>
      <c r="M343" s="219"/>
      <c r="N343" s="220"/>
      <c r="O343" s="220"/>
      <c r="P343" s="221">
        <f>SUM(P344:P875)</f>
        <v>0</v>
      </c>
      <c r="Q343" s="220"/>
      <c r="R343" s="221">
        <f>SUM(R344:R875)</f>
        <v>83.411022990000006</v>
      </c>
      <c r="S343" s="220"/>
      <c r="T343" s="222">
        <f>SUM(T344:T875)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23" t="s">
        <v>83</v>
      </c>
      <c r="AT343" s="224" t="s">
        <v>75</v>
      </c>
      <c r="AU343" s="224" t="s">
        <v>83</v>
      </c>
      <c r="AY343" s="223" t="s">
        <v>362</v>
      </c>
      <c r="BK343" s="225">
        <f>SUM(BK344:BK875)</f>
        <v>0</v>
      </c>
    </row>
    <row r="344" s="2" customFormat="1" ht="24.15" customHeight="1">
      <c r="A344" s="39"/>
      <c r="B344" s="40"/>
      <c r="C344" s="228" t="s">
        <v>7</v>
      </c>
      <c r="D344" s="228" t="s">
        <v>365</v>
      </c>
      <c r="E344" s="229" t="s">
        <v>889</v>
      </c>
      <c r="F344" s="230" t="s">
        <v>890</v>
      </c>
      <c r="G344" s="231" t="s">
        <v>368</v>
      </c>
      <c r="H344" s="232">
        <v>1811.6099999999999</v>
      </c>
      <c r="I344" s="233"/>
      <c r="J344" s="234">
        <f>ROUND(I344*H344,2)</f>
        <v>0</v>
      </c>
      <c r="K344" s="230" t="s">
        <v>369</v>
      </c>
      <c r="L344" s="45"/>
      <c r="M344" s="235" t="s">
        <v>1</v>
      </c>
      <c r="N344" s="236" t="s">
        <v>42</v>
      </c>
      <c r="O344" s="92"/>
      <c r="P344" s="237">
        <f>O344*H344</f>
        <v>0</v>
      </c>
      <c r="Q344" s="237">
        <v>0.00025999999999999998</v>
      </c>
      <c r="R344" s="237">
        <f>Q344*H344</f>
        <v>0.47101859999999995</v>
      </c>
      <c r="S344" s="237">
        <v>0</v>
      </c>
      <c r="T344" s="238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9" t="s">
        <v>370</v>
      </c>
      <c r="AT344" s="239" t="s">
        <v>365</v>
      </c>
      <c r="AU344" s="239" t="s">
        <v>88</v>
      </c>
      <c r="AY344" s="18" t="s">
        <v>362</v>
      </c>
      <c r="BE344" s="240">
        <f>IF(N344="základní",J344,0)</f>
        <v>0</v>
      </c>
      <c r="BF344" s="240">
        <f>IF(N344="snížená",J344,0)</f>
        <v>0</v>
      </c>
      <c r="BG344" s="240">
        <f>IF(N344="zákl. přenesená",J344,0)</f>
        <v>0</v>
      </c>
      <c r="BH344" s="240">
        <f>IF(N344="sníž. přenesená",J344,0)</f>
        <v>0</v>
      </c>
      <c r="BI344" s="240">
        <f>IF(N344="nulová",J344,0)</f>
        <v>0</v>
      </c>
      <c r="BJ344" s="18" t="s">
        <v>88</v>
      </c>
      <c r="BK344" s="240">
        <f>ROUND(I344*H344,2)</f>
        <v>0</v>
      </c>
      <c r="BL344" s="18" t="s">
        <v>370</v>
      </c>
      <c r="BM344" s="239" t="s">
        <v>4585</v>
      </c>
    </row>
    <row r="345" s="15" customFormat="1">
      <c r="A345" s="15"/>
      <c r="B345" s="274"/>
      <c r="C345" s="275"/>
      <c r="D345" s="243" t="s">
        <v>372</v>
      </c>
      <c r="E345" s="276" t="s">
        <v>1</v>
      </c>
      <c r="F345" s="277" t="s">
        <v>892</v>
      </c>
      <c r="G345" s="275"/>
      <c r="H345" s="276" t="s">
        <v>1</v>
      </c>
      <c r="I345" s="278"/>
      <c r="J345" s="275"/>
      <c r="K345" s="275"/>
      <c r="L345" s="279"/>
      <c r="M345" s="280"/>
      <c r="N345" s="281"/>
      <c r="O345" s="281"/>
      <c r="P345" s="281"/>
      <c r="Q345" s="281"/>
      <c r="R345" s="281"/>
      <c r="S345" s="281"/>
      <c r="T345" s="282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83" t="s">
        <v>372</v>
      </c>
      <c r="AU345" s="283" t="s">
        <v>88</v>
      </c>
      <c r="AV345" s="15" t="s">
        <v>83</v>
      </c>
      <c r="AW345" s="15" t="s">
        <v>32</v>
      </c>
      <c r="AX345" s="15" t="s">
        <v>76</v>
      </c>
      <c r="AY345" s="283" t="s">
        <v>362</v>
      </c>
    </row>
    <row r="346" s="15" customFormat="1">
      <c r="A346" s="15"/>
      <c r="B346" s="274"/>
      <c r="C346" s="275"/>
      <c r="D346" s="243" t="s">
        <v>372</v>
      </c>
      <c r="E346" s="276" t="s">
        <v>1</v>
      </c>
      <c r="F346" s="277" t="s">
        <v>4586</v>
      </c>
      <c r="G346" s="275"/>
      <c r="H346" s="276" t="s">
        <v>1</v>
      </c>
      <c r="I346" s="278"/>
      <c r="J346" s="275"/>
      <c r="K346" s="275"/>
      <c r="L346" s="279"/>
      <c r="M346" s="280"/>
      <c r="N346" s="281"/>
      <c r="O346" s="281"/>
      <c r="P346" s="281"/>
      <c r="Q346" s="281"/>
      <c r="R346" s="281"/>
      <c r="S346" s="281"/>
      <c r="T346" s="282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83" t="s">
        <v>372</v>
      </c>
      <c r="AU346" s="283" t="s">
        <v>88</v>
      </c>
      <c r="AV346" s="15" t="s">
        <v>83</v>
      </c>
      <c r="AW346" s="15" t="s">
        <v>32</v>
      </c>
      <c r="AX346" s="15" t="s">
        <v>76</v>
      </c>
      <c r="AY346" s="283" t="s">
        <v>362</v>
      </c>
    </row>
    <row r="347" s="15" customFormat="1">
      <c r="A347" s="15"/>
      <c r="B347" s="274"/>
      <c r="C347" s="275"/>
      <c r="D347" s="243" t="s">
        <v>372</v>
      </c>
      <c r="E347" s="276" t="s">
        <v>1</v>
      </c>
      <c r="F347" s="277" t="s">
        <v>658</v>
      </c>
      <c r="G347" s="275"/>
      <c r="H347" s="276" t="s">
        <v>1</v>
      </c>
      <c r="I347" s="278"/>
      <c r="J347" s="275"/>
      <c r="K347" s="275"/>
      <c r="L347" s="279"/>
      <c r="M347" s="280"/>
      <c r="N347" s="281"/>
      <c r="O347" s="281"/>
      <c r="P347" s="281"/>
      <c r="Q347" s="281"/>
      <c r="R347" s="281"/>
      <c r="S347" s="281"/>
      <c r="T347" s="282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83" t="s">
        <v>372</v>
      </c>
      <c r="AU347" s="283" t="s">
        <v>88</v>
      </c>
      <c r="AV347" s="15" t="s">
        <v>83</v>
      </c>
      <c r="AW347" s="15" t="s">
        <v>32</v>
      </c>
      <c r="AX347" s="15" t="s">
        <v>76</v>
      </c>
      <c r="AY347" s="283" t="s">
        <v>362</v>
      </c>
    </row>
    <row r="348" s="13" customFormat="1">
      <c r="A348" s="13"/>
      <c r="B348" s="241"/>
      <c r="C348" s="242"/>
      <c r="D348" s="243" t="s">
        <v>372</v>
      </c>
      <c r="E348" s="244" t="s">
        <v>1</v>
      </c>
      <c r="F348" s="245" t="s">
        <v>4587</v>
      </c>
      <c r="G348" s="242"/>
      <c r="H348" s="246">
        <v>391.93000000000001</v>
      </c>
      <c r="I348" s="247"/>
      <c r="J348" s="242"/>
      <c r="K348" s="242"/>
      <c r="L348" s="248"/>
      <c r="M348" s="249"/>
      <c r="N348" s="250"/>
      <c r="O348" s="250"/>
      <c r="P348" s="250"/>
      <c r="Q348" s="250"/>
      <c r="R348" s="250"/>
      <c r="S348" s="250"/>
      <c r="T348" s="251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2" t="s">
        <v>372</v>
      </c>
      <c r="AU348" s="252" t="s">
        <v>88</v>
      </c>
      <c r="AV348" s="13" t="s">
        <v>88</v>
      </c>
      <c r="AW348" s="13" t="s">
        <v>32</v>
      </c>
      <c r="AX348" s="13" t="s">
        <v>76</v>
      </c>
      <c r="AY348" s="252" t="s">
        <v>362</v>
      </c>
    </row>
    <row r="349" s="13" customFormat="1">
      <c r="A349" s="13"/>
      <c r="B349" s="241"/>
      <c r="C349" s="242"/>
      <c r="D349" s="243" t="s">
        <v>372</v>
      </c>
      <c r="E349" s="244" t="s">
        <v>1</v>
      </c>
      <c r="F349" s="245" t="s">
        <v>4588</v>
      </c>
      <c r="G349" s="242"/>
      <c r="H349" s="246">
        <v>34.950000000000003</v>
      </c>
      <c r="I349" s="247"/>
      <c r="J349" s="242"/>
      <c r="K349" s="242"/>
      <c r="L349" s="248"/>
      <c r="M349" s="249"/>
      <c r="N349" s="250"/>
      <c r="O349" s="250"/>
      <c r="P349" s="250"/>
      <c r="Q349" s="250"/>
      <c r="R349" s="250"/>
      <c r="S349" s="250"/>
      <c r="T349" s="251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2" t="s">
        <v>372</v>
      </c>
      <c r="AU349" s="252" t="s">
        <v>88</v>
      </c>
      <c r="AV349" s="13" t="s">
        <v>88</v>
      </c>
      <c r="AW349" s="13" t="s">
        <v>32</v>
      </c>
      <c r="AX349" s="13" t="s">
        <v>76</v>
      </c>
      <c r="AY349" s="252" t="s">
        <v>362</v>
      </c>
    </row>
    <row r="350" s="16" customFormat="1">
      <c r="A350" s="16"/>
      <c r="B350" s="297"/>
      <c r="C350" s="298"/>
      <c r="D350" s="243" t="s">
        <v>372</v>
      </c>
      <c r="E350" s="299" t="s">
        <v>1</v>
      </c>
      <c r="F350" s="300" t="s">
        <v>848</v>
      </c>
      <c r="G350" s="298"/>
      <c r="H350" s="301">
        <v>426.88</v>
      </c>
      <c r="I350" s="302"/>
      <c r="J350" s="298"/>
      <c r="K350" s="298"/>
      <c r="L350" s="303"/>
      <c r="M350" s="304"/>
      <c r="N350" s="305"/>
      <c r="O350" s="305"/>
      <c r="P350" s="305"/>
      <c r="Q350" s="305"/>
      <c r="R350" s="305"/>
      <c r="S350" s="305"/>
      <c r="T350" s="30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T350" s="307" t="s">
        <v>372</v>
      </c>
      <c r="AU350" s="307" t="s">
        <v>88</v>
      </c>
      <c r="AV350" s="16" t="s">
        <v>104</v>
      </c>
      <c r="AW350" s="16" t="s">
        <v>32</v>
      </c>
      <c r="AX350" s="16" t="s">
        <v>76</v>
      </c>
      <c r="AY350" s="307" t="s">
        <v>362</v>
      </c>
    </row>
    <row r="351" s="15" customFormat="1">
      <c r="A351" s="15"/>
      <c r="B351" s="274"/>
      <c r="C351" s="275"/>
      <c r="D351" s="243" t="s">
        <v>372</v>
      </c>
      <c r="E351" s="276" t="s">
        <v>1</v>
      </c>
      <c r="F351" s="277" t="s">
        <v>684</v>
      </c>
      <c r="G351" s="275"/>
      <c r="H351" s="276" t="s">
        <v>1</v>
      </c>
      <c r="I351" s="278"/>
      <c r="J351" s="275"/>
      <c r="K351" s="275"/>
      <c r="L351" s="279"/>
      <c r="M351" s="280"/>
      <c r="N351" s="281"/>
      <c r="O351" s="281"/>
      <c r="P351" s="281"/>
      <c r="Q351" s="281"/>
      <c r="R351" s="281"/>
      <c r="S351" s="281"/>
      <c r="T351" s="282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83" t="s">
        <v>372</v>
      </c>
      <c r="AU351" s="283" t="s">
        <v>88</v>
      </c>
      <c r="AV351" s="15" t="s">
        <v>83</v>
      </c>
      <c r="AW351" s="15" t="s">
        <v>32</v>
      </c>
      <c r="AX351" s="15" t="s">
        <v>76</v>
      </c>
      <c r="AY351" s="283" t="s">
        <v>362</v>
      </c>
    </row>
    <row r="352" s="13" customFormat="1">
      <c r="A352" s="13"/>
      <c r="B352" s="241"/>
      <c r="C352" s="242"/>
      <c r="D352" s="243" t="s">
        <v>372</v>
      </c>
      <c r="E352" s="244" t="s">
        <v>1</v>
      </c>
      <c r="F352" s="245" t="s">
        <v>4589</v>
      </c>
      <c r="G352" s="242"/>
      <c r="H352" s="246">
        <v>42.25</v>
      </c>
      <c r="I352" s="247"/>
      <c r="J352" s="242"/>
      <c r="K352" s="242"/>
      <c r="L352" s="248"/>
      <c r="M352" s="249"/>
      <c r="N352" s="250"/>
      <c r="O352" s="250"/>
      <c r="P352" s="250"/>
      <c r="Q352" s="250"/>
      <c r="R352" s="250"/>
      <c r="S352" s="250"/>
      <c r="T352" s="251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2" t="s">
        <v>372</v>
      </c>
      <c r="AU352" s="252" t="s">
        <v>88</v>
      </c>
      <c r="AV352" s="13" t="s">
        <v>88</v>
      </c>
      <c r="AW352" s="13" t="s">
        <v>32</v>
      </c>
      <c r="AX352" s="13" t="s">
        <v>76</v>
      </c>
      <c r="AY352" s="252" t="s">
        <v>362</v>
      </c>
    </row>
    <row r="353" s="13" customFormat="1">
      <c r="A353" s="13"/>
      <c r="B353" s="241"/>
      <c r="C353" s="242"/>
      <c r="D353" s="243" t="s">
        <v>372</v>
      </c>
      <c r="E353" s="244" t="s">
        <v>1</v>
      </c>
      <c r="F353" s="245" t="s">
        <v>4590</v>
      </c>
      <c r="G353" s="242"/>
      <c r="H353" s="246">
        <v>296.73000000000002</v>
      </c>
      <c r="I353" s="247"/>
      <c r="J353" s="242"/>
      <c r="K353" s="242"/>
      <c r="L353" s="248"/>
      <c r="M353" s="249"/>
      <c r="N353" s="250"/>
      <c r="O353" s="250"/>
      <c r="P353" s="250"/>
      <c r="Q353" s="250"/>
      <c r="R353" s="250"/>
      <c r="S353" s="250"/>
      <c r="T353" s="251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2" t="s">
        <v>372</v>
      </c>
      <c r="AU353" s="252" t="s">
        <v>88</v>
      </c>
      <c r="AV353" s="13" t="s">
        <v>88</v>
      </c>
      <c r="AW353" s="13" t="s">
        <v>32</v>
      </c>
      <c r="AX353" s="13" t="s">
        <v>76</v>
      </c>
      <c r="AY353" s="252" t="s">
        <v>362</v>
      </c>
    </row>
    <row r="354" s="13" customFormat="1">
      <c r="A354" s="13"/>
      <c r="B354" s="241"/>
      <c r="C354" s="242"/>
      <c r="D354" s="243" t="s">
        <v>372</v>
      </c>
      <c r="E354" s="244" t="s">
        <v>1</v>
      </c>
      <c r="F354" s="245" t="s">
        <v>903</v>
      </c>
      <c r="G354" s="242"/>
      <c r="H354" s="246">
        <v>51.049999999999997</v>
      </c>
      <c r="I354" s="247"/>
      <c r="J354" s="242"/>
      <c r="K354" s="242"/>
      <c r="L354" s="248"/>
      <c r="M354" s="249"/>
      <c r="N354" s="250"/>
      <c r="O354" s="250"/>
      <c r="P354" s="250"/>
      <c r="Q354" s="250"/>
      <c r="R354" s="250"/>
      <c r="S354" s="250"/>
      <c r="T354" s="251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2" t="s">
        <v>372</v>
      </c>
      <c r="AU354" s="252" t="s">
        <v>88</v>
      </c>
      <c r="AV354" s="13" t="s">
        <v>88</v>
      </c>
      <c r="AW354" s="13" t="s">
        <v>32</v>
      </c>
      <c r="AX354" s="13" t="s">
        <v>76</v>
      </c>
      <c r="AY354" s="252" t="s">
        <v>362</v>
      </c>
    </row>
    <row r="355" s="16" customFormat="1">
      <c r="A355" s="16"/>
      <c r="B355" s="297"/>
      <c r="C355" s="298"/>
      <c r="D355" s="243" t="s">
        <v>372</v>
      </c>
      <c r="E355" s="299" t="s">
        <v>1</v>
      </c>
      <c r="F355" s="300" t="s">
        <v>848</v>
      </c>
      <c r="G355" s="298"/>
      <c r="H355" s="301">
        <v>390.02999999999997</v>
      </c>
      <c r="I355" s="302"/>
      <c r="J355" s="298"/>
      <c r="K355" s="298"/>
      <c r="L355" s="303"/>
      <c r="M355" s="304"/>
      <c r="N355" s="305"/>
      <c r="O355" s="305"/>
      <c r="P355" s="305"/>
      <c r="Q355" s="305"/>
      <c r="R355" s="305"/>
      <c r="S355" s="305"/>
      <c r="T355" s="30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T355" s="307" t="s">
        <v>372</v>
      </c>
      <c r="AU355" s="307" t="s">
        <v>88</v>
      </c>
      <c r="AV355" s="16" t="s">
        <v>104</v>
      </c>
      <c r="AW355" s="16" t="s">
        <v>32</v>
      </c>
      <c r="AX355" s="16" t="s">
        <v>76</v>
      </c>
      <c r="AY355" s="307" t="s">
        <v>362</v>
      </c>
    </row>
    <row r="356" s="15" customFormat="1">
      <c r="A356" s="15"/>
      <c r="B356" s="274"/>
      <c r="C356" s="275"/>
      <c r="D356" s="243" t="s">
        <v>372</v>
      </c>
      <c r="E356" s="276" t="s">
        <v>1</v>
      </c>
      <c r="F356" s="277" t="s">
        <v>688</v>
      </c>
      <c r="G356" s="275"/>
      <c r="H356" s="276" t="s">
        <v>1</v>
      </c>
      <c r="I356" s="278"/>
      <c r="J356" s="275"/>
      <c r="K356" s="275"/>
      <c r="L356" s="279"/>
      <c r="M356" s="280"/>
      <c r="N356" s="281"/>
      <c r="O356" s="281"/>
      <c r="P356" s="281"/>
      <c r="Q356" s="281"/>
      <c r="R356" s="281"/>
      <c r="S356" s="281"/>
      <c r="T356" s="282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83" t="s">
        <v>372</v>
      </c>
      <c r="AU356" s="283" t="s">
        <v>88</v>
      </c>
      <c r="AV356" s="15" t="s">
        <v>83</v>
      </c>
      <c r="AW356" s="15" t="s">
        <v>32</v>
      </c>
      <c r="AX356" s="15" t="s">
        <v>76</v>
      </c>
      <c r="AY356" s="283" t="s">
        <v>362</v>
      </c>
    </row>
    <row r="357" s="13" customFormat="1">
      <c r="A357" s="13"/>
      <c r="B357" s="241"/>
      <c r="C357" s="242"/>
      <c r="D357" s="243" t="s">
        <v>372</v>
      </c>
      <c r="E357" s="244" t="s">
        <v>1</v>
      </c>
      <c r="F357" s="245" t="s">
        <v>4589</v>
      </c>
      <c r="G357" s="242"/>
      <c r="H357" s="246">
        <v>42.25</v>
      </c>
      <c r="I357" s="247"/>
      <c r="J357" s="242"/>
      <c r="K357" s="242"/>
      <c r="L357" s="248"/>
      <c r="M357" s="249"/>
      <c r="N357" s="250"/>
      <c r="O357" s="250"/>
      <c r="P357" s="250"/>
      <c r="Q357" s="250"/>
      <c r="R357" s="250"/>
      <c r="S357" s="250"/>
      <c r="T357" s="251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2" t="s">
        <v>372</v>
      </c>
      <c r="AU357" s="252" t="s">
        <v>88</v>
      </c>
      <c r="AV357" s="13" t="s">
        <v>88</v>
      </c>
      <c r="AW357" s="13" t="s">
        <v>32</v>
      </c>
      <c r="AX357" s="13" t="s">
        <v>76</v>
      </c>
      <c r="AY357" s="252" t="s">
        <v>362</v>
      </c>
    </row>
    <row r="358" s="13" customFormat="1">
      <c r="A358" s="13"/>
      <c r="B358" s="241"/>
      <c r="C358" s="242"/>
      <c r="D358" s="243" t="s">
        <v>372</v>
      </c>
      <c r="E358" s="244" t="s">
        <v>1</v>
      </c>
      <c r="F358" s="245" t="s">
        <v>4591</v>
      </c>
      <c r="G358" s="242"/>
      <c r="H358" s="246">
        <v>261.23000000000002</v>
      </c>
      <c r="I358" s="247"/>
      <c r="J358" s="242"/>
      <c r="K358" s="242"/>
      <c r="L358" s="248"/>
      <c r="M358" s="249"/>
      <c r="N358" s="250"/>
      <c r="O358" s="250"/>
      <c r="P358" s="250"/>
      <c r="Q358" s="250"/>
      <c r="R358" s="250"/>
      <c r="S358" s="250"/>
      <c r="T358" s="251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2" t="s">
        <v>372</v>
      </c>
      <c r="AU358" s="252" t="s">
        <v>88</v>
      </c>
      <c r="AV358" s="13" t="s">
        <v>88</v>
      </c>
      <c r="AW358" s="13" t="s">
        <v>32</v>
      </c>
      <c r="AX358" s="13" t="s">
        <v>76</v>
      </c>
      <c r="AY358" s="252" t="s">
        <v>362</v>
      </c>
    </row>
    <row r="359" s="13" customFormat="1">
      <c r="A359" s="13"/>
      <c r="B359" s="241"/>
      <c r="C359" s="242"/>
      <c r="D359" s="243" t="s">
        <v>372</v>
      </c>
      <c r="E359" s="244" t="s">
        <v>1</v>
      </c>
      <c r="F359" s="245" t="s">
        <v>903</v>
      </c>
      <c r="G359" s="242"/>
      <c r="H359" s="246">
        <v>51.049999999999997</v>
      </c>
      <c r="I359" s="247"/>
      <c r="J359" s="242"/>
      <c r="K359" s="242"/>
      <c r="L359" s="248"/>
      <c r="M359" s="249"/>
      <c r="N359" s="250"/>
      <c r="O359" s="250"/>
      <c r="P359" s="250"/>
      <c r="Q359" s="250"/>
      <c r="R359" s="250"/>
      <c r="S359" s="250"/>
      <c r="T359" s="251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2" t="s">
        <v>372</v>
      </c>
      <c r="AU359" s="252" t="s">
        <v>88</v>
      </c>
      <c r="AV359" s="13" t="s">
        <v>88</v>
      </c>
      <c r="AW359" s="13" t="s">
        <v>32</v>
      </c>
      <c r="AX359" s="13" t="s">
        <v>76</v>
      </c>
      <c r="AY359" s="252" t="s">
        <v>362</v>
      </c>
    </row>
    <row r="360" s="16" customFormat="1">
      <c r="A360" s="16"/>
      <c r="B360" s="297"/>
      <c r="C360" s="298"/>
      <c r="D360" s="243" t="s">
        <v>372</v>
      </c>
      <c r="E360" s="299" t="s">
        <v>1</v>
      </c>
      <c r="F360" s="300" t="s">
        <v>848</v>
      </c>
      <c r="G360" s="298"/>
      <c r="H360" s="301">
        <v>354.52999999999997</v>
      </c>
      <c r="I360" s="302"/>
      <c r="J360" s="298"/>
      <c r="K360" s="298"/>
      <c r="L360" s="303"/>
      <c r="M360" s="304"/>
      <c r="N360" s="305"/>
      <c r="O360" s="305"/>
      <c r="P360" s="305"/>
      <c r="Q360" s="305"/>
      <c r="R360" s="305"/>
      <c r="S360" s="305"/>
      <c r="T360" s="30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T360" s="307" t="s">
        <v>372</v>
      </c>
      <c r="AU360" s="307" t="s">
        <v>88</v>
      </c>
      <c r="AV360" s="16" t="s">
        <v>104</v>
      </c>
      <c r="AW360" s="16" t="s">
        <v>32</v>
      </c>
      <c r="AX360" s="16" t="s">
        <v>76</v>
      </c>
      <c r="AY360" s="307" t="s">
        <v>362</v>
      </c>
    </row>
    <row r="361" s="15" customFormat="1">
      <c r="A361" s="15"/>
      <c r="B361" s="274"/>
      <c r="C361" s="275"/>
      <c r="D361" s="243" t="s">
        <v>372</v>
      </c>
      <c r="E361" s="276" t="s">
        <v>1</v>
      </c>
      <c r="F361" s="277" t="s">
        <v>4592</v>
      </c>
      <c r="G361" s="275"/>
      <c r="H361" s="276" t="s">
        <v>1</v>
      </c>
      <c r="I361" s="278"/>
      <c r="J361" s="275"/>
      <c r="K361" s="275"/>
      <c r="L361" s="279"/>
      <c r="M361" s="280"/>
      <c r="N361" s="281"/>
      <c r="O361" s="281"/>
      <c r="P361" s="281"/>
      <c r="Q361" s="281"/>
      <c r="R361" s="281"/>
      <c r="S361" s="281"/>
      <c r="T361" s="282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83" t="s">
        <v>372</v>
      </c>
      <c r="AU361" s="283" t="s">
        <v>88</v>
      </c>
      <c r="AV361" s="15" t="s">
        <v>83</v>
      </c>
      <c r="AW361" s="15" t="s">
        <v>32</v>
      </c>
      <c r="AX361" s="15" t="s">
        <v>76</v>
      </c>
      <c r="AY361" s="283" t="s">
        <v>362</v>
      </c>
    </row>
    <row r="362" s="13" customFormat="1">
      <c r="A362" s="13"/>
      <c r="B362" s="241"/>
      <c r="C362" s="242"/>
      <c r="D362" s="243" t="s">
        <v>372</v>
      </c>
      <c r="E362" s="244" t="s">
        <v>1</v>
      </c>
      <c r="F362" s="245" t="s">
        <v>4589</v>
      </c>
      <c r="G362" s="242"/>
      <c r="H362" s="246">
        <v>42.25</v>
      </c>
      <c r="I362" s="247"/>
      <c r="J362" s="242"/>
      <c r="K362" s="242"/>
      <c r="L362" s="248"/>
      <c r="M362" s="249"/>
      <c r="N362" s="250"/>
      <c r="O362" s="250"/>
      <c r="P362" s="250"/>
      <c r="Q362" s="250"/>
      <c r="R362" s="250"/>
      <c r="S362" s="250"/>
      <c r="T362" s="251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2" t="s">
        <v>372</v>
      </c>
      <c r="AU362" s="252" t="s">
        <v>88</v>
      </c>
      <c r="AV362" s="13" t="s">
        <v>88</v>
      </c>
      <c r="AW362" s="13" t="s">
        <v>32</v>
      </c>
      <c r="AX362" s="13" t="s">
        <v>76</v>
      </c>
      <c r="AY362" s="252" t="s">
        <v>362</v>
      </c>
    </row>
    <row r="363" s="13" customFormat="1">
      <c r="A363" s="13"/>
      <c r="B363" s="241"/>
      <c r="C363" s="242"/>
      <c r="D363" s="243" t="s">
        <v>372</v>
      </c>
      <c r="E363" s="244" t="s">
        <v>1</v>
      </c>
      <c r="F363" s="245" t="s">
        <v>4593</v>
      </c>
      <c r="G363" s="242"/>
      <c r="H363" s="246">
        <v>225.72999999999999</v>
      </c>
      <c r="I363" s="247"/>
      <c r="J363" s="242"/>
      <c r="K363" s="242"/>
      <c r="L363" s="248"/>
      <c r="M363" s="249"/>
      <c r="N363" s="250"/>
      <c r="O363" s="250"/>
      <c r="P363" s="250"/>
      <c r="Q363" s="250"/>
      <c r="R363" s="250"/>
      <c r="S363" s="250"/>
      <c r="T363" s="251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2" t="s">
        <v>372</v>
      </c>
      <c r="AU363" s="252" t="s">
        <v>88</v>
      </c>
      <c r="AV363" s="13" t="s">
        <v>88</v>
      </c>
      <c r="AW363" s="13" t="s">
        <v>32</v>
      </c>
      <c r="AX363" s="13" t="s">
        <v>76</v>
      </c>
      <c r="AY363" s="252" t="s">
        <v>362</v>
      </c>
    </row>
    <row r="364" s="13" customFormat="1">
      <c r="A364" s="13"/>
      <c r="B364" s="241"/>
      <c r="C364" s="242"/>
      <c r="D364" s="243" t="s">
        <v>372</v>
      </c>
      <c r="E364" s="244" t="s">
        <v>1</v>
      </c>
      <c r="F364" s="245" t="s">
        <v>903</v>
      </c>
      <c r="G364" s="242"/>
      <c r="H364" s="246">
        <v>51.049999999999997</v>
      </c>
      <c r="I364" s="247"/>
      <c r="J364" s="242"/>
      <c r="K364" s="242"/>
      <c r="L364" s="248"/>
      <c r="M364" s="249"/>
      <c r="N364" s="250"/>
      <c r="O364" s="250"/>
      <c r="P364" s="250"/>
      <c r="Q364" s="250"/>
      <c r="R364" s="250"/>
      <c r="S364" s="250"/>
      <c r="T364" s="251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2" t="s">
        <v>372</v>
      </c>
      <c r="AU364" s="252" t="s">
        <v>88</v>
      </c>
      <c r="AV364" s="13" t="s">
        <v>88</v>
      </c>
      <c r="AW364" s="13" t="s">
        <v>32</v>
      </c>
      <c r="AX364" s="13" t="s">
        <v>76</v>
      </c>
      <c r="AY364" s="252" t="s">
        <v>362</v>
      </c>
    </row>
    <row r="365" s="16" customFormat="1">
      <c r="A365" s="16"/>
      <c r="B365" s="297"/>
      <c r="C365" s="298"/>
      <c r="D365" s="243" t="s">
        <v>372</v>
      </c>
      <c r="E365" s="299" t="s">
        <v>1</v>
      </c>
      <c r="F365" s="300" t="s">
        <v>848</v>
      </c>
      <c r="G365" s="298"/>
      <c r="H365" s="301">
        <v>319.02999999999997</v>
      </c>
      <c r="I365" s="302"/>
      <c r="J365" s="298"/>
      <c r="K365" s="298"/>
      <c r="L365" s="303"/>
      <c r="M365" s="304"/>
      <c r="N365" s="305"/>
      <c r="O365" s="305"/>
      <c r="P365" s="305"/>
      <c r="Q365" s="305"/>
      <c r="R365" s="305"/>
      <c r="S365" s="305"/>
      <c r="T365" s="30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T365" s="307" t="s">
        <v>372</v>
      </c>
      <c r="AU365" s="307" t="s">
        <v>88</v>
      </c>
      <c r="AV365" s="16" t="s">
        <v>104</v>
      </c>
      <c r="AW365" s="16" t="s">
        <v>32</v>
      </c>
      <c r="AX365" s="16" t="s">
        <v>76</v>
      </c>
      <c r="AY365" s="307" t="s">
        <v>362</v>
      </c>
    </row>
    <row r="366" s="15" customFormat="1">
      <c r="A366" s="15"/>
      <c r="B366" s="274"/>
      <c r="C366" s="275"/>
      <c r="D366" s="243" t="s">
        <v>372</v>
      </c>
      <c r="E366" s="276" t="s">
        <v>1</v>
      </c>
      <c r="F366" s="277" t="s">
        <v>4457</v>
      </c>
      <c r="G366" s="275"/>
      <c r="H366" s="276" t="s">
        <v>1</v>
      </c>
      <c r="I366" s="278"/>
      <c r="J366" s="275"/>
      <c r="K366" s="275"/>
      <c r="L366" s="279"/>
      <c r="M366" s="280"/>
      <c r="N366" s="281"/>
      <c r="O366" s="281"/>
      <c r="P366" s="281"/>
      <c r="Q366" s="281"/>
      <c r="R366" s="281"/>
      <c r="S366" s="281"/>
      <c r="T366" s="282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83" t="s">
        <v>372</v>
      </c>
      <c r="AU366" s="283" t="s">
        <v>88</v>
      </c>
      <c r="AV366" s="15" t="s">
        <v>83</v>
      </c>
      <c r="AW366" s="15" t="s">
        <v>32</v>
      </c>
      <c r="AX366" s="15" t="s">
        <v>76</v>
      </c>
      <c r="AY366" s="283" t="s">
        <v>362</v>
      </c>
    </row>
    <row r="367" s="13" customFormat="1">
      <c r="A367" s="13"/>
      <c r="B367" s="241"/>
      <c r="C367" s="242"/>
      <c r="D367" s="243" t="s">
        <v>372</v>
      </c>
      <c r="E367" s="244" t="s">
        <v>1</v>
      </c>
      <c r="F367" s="245" t="s">
        <v>4589</v>
      </c>
      <c r="G367" s="242"/>
      <c r="H367" s="246">
        <v>42.25</v>
      </c>
      <c r="I367" s="247"/>
      <c r="J367" s="242"/>
      <c r="K367" s="242"/>
      <c r="L367" s="248"/>
      <c r="M367" s="249"/>
      <c r="N367" s="250"/>
      <c r="O367" s="250"/>
      <c r="P367" s="250"/>
      <c r="Q367" s="250"/>
      <c r="R367" s="250"/>
      <c r="S367" s="250"/>
      <c r="T367" s="251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2" t="s">
        <v>372</v>
      </c>
      <c r="AU367" s="252" t="s">
        <v>88</v>
      </c>
      <c r="AV367" s="13" t="s">
        <v>88</v>
      </c>
      <c r="AW367" s="13" t="s">
        <v>32</v>
      </c>
      <c r="AX367" s="13" t="s">
        <v>76</v>
      </c>
      <c r="AY367" s="252" t="s">
        <v>362</v>
      </c>
    </row>
    <row r="368" s="13" customFormat="1">
      <c r="A368" s="13"/>
      <c r="B368" s="241"/>
      <c r="C368" s="242"/>
      <c r="D368" s="243" t="s">
        <v>372</v>
      </c>
      <c r="E368" s="244" t="s">
        <v>1</v>
      </c>
      <c r="F368" s="245" t="s">
        <v>4593</v>
      </c>
      <c r="G368" s="242"/>
      <c r="H368" s="246">
        <v>225.72999999999999</v>
      </c>
      <c r="I368" s="247"/>
      <c r="J368" s="242"/>
      <c r="K368" s="242"/>
      <c r="L368" s="248"/>
      <c r="M368" s="249"/>
      <c r="N368" s="250"/>
      <c r="O368" s="250"/>
      <c r="P368" s="250"/>
      <c r="Q368" s="250"/>
      <c r="R368" s="250"/>
      <c r="S368" s="250"/>
      <c r="T368" s="251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2" t="s">
        <v>372</v>
      </c>
      <c r="AU368" s="252" t="s">
        <v>88</v>
      </c>
      <c r="AV368" s="13" t="s">
        <v>88</v>
      </c>
      <c r="AW368" s="13" t="s">
        <v>32</v>
      </c>
      <c r="AX368" s="13" t="s">
        <v>76</v>
      </c>
      <c r="AY368" s="252" t="s">
        <v>362</v>
      </c>
    </row>
    <row r="369" s="13" customFormat="1">
      <c r="A369" s="13"/>
      <c r="B369" s="241"/>
      <c r="C369" s="242"/>
      <c r="D369" s="243" t="s">
        <v>372</v>
      </c>
      <c r="E369" s="244" t="s">
        <v>1</v>
      </c>
      <c r="F369" s="245" t="s">
        <v>4594</v>
      </c>
      <c r="G369" s="242"/>
      <c r="H369" s="246">
        <v>53.159999999999997</v>
      </c>
      <c r="I369" s="247"/>
      <c r="J369" s="242"/>
      <c r="K369" s="242"/>
      <c r="L369" s="248"/>
      <c r="M369" s="249"/>
      <c r="N369" s="250"/>
      <c r="O369" s="250"/>
      <c r="P369" s="250"/>
      <c r="Q369" s="250"/>
      <c r="R369" s="250"/>
      <c r="S369" s="250"/>
      <c r="T369" s="251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2" t="s">
        <v>372</v>
      </c>
      <c r="AU369" s="252" t="s">
        <v>88</v>
      </c>
      <c r="AV369" s="13" t="s">
        <v>88</v>
      </c>
      <c r="AW369" s="13" t="s">
        <v>32</v>
      </c>
      <c r="AX369" s="13" t="s">
        <v>76</v>
      </c>
      <c r="AY369" s="252" t="s">
        <v>362</v>
      </c>
    </row>
    <row r="370" s="16" customFormat="1">
      <c r="A370" s="16"/>
      <c r="B370" s="297"/>
      <c r="C370" s="298"/>
      <c r="D370" s="243" t="s">
        <v>372</v>
      </c>
      <c r="E370" s="299" t="s">
        <v>1</v>
      </c>
      <c r="F370" s="300" t="s">
        <v>848</v>
      </c>
      <c r="G370" s="298"/>
      <c r="H370" s="301">
        <v>321.13999999999999</v>
      </c>
      <c r="I370" s="302"/>
      <c r="J370" s="298"/>
      <c r="K370" s="298"/>
      <c r="L370" s="303"/>
      <c r="M370" s="304"/>
      <c r="N370" s="305"/>
      <c r="O370" s="305"/>
      <c r="P370" s="305"/>
      <c r="Q370" s="305"/>
      <c r="R370" s="305"/>
      <c r="S370" s="305"/>
      <c r="T370" s="30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T370" s="307" t="s">
        <v>372</v>
      </c>
      <c r="AU370" s="307" t="s">
        <v>88</v>
      </c>
      <c r="AV370" s="16" t="s">
        <v>104</v>
      </c>
      <c r="AW370" s="16" t="s">
        <v>32</v>
      </c>
      <c r="AX370" s="16" t="s">
        <v>76</v>
      </c>
      <c r="AY370" s="307" t="s">
        <v>362</v>
      </c>
    </row>
    <row r="371" s="14" customFormat="1">
      <c r="A371" s="14"/>
      <c r="B371" s="263"/>
      <c r="C371" s="264"/>
      <c r="D371" s="243" t="s">
        <v>372</v>
      </c>
      <c r="E371" s="265" t="s">
        <v>1</v>
      </c>
      <c r="F371" s="266" t="s">
        <v>396</v>
      </c>
      <c r="G371" s="264"/>
      <c r="H371" s="267">
        <v>1811.6099999999999</v>
      </c>
      <c r="I371" s="268"/>
      <c r="J371" s="264"/>
      <c r="K371" s="264"/>
      <c r="L371" s="269"/>
      <c r="M371" s="270"/>
      <c r="N371" s="271"/>
      <c r="O371" s="271"/>
      <c r="P371" s="271"/>
      <c r="Q371" s="271"/>
      <c r="R371" s="271"/>
      <c r="S371" s="271"/>
      <c r="T371" s="272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73" t="s">
        <v>372</v>
      </c>
      <c r="AU371" s="273" t="s">
        <v>88</v>
      </c>
      <c r="AV371" s="14" t="s">
        <v>370</v>
      </c>
      <c r="AW371" s="14" t="s">
        <v>32</v>
      </c>
      <c r="AX371" s="14" t="s">
        <v>83</v>
      </c>
      <c r="AY371" s="273" t="s">
        <v>362</v>
      </c>
    </row>
    <row r="372" s="2" customFormat="1" ht="24.15" customHeight="1">
      <c r="A372" s="39"/>
      <c r="B372" s="40"/>
      <c r="C372" s="228" t="s">
        <v>473</v>
      </c>
      <c r="D372" s="228" t="s">
        <v>365</v>
      </c>
      <c r="E372" s="229" t="s">
        <v>910</v>
      </c>
      <c r="F372" s="230" t="s">
        <v>911</v>
      </c>
      <c r="G372" s="231" t="s">
        <v>368</v>
      </c>
      <c r="H372" s="232">
        <v>905.96600000000001</v>
      </c>
      <c r="I372" s="233"/>
      <c r="J372" s="234">
        <f>ROUND(I372*H372,2)</f>
        <v>0</v>
      </c>
      <c r="K372" s="230" t="s">
        <v>369</v>
      </c>
      <c r="L372" s="45"/>
      <c r="M372" s="235" t="s">
        <v>1</v>
      </c>
      <c r="N372" s="236" t="s">
        <v>42</v>
      </c>
      <c r="O372" s="92"/>
      <c r="P372" s="237">
        <f>O372*H372</f>
        <v>0</v>
      </c>
      <c r="Q372" s="237">
        <v>0.0030000000000000001</v>
      </c>
      <c r="R372" s="237">
        <f>Q372*H372</f>
        <v>2.7178979999999999</v>
      </c>
      <c r="S372" s="237">
        <v>0</v>
      </c>
      <c r="T372" s="238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9" t="s">
        <v>370</v>
      </c>
      <c r="AT372" s="239" t="s">
        <v>365</v>
      </c>
      <c r="AU372" s="239" t="s">
        <v>88</v>
      </c>
      <c r="AY372" s="18" t="s">
        <v>362</v>
      </c>
      <c r="BE372" s="240">
        <f>IF(N372="základní",J372,0)</f>
        <v>0</v>
      </c>
      <c r="BF372" s="240">
        <f>IF(N372="snížená",J372,0)</f>
        <v>0</v>
      </c>
      <c r="BG372" s="240">
        <f>IF(N372="zákl. přenesená",J372,0)</f>
        <v>0</v>
      </c>
      <c r="BH372" s="240">
        <f>IF(N372="sníž. přenesená",J372,0)</f>
        <v>0</v>
      </c>
      <c r="BI372" s="240">
        <f>IF(N372="nulová",J372,0)</f>
        <v>0</v>
      </c>
      <c r="BJ372" s="18" t="s">
        <v>88</v>
      </c>
      <c r="BK372" s="240">
        <f>ROUND(I372*H372,2)</f>
        <v>0</v>
      </c>
      <c r="BL372" s="18" t="s">
        <v>370</v>
      </c>
      <c r="BM372" s="239" t="s">
        <v>4595</v>
      </c>
    </row>
    <row r="373" s="15" customFormat="1">
      <c r="A373" s="15"/>
      <c r="B373" s="274"/>
      <c r="C373" s="275"/>
      <c r="D373" s="243" t="s">
        <v>372</v>
      </c>
      <c r="E373" s="276" t="s">
        <v>1</v>
      </c>
      <c r="F373" s="277" t="s">
        <v>913</v>
      </c>
      <c r="G373" s="275"/>
      <c r="H373" s="276" t="s">
        <v>1</v>
      </c>
      <c r="I373" s="278"/>
      <c r="J373" s="275"/>
      <c r="K373" s="275"/>
      <c r="L373" s="279"/>
      <c r="M373" s="280"/>
      <c r="N373" s="281"/>
      <c r="O373" s="281"/>
      <c r="P373" s="281"/>
      <c r="Q373" s="281"/>
      <c r="R373" s="281"/>
      <c r="S373" s="281"/>
      <c r="T373" s="282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83" t="s">
        <v>372</v>
      </c>
      <c r="AU373" s="283" t="s">
        <v>88</v>
      </c>
      <c r="AV373" s="15" t="s">
        <v>83</v>
      </c>
      <c r="AW373" s="15" t="s">
        <v>32</v>
      </c>
      <c r="AX373" s="15" t="s">
        <v>76</v>
      </c>
      <c r="AY373" s="283" t="s">
        <v>362</v>
      </c>
    </row>
    <row r="374" s="13" customFormat="1">
      <c r="A374" s="13"/>
      <c r="B374" s="241"/>
      <c r="C374" s="242"/>
      <c r="D374" s="243" t="s">
        <v>372</v>
      </c>
      <c r="E374" s="244" t="s">
        <v>1</v>
      </c>
      <c r="F374" s="245" t="s">
        <v>4596</v>
      </c>
      <c r="G374" s="242"/>
      <c r="H374" s="246">
        <v>905.96600000000001</v>
      </c>
      <c r="I374" s="247"/>
      <c r="J374" s="242"/>
      <c r="K374" s="242"/>
      <c r="L374" s="248"/>
      <c r="M374" s="249"/>
      <c r="N374" s="250"/>
      <c r="O374" s="250"/>
      <c r="P374" s="250"/>
      <c r="Q374" s="250"/>
      <c r="R374" s="250"/>
      <c r="S374" s="250"/>
      <c r="T374" s="251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2" t="s">
        <v>372</v>
      </c>
      <c r="AU374" s="252" t="s">
        <v>88</v>
      </c>
      <c r="AV374" s="13" t="s">
        <v>88</v>
      </c>
      <c r="AW374" s="13" t="s">
        <v>32</v>
      </c>
      <c r="AX374" s="13" t="s">
        <v>83</v>
      </c>
      <c r="AY374" s="252" t="s">
        <v>362</v>
      </c>
    </row>
    <row r="375" s="2" customFormat="1" ht="24.15" customHeight="1">
      <c r="A375" s="39"/>
      <c r="B375" s="40"/>
      <c r="C375" s="228" t="s">
        <v>479</v>
      </c>
      <c r="D375" s="228" t="s">
        <v>365</v>
      </c>
      <c r="E375" s="229" t="s">
        <v>915</v>
      </c>
      <c r="F375" s="230" t="s">
        <v>916</v>
      </c>
      <c r="G375" s="231" t="s">
        <v>368</v>
      </c>
      <c r="H375" s="232">
        <v>1811.6099999999999</v>
      </c>
      <c r="I375" s="233"/>
      <c r="J375" s="234">
        <f>ROUND(I375*H375,2)</f>
        <v>0</v>
      </c>
      <c r="K375" s="230" t="s">
        <v>369</v>
      </c>
      <c r="L375" s="45"/>
      <c r="M375" s="235" t="s">
        <v>1</v>
      </c>
      <c r="N375" s="236" t="s">
        <v>42</v>
      </c>
      <c r="O375" s="92"/>
      <c r="P375" s="237">
        <f>O375*H375</f>
        <v>0</v>
      </c>
      <c r="Q375" s="237">
        <v>0.0053099999999999996</v>
      </c>
      <c r="R375" s="237">
        <f>Q375*H375</f>
        <v>9.6196490999999984</v>
      </c>
      <c r="S375" s="237">
        <v>0</v>
      </c>
      <c r="T375" s="238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9" t="s">
        <v>370</v>
      </c>
      <c r="AT375" s="239" t="s">
        <v>365</v>
      </c>
      <c r="AU375" s="239" t="s">
        <v>88</v>
      </c>
      <c r="AY375" s="18" t="s">
        <v>362</v>
      </c>
      <c r="BE375" s="240">
        <f>IF(N375="základní",J375,0)</f>
        <v>0</v>
      </c>
      <c r="BF375" s="240">
        <f>IF(N375="snížená",J375,0)</f>
        <v>0</v>
      </c>
      <c r="BG375" s="240">
        <f>IF(N375="zákl. přenesená",J375,0)</f>
        <v>0</v>
      </c>
      <c r="BH375" s="240">
        <f>IF(N375="sníž. přenesená",J375,0)</f>
        <v>0</v>
      </c>
      <c r="BI375" s="240">
        <f>IF(N375="nulová",J375,0)</f>
        <v>0</v>
      </c>
      <c r="BJ375" s="18" t="s">
        <v>88</v>
      </c>
      <c r="BK375" s="240">
        <f>ROUND(I375*H375,2)</f>
        <v>0</v>
      </c>
      <c r="BL375" s="18" t="s">
        <v>370</v>
      </c>
      <c r="BM375" s="239" t="s">
        <v>4597</v>
      </c>
    </row>
    <row r="376" s="15" customFormat="1">
      <c r="A376" s="15"/>
      <c r="B376" s="274"/>
      <c r="C376" s="275"/>
      <c r="D376" s="243" t="s">
        <v>372</v>
      </c>
      <c r="E376" s="276" t="s">
        <v>1</v>
      </c>
      <c r="F376" s="277" t="s">
        <v>892</v>
      </c>
      <c r="G376" s="275"/>
      <c r="H376" s="276" t="s">
        <v>1</v>
      </c>
      <c r="I376" s="278"/>
      <c r="J376" s="275"/>
      <c r="K376" s="275"/>
      <c r="L376" s="279"/>
      <c r="M376" s="280"/>
      <c r="N376" s="281"/>
      <c r="O376" s="281"/>
      <c r="P376" s="281"/>
      <c r="Q376" s="281"/>
      <c r="R376" s="281"/>
      <c r="S376" s="281"/>
      <c r="T376" s="282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83" t="s">
        <v>372</v>
      </c>
      <c r="AU376" s="283" t="s">
        <v>88</v>
      </c>
      <c r="AV376" s="15" t="s">
        <v>83</v>
      </c>
      <c r="AW376" s="15" t="s">
        <v>32</v>
      </c>
      <c r="AX376" s="15" t="s">
        <v>76</v>
      </c>
      <c r="AY376" s="283" t="s">
        <v>362</v>
      </c>
    </row>
    <row r="377" s="15" customFormat="1">
      <c r="A377" s="15"/>
      <c r="B377" s="274"/>
      <c r="C377" s="275"/>
      <c r="D377" s="243" t="s">
        <v>372</v>
      </c>
      <c r="E377" s="276" t="s">
        <v>1</v>
      </c>
      <c r="F377" s="277" t="s">
        <v>4586</v>
      </c>
      <c r="G377" s="275"/>
      <c r="H377" s="276" t="s">
        <v>1</v>
      </c>
      <c r="I377" s="278"/>
      <c r="J377" s="275"/>
      <c r="K377" s="275"/>
      <c r="L377" s="279"/>
      <c r="M377" s="280"/>
      <c r="N377" s="281"/>
      <c r="O377" s="281"/>
      <c r="P377" s="281"/>
      <c r="Q377" s="281"/>
      <c r="R377" s="281"/>
      <c r="S377" s="281"/>
      <c r="T377" s="282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83" t="s">
        <v>372</v>
      </c>
      <c r="AU377" s="283" t="s">
        <v>88</v>
      </c>
      <c r="AV377" s="15" t="s">
        <v>83</v>
      </c>
      <c r="AW377" s="15" t="s">
        <v>32</v>
      </c>
      <c r="AX377" s="15" t="s">
        <v>76</v>
      </c>
      <c r="AY377" s="283" t="s">
        <v>362</v>
      </c>
    </row>
    <row r="378" s="15" customFormat="1">
      <c r="A378" s="15"/>
      <c r="B378" s="274"/>
      <c r="C378" s="275"/>
      <c r="D378" s="243" t="s">
        <v>372</v>
      </c>
      <c r="E378" s="276" t="s">
        <v>1</v>
      </c>
      <c r="F378" s="277" t="s">
        <v>658</v>
      </c>
      <c r="G378" s="275"/>
      <c r="H378" s="276" t="s">
        <v>1</v>
      </c>
      <c r="I378" s="278"/>
      <c r="J378" s="275"/>
      <c r="K378" s="275"/>
      <c r="L378" s="279"/>
      <c r="M378" s="280"/>
      <c r="N378" s="281"/>
      <c r="O378" s="281"/>
      <c r="P378" s="281"/>
      <c r="Q378" s="281"/>
      <c r="R378" s="281"/>
      <c r="S378" s="281"/>
      <c r="T378" s="282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83" t="s">
        <v>372</v>
      </c>
      <c r="AU378" s="283" t="s">
        <v>88</v>
      </c>
      <c r="AV378" s="15" t="s">
        <v>83</v>
      </c>
      <c r="AW378" s="15" t="s">
        <v>32</v>
      </c>
      <c r="AX378" s="15" t="s">
        <v>76</v>
      </c>
      <c r="AY378" s="283" t="s">
        <v>362</v>
      </c>
    </row>
    <row r="379" s="13" customFormat="1">
      <c r="A379" s="13"/>
      <c r="B379" s="241"/>
      <c r="C379" s="242"/>
      <c r="D379" s="243" t="s">
        <v>372</v>
      </c>
      <c r="E379" s="244" t="s">
        <v>1</v>
      </c>
      <c r="F379" s="245" t="s">
        <v>4587</v>
      </c>
      <c r="G379" s="242"/>
      <c r="H379" s="246">
        <v>391.93000000000001</v>
      </c>
      <c r="I379" s="247"/>
      <c r="J379" s="242"/>
      <c r="K379" s="242"/>
      <c r="L379" s="248"/>
      <c r="M379" s="249"/>
      <c r="N379" s="250"/>
      <c r="O379" s="250"/>
      <c r="P379" s="250"/>
      <c r="Q379" s="250"/>
      <c r="R379" s="250"/>
      <c r="S379" s="250"/>
      <c r="T379" s="251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2" t="s">
        <v>372</v>
      </c>
      <c r="AU379" s="252" t="s">
        <v>88</v>
      </c>
      <c r="AV379" s="13" t="s">
        <v>88</v>
      </c>
      <c r="AW379" s="13" t="s">
        <v>32</v>
      </c>
      <c r="AX379" s="13" t="s">
        <v>76</v>
      </c>
      <c r="AY379" s="252" t="s">
        <v>362</v>
      </c>
    </row>
    <row r="380" s="13" customFormat="1">
      <c r="A380" s="13"/>
      <c r="B380" s="241"/>
      <c r="C380" s="242"/>
      <c r="D380" s="243" t="s">
        <v>372</v>
      </c>
      <c r="E380" s="244" t="s">
        <v>1</v>
      </c>
      <c r="F380" s="245" t="s">
        <v>4588</v>
      </c>
      <c r="G380" s="242"/>
      <c r="H380" s="246">
        <v>34.950000000000003</v>
      </c>
      <c r="I380" s="247"/>
      <c r="J380" s="242"/>
      <c r="K380" s="242"/>
      <c r="L380" s="248"/>
      <c r="M380" s="249"/>
      <c r="N380" s="250"/>
      <c r="O380" s="250"/>
      <c r="P380" s="250"/>
      <c r="Q380" s="250"/>
      <c r="R380" s="250"/>
      <c r="S380" s="250"/>
      <c r="T380" s="251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2" t="s">
        <v>372</v>
      </c>
      <c r="AU380" s="252" t="s">
        <v>88</v>
      </c>
      <c r="AV380" s="13" t="s">
        <v>88</v>
      </c>
      <c r="AW380" s="13" t="s">
        <v>32</v>
      </c>
      <c r="AX380" s="13" t="s">
        <v>76</v>
      </c>
      <c r="AY380" s="252" t="s">
        <v>362</v>
      </c>
    </row>
    <row r="381" s="16" customFormat="1">
      <c r="A381" s="16"/>
      <c r="B381" s="297"/>
      <c r="C381" s="298"/>
      <c r="D381" s="243" t="s">
        <v>372</v>
      </c>
      <c r="E381" s="299" t="s">
        <v>1</v>
      </c>
      <c r="F381" s="300" t="s">
        <v>848</v>
      </c>
      <c r="G381" s="298"/>
      <c r="H381" s="301">
        <v>426.88</v>
      </c>
      <c r="I381" s="302"/>
      <c r="J381" s="298"/>
      <c r="K381" s="298"/>
      <c r="L381" s="303"/>
      <c r="M381" s="304"/>
      <c r="N381" s="305"/>
      <c r="O381" s="305"/>
      <c r="P381" s="305"/>
      <c r="Q381" s="305"/>
      <c r="R381" s="305"/>
      <c r="S381" s="305"/>
      <c r="T381" s="30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T381" s="307" t="s">
        <v>372</v>
      </c>
      <c r="AU381" s="307" t="s">
        <v>88</v>
      </c>
      <c r="AV381" s="16" t="s">
        <v>104</v>
      </c>
      <c r="AW381" s="16" t="s">
        <v>32</v>
      </c>
      <c r="AX381" s="16" t="s">
        <v>76</v>
      </c>
      <c r="AY381" s="307" t="s">
        <v>362</v>
      </c>
    </row>
    <row r="382" s="15" customFormat="1">
      <c r="A382" s="15"/>
      <c r="B382" s="274"/>
      <c r="C382" s="275"/>
      <c r="D382" s="243" t="s">
        <v>372</v>
      </c>
      <c r="E382" s="276" t="s">
        <v>1</v>
      </c>
      <c r="F382" s="277" t="s">
        <v>684</v>
      </c>
      <c r="G382" s="275"/>
      <c r="H382" s="276" t="s">
        <v>1</v>
      </c>
      <c r="I382" s="278"/>
      <c r="J382" s="275"/>
      <c r="K382" s="275"/>
      <c r="L382" s="279"/>
      <c r="M382" s="280"/>
      <c r="N382" s="281"/>
      <c r="O382" s="281"/>
      <c r="P382" s="281"/>
      <c r="Q382" s="281"/>
      <c r="R382" s="281"/>
      <c r="S382" s="281"/>
      <c r="T382" s="282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83" t="s">
        <v>372</v>
      </c>
      <c r="AU382" s="283" t="s">
        <v>88</v>
      </c>
      <c r="AV382" s="15" t="s">
        <v>83</v>
      </c>
      <c r="AW382" s="15" t="s">
        <v>32</v>
      </c>
      <c r="AX382" s="15" t="s">
        <v>76</v>
      </c>
      <c r="AY382" s="283" t="s">
        <v>362</v>
      </c>
    </row>
    <row r="383" s="13" customFormat="1">
      <c r="A383" s="13"/>
      <c r="B383" s="241"/>
      <c r="C383" s="242"/>
      <c r="D383" s="243" t="s">
        <v>372</v>
      </c>
      <c r="E383" s="244" t="s">
        <v>1</v>
      </c>
      <c r="F383" s="245" t="s">
        <v>4589</v>
      </c>
      <c r="G383" s="242"/>
      <c r="H383" s="246">
        <v>42.25</v>
      </c>
      <c r="I383" s="247"/>
      <c r="J383" s="242"/>
      <c r="K383" s="242"/>
      <c r="L383" s="248"/>
      <c r="M383" s="249"/>
      <c r="N383" s="250"/>
      <c r="O383" s="250"/>
      <c r="P383" s="250"/>
      <c r="Q383" s="250"/>
      <c r="R383" s="250"/>
      <c r="S383" s="250"/>
      <c r="T383" s="251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2" t="s">
        <v>372</v>
      </c>
      <c r="AU383" s="252" t="s">
        <v>88</v>
      </c>
      <c r="AV383" s="13" t="s">
        <v>88</v>
      </c>
      <c r="AW383" s="13" t="s">
        <v>32</v>
      </c>
      <c r="AX383" s="13" t="s">
        <v>76</v>
      </c>
      <c r="AY383" s="252" t="s">
        <v>362</v>
      </c>
    </row>
    <row r="384" s="13" customFormat="1">
      <c r="A384" s="13"/>
      <c r="B384" s="241"/>
      <c r="C384" s="242"/>
      <c r="D384" s="243" t="s">
        <v>372</v>
      </c>
      <c r="E384" s="244" t="s">
        <v>1</v>
      </c>
      <c r="F384" s="245" t="s">
        <v>4590</v>
      </c>
      <c r="G384" s="242"/>
      <c r="H384" s="246">
        <v>296.73000000000002</v>
      </c>
      <c r="I384" s="247"/>
      <c r="J384" s="242"/>
      <c r="K384" s="242"/>
      <c r="L384" s="248"/>
      <c r="M384" s="249"/>
      <c r="N384" s="250"/>
      <c r="O384" s="250"/>
      <c r="P384" s="250"/>
      <c r="Q384" s="250"/>
      <c r="R384" s="250"/>
      <c r="S384" s="250"/>
      <c r="T384" s="251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2" t="s">
        <v>372</v>
      </c>
      <c r="AU384" s="252" t="s">
        <v>88</v>
      </c>
      <c r="AV384" s="13" t="s">
        <v>88</v>
      </c>
      <c r="AW384" s="13" t="s">
        <v>32</v>
      </c>
      <c r="AX384" s="13" t="s">
        <v>76</v>
      </c>
      <c r="AY384" s="252" t="s">
        <v>362</v>
      </c>
    </row>
    <row r="385" s="13" customFormat="1">
      <c r="A385" s="13"/>
      <c r="B385" s="241"/>
      <c r="C385" s="242"/>
      <c r="D385" s="243" t="s">
        <v>372</v>
      </c>
      <c r="E385" s="244" t="s">
        <v>1</v>
      </c>
      <c r="F385" s="245" t="s">
        <v>903</v>
      </c>
      <c r="G385" s="242"/>
      <c r="H385" s="246">
        <v>51.049999999999997</v>
      </c>
      <c r="I385" s="247"/>
      <c r="J385" s="242"/>
      <c r="K385" s="242"/>
      <c r="L385" s="248"/>
      <c r="M385" s="249"/>
      <c r="N385" s="250"/>
      <c r="O385" s="250"/>
      <c r="P385" s="250"/>
      <c r="Q385" s="250"/>
      <c r="R385" s="250"/>
      <c r="S385" s="250"/>
      <c r="T385" s="251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2" t="s">
        <v>372</v>
      </c>
      <c r="AU385" s="252" t="s">
        <v>88</v>
      </c>
      <c r="AV385" s="13" t="s">
        <v>88</v>
      </c>
      <c r="AW385" s="13" t="s">
        <v>32</v>
      </c>
      <c r="AX385" s="13" t="s">
        <v>76</v>
      </c>
      <c r="AY385" s="252" t="s">
        <v>362</v>
      </c>
    </row>
    <row r="386" s="16" customFormat="1">
      <c r="A386" s="16"/>
      <c r="B386" s="297"/>
      <c r="C386" s="298"/>
      <c r="D386" s="243" t="s">
        <v>372</v>
      </c>
      <c r="E386" s="299" t="s">
        <v>1</v>
      </c>
      <c r="F386" s="300" t="s">
        <v>848</v>
      </c>
      <c r="G386" s="298"/>
      <c r="H386" s="301">
        <v>390.02999999999997</v>
      </c>
      <c r="I386" s="302"/>
      <c r="J386" s="298"/>
      <c r="K386" s="298"/>
      <c r="L386" s="303"/>
      <c r="M386" s="304"/>
      <c r="N386" s="305"/>
      <c r="O386" s="305"/>
      <c r="P386" s="305"/>
      <c r="Q386" s="305"/>
      <c r="R386" s="305"/>
      <c r="S386" s="305"/>
      <c r="T386" s="30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T386" s="307" t="s">
        <v>372</v>
      </c>
      <c r="AU386" s="307" t="s">
        <v>88</v>
      </c>
      <c r="AV386" s="16" t="s">
        <v>104</v>
      </c>
      <c r="AW386" s="16" t="s">
        <v>32</v>
      </c>
      <c r="AX386" s="16" t="s">
        <v>76</v>
      </c>
      <c r="AY386" s="307" t="s">
        <v>362</v>
      </c>
    </row>
    <row r="387" s="15" customFormat="1">
      <c r="A387" s="15"/>
      <c r="B387" s="274"/>
      <c r="C387" s="275"/>
      <c r="D387" s="243" t="s">
        <v>372</v>
      </c>
      <c r="E387" s="276" t="s">
        <v>1</v>
      </c>
      <c r="F387" s="277" t="s">
        <v>688</v>
      </c>
      <c r="G387" s="275"/>
      <c r="H387" s="276" t="s">
        <v>1</v>
      </c>
      <c r="I387" s="278"/>
      <c r="J387" s="275"/>
      <c r="K387" s="275"/>
      <c r="L387" s="279"/>
      <c r="M387" s="280"/>
      <c r="N387" s="281"/>
      <c r="O387" s="281"/>
      <c r="P387" s="281"/>
      <c r="Q387" s="281"/>
      <c r="R387" s="281"/>
      <c r="S387" s="281"/>
      <c r="T387" s="282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83" t="s">
        <v>372</v>
      </c>
      <c r="AU387" s="283" t="s">
        <v>88</v>
      </c>
      <c r="AV387" s="15" t="s">
        <v>83</v>
      </c>
      <c r="AW387" s="15" t="s">
        <v>32</v>
      </c>
      <c r="AX387" s="15" t="s">
        <v>76</v>
      </c>
      <c r="AY387" s="283" t="s">
        <v>362</v>
      </c>
    </row>
    <row r="388" s="13" customFormat="1">
      <c r="A388" s="13"/>
      <c r="B388" s="241"/>
      <c r="C388" s="242"/>
      <c r="D388" s="243" t="s">
        <v>372</v>
      </c>
      <c r="E388" s="244" t="s">
        <v>1</v>
      </c>
      <c r="F388" s="245" t="s">
        <v>4589</v>
      </c>
      <c r="G388" s="242"/>
      <c r="H388" s="246">
        <v>42.25</v>
      </c>
      <c r="I388" s="247"/>
      <c r="J388" s="242"/>
      <c r="K388" s="242"/>
      <c r="L388" s="248"/>
      <c r="M388" s="249"/>
      <c r="N388" s="250"/>
      <c r="O388" s="250"/>
      <c r="P388" s="250"/>
      <c r="Q388" s="250"/>
      <c r="R388" s="250"/>
      <c r="S388" s="250"/>
      <c r="T388" s="251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2" t="s">
        <v>372</v>
      </c>
      <c r="AU388" s="252" t="s">
        <v>88</v>
      </c>
      <c r="AV388" s="13" t="s">
        <v>88</v>
      </c>
      <c r="AW388" s="13" t="s">
        <v>32</v>
      </c>
      <c r="AX388" s="13" t="s">
        <v>76</v>
      </c>
      <c r="AY388" s="252" t="s">
        <v>362</v>
      </c>
    </row>
    <row r="389" s="13" customFormat="1">
      <c r="A389" s="13"/>
      <c r="B389" s="241"/>
      <c r="C389" s="242"/>
      <c r="D389" s="243" t="s">
        <v>372</v>
      </c>
      <c r="E389" s="244" t="s">
        <v>1</v>
      </c>
      <c r="F389" s="245" t="s">
        <v>4591</v>
      </c>
      <c r="G389" s="242"/>
      <c r="H389" s="246">
        <v>261.23000000000002</v>
      </c>
      <c r="I389" s="247"/>
      <c r="J389" s="242"/>
      <c r="K389" s="242"/>
      <c r="L389" s="248"/>
      <c r="M389" s="249"/>
      <c r="N389" s="250"/>
      <c r="O389" s="250"/>
      <c r="P389" s="250"/>
      <c r="Q389" s="250"/>
      <c r="R389" s="250"/>
      <c r="S389" s="250"/>
      <c r="T389" s="251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2" t="s">
        <v>372</v>
      </c>
      <c r="AU389" s="252" t="s">
        <v>88</v>
      </c>
      <c r="AV389" s="13" t="s">
        <v>88</v>
      </c>
      <c r="AW389" s="13" t="s">
        <v>32</v>
      </c>
      <c r="AX389" s="13" t="s">
        <v>76</v>
      </c>
      <c r="AY389" s="252" t="s">
        <v>362</v>
      </c>
    </row>
    <row r="390" s="13" customFormat="1">
      <c r="A390" s="13"/>
      <c r="B390" s="241"/>
      <c r="C390" s="242"/>
      <c r="D390" s="243" t="s">
        <v>372</v>
      </c>
      <c r="E390" s="244" t="s">
        <v>1</v>
      </c>
      <c r="F390" s="245" t="s">
        <v>903</v>
      </c>
      <c r="G390" s="242"/>
      <c r="H390" s="246">
        <v>51.049999999999997</v>
      </c>
      <c r="I390" s="247"/>
      <c r="J390" s="242"/>
      <c r="K390" s="242"/>
      <c r="L390" s="248"/>
      <c r="M390" s="249"/>
      <c r="N390" s="250"/>
      <c r="O390" s="250"/>
      <c r="P390" s="250"/>
      <c r="Q390" s="250"/>
      <c r="R390" s="250"/>
      <c r="S390" s="250"/>
      <c r="T390" s="251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2" t="s">
        <v>372</v>
      </c>
      <c r="AU390" s="252" t="s">
        <v>88</v>
      </c>
      <c r="AV390" s="13" t="s">
        <v>88</v>
      </c>
      <c r="AW390" s="13" t="s">
        <v>32</v>
      </c>
      <c r="AX390" s="13" t="s">
        <v>76</v>
      </c>
      <c r="AY390" s="252" t="s">
        <v>362</v>
      </c>
    </row>
    <row r="391" s="16" customFormat="1">
      <c r="A391" s="16"/>
      <c r="B391" s="297"/>
      <c r="C391" s="298"/>
      <c r="D391" s="243" t="s">
        <v>372</v>
      </c>
      <c r="E391" s="299" t="s">
        <v>1</v>
      </c>
      <c r="F391" s="300" t="s">
        <v>848</v>
      </c>
      <c r="G391" s="298"/>
      <c r="H391" s="301">
        <v>354.52999999999997</v>
      </c>
      <c r="I391" s="302"/>
      <c r="J391" s="298"/>
      <c r="K391" s="298"/>
      <c r="L391" s="303"/>
      <c r="M391" s="304"/>
      <c r="N391" s="305"/>
      <c r="O391" s="305"/>
      <c r="P391" s="305"/>
      <c r="Q391" s="305"/>
      <c r="R391" s="305"/>
      <c r="S391" s="305"/>
      <c r="T391" s="30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T391" s="307" t="s">
        <v>372</v>
      </c>
      <c r="AU391" s="307" t="s">
        <v>88</v>
      </c>
      <c r="AV391" s="16" t="s">
        <v>104</v>
      </c>
      <c r="AW391" s="16" t="s">
        <v>32</v>
      </c>
      <c r="AX391" s="16" t="s">
        <v>76</v>
      </c>
      <c r="AY391" s="307" t="s">
        <v>362</v>
      </c>
    </row>
    <row r="392" s="15" customFormat="1">
      <c r="A392" s="15"/>
      <c r="B392" s="274"/>
      <c r="C392" s="275"/>
      <c r="D392" s="243" t="s">
        <v>372</v>
      </c>
      <c r="E392" s="276" t="s">
        <v>1</v>
      </c>
      <c r="F392" s="277" t="s">
        <v>4592</v>
      </c>
      <c r="G392" s="275"/>
      <c r="H392" s="276" t="s">
        <v>1</v>
      </c>
      <c r="I392" s="278"/>
      <c r="J392" s="275"/>
      <c r="K392" s="275"/>
      <c r="L392" s="279"/>
      <c r="M392" s="280"/>
      <c r="N392" s="281"/>
      <c r="O392" s="281"/>
      <c r="P392" s="281"/>
      <c r="Q392" s="281"/>
      <c r="R392" s="281"/>
      <c r="S392" s="281"/>
      <c r="T392" s="282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83" t="s">
        <v>372</v>
      </c>
      <c r="AU392" s="283" t="s">
        <v>88</v>
      </c>
      <c r="AV392" s="15" t="s">
        <v>83</v>
      </c>
      <c r="AW392" s="15" t="s">
        <v>32</v>
      </c>
      <c r="AX392" s="15" t="s">
        <v>76</v>
      </c>
      <c r="AY392" s="283" t="s">
        <v>362</v>
      </c>
    </row>
    <row r="393" s="13" customFormat="1">
      <c r="A393" s="13"/>
      <c r="B393" s="241"/>
      <c r="C393" s="242"/>
      <c r="D393" s="243" t="s">
        <v>372</v>
      </c>
      <c r="E393" s="244" t="s">
        <v>1</v>
      </c>
      <c r="F393" s="245" t="s">
        <v>4589</v>
      </c>
      <c r="G393" s="242"/>
      <c r="H393" s="246">
        <v>42.25</v>
      </c>
      <c r="I393" s="247"/>
      <c r="J393" s="242"/>
      <c r="K393" s="242"/>
      <c r="L393" s="248"/>
      <c r="M393" s="249"/>
      <c r="N393" s="250"/>
      <c r="O393" s="250"/>
      <c r="P393" s="250"/>
      <c r="Q393" s="250"/>
      <c r="R393" s="250"/>
      <c r="S393" s="250"/>
      <c r="T393" s="251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2" t="s">
        <v>372</v>
      </c>
      <c r="AU393" s="252" t="s">
        <v>88</v>
      </c>
      <c r="AV393" s="13" t="s">
        <v>88</v>
      </c>
      <c r="AW393" s="13" t="s">
        <v>32</v>
      </c>
      <c r="AX393" s="13" t="s">
        <v>76</v>
      </c>
      <c r="AY393" s="252" t="s">
        <v>362</v>
      </c>
    </row>
    <row r="394" s="13" customFormat="1">
      <c r="A394" s="13"/>
      <c r="B394" s="241"/>
      <c r="C394" s="242"/>
      <c r="D394" s="243" t="s">
        <v>372</v>
      </c>
      <c r="E394" s="244" t="s">
        <v>1</v>
      </c>
      <c r="F394" s="245" t="s">
        <v>4593</v>
      </c>
      <c r="G394" s="242"/>
      <c r="H394" s="246">
        <v>225.72999999999999</v>
      </c>
      <c r="I394" s="247"/>
      <c r="J394" s="242"/>
      <c r="K394" s="242"/>
      <c r="L394" s="248"/>
      <c r="M394" s="249"/>
      <c r="N394" s="250"/>
      <c r="O394" s="250"/>
      <c r="P394" s="250"/>
      <c r="Q394" s="250"/>
      <c r="R394" s="250"/>
      <c r="S394" s="250"/>
      <c r="T394" s="251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2" t="s">
        <v>372</v>
      </c>
      <c r="AU394" s="252" t="s">
        <v>88</v>
      </c>
      <c r="AV394" s="13" t="s">
        <v>88</v>
      </c>
      <c r="AW394" s="13" t="s">
        <v>32</v>
      </c>
      <c r="AX394" s="13" t="s">
        <v>76</v>
      </c>
      <c r="AY394" s="252" t="s">
        <v>362</v>
      </c>
    </row>
    <row r="395" s="13" customFormat="1">
      <c r="A395" s="13"/>
      <c r="B395" s="241"/>
      <c r="C395" s="242"/>
      <c r="D395" s="243" t="s">
        <v>372</v>
      </c>
      <c r="E395" s="244" t="s">
        <v>1</v>
      </c>
      <c r="F395" s="245" t="s">
        <v>903</v>
      </c>
      <c r="G395" s="242"/>
      <c r="H395" s="246">
        <v>51.049999999999997</v>
      </c>
      <c r="I395" s="247"/>
      <c r="J395" s="242"/>
      <c r="K395" s="242"/>
      <c r="L395" s="248"/>
      <c r="M395" s="249"/>
      <c r="N395" s="250"/>
      <c r="O395" s="250"/>
      <c r="P395" s="250"/>
      <c r="Q395" s="250"/>
      <c r="R395" s="250"/>
      <c r="S395" s="250"/>
      <c r="T395" s="251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2" t="s">
        <v>372</v>
      </c>
      <c r="AU395" s="252" t="s">
        <v>88</v>
      </c>
      <c r="AV395" s="13" t="s">
        <v>88</v>
      </c>
      <c r="AW395" s="13" t="s">
        <v>32</v>
      </c>
      <c r="AX395" s="13" t="s">
        <v>76</v>
      </c>
      <c r="AY395" s="252" t="s">
        <v>362</v>
      </c>
    </row>
    <row r="396" s="16" customFormat="1">
      <c r="A396" s="16"/>
      <c r="B396" s="297"/>
      <c r="C396" s="298"/>
      <c r="D396" s="243" t="s">
        <v>372</v>
      </c>
      <c r="E396" s="299" t="s">
        <v>1</v>
      </c>
      <c r="F396" s="300" t="s">
        <v>848</v>
      </c>
      <c r="G396" s="298"/>
      <c r="H396" s="301">
        <v>319.02999999999997</v>
      </c>
      <c r="I396" s="302"/>
      <c r="J396" s="298"/>
      <c r="K396" s="298"/>
      <c r="L396" s="303"/>
      <c r="M396" s="304"/>
      <c r="N396" s="305"/>
      <c r="O396" s="305"/>
      <c r="P396" s="305"/>
      <c r="Q396" s="305"/>
      <c r="R396" s="305"/>
      <c r="S396" s="305"/>
      <c r="T396" s="30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T396" s="307" t="s">
        <v>372</v>
      </c>
      <c r="AU396" s="307" t="s">
        <v>88</v>
      </c>
      <c r="AV396" s="16" t="s">
        <v>104</v>
      </c>
      <c r="AW396" s="16" t="s">
        <v>32</v>
      </c>
      <c r="AX396" s="16" t="s">
        <v>76</v>
      </c>
      <c r="AY396" s="307" t="s">
        <v>362</v>
      </c>
    </row>
    <row r="397" s="15" customFormat="1">
      <c r="A397" s="15"/>
      <c r="B397" s="274"/>
      <c r="C397" s="275"/>
      <c r="D397" s="243" t="s">
        <v>372</v>
      </c>
      <c r="E397" s="276" t="s">
        <v>1</v>
      </c>
      <c r="F397" s="277" t="s">
        <v>4457</v>
      </c>
      <c r="G397" s="275"/>
      <c r="H397" s="276" t="s">
        <v>1</v>
      </c>
      <c r="I397" s="278"/>
      <c r="J397" s="275"/>
      <c r="K397" s="275"/>
      <c r="L397" s="279"/>
      <c r="M397" s="280"/>
      <c r="N397" s="281"/>
      <c r="O397" s="281"/>
      <c r="P397" s="281"/>
      <c r="Q397" s="281"/>
      <c r="R397" s="281"/>
      <c r="S397" s="281"/>
      <c r="T397" s="282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83" t="s">
        <v>372</v>
      </c>
      <c r="AU397" s="283" t="s">
        <v>88</v>
      </c>
      <c r="AV397" s="15" t="s">
        <v>83</v>
      </c>
      <c r="AW397" s="15" t="s">
        <v>32</v>
      </c>
      <c r="AX397" s="15" t="s">
        <v>76</v>
      </c>
      <c r="AY397" s="283" t="s">
        <v>362</v>
      </c>
    </row>
    <row r="398" s="13" customFormat="1">
      <c r="A398" s="13"/>
      <c r="B398" s="241"/>
      <c r="C398" s="242"/>
      <c r="D398" s="243" t="s">
        <v>372</v>
      </c>
      <c r="E398" s="244" t="s">
        <v>1</v>
      </c>
      <c r="F398" s="245" t="s">
        <v>4589</v>
      </c>
      <c r="G398" s="242"/>
      <c r="H398" s="246">
        <v>42.25</v>
      </c>
      <c r="I398" s="247"/>
      <c r="J398" s="242"/>
      <c r="K398" s="242"/>
      <c r="L398" s="248"/>
      <c r="M398" s="249"/>
      <c r="N398" s="250"/>
      <c r="O398" s="250"/>
      <c r="P398" s="250"/>
      <c r="Q398" s="250"/>
      <c r="R398" s="250"/>
      <c r="S398" s="250"/>
      <c r="T398" s="251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2" t="s">
        <v>372</v>
      </c>
      <c r="AU398" s="252" t="s">
        <v>88</v>
      </c>
      <c r="AV398" s="13" t="s">
        <v>88</v>
      </c>
      <c r="AW398" s="13" t="s">
        <v>32</v>
      </c>
      <c r="AX398" s="13" t="s">
        <v>76</v>
      </c>
      <c r="AY398" s="252" t="s">
        <v>362</v>
      </c>
    </row>
    <row r="399" s="13" customFormat="1">
      <c r="A399" s="13"/>
      <c r="B399" s="241"/>
      <c r="C399" s="242"/>
      <c r="D399" s="243" t="s">
        <v>372</v>
      </c>
      <c r="E399" s="244" t="s">
        <v>1</v>
      </c>
      <c r="F399" s="245" t="s">
        <v>4593</v>
      </c>
      <c r="G399" s="242"/>
      <c r="H399" s="246">
        <v>225.72999999999999</v>
      </c>
      <c r="I399" s="247"/>
      <c r="J399" s="242"/>
      <c r="K399" s="242"/>
      <c r="L399" s="248"/>
      <c r="M399" s="249"/>
      <c r="N399" s="250"/>
      <c r="O399" s="250"/>
      <c r="P399" s="250"/>
      <c r="Q399" s="250"/>
      <c r="R399" s="250"/>
      <c r="S399" s="250"/>
      <c r="T399" s="251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2" t="s">
        <v>372</v>
      </c>
      <c r="AU399" s="252" t="s">
        <v>88</v>
      </c>
      <c r="AV399" s="13" t="s">
        <v>88</v>
      </c>
      <c r="AW399" s="13" t="s">
        <v>32</v>
      </c>
      <c r="AX399" s="13" t="s">
        <v>76</v>
      </c>
      <c r="AY399" s="252" t="s">
        <v>362</v>
      </c>
    </row>
    <row r="400" s="13" customFormat="1">
      <c r="A400" s="13"/>
      <c r="B400" s="241"/>
      <c r="C400" s="242"/>
      <c r="D400" s="243" t="s">
        <v>372</v>
      </c>
      <c r="E400" s="244" t="s">
        <v>1</v>
      </c>
      <c r="F400" s="245" t="s">
        <v>4594</v>
      </c>
      <c r="G400" s="242"/>
      <c r="H400" s="246">
        <v>53.159999999999997</v>
      </c>
      <c r="I400" s="247"/>
      <c r="J400" s="242"/>
      <c r="K400" s="242"/>
      <c r="L400" s="248"/>
      <c r="M400" s="249"/>
      <c r="N400" s="250"/>
      <c r="O400" s="250"/>
      <c r="P400" s="250"/>
      <c r="Q400" s="250"/>
      <c r="R400" s="250"/>
      <c r="S400" s="250"/>
      <c r="T400" s="251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2" t="s">
        <v>372</v>
      </c>
      <c r="AU400" s="252" t="s">
        <v>88</v>
      </c>
      <c r="AV400" s="13" t="s">
        <v>88</v>
      </c>
      <c r="AW400" s="13" t="s">
        <v>32</v>
      </c>
      <c r="AX400" s="13" t="s">
        <v>76</v>
      </c>
      <c r="AY400" s="252" t="s">
        <v>362</v>
      </c>
    </row>
    <row r="401" s="16" customFormat="1">
      <c r="A401" s="16"/>
      <c r="B401" s="297"/>
      <c r="C401" s="298"/>
      <c r="D401" s="243" t="s">
        <v>372</v>
      </c>
      <c r="E401" s="299" t="s">
        <v>1</v>
      </c>
      <c r="F401" s="300" t="s">
        <v>848</v>
      </c>
      <c r="G401" s="298"/>
      <c r="H401" s="301">
        <v>321.13999999999999</v>
      </c>
      <c r="I401" s="302"/>
      <c r="J401" s="298"/>
      <c r="K401" s="298"/>
      <c r="L401" s="303"/>
      <c r="M401" s="304"/>
      <c r="N401" s="305"/>
      <c r="O401" s="305"/>
      <c r="P401" s="305"/>
      <c r="Q401" s="305"/>
      <c r="R401" s="305"/>
      <c r="S401" s="305"/>
      <c r="T401" s="30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T401" s="307" t="s">
        <v>372</v>
      </c>
      <c r="AU401" s="307" t="s">
        <v>88</v>
      </c>
      <c r="AV401" s="16" t="s">
        <v>104</v>
      </c>
      <c r="AW401" s="16" t="s">
        <v>32</v>
      </c>
      <c r="AX401" s="16" t="s">
        <v>76</v>
      </c>
      <c r="AY401" s="307" t="s">
        <v>362</v>
      </c>
    </row>
    <row r="402" s="14" customFormat="1">
      <c r="A402" s="14"/>
      <c r="B402" s="263"/>
      <c r="C402" s="264"/>
      <c r="D402" s="243" t="s">
        <v>372</v>
      </c>
      <c r="E402" s="265" t="s">
        <v>1</v>
      </c>
      <c r="F402" s="266" t="s">
        <v>396</v>
      </c>
      <c r="G402" s="264"/>
      <c r="H402" s="267">
        <v>1811.6099999999999</v>
      </c>
      <c r="I402" s="268"/>
      <c r="J402" s="264"/>
      <c r="K402" s="264"/>
      <c r="L402" s="269"/>
      <c r="M402" s="270"/>
      <c r="N402" s="271"/>
      <c r="O402" s="271"/>
      <c r="P402" s="271"/>
      <c r="Q402" s="271"/>
      <c r="R402" s="271"/>
      <c r="S402" s="271"/>
      <c r="T402" s="272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73" t="s">
        <v>372</v>
      </c>
      <c r="AU402" s="273" t="s">
        <v>88</v>
      </c>
      <c r="AV402" s="14" t="s">
        <v>370</v>
      </c>
      <c r="AW402" s="14" t="s">
        <v>32</v>
      </c>
      <c r="AX402" s="14" t="s">
        <v>83</v>
      </c>
      <c r="AY402" s="273" t="s">
        <v>362</v>
      </c>
    </row>
    <row r="403" s="2" customFormat="1" ht="24.15" customHeight="1">
      <c r="A403" s="39"/>
      <c r="B403" s="40"/>
      <c r="C403" s="228" t="s">
        <v>484</v>
      </c>
      <c r="D403" s="228" t="s">
        <v>365</v>
      </c>
      <c r="E403" s="229" t="s">
        <v>918</v>
      </c>
      <c r="F403" s="230" t="s">
        <v>919</v>
      </c>
      <c r="G403" s="231" t="s">
        <v>368</v>
      </c>
      <c r="H403" s="232">
        <v>6022.3440000000001</v>
      </c>
      <c r="I403" s="233"/>
      <c r="J403" s="234">
        <f>ROUND(I403*H403,2)</f>
        <v>0</v>
      </c>
      <c r="K403" s="230" t="s">
        <v>369</v>
      </c>
      <c r="L403" s="45"/>
      <c r="M403" s="235" t="s">
        <v>1</v>
      </c>
      <c r="N403" s="236" t="s">
        <v>42</v>
      </c>
      <c r="O403" s="92"/>
      <c r="P403" s="237">
        <f>O403*H403</f>
        <v>0</v>
      </c>
      <c r="Q403" s="237">
        <v>0.00025999999999999998</v>
      </c>
      <c r="R403" s="237">
        <f>Q403*H403</f>
        <v>1.5658094399999998</v>
      </c>
      <c r="S403" s="237">
        <v>0</v>
      </c>
      <c r="T403" s="238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39" t="s">
        <v>370</v>
      </c>
      <c r="AT403" s="239" t="s">
        <v>365</v>
      </c>
      <c r="AU403" s="239" t="s">
        <v>88</v>
      </c>
      <c r="AY403" s="18" t="s">
        <v>362</v>
      </c>
      <c r="BE403" s="240">
        <f>IF(N403="základní",J403,0)</f>
        <v>0</v>
      </c>
      <c r="BF403" s="240">
        <f>IF(N403="snížená",J403,0)</f>
        <v>0</v>
      </c>
      <c r="BG403" s="240">
        <f>IF(N403="zákl. přenesená",J403,0)</f>
        <v>0</v>
      </c>
      <c r="BH403" s="240">
        <f>IF(N403="sníž. přenesená",J403,0)</f>
        <v>0</v>
      </c>
      <c r="BI403" s="240">
        <f>IF(N403="nulová",J403,0)</f>
        <v>0</v>
      </c>
      <c r="BJ403" s="18" t="s">
        <v>88</v>
      </c>
      <c r="BK403" s="240">
        <f>ROUND(I403*H403,2)</f>
        <v>0</v>
      </c>
      <c r="BL403" s="18" t="s">
        <v>370</v>
      </c>
      <c r="BM403" s="239" t="s">
        <v>4598</v>
      </c>
    </row>
    <row r="404" s="15" customFormat="1">
      <c r="A404" s="15"/>
      <c r="B404" s="274"/>
      <c r="C404" s="275"/>
      <c r="D404" s="243" t="s">
        <v>372</v>
      </c>
      <c r="E404" s="276" t="s">
        <v>1</v>
      </c>
      <c r="F404" s="277" t="s">
        <v>921</v>
      </c>
      <c r="G404" s="275"/>
      <c r="H404" s="276" t="s">
        <v>1</v>
      </c>
      <c r="I404" s="278"/>
      <c r="J404" s="275"/>
      <c r="K404" s="275"/>
      <c r="L404" s="279"/>
      <c r="M404" s="280"/>
      <c r="N404" s="281"/>
      <c r="O404" s="281"/>
      <c r="P404" s="281"/>
      <c r="Q404" s="281"/>
      <c r="R404" s="281"/>
      <c r="S404" s="281"/>
      <c r="T404" s="282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83" t="s">
        <v>372</v>
      </c>
      <c r="AU404" s="283" t="s">
        <v>88</v>
      </c>
      <c r="AV404" s="15" t="s">
        <v>83</v>
      </c>
      <c r="AW404" s="15" t="s">
        <v>32</v>
      </c>
      <c r="AX404" s="15" t="s">
        <v>76</v>
      </c>
      <c r="AY404" s="283" t="s">
        <v>362</v>
      </c>
    </row>
    <row r="405" s="13" customFormat="1">
      <c r="A405" s="13"/>
      <c r="B405" s="241"/>
      <c r="C405" s="242"/>
      <c r="D405" s="243" t="s">
        <v>372</v>
      </c>
      <c r="E405" s="244" t="s">
        <v>1</v>
      </c>
      <c r="F405" s="245" t="s">
        <v>4599</v>
      </c>
      <c r="G405" s="242"/>
      <c r="H405" s="246">
        <v>1.5600000000000001</v>
      </c>
      <c r="I405" s="247"/>
      <c r="J405" s="242"/>
      <c r="K405" s="242"/>
      <c r="L405" s="248"/>
      <c r="M405" s="249"/>
      <c r="N405" s="250"/>
      <c r="O405" s="250"/>
      <c r="P405" s="250"/>
      <c r="Q405" s="250"/>
      <c r="R405" s="250"/>
      <c r="S405" s="250"/>
      <c r="T405" s="251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2" t="s">
        <v>372</v>
      </c>
      <c r="AU405" s="252" t="s">
        <v>88</v>
      </c>
      <c r="AV405" s="13" t="s">
        <v>88</v>
      </c>
      <c r="AW405" s="13" t="s">
        <v>32</v>
      </c>
      <c r="AX405" s="13" t="s">
        <v>76</v>
      </c>
      <c r="AY405" s="252" t="s">
        <v>362</v>
      </c>
    </row>
    <row r="406" s="13" customFormat="1">
      <c r="A406" s="13"/>
      <c r="B406" s="241"/>
      <c r="C406" s="242"/>
      <c r="D406" s="243" t="s">
        <v>372</v>
      </c>
      <c r="E406" s="244" t="s">
        <v>1</v>
      </c>
      <c r="F406" s="245" t="s">
        <v>4600</v>
      </c>
      <c r="G406" s="242"/>
      <c r="H406" s="246">
        <v>1.0800000000000001</v>
      </c>
      <c r="I406" s="247"/>
      <c r="J406" s="242"/>
      <c r="K406" s="242"/>
      <c r="L406" s="248"/>
      <c r="M406" s="249"/>
      <c r="N406" s="250"/>
      <c r="O406" s="250"/>
      <c r="P406" s="250"/>
      <c r="Q406" s="250"/>
      <c r="R406" s="250"/>
      <c r="S406" s="250"/>
      <c r="T406" s="251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2" t="s">
        <v>372</v>
      </c>
      <c r="AU406" s="252" t="s">
        <v>88</v>
      </c>
      <c r="AV406" s="13" t="s">
        <v>88</v>
      </c>
      <c r="AW406" s="13" t="s">
        <v>32</v>
      </c>
      <c r="AX406" s="13" t="s">
        <v>76</v>
      </c>
      <c r="AY406" s="252" t="s">
        <v>362</v>
      </c>
    </row>
    <row r="407" s="13" customFormat="1">
      <c r="A407" s="13"/>
      <c r="B407" s="241"/>
      <c r="C407" s="242"/>
      <c r="D407" s="243" t="s">
        <v>372</v>
      </c>
      <c r="E407" s="244" t="s">
        <v>1</v>
      </c>
      <c r="F407" s="245" t="s">
        <v>4601</v>
      </c>
      <c r="G407" s="242"/>
      <c r="H407" s="246">
        <v>10.4</v>
      </c>
      <c r="I407" s="247"/>
      <c r="J407" s="242"/>
      <c r="K407" s="242"/>
      <c r="L407" s="248"/>
      <c r="M407" s="249"/>
      <c r="N407" s="250"/>
      <c r="O407" s="250"/>
      <c r="P407" s="250"/>
      <c r="Q407" s="250"/>
      <c r="R407" s="250"/>
      <c r="S407" s="250"/>
      <c r="T407" s="251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2" t="s">
        <v>372</v>
      </c>
      <c r="AU407" s="252" t="s">
        <v>88</v>
      </c>
      <c r="AV407" s="13" t="s">
        <v>88</v>
      </c>
      <c r="AW407" s="13" t="s">
        <v>32</v>
      </c>
      <c r="AX407" s="13" t="s">
        <v>76</v>
      </c>
      <c r="AY407" s="252" t="s">
        <v>362</v>
      </c>
    </row>
    <row r="408" s="13" customFormat="1">
      <c r="A408" s="13"/>
      <c r="B408" s="241"/>
      <c r="C408" s="242"/>
      <c r="D408" s="243" t="s">
        <v>372</v>
      </c>
      <c r="E408" s="244" t="s">
        <v>1</v>
      </c>
      <c r="F408" s="245" t="s">
        <v>4602</v>
      </c>
      <c r="G408" s="242"/>
      <c r="H408" s="246">
        <v>47.439999999999998</v>
      </c>
      <c r="I408" s="247"/>
      <c r="J408" s="242"/>
      <c r="K408" s="242"/>
      <c r="L408" s="248"/>
      <c r="M408" s="249"/>
      <c r="N408" s="250"/>
      <c r="O408" s="250"/>
      <c r="P408" s="250"/>
      <c r="Q408" s="250"/>
      <c r="R408" s="250"/>
      <c r="S408" s="250"/>
      <c r="T408" s="251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2" t="s">
        <v>372</v>
      </c>
      <c r="AU408" s="252" t="s">
        <v>88</v>
      </c>
      <c r="AV408" s="13" t="s">
        <v>88</v>
      </c>
      <c r="AW408" s="13" t="s">
        <v>32</v>
      </c>
      <c r="AX408" s="13" t="s">
        <v>76</v>
      </c>
      <c r="AY408" s="252" t="s">
        <v>362</v>
      </c>
    </row>
    <row r="409" s="13" customFormat="1">
      <c r="A409" s="13"/>
      <c r="B409" s="241"/>
      <c r="C409" s="242"/>
      <c r="D409" s="243" t="s">
        <v>372</v>
      </c>
      <c r="E409" s="244" t="s">
        <v>1</v>
      </c>
      <c r="F409" s="245" t="s">
        <v>4603</v>
      </c>
      <c r="G409" s="242"/>
      <c r="H409" s="246">
        <v>19.911999999999999</v>
      </c>
      <c r="I409" s="247"/>
      <c r="J409" s="242"/>
      <c r="K409" s="242"/>
      <c r="L409" s="248"/>
      <c r="M409" s="249"/>
      <c r="N409" s="250"/>
      <c r="O409" s="250"/>
      <c r="P409" s="250"/>
      <c r="Q409" s="250"/>
      <c r="R409" s="250"/>
      <c r="S409" s="250"/>
      <c r="T409" s="251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2" t="s">
        <v>372</v>
      </c>
      <c r="AU409" s="252" t="s">
        <v>88</v>
      </c>
      <c r="AV409" s="13" t="s">
        <v>88</v>
      </c>
      <c r="AW409" s="13" t="s">
        <v>32</v>
      </c>
      <c r="AX409" s="13" t="s">
        <v>76</v>
      </c>
      <c r="AY409" s="252" t="s">
        <v>362</v>
      </c>
    </row>
    <row r="410" s="13" customFormat="1">
      <c r="A410" s="13"/>
      <c r="B410" s="241"/>
      <c r="C410" s="242"/>
      <c r="D410" s="243" t="s">
        <v>372</v>
      </c>
      <c r="E410" s="244" t="s">
        <v>1</v>
      </c>
      <c r="F410" s="245" t="s">
        <v>4604</v>
      </c>
      <c r="G410" s="242"/>
      <c r="H410" s="246">
        <v>91.355999999999995</v>
      </c>
      <c r="I410" s="247"/>
      <c r="J410" s="242"/>
      <c r="K410" s="242"/>
      <c r="L410" s="248"/>
      <c r="M410" s="249"/>
      <c r="N410" s="250"/>
      <c r="O410" s="250"/>
      <c r="P410" s="250"/>
      <c r="Q410" s="250"/>
      <c r="R410" s="250"/>
      <c r="S410" s="250"/>
      <c r="T410" s="251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2" t="s">
        <v>372</v>
      </c>
      <c r="AU410" s="252" t="s">
        <v>88</v>
      </c>
      <c r="AV410" s="13" t="s">
        <v>88</v>
      </c>
      <c r="AW410" s="13" t="s">
        <v>32</v>
      </c>
      <c r="AX410" s="13" t="s">
        <v>76</v>
      </c>
      <c r="AY410" s="252" t="s">
        <v>362</v>
      </c>
    </row>
    <row r="411" s="13" customFormat="1">
      <c r="A411" s="13"/>
      <c r="B411" s="241"/>
      <c r="C411" s="242"/>
      <c r="D411" s="243" t="s">
        <v>372</v>
      </c>
      <c r="E411" s="244" t="s">
        <v>1</v>
      </c>
      <c r="F411" s="245" t="s">
        <v>4605</v>
      </c>
      <c r="G411" s="242"/>
      <c r="H411" s="246">
        <v>133.048</v>
      </c>
      <c r="I411" s="247"/>
      <c r="J411" s="242"/>
      <c r="K411" s="242"/>
      <c r="L411" s="248"/>
      <c r="M411" s="249"/>
      <c r="N411" s="250"/>
      <c r="O411" s="250"/>
      <c r="P411" s="250"/>
      <c r="Q411" s="250"/>
      <c r="R411" s="250"/>
      <c r="S411" s="250"/>
      <c r="T411" s="251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2" t="s">
        <v>372</v>
      </c>
      <c r="AU411" s="252" t="s">
        <v>88</v>
      </c>
      <c r="AV411" s="13" t="s">
        <v>88</v>
      </c>
      <c r="AW411" s="13" t="s">
        <v>32</v>
      </c>
      <c r="AX411" s="13" t="s">
        <v>76</v>
      </c>
      <c r="AY411" s="252" t="s">
        <v>362</v>
      </c>
    </row>
    <row r="412" s="13" customFormat="1">
      <c r="A412" s="13"/>
      <c r="B412" s="241"/>
      <c r="C412" s="242"/>
      <c r="D412" s="243" t="s">
        <v>372</v>
      </c>
      <c r="E412" s="244" t="s">
        <v>1</v>
      </c>
      <c r="F412" s="245" t="s">
        <v>4606</v>
      </c>
      <c r="G412" s="242"/>
      <c r="H412" s="246">
        <v>18.077999999999999</v>
      </c>
      <c r="I412" s="247"/>
      <c r="J412" s="242"/>
      <c r="K412" s="242"/>
      <c r="L412" s="248"/>
      <c r="M412" s="249"/>
      <c r="N412" s="250"/>
      <c r="O412" s="250"/>
      <c r="P412" s="250"/>
      <c r="Q412" s="250"/>
      <c r="R412" s="250"/>
      <c r="S412" s="250"/>
      <c r="T412" s="251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2" t="s">
        <v>372</v>
      </c>
      <c r="AU412" s="252" t="s">
        <v>88</v>
      </c>
      <c r="AV412" s="13" t="s">
        <v>88</v>
      </c>
      <c r="AW412" s="13" t="s">
        <v>32</v>
      </c>
      <c r="AX412" s="13" t="s">
        <v>76</v>
      </c>
      <c r="AY412" s="252" t="s">
        <v>362</v>
      </c>
    </row>
    <row r="413" s="13" customFormat="1">
      <c r="A413" s="13"/>
      <c r="B413" s="241"/>
      <c r="C413" s="242"/>
      <c r="D413" s="243" t="s">
        <v>372</v>
      </c>
      <c r="E413" s="244" t="s">
        <v>1</v>
      </c>
      <c r="F413" s="245" t="s">
        <v>4607</v>
      </c>
      <c r="G413" s="242"/>
      <c r="H413" s="246">
        <v>163.114</v>
      </c>
      <c r="I413" s="247"/>
      <c r="J413" s="242"/>
      <c r="K413" s="242"/>
      <c r="L413" s="248"/>
      <c r="M413" s="249"/>
      <c r="N413" s="250"/>
      <c r="O413" s="250"/>
      <c r="P413" s="250"/>
      <c r="Q413" s="250"/>
      <c r="R413" s="250"/>
      <c r="S413" s="250"/>
      <c r="T413" s="251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2" t="s">
        <v>372</v>
      </c>
      <c r="AU413" s="252" t="s">
        <v>88</v>
      </c>
      <c r="AV413" s="13" t="s">
        <v>88</v>
      </c>
      <c r="AW413" s="13" t="s">
        <v>32</v>
      </c>
      <c r="AX413" s="13" t="s">
        <v>76</v>
      </c>
      <c r="AY413" s="252" t="s">
        <v>362</v>
      </c>
    </row>
    <row r="414" s="13" customFormat="1">
      <c r="A414" s="13"/>
      <c r="B414" s="241"/>
      <c r="C414" s="242"/>
      <c r="D414" s="243" t="s">
        <v>372</v>
      </c>
      <c r="E414" s="244" t="s">
        <v>1</v>
      </c>
      <c r="F414" s="245" t="s">
        <v>4608</v>
      </c>
      <c r="G414" s="242"/>
      <c r="H414" s="246">
        <v>105.90000000000001</v>
      </c>
      <c r="I414" s="247"/>
      <c r="J414" s="242"/>
      <c r="K414" s="242"/>
      <c r="L414" s="248"/>
      <c r="M414" s="249"/>
      <c r="N414" s="250"/>
      <c r="O414" s="250"/>
      <c r="P414" s="250"/>
      <c r="Q414" s="250"/>
      <c r="R414" s="250"/>
      <c r="S414" s="250"/>
      <c r="T414" s="251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2" t="s">
        <v>372</v>
      </c>
      <c r="AU414" s="252" t="s">
        <v>88</v>
      </c>
      <c r="AV414" s="13" t="s">
        <v>88</v>
      </c>
      <c r="AW414" s="13" t="s">
        <v>32</v>
      </c>
      <c r="AX414" s="13" t="s">
        <v>76</v>
      </c>
      <c r="AY414" s="252" t="s">
        <v>362</v>
      </c>
    </row>
    <row r="415" s="13" customFormat="1">
      <c r="A415" s="13"/>
      <c r="B415" s="241"/>
      <c r="C415" s="242"/>
      <c r="D415" s="243" t="s">
        <v>372</v>
      </c>
      <c r="E415" s="244" t="s">
        <v>1</v>
      </c>
      <c r="F415" s="245" t="s">
        <v>4609</v>
      </c>
      <c r="G415" s="242"/>
      <c r="H415" s="246">
        <v>9.1219999999999999</v>
      </c>
      <c r="I415" s="247"/>
      <c r="J415" s="242"/>
      <c r="K415" s="242"/>
      <c r="L415" s="248"/>
      <c r="M415" s="249"/>
      <c r="N415" s="250"/>
      <c r="O415" s="250"/>
      <c r="P415" s="250"/>
      <c r="Q415" s="250"/>
      <c r="R415" s="250"/>
      <c r="S415" s="250"/>
      <c r="T415" s="251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2" t="s">
        <v>372</v>
      </c>
      <c r="AU415" s="252" t="s">
        <v>88</v>
      </c>
      <c r="AV415" s="13" t="s">
        <v>88</v>
      </c>
      <c r="AW415" s="13" t="s">
        <v>32</v>
      </c>
      <c r="AX415" s="13" t="s">
        <v>76</v>
      </c>
      <c r="AY415" s="252" t="s">
        <v>362</v>
      </c>
    </row>
    <row r="416" s="13" customFormat="1">
      <c r="A416" s="13"/>
      <c r="B416" s="241"/>
      <c r="C416" s="242"/>
      <c r="D416" s="243" t="s">
        <v>372</v>
      </c>
      <c r="E416" s="244" t="s">
        <v>1</v>
      </c>
      <c r="F416" s="245" t="s">
        <v>4610</v>
      </c>
      <c r="G416" s="242"/>
      <c r="H416" s="246">
        <v>33.427999999999997</v>
      </c>
      <c r="I416" s="247"/>
      <c r="J416" s="242"/>
      <c r="K416" s="242"/>
      <c r="L416" s="248"/>
      <c r="M416" s="249"/>
      <c r="N416" s="250"/>
      <c r="O416" s="250"/>
      <c r="P416" s="250"/>
      <c r="Q416" s="250"/>
      <c r="R416" s="250"/>
      <c r="S416" s="250"/>
      <c r="T416" s="251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2" t="s">
        <v>372</v>
      </c>
      <c r="AU416" s="252" t="s">
        <v>88</v>
      </c>
      <c r="AV416" s="13" t="s">
        <v>88</v>
      </c>
      <c r="AW416" s="13" t="s">
        <v>32</v>
      </c>
      <c r="AX416" s="13" t="s">
        <v>76</v>
      </c>
      <c r="AY416" s="252" t="s">
        <v>362</v>
      </c>
    </row>
    <row r="417" s="16" customFormat="1">
      <c r="A417" s="16"/>
      <c r="B417" s="297"/>
      <c r="C417" s="298"/>
      <c r="D417" s="243" t="s">
        <v>372</v>
      </c>
      <c r="E417" s="299" t="s">
        <v>1</v>
      </c>
      <c r="F417" s="300" t="s">
        <v>848</v>
      </c>
      <c r="G417" s="298"/>
      <c r="H417" s="301">
        <v>634.43799999999999</v>
      </c>
      <c r="I417" s="302"/>
      <c r="J417" s="298"/>
      <c r="K417" s="298"/>
      <c r="L417" s="303"/>
      <c r="M417" s="304"/>
      <c r="N417" s="305"/>
      <c r="O417" s="305"/>
      <c r="P417" s="305"/>
      <c r="Q417" s="305"/>
      <c r="R417" s="305"/>
      <c r="S417" s="305"/>
      <c r="T417" s="30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T417" s="307" t="s">
        <v>372</v>
      </c>
      <c r="AU417" s="307" t="s">
        <v>88</v>
      </c>
      <c r="AV417" s="16" t="s">
        <v>104</v>
      </c>
      <c r="AW417" s="16" t="s">
        <v>32</v>
      </c>
      <c r="AX417" s="16" t="s">
        <v>76</v>
      </c>
      <c r="AY417" s="307" t="s">
        <v>362</v>
      </c>
    </row>
    <row r="418" s="15" customFormat="1">
      <c r="A418" s="15"/>
      <c r="B418" s="274"/>
      <c r="C418" s="275"/>
      <c r="D418" s="243" t="s">
        <v>372</v>
      </c>
      <c r="E418" s="276" t="s">
        <v>1</v>
      </c>
      <c r="F418" s="277" t="s">
        <v>4611</v>
      </c>
      <c r="G418" s="275"/>
      <c r="H418" s="276" t="s">
        <v>1</v>
      </c>
      <c r="I418" s="278"/>
      <c r="J418" s="275"/>
      <c r="K418" s="275"/>
      <c r="L418" s="279"/>
      <c r="M418" s="280"/>
      <c r="N418" s="281"/>
      <c r="O418" s="281"/>
      <c r="P418" s="281"/>
      <c r="Q418" s="281"/>
      <c r="R418" s="281"/>
      <c r="S418" s="281"/>
      <c r="T418" s="282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83" t="s">
        <v>372</v>
      </c>
      <c r="AU418" s="283" t="s">
        <v>88</v>
      </c>
      <c r="AV418" s="15" t="s">
        <v>83</v>
      </c>
      <c r="AW418" s="15" t="s">
        <v>32</v>
      </c>
      <c r="AX418" s="15" t="s">
        <v>76</v>
      </c>
      <c r="AY418" s="283" t="s">
        <v>362</v>
      </c>
    </row>
    <row r="419" s="15" customFormat="1">
      <c r="A419" s="15"/>
      <c r="B419" s="274"/>
      <c r="C419" s="275"/>
      <c r="D419" s="243" t="s">
        <v>372</v>
      </c>
      <c r="E419" s="276" t="s">
        <v>1</v>
      </c>
      <c r="F419" s="277" t="s">
        <v>949</v>
      </c>
      <c r="G419" s="275"/>
      <c r="H419" s="276" t="s">
        <v>1</v>
      </c>
      <c r="I419" s="278"/>
      <c r="J419" s="275"/>
      <c r="K419" s="275"/>
      <c r="L419" s="279"/>
      <c r="M419" s="280"/>
      <c r="N419" s="281"/>
      <c r="O419" s="281"/>
      <c r="P419" s="281"/>
      <c r="Q419" s="281"/>
      <c r="R419" s="281"/>
      <c r="S419" s="281"/>
      <c r="T419" s="282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83" t="s">
        <v>372</v>
      </c>
      <c r="AU419" s="283" t="s">
        <v>88</v>
      </c>
      <c r="AV419" s="15" t="s">
        <v>83</v>
      </c>
      <c r="AW419" s="15" t="s">
        <v>32</v>
      </c>
      <c r="AX419" s="15" t="s">
        <v>76</v>
      </c>
      <c r="AY419" s="283" t="s">
        <v>362</v>
      </c>
    </row>
    <row r="420" s="15" customFormat="1">
      <c r="A420" s="15"/>
      <c r="B420" s="274"/>
      <c r="C420" s="275"/>
      <c r="D420" s="243" t="s">
        <v>372</v>
      </c>
      <c r="E420" s="276" t="s">
        <v>1</v>
      </c>
      <c r="F420" s="277" t="s">
        <v>4612</v>
      </c>
      <c r="G420" s="275"/>
      <c r="H420" s="276" t="s">
        <v>1</v>
      </c>
      <c r="I420" s="278"/>
      <c r="J420" s="275"/>
      <c r="K420" s="275"/>
      <c r="L420" s="279"/>
      <c r="M420" s="280"/>
      <c r="N420" s="281"/>
      <c r="O420" s="281"/>
      <c r="P420" s="281"/>
      <c r="Q420" s="281"/>
      <c r="R420" s="281"/>
      <c r="S420" s="281"/>
      <c r="T420" s="282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83" t="s">
        <v>372</v>
      </c>
      <c r="AU420" s="283" t="s">
        <v>88</v>
      </c>
      <c r="AV420" s="15" t="s">
        <v>83</v>
      </c>
      <c r="AW420" s="15" t="s">
        <v>32</v>
      </c>
      <c r="AX420" s="15" t="s">
        <v>76</v>
      </c>
      <c r="AY420" s="283" t="s">
        <v>362</v>
      </c>
    </row>
    <row r="421" s="15" customFormat="1">
      <c r="A421" s="15"/>
      <c r="B421" s="274"/>
      <c r="C421" s="275"/>
      <c r="D421" s="243" t="s">
        <v>372</v>
      </c>
      <c r="E421" s="276" t="s">
        <v>1</v>
      </c>
      <c r="F421" s="277" t="s">
        <v>4613</v>
      </c>
      <c r="G421" s="275"/>
      <c r="H421" s="276" t="s">
        <v>1</v>
      </c>
      <c r="I421" s="278"/>
      <c r="J421" s="275"/>
      <c r="K421" s="275"/>
      <c r="L421" s="279"/>
      <c r="M421" s="280"/>
      <c r="N421" s="281"/>
      <c r="O421" s="281"/>
      <c r="P421" s="281"/>
      <c r="Q421" s="281"/>
      <c r="R421" s="281"/>
      <c r="S421" s="281"/>
      <c r="T421" s="282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83" t="s">
        <v>372</v>
      </c>
      <c r="AU421" s="283" t="s">
        <v>88</v>
      </c>
      <c r="AV421" s="15" t="s">
        <v>83</v>
      </c>
      <c r="AW421" s="15" t="s">
        <v>32</v>
      </c>
      <c r="AX421" s="15" t="s">
        <v>76</v>
      </c>
      <c r="AY421" s="283" t="s">
        <v>362</v>
      </c>
    </row>
    <row r="422" s="13" customFormat="1">
      <c r="A422" s="13"/>
      <c r="B422" s="241"/>
      <c r="C422" s="242"/>
      <c r="D422" s="243" t="s">
        <v>372</v>
      </c>
      <c r="E422" s="244" t="s">
        <v>1</v>
      </c>
      <c r="F422" s="245" t="s">
        <v>4614</v>
      </c>
      <c r="G422" s="242"/>
      <c r="H422" s="246">
        <v>158.625</v>
      </c>
      <c r="I422" s="247"/>
      <c r="J422" s="242"/>
      <c r="K422" s="242"/>
      <c r="L422" s="248"/>
      <c r="M422" s="249"/>
      <c r="N422" s="250"/>
      <c r="O422" s="250"/>
      <c r="P422" s="250"/>
      <c r="Q422" s="250"/>
      <c r="R422" s="250"/>
      <c r="S422" s="250"/>
      <c r="T422" s="251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2" t="s">
        <v>372</v>
      </c>
      <c r="AU422" s="252" t="s">
        <v>88</v>
      </c>
      <c r="AV422" s="13" t="s">
        <v>88</v>
      </c>
      <c r="AW422" s="13" t="s">
        <v>32</v>
      </c>
      <c r="AX422" s="13" t="s">
        <v>76</v>
      </c>
      <c r="AY422" s="252" t="s">
        <v>362</v>
      </c>
    </row>
    <row r="423" s="13" customFormat="1">
      <c r="A423" s="13"/>
      <c r="B423" s="241"/>
      <c r="C423" s="242"/>
      <c r="D423" s="243" t="s">
        <v>372</v>
      </c>
      <c r="E423" s="244" t="s">
        <v>1</v>
      </c>
      <c r="F423" s="245" t="s">
        <v>960</v>
      </c>
      <c r="G423" s="242"/>
      <c r="H423" s="246">
        <v>-6.3040000000000003</v>
      </c>
      <c r="I423" s="247"/>
      <c r="J423" s="242"/>
      <c r="K423" s="242"/>
      <c r="L423" s="248"/>
      <c r="M423" s="249"/>
      <c r="N423" s="250"/>
      <c r="O423" s="250"/>
      <c r="P423" s="250"/>
      <c r="Q423" s="250"/>
      <c r="R423" s="250"/>
      <c r="S423" s="250"/>
      <c r="T423" s="251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2" t="s">
        <v>372</v>
      </c>
      <c r="AU423" s="252" t="s">
        <v>88</v>
      </c>
      <c r="AV423" s="13" t="s">
        <v>88</v>
      </c>
      <c r="AW423" s="13" t="s">
        <v>32</v>
      </c>
      <c r="AX423" s="13" t="s">
        <v>76</v>
      </c>
      <c r="AY423" s="252" t="s">
        <v>362</v>
      </c>
    </row>
    <row r="424" s="13" customFormat="1">
      <c r="A424" s="13"/>
      <c r="B424" s="241"/>
      <c r="C424" s="242"/>
      <c r="D424" s="243" t="s">
        <v>372</v>
      </c>
      <c r="E424" s="244" t="s">
        <v>1</v>
      </c>
      <c r="F424" s="245" t="s">
        <v>4615</v>
      </c>
      <c r="G424" s="242"/>
      <c r="H424" s="246">
        <v>-3.5459999999999998</v>
      </c>
      <c r="I424" s="247"/>
      <c r="J424" s="242"/>
      <c r="K424" s="242"/>
      <c r="L424" s="248"/>
      <c r="M424" s="249"/>
      <c r="N424" s="250"/>
      <c r="O424" s="250"/>
      <c r="P424" s="250"/>
      <c r="Q424" s="250"/>
      <c r="R424" s="250"/>
      <c r="S424" s="250"/>
      <c r="T424" s="251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2" t="s">
        <v>372</v>
      </c>
      <c r="AU424" s="252" t="s">
        <v>88</v>
      </c>
      <c r="AV424" s="13" t="s">
        <v>88</v>
      </c>
      <c r="AW424" s="13" t="s">
        <v>32</v>
      </c>
      <c r="AX424" s="13" t="s">
        <v>76</v>
      </c>
      <c r="AY424" s="252" t="s">
        <v>362</v>
      </c>
    </row>
    <row r="425" s="13" customFormat="1">
      <c r="A425" s="13"/>
      <c r="B425" s="241"/>
      <c r="C425" s="242"/>
      <c r="D425" s="243" t="s">
        <v>372</v>
      </c>
      <c r="E425" s="244" t="s">
        <v>1</v>
      </c>
      <c r="F425" s="245" t="s">
        <v>966</v>
      </c>
      <c r="G425" s="242"/>
      <c r="H425" s="246">
        <v>-1.379</v>
      </c>
      <c r="I425" s="247"/>
      <c r="J425" s="242"/>
      <c r="K425" s="242"/>
      <c r="L425" s="248"/>
      <c r="M425" s="249"/>
      <c r="N425" s="250"/>
      <c r="O425" s="250"/>
      <c r="P425" s="250"/>
      <c r="Q425" s="250"/>
      <c r="R425" s="250"/>
      <c r="S425" s="250"/>
      <c r="T425" s="251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2" t="s">
        <v>372</v>
      </c>
      <c r="AU425" s="252" t="s">
        <v>88</v>
      </c>
      <c r="AV425" s="13" t="s">
        <v>88</v>
      </c>
      <c r="AW425" s="13" t="s">
        <v>32</v>
      </c>
      <c r="AX425" s="13" t="s">
        <v>76</v>
      </c>
      <c r="AY425" s="252" t="s">
        <v>362</v>
      </c>
    </row>
    <row r="426" s="15" customFormat="1">
      <c r="A426" s="15"/>
      <c r="B426" s="274"/>
      <c r="C426" s="275"/>
      <c r="D426" s="243" t="s">
        <v>372</v>
      </c>
      <c r="E426" s="276" t="s">
        <v>1</v>
      </c>
      <c r="F426" s="277" t="s">
        <v>4616</v>
      </c>
      <c r="G426" s="275"/>
      <c r="H426" s="276" t="s">
        <v>1</v>
      </c>
      <c r="I426" s="278"/>
      <c r="J426" s="275"/>
      <c r="K426" s="275"/>
      <c r="L426" s="279"/>
      <c r="M426" s="280"/>
      <c r="N426" s="281"/>
      <c r="O426" s="281"/>
      <c r="P426" s="281"/>
      <c r="Q426" s="281"/>
      <c r="R426" s="281"/>
      <c r="S426" s="281"/>
      <c r="T426" s="282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83" t="s">
        <v>372</v>
      </c>
      <c r="AU426" s="283" t="s">
        <v>88</v>
      </c>
      <c r="AV426" s="15" t="s">
        <v>83</v>
      </c>
      <c r="AW426" s="15" t="s">
        <v>32</v>
      </c>
      <c r="AX426" s="15" t="s">
        <v>76</v>
      </c>
      <c r="AY426" s="283" t="s">
        <v>362</v>
      </c>
    </row>
    <row r="427" s="13" customFormat="1">
      <c r="A427" s="13"/>
      <c r="B427" s="241"/>
      <c r="C427" s="242"/>
      <c r="D427" s="243" t="s">
        <v>372</v>
      </c>
      <c r="E427" s="244" t="s">
        <v>1</v>
      </c>
      <c r="F427" s="245" t="s">
        <v>4617</v>
      </c>
      <c r="G427" s="242"/>
      <c r="H427" s="246">
        <v>70.875</v>
      </c>
      <c r="I427" s="247"/>
      <c r="J427" s="242"/>
      <c r="K427" s="242"/>
      <c r="L427" s="248"/>
      <c r="M427" s="249"/>
      <c r="N427" s="250"/>
      <c r="O427" s="250"/>
      <c r="P427" s="250"/>
      <c r="Q427" s="250"/>
      <c r="R427" s="250"/>
      <c r="S427" s="250"/>
      <c r="T427" s="251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2" t="s">
        <v>372</v>
      </c>
      <c r="AU427" s="252" t="s">
        <v>88</v>
      </c>
      <c r="AV427" s="13" t="s">
        <v>88</v>
      </c>
      <c r="AW427" s="13" t="s">
        <v>32</v>
      </c>
      <c r="AX427" s="13" t="s">
        <v>76</v>
      </c>
      <c r="AY427" s="252" t="s">
        <v>362</v>
      </c>
    </row>
    <row r="428" s="13" customFormat="1">
      <c r="A428" s="13"/>
      <c r="B428" s="241"/>
      <c r="C428" s="242"/>
      <c r="D428" s="243" t="s">
        <v>372</v>
      </c>
      <c r="E428" s="244" t="s">
        <v>1</v>
      </c>
      <c r="F428" s="245" t="s">
        <v>4618</v>
      </c>
      <c r="G428" s="242"/>
      <c r="H428" s="246">
        <v>-1.7729999999999999</v>
      </c>
      <c r="I428" s="247"/>
      <c r="J428" s="242"/>
      <c r="K428" s="242"/>
      <c r="L428" s="248"/>
      <c r="M428" s="249"/>
      <c r="N428" s="250"/>
      <c r="O428" s="250"/>
      <c r="P428" s="250"/>
      <c r="Q428" s="250"/>
      <c r="R428" s="250"/>
      <c r="S428" s="250"/>
      <c r="T428" s="251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2" t="s">
        <v>372</v>
      </c>
      <c r="AU428" s="252" t="s">
        <v>88</v>
      </c>
      <c r="AV428" s="13" t="s">
        <v>88</v>
      </c>
      <c r="AW428" s="13" t="s">
        <v>32</v>
      </c>
      <c r="AX428" s="13" t="s">
        <v>76</v>
      </c>
      <c r="AY428" s="252" t="s">
        <v>362</v>
      </c>
    </row>
    <row r="429" s="13" customFormat="1">
      <c r="A429" s="13"/>
      <c r="B429" s="241"/>
      <c r="C429" s="242"/>
      <c r="D429" s="243" t="s">
        <v>372</v>
      </c>
      <c r="E429" s="244" t="s">
        <v>1</v>
      </c>
      <c r="F429" s="245" t="s">
        <v>954</v>
      </c>
      <c r="G429" s="242"/>
      <c r="H429" s="246">
        <v>-4.7279999999999998</v>
      </c>
      <c r="I429" s="247"/>
      <c r="J429" s="242"/>
      <c r="K429" s="242"/>
      <c r="L429" s="248"/>
      <c r="M429" s="249"/>
      <c r="N429" s="250"/>
      <c r="O429" s="250"/>
      <c r="P429" s="250"/>
      <c r="Q429" s="250"/>
      <c r="R429" s="250"/>
      <c r="S429" s="250"/>
      <c r="T429" s="251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2" t="s">
        <v>372</v>
      </c>
      <c r="AU429" s="252" t="s">
        <v>88</v>
      </c>
      <c r="AV429" s="13" t="s">
        <v>88</v>
      </c>
      <c r="AW429" s="13" t="s">
        <v>32</v>
      </c>
      <c r="AX429" s="13" t="s">
        <v>76</v>
      </c>
      <c r="AY429" s="252" t="s">
        <v>362</v>
      </c>
    </row>
    <row r="430" s="13" customFormat="1">
      <c r="A430" s="13"/>
      <c r="B430" s="241"/>
      <c r="C430" s="242"/>
      <c r="D430" s="243" t="s">
        <v>372</v>
      </c>
      <c r="E430" s="244" t="s">
        <v>1</v>
      </c>
      <c r="F430" s="245" t="s">
        <v>966</v>
      </c>
      <c r="G430" s="242"/>
      <c r="H430" s="246">
        <v>-1.379</v>
      </c>
      <c r="I430" s="247"/>
      <c r="J430" s="242"/>
      <c r="K430" s="242"/>
      <c r="L430" s="248"/>
      <c r="M430" s="249"/>
      <c r="N430" s="250"/>
      <c r="O430" s="250"/>
      <c r="P430" s="250"/>
      <c r="Q430" s="250"/>
      <c r="R430" s="250"/>
      <c r="S430" s="250"/>
      <c r="T430" s="251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2" t="s">
        <v>372</v>
      </c>
      <c r="AU430" s="252" t="s">
        <v>88</v>
      </c>
      <c r="AV430" s="13" t="s">
        <v>88</v>
      </c>
      <c r="AW430" s="13" t="s">
        <v>32</v>
      </c>
      <c r="AX430" s="13" t="s">
        <v>76</v>
      </c>
      <c r="AY430" s="252" t="s">
        <v>362</v>
      </c>
    </row>
    <row r="431" s="15" customFormat="1">
      <c r="A431" s="15"/>
      <c r="B431" s="274"/>
      <c r="C431" s="275"/>
      <c r="D431" s="243" t="s">
        <v>372</v>
      </c>
      <c r="E431" s="276" t="s">
        <v>1</v>
      </c>
      <c r="F431" s="277" t="s">
        <v>4619</v>
      </c>
      <c r="G431" s="275"/>
      <c r="H431" s="276" t="s">
        <v>1</v>
      </c>
      <c r="I431" s="278"/>
      <c r="J431" s="275"/>
      <c r="K431" s="275"/>
      <c r="L431" s="279"/>
      <c r="M431" s="280"/>
      <c r="N431" s="281"/>
      <c r="O431" s="281"/>
      <c r="P431" s="281"/>
      <c r="Q431" s="281"/>
      <c r="R431" s="281"/>
      <c r="S431" s="281"/>
      <c r="T431" s="282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83" t="s">
        <v>372</v>
      </c>
      <c r="AU431" s="283" t="s">
        <v>88</v>
      </c>
      <c r="AV431" s="15" t="s">
        <v>83</v>
      </c>
      <c r="AW431" s="15" t="s">
        <v>32</v>
      </c>
      <c r="AX431" s="15" t="s">
        <v>76</v>
      </c>
      <c r="AY431" s="283" t="s">
        <v>362</v>
      </c>
    </row>
    <row r="432" s="13" customFormat="1">
      <c r="A432" s="13"/>
      <c r="B432" s="241"/>
      <c r="C432" s="242"/>
      <c r="D432" s="243" t="s">
        <v>372</v>
      </c>
      <c r="E432" s="244" t="s">
        <v>1</v>
      </c>
      <c r="F432" s="245" t="s">
        <v>4620</v>
      </c>
      <c r="G432" s="242"/>
      <c r="H432" s="246">
        <v>52.938000000000002</v>
      </c>
      <c r="I432" s="247"/>
      <c r="J432" s="242"/>
      <c r="K432" s="242"/>
      <c r="L432" s="248"/>
      <c r="M432" s="249"/>
      <c r="N432" s="250"/>
      <c r="O432" s="250"/>
      <c r="P432" s="250"/>
      <c r="Q432" s="250"/>
      <c r="R432" s="250"/>
      <c r="S432" s="250"/>
      <c r="T432" s="251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2" t="s">
        <v>372</v>
      </c>
      <c r="AU432" s="252" t="s">
        <v>88</v>
      </c>
      <c r="AV432" s="13" t="s">
        <v>88</v>
      </c>
      <c r="AW432" s="13" t="s">
        <v>32</v>
      </c>
      <c r="AX432" s="13" t="s">
        <v>76</v>
      </c>
      <c r="AY432" s="252" t="s">
        <v>362</v>
      </c>
    </row>
    <row r="433" s="13" customFormat="1">
      <c r="A433" s="13"/>
      <c r="B433" s="241"/>
      <c r="C433" s="242"/>
      <c r="D433" s="243" t="s">
        <v>372</v>
      </c>
      <c r="E433" s="244" t="s">
        <v>1</v>
      </c>
      <c r="F433" s="245" t="s">
        <v>957</v>
      </c>
      <c r="G433" s="242"/>
      <c r="H433" s="246">
        <v>-1.5760000000000001</v>
      </c>
      <c r="I433" s="247"/>
      <c r="J433" s="242"/>
      <c r="K433" s="242"/>
      <c r="L433" s="248"/>
      <c r="M433" s="249"/>
      <c r="N433" s="250"/>
      <c r="O433" s="250"/>
      <c r="P433" s="250"/>
      <c r="Q433" s="250"/>
      <c r="R433" s="250"/>
      <c r="S433" s="250"/>
      <c r="T433" s="251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2" t="s">
        <v>372</v>
      </c>
      <c r="AU433" s="252" t="s">
        <v>88</v>
      </c>
      <c r="AV433" s="13" t="s">
        <v>88</v>
      </c>
      <c r="AW433" s="13" t="s">
        <v>32</v>
      </c>
      <c r="AX433" s="13" t="s">
        <v>76</v>
      </c>
      <c r="AY433" s="252" t="s">
        <v>362</v>
      </c>
    </row>
    <row r="434" s="15" customFormat="1">
      <c r="A434" s="15"/>
      <c r="B434" s="274"/>
      <c r="C434" s="275"/>
      <c r="D434" s="243" t="s">
        <v>372</v>
      </c>
      <c r="E434" s="276" t="s">
        <v>1</v>
      </c>
      <c r="F434" s="277" t="s">
        <v>4621</v>
      </c>
      <c r="G434" s="275"/>
      <c r="H434" s="276" t="s">
        <v>1</v>
      </c>
      <c r="I434" s="278"/>
      <c r="J434" s="275"/>
      <c r="K434" s="275"/>
      <c r="L434" s="279"/>
      <c r="M434" s="280"/>
      <c r="N434" s="281"/>
      <c r="O434" s="281"/>
      <c r="P434" s="281"/>
      <c r="Q434" s="281"/>
      <c r="R434" s="281"/>
      <c r="S434" s="281"/>
      <c r="T434" s="282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83" t="s">
        <v>372</v>
      </c>
      <c r="AU434" s="283" t="s">
        <v>88</v>
      </c>
      <c r="AV434" s="15" t="s">
        <v>83</v>
      </c>
      <c r="AW434" s="15" t="s">
        <v>32</v>
      </c>
      <c r="AX434" s="15" t="s">
        <v>76</v>
      </c>
      <c r="AY434" s="283" t="s">
        <v>362</v>
      </c>
    </row>
    <row r="435" s="13" customFormat="1">
      <c r="A435" s="13"/>
      <c r="B435" s="241"/>
      <c r="C435" s="242"/>
      <c r="D435" s="243" t="s">
        <v>372</v>
      </c>
      <c r="E435" s="244" t="s">
        <v>1</v>
      </c>
      <c r="F435" s="245" t="s">
        <v>4622</v>
      </c>
      <c r="G435" s="242"/>
      <c r="H435" s="246">
        <v>48.878</v>
      </c>
      <c r="I435" s="247"/>
      <c r="J435" s="242"/>
      <c r="K435" s="242"/>
      <c r="L435" s="248"/>
      <c r="M435" s="249"/>
      <c r="N435" s="250"/>
      <c r="O435" s="250"/>
      <c r="P435" s="250"/>
      <c r="Q435" s="250"/>
      <c r="R435" s="250"/>
      <c r="S435" s="250"/>
      <c r="T435" s="251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2" t="s">
        <v>372</v>
      </c>
      <c r="AU435" s="252" t="s">
        <v>88</v>
      </c>
      <c r="AV435" s="13" t="s">
        <v>88</v>
      </c>
      <c r="AW435" s="13" t="s">
        <v>32</v>
      </c>
      <c r="AX435" s="13" t="s">
        <v>76</v>
      </c>
      <c r="AY435" s="252" t="s">
        <v>362</v>
      </c>
    </row>
    <row r="436" s="13" customFormat="1">
      <c r="A436" s="13"/>
      <c r="B436" s="241"/>
      <c r="C436" s="242"/>
      <c r="D436" s="243" t="s">
        <v>372</v>
      </c>
      <c r="E436" s="244" t="s">
        <v>1</v>
      </c>
      <c r="F436" s="245" t="s">
        <v>963</v>
      </c>
      <c r="G436" s="242"/>
      <c r="H436" s="246">
        <v>-2.4630000000000001</v>
      </c>
      <c r="I436" s="247"/>
      <c r="J436" s="242"/>
      <c r="K436" s="242"/>
      <c r="L436" s="248"/>
      <c r="M436" s="249"/>
      <c r="N436" s="250"/>
      <c r="O436" s="250"/>
      <c r="P436" s="250"/>
      <c r="Q436" s="250"/>
      <c r="R436" s="250"/>
      <c r="S436" s="250"/>
      <c r="T436" s="251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2" t="s">
        <v>372</v>
      </c>
      <c r="AU436" s="252" t="s">
        <v>88</v>
      </c>
      <c r="AV436" s="13" t="s">
        <v>88</v>
      </c>
      <c r="AW436" s="13" t="s">
        <v>32</v>
      </c>
      <c r="AX436" s="13" t="s">
        <v>76</v>
      </c>
      <c r="AY436" s="252" t="s">
        <v>362</v>
      </c>
    </row>
    <row r="437" s="15" customFormat="1">
      <c r="A437" s="15"/>
      <c r="B437" s="274"/>
      <c r="C437" s="275"/>
      <c r="D437" s="243" t="s">
        <v>372</v>
      </c>
      <c r="E437" s="276" t="s">
        <v>1</v>
      </c>
      <c r="F437" s="277" t="s">
        <v>4623</v>
      </c>
      <c r="G437" s="275"/>
      <c r="H437" s="276" t="s">
        <v>1</v>
      </c>
      <c r="I437" s="278"/>
      <c r="J437" s="275"/>
      <c r="K437" s="275"/>
      <c r="L437" s="279"/>
      <c r="M437" s="280"/>
      <c r="N437" s="281"/>
      <c r="O437" s="281"/>
      <c r="P437" s="281"/>
      <c r="Q437" s="281"/>
      <c r="R437" s="281"/>
      <c r="S437" s="281"/>
      <c r="T437" s="282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83" t="s">
        <v>372</v>
      </c>
      <c r="AU437" s="283" t="s">
        <v>88</v>
      </c>
      <c r="AV437" s="15" t="s">
        <v>83</v>
      </c>
      <c r="AW437" s="15" t="s">
        <v>32</v>
      </c>
      <c r="AX437" s="15" t="s">
        <v>76</v>
      </c>
      <c r="AY437" s="283" t="s">
        <v>362</v>
      </c>
    </row>
    <row r="438" s="13" customFormat="1">
      <c r="A438" s="13"/>
      <c r="B438" s="241"/>
      <c r="C438" s="242"/>
      <c r="D438" s="243" t="s">
        <v>372</v>
      </c>
      <c r="E438" s="244" t="s">
        <v>1</v>
      </c>
      <c r="F438" s="245" t="s">
        <v>4624</v>
      </c>
      <c r="G438" s="242"/>
      <c r="H438" s="246">
        <v>52.875</v>
      </c>
      <c r="I438" s="247"/>
      <c r="J438" s="242"/>
      <c r="K438" s="242"/>
      <c r="L438" s="248"/>
      <c r="M438" s="249"/>
      <c r="N438" s="250"/>
      <c r="O438" s="250"/>
      <c r="P438" s="250"/>
      <c r="Q438" s="250"/>
      <c r="R438" s="250"/>
      <c r="S438" s="250"/>
      <c r="T438" s="251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2" t="s">
        <v>372</v>
      </c>
      <c r="AU438" s="252" t="s">
        <v>88</v>
      </c>
      <c r="AV438" s="13" t="s">
        <v>88</v>
      </c>
      <c r="AW438" s="13" t="s">
        <v>32</v>
      </c>
      <c r="AX438" s="13" t="s">
        <v>76</v>
      </c>
      <c r="AY438" s="252" t="s">
        <v>362</v>
      </c>
    </row>
    <row r="439" s="13" customFormat="1">
      <c r="A439" s="13"/>
      <c r="B439" s="241"/>
      <c r="C439" s="242"/>
      <c r="D439" s="243" t="s">
        <v>372</v>
      </c>
      <c r="E439" s="244" t="s">
        <v>1</v>
      </c>
      <c r="F439" s="245" t="s">
        <v>991</v>
      </c>
      <c r="G439" s="242"/>
      <c r="H439" s="246">
        <v>-11.032</v>
      </c>
      <c r="I439" s="247"/>
      <c r="J439" s="242"/>
      <c r="K439" s="242"/>
      <c r="L439" s="248"/>
      <c r="M439" s="249"/>
      <c r="N439" s="250"/>
      <c r="O439" s="250"/>
      <c r="P439" s="250"/>
      <c r="Q439" s="250"/>
      <c r="R439" s="250"/>
      <c r="S439" s="250"/>
      <c r="T439" s="251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52" t="s">
        <v>372</v>
      </c>
      <c r="AU439" s="252" t="s">
        <v>88</v>
      </c>
      <c r="AV439" s="13" t="s">
        <v>88</v>
      </c>
      <c r="AW439" s="13" t="s">
        <v>32</v>
      </c>
      <c r="AX439" s="13" t="s">
        <v>76</v>
      </c>
      <c r="AY439" s="252" t="s">
        <v>362</v>
      </c>
    </row>
    <row r="440" s="15" customFormat="1">
      <c r="A440" s="15"/>
      <c r="B440" s="274"/>
      <c r="C440" s="275"/>
      <c r="D440" s="243" t="s">
        <v>372</v>
      </c>
      <c r="E440" s="276" t="s">
        <v>1</v>
      </c>
      <c r="F440" s="277" t="s">
        <v>4625</v>
      </c>
      <c r="G440" s="275"/>
      <c r="H440" s="276" t="s">
        <v>1</v>
      </c>
      <c r="I440" s="278"/>
      <c r="J440" s="275"/>
      <c r="K440" s="275"/>
      <c r="L440" s="279"/>
      <c r="M440" s="280"/>
      <c r="N440" s="281"/>
      <c r="O440" s="281"/>
      <c r="P440" s="281"/>
      <c r="Q440" s="281"/>
      <c r="R440" s="281"/>
      <c r="S440" s="281"/>
      <c r="T440" s="282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83" t="s">
        <v>372</v>
      </c>
      <c r="AU440" s="283" t="s">
        <v>88</v>
      </c>
      <c r="AV440" s="15" t="s">
        <v>83</v>
      </c>
      <c r="AW440" s="15" t="s">
        <v>32</v>
      </c>
      <c r="AX440" s="15" t="s">
        <v>76</v>
      </c>
      <c r="AY440" s="283" t="s">
        <v>362</v>
      </c>
    </row>
    <row r="441" s="13" customFormat="1">
      <c r="A441" s="13"/>
      <c r="B441" s="241"/>
      <c r="C441" s="242"/>
      <c r="D441" s="243" t="s">
        <v>372</v>
      </c>
      <c r="E441" s="244" t="s">
        <v>1</v>
      </c>
      <c r="F441" s="245" t="s">
        <v>4626</v>
      </c>
      <c r="G441" s="242"/>
      <c r="H441" s="246">
        <v>14.573</v>
      </c>
      <c r="I441" s="247"/>
      <c r="J441" s="242"/>
      <c r="K441" s="242"/>
      <c r="L441" s="248"/>
      <c r="M441" s="249"/>
      <c r="N441" s="250"/>
      <c r="O441" s="250"/>
      <c r="P441" s="250"/>
      <c r="Q441" s="250"/>
      <c r="R441" s="250"/>
      <c r="S441" s="250"/>
      <c r="T441" s="251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2" t="s">
        <v>372</v>
      </c>
      <c r="AU441" s="252" t="s">
        <v>88</v>
      </c>
      <c r="AV441" s="13" t="s">
        <v>88</v>
      </c>
      <c r="AW441" s="13" t="s">
        <v>32</v>
      </c>
      <c r="AX441" s="13" t="s">
        <v>76</v>
      </c>
      <c r="AY441" s="252" t="s">
        <v>362</v>
      </c>
    </row>
    <row r="442" s="13" customFormat="1">
      <c r="A442" s="13"/>
      <c r="B442" s="241"/>
      <c r="C442" s="242"/>
      <c r="D442" s="243" t="s">
        <v>372</v>
      </c>
      <c r="E442" s="244" t="s">
        <v>1</v>
      </c>
      <c r="F442" s="245" t="s">
        <v>957</v>
      </c>
      <c r="G442" s="242"/>
      <c r="H442" s="246">
        <v>-1.5760000000000001</v>
      </c>
      <c r="I442" s="247"/>
      <c r="J442" s="242"/>
      <c r="K442" s="242"/>
      <c r="L442" s="248"/>
      <c r="M442" s="249"/>
      <c r="N442" s="250"/>
      <c r="O442" s="250"/>
      <c r="P442" s="250"/>
      <c r="Q442" s="250"/>
      <c r="R442" s="250"/>
      <c r="S442" s="250"/>
      <c r="T442" s="251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2" t="s">
        <v>372</v>
      </c>
      <c r="AU442" s="252" t="s">
        <v>88</v>
      </c>
      <c r="AV442" s="13" t="s">
        <v>88</v>
      </c>
      <c r="AW442" s="13" t="s">
        <v>32</v>
      </c>
      <c r="AX442" s="13" t="s">
        <v>76</v>
      </c>
      <c r="AY442" s="252" t="s">
        <v>362</v>
      </c>
    </row>
    <row r="443" s="15" customFormat="1">
      <c r="A443" s="15"/>
      <c r="B443" s="274"/>
      <c r="C443" s="275"/>
      <c r="D443" s="243" t="s">
        <v>372</v>
      </c>
      <c r="E443" s="276" t="s">
        <v>1</v>
      </c>
      <c r="F443" s="277" t="s">
        <v>4627</v>
      </c>
      <c r="G443" s="275"/>
      <c r="H443" s="276" t="s">
        <v>1</v>
      </c>
      <c r="I443" s="278"/>
      <c r="J443" s="275"/>
      <c r="K443" s="275"/>
      <c r="L443" s="279"/>
      <c r="M443" s="280"/>
      <c r="N443" s="281"/>
      <c r="O443" s="281"/>
      <c r="P443" s="281"/>
      <c r="Q443" s="281"/>
      <c r="R443" s="281"/>
      <c r="S443" s="281"/>
      <c r="T443" s="282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83" t="s">
        <v>372</v>
      </c>
      <c r="AU443" s="283" t="s">
        <v>88</v>
      </c>
      <c r="AV443" s="15" t="s">
        <v>83</v>
      </c>
      <c r="AW443" s="15" t="s">
        <v>32</v>
      </c>
      <c r="AX443" s="15" t="s">
        <v>76</v>
      </c>
      <c r="AY443" s="283" t="s">
        <v>362</v>
      </c>
    </row>
    <row r="444" s="13" customFormat="1">
      <c r="A444" s="13"/>
      <c r="B444" s="241"/>
      <c r="C444" s="242"/>
      <c r="D444" s="243" t="s">
        <v>372</v>
      </c>
      <c r="E444" s="244" t="s">
        <v>1</v>
      </c>
      <c r="F444" s="245" t="s">
        <v>4628</v>
      </c>
      <c r="G444" s="242"/>
      <c r="H444" s="246">
        <v>192.50999999999999</v>
      </c>
      <c r="I444" s="247"/>
      <c r="J444" s="242"/>
      <c r="K444" s="242"/>
      <c r="L444" s="248"/>
      <c r="M444" s="249"/>
      <c r="N444" s="250"/>
      <c r="O444" s="250"/>
      <c r="P444" s="250"/>
      <c r="Q444" s="250"/>
      <c r="R444" s="250"/>
      <c r="S444" s="250"/>
      <c r="T444" s="251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2" t="s">
        <v>372</v>
      </c>
      <c r="AU444" s="252" t="s">
        <v>88</v>
      </c>
      <c r="AV444" s="13" t="s">
        <v>88</v>
      </c>
      <c r="AW444" s="13" t="s">
        <v>32</v>
      </c>
      <c r="AX444" s="13" t="s">
        <v>76</v>
      </c>
      <c r="AY444" s="252" t="s">
        <v>362</v>
      </c>
    </row>
    <row r="445" s="13" customFormat="1">
      <c r="A445" s="13"/>
      <c r="B445" s="241"/>
      <c r="C445" s="242"/>
      <c r="D445" s="243" t="s">
        <v>372</v>
      </c>
      <c r="E445" s="244" t="s">
        <v>1</v>
      </c>
      <c r="F445" s="245" t="s">
        <v>4629</v>
      </c>
      <c r="G445" s="242"/>
      <c r="H445" s="246">
        <v>-1.6970000000000001</v>
      </c>
      <c r="I445" s="247"/>
      <c r="J445" s="242"/>
      <c r="K445" s="242"/>
      <c r="L445" s="248"/>
      <c r="M445" s="249"/>
      <c r="N445" s="250"/>
      <c r="O445" s="250"/>
      <c r="P445" s="250"/>
      <c r="Q445" s="250"/>
      <c r="R445" s="250"/>
      <c r="S445" s="250"/>
      <c r="T445" s="251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52" t="s">
        <v>372</v>
      </c>
      <c r="AU445" s="252" t="s">
        <v>88</v>
      </c>
      <c r="AV445" s="13" t="s">
        <v>88</v>
      </c>
      <c r="AW445" s="13" t="s">
        <v>32</v>
      </c>
      <c r="AX445" s="13" t="s">
        <v>76</v>
      </c>
      <c r="AY445" s="252" t="s">
        <v>362</v>
      </c>
    </row>
    <row r="446" s="13" customFormat="1">
      <c r="A446" s="13"/>
      <c r="B446" s="241"/>
      <c r="C446" s="242"/>
      <c r="D446" s="243" t="s">
        <v>372</v>
      </c>
      <c r="E446" s="244" t="s">
        <v>1</v>
      </c>
      <c r="F446" s="245" t="s">
        <v>966</v>
      </c>
      <c r="G446" s="242"/>
      <c r="H446" s="246">
        <v>-1.379</v>
      </c>
      <c r="I446" s="247"/>
      <c r="J446" s="242"/>
      <c r="K446" s="242"/>
      <c r="L446" s="248"/>
      <c r="M446" s="249"/>
      <c r="N446" s="250"/>
      <c r="O446" s="250"/>
      <c r="P446" s="250"/>
      <c r="Q446" s="250"/>
      <c r="R446" s="250"/>
      <c r="S446" s="250"/>
      <c r="T446" s="251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2" t="s">
        <v>372</v>
      </c>
      <c r="AU446" s="252" t="s">
        <v>88</v>
      </c>
      <c r="AV446" s="13" t="s">
        <v>88</v>
      </c>
      <c r="AW446" s="13" t="s">
        <v>32</v>
      </c>
      <c r="AX446" s="13" t="s">
        <v>76</v>
      </c>
      <c r="AY446" s="252" t="s">
        <v>362</v>
      </c>
    </row>
    <row r="447" s="13" customFormat="1">
      <c r="A447" s="13"/>
      <c r="B447" s="241"/>
      <c r="C447" s="242"/>
      <c r="D447" s="243" t="s">
        <v>372</v>
      </c>
      <c r="E447" s="244" t="s">
        <v>1</v>
      </c>
      <c r="F447" s="245" t="s">
        <v>2318</v>
      </c>
      <c r="G447" s="242"/>
      <c r="H447" s="246">
        <v>-7.3879999999999999</v>
      </c>
      <c r="I447" s="247"/>
      <c r="J447" s="242"/>
      <c r="K447" s="242"/>
      <c r="L447" s="248"/>
      <c r="M447" s="249"/>
      <c r="N447" s="250"/>
      <c r="O447" s="250"/>
      <c r="P447" s="250"/>
      <c r="Q447" s="250"/>
      <c r="R447" s="250"/>
      <c r="S447" s="250"/>
      <c r="T447" s="251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2" t="s">
        <v>372</v>
      </c>
      <c r="AU447" s="252" t="s">
        <v>88</v>
      </c>
      <c r="AV447" s="13" t="s">
        <v>88</v>
      </c>
      <c r="AW447" s="13" t="s">
        <v>32</v>
      </c>
      <c r="AX447" s="13" t="s">
        <v>76</v>
      </c>
      <c r="AY447" s="252" t="s">
        <v>362</v>
      </c>
    </row>
    <row r="448" s="13" customFormat="1">
      <c r="A448" s="13"/>
      <c r="B448" s="241"/>
      <c r="C448" s="242"/>
      <c r="D448" s="243" t="s">
        <v>372</v>
      </c>
      <c r="E448" s="244" t="s">
        <v>1</v>
      </c>
      <c r="F448" s="245" t="s">
        <v>999</v>
      </c>
      <c r="G448" s="242"/>
      <c r="H448" s="246">
        <v>-17.335999999999999</v>
      </c>
      <c r="I448" s="247"/>
      <c r="J448" s="242"/>
      <c r="K448" s="242"/>
      <c r="L448" s="248"/>
      <c r="M448" s="249"/>
      <c r="N448" s="250"/>
      <c r="O448" s="250"/>
      <c r="P448" s="250"/>
      <c r="Q448" s="250"/>
      <c r="R448" s="250"/>
      <c r="S448" s="250"/>
      <c r="T448" s="251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2" t="s">
        <v>372</v>
      </c>
      <c r="AU448" s="252" t="s">
        <v>88</v>
      </c>
      <c r="AV448" s="13" t="s">
        <v>88</v>
      </c>
      <c r="AW448" s="13" t="s">
        <v>32</v>
      </c>
      <c r="AX448" s="13" t="s">
        <v>76</v>
      </c>
      <c r="AY448" s="252" t="s">
        <v>362</v>
      </c>
    </row>
    <row r="449" s="15" customFormat="1">
      <c r="A449" s="15"/>
      <c r="B449" s="274"/>
      <c r="C449" s="275"/>
      <c r="D449" s="243" t="s">
        <v>372</v>
      </c>
      <c r="E449" s="276" t="s">
        <v>1</v>
      </c>
      <c r="F449" s="277" t="s">
        <v>4630</v>
      </c>
      <c r="G449" s="275"/>
      <c r="H449" s="276" t="s">
        <v>1</v>
      </c>
      <c r="I449" s="278"/>
      <c r="J449" s="275"/>
      <c r="K449" s="275"/>
      <c r="L449" s="279"/>
      <c r="M449" s="280"/>
      <c r="N449" s="281"/>
      <c r="O449" s="281"/>
      <c r="P449" s="281"/>
      <c r="Q449" s="281"/>
      <c r="R449" s="281"/>
      <c r="S449" s="281"/>
      <c r="T449" s="282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83" t="s">
        <v>372</v>
      </c>
      <c r="AU449" s="283" t="s">
        <v>88</v>
      </c>
      <c r="AV449" s="15" t="s">
        <v>83</v>
      </c>
      <c r="AW449" s="15" t="s">
        <v>32</v>
      </c>
      <c r="AX449" s="15" t="s">
        <v>76</v>
      </c>
      <c r="AY449" s="283" t="s">
        <v>362</v>
      </c>
    </row>
    <row r="450" s="13" customFormat="1">
      <c r="A450" s="13"/>
      <c r="B450" s="241"/>
      <c r="C450" s="242"/>
      <c r="D450" s="243" t="s">
        <v>372</v>
      </c>
      <c r="E450" s="244" t="s">
        <v>1</v>
      </c>
      <c r="F450" s="245" t="s">
        <v>4631</v>
      </c>
      <c r="G450" s="242"/>
      <c r="H450" s="246">
        <v>26.219999999999999</v>
      </c>
      <c r="I450" s="247"/>
      <c r="J450" s="242"/>
      <c r="K450" s="242"/>
      <c r="L450" s="248"/>
      <c r="M450" s="249"/>
      <c r="N450" s="250"/>
      <c r="O450" s="250"/>
      <c r="P450" s="250"/>
      <c r="Q450" s="250"/>
      <c r="R450" s="250"/>
      <c r="S450" s="250"/>
      <c r="T450" s="251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2" t="s">
        <v>372</v>
      </c>
      <c r="AU450" s="252" t="s">
        <v>88</v>
      </c>
      <c r="AV450" s="13" t="s">
        <v>88</v>
      </c>
      <c r="AW450" s="13" t="s">
        <v>32</v>
      </c>
      <c r="AX450" s="13" t="s">
        <v>76</v>
      </c>
      <c r="AY450" s="252" t="s">
        <v>362</v>
      </c>
    </row>
    <row r="451" s="13" customFormat="1">
      <c r="A451" s="13"/>
      <c r="B451" s="241"/>
      <c r="C451" s="242"/>
      <c r="D451" s="243" t="s">
        <v>372</v>
      </c>
      <c r="E451" s="244" t="s">
        <v>1</v>
      </c>
      <c r="F451" s="245" t="s">
        <v>954</v>
      </c>
      <c r="G451" s="242"/>
      <c r="H451" s="246">
        <v>-4.7279999999999998</v>
      </c>
      <c r="I451" s="247"/>
      <c r="J451" s="242"/>
      <c r="K451" s="242"/>
      <c r="L451" s="248"/>
      <c r="M451" s="249"/>
      <c r="N451" s="250"/>
      <c r="O451" s="250"/>
      <c r="P451" s="250"/>
      <c r="Q451" s="250"/>
      <c r="R451" s="250"/>
      <c r="S451" s="250"/>
      <c r="T451" s="251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2" t="s">
        <v>372</v>
      </c>
      <c r="AU451" s="252" t="s">
        <v>88</v>
      </c>
      <c r="AV451" s="13" t="s">
        <v>88</v>
      </c>
      <c r="AW451" s="13" t="s">
        <v>32</v>
      </c>
      <c r="AX451" s="13" t="s">
        <v>76</v>
      </c>
      <c r="AY451" s="252" t="s">
        <v>362</v>
      </c>
    </row>
    <row r="452" s="13" customFormat="1">
      <c r="A452" s="13"/>
      <c r="B452" s="241"/>
      <c r="C452" s="242"/>
      <c r="D452" s="243" t="s">
        <v>372</v>
      </c>
      <c r="E452" s="244" t="s">
        <v>1</v>
      </c>
      <c r="F452" s="245" t="s">
        <v>4632</v>
      </c>
      <c r="G452" s="242"/>
      <c r="H452" s="246">
        <v>-2</v>
      </c>
      <c r="I452" s="247"/>
      <c r="J452" s="242"/>
      <c r="K452" s="242"/>
      <c r="L452" s="248"/>
      <c r="M452" s="249"/>
      <c r="N452" s="250"/>
      <c r="O452" s="250"/>
      <c r="P452" s="250"/>
      <c r="Q452" s="250"/>
      <c r="R452" s="250"/>
      <c r="S452" s="250"/>
      <c r="T452" s="251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52" t="s">
        <v>372</v>
      </c>
      <c r="AU452" s="252" t="s">
        <v>88</v>
      </c>
      <c r="AV452" s="13" t="s">
        <v>88</v>
      </c>
      <c r="AW452" s="13" t="s">
        <v>32</v>
      </c>
      <c r="AX452" s="13" t="s">
        <v>76</v>
      </c>
      <c r="AY452" s="252" t="s">
        <v>362</v>
      </c>
    </row>
    <row r="453" s="15" customFormat="1">
      <c r="A453" s="15"/>
      <c r="B453" s="274"/>
      <c r="C453" s="275"/>
      <c r="D453" s="243" t="s">
        <v>372</v>
      </c>
      <c r="E453" s="276" t="s">
        <v>1</v>
      </c>
      <c r="F453" s="277" t="s">
        <v>4633</v>
      </c>
      <c r="G453" s="275"/>
      <c r="H453" s="276" t="s">
        <v>1</v>
      </c>
      <c r="I453" s="278"/>
      <c r="J453" s="275"/>
      <c r="K453" s="275"/>
      <c r="L453" s="279"/>
      <c r="M453" s="280"/>
      <c r="N453" s="281"/>
      <c r="O453" s="281"/>
      <c r="P453" s="281"/>
      <c r="Q453" s="281"/>
      <c r="R453" s="281"/>
      <c r="S453" s="281"/>
      <c r="T453" s="282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83" t="s">
        <v>372</v>
      </c>
      <c r="AU453" s="283" t="s">
        <v>88</v>
      </c>
      <c r="AV453" s="15" t="s">
        <v>83</v>
      </c>
      <c r="AW453" s="15" t="s">
        <v>32</v>
      </c>
      <c r="AX453" s="15" t="s">
        <v>76</v>
      </c>
      <c r="AY453" s="283" t="s">
        <v>362</v>
      </c>
    </row>
    <row r="454" s="13" customFormat="1">
      <c r="A454" s="13"/>
      <c r="B454" s="241"/>
      <c r="C454" s="242"/>
      <c r="D454" s="243" t="s">
        <v>372</v>
      </c>
      <c r="E454" s="244" t="s">
        <v>1</v>
      </c>
      <c r="F454" s="245" t="s">
        <v>4634</v>
      </c>
      <c r="G454" s="242"/>
      <c r="H454" s="246">
        <v>84.495000000000005</v>
      </c>
      <c r="I454" s="247"/>
      <c r="J454" s="242"/>
      <c r="K454" s="242"/>
      <c r="L454" s="248"/>
      <c r="M454" s="249"/>
      <c r="N454" s="250"/>
      <c r="O454" s="250"/>
      <c r="P454" s="250"/>
      <c r="Q454" s="250"/>
      <c r="R454" s="250"/>
      <c r="S454" s="250"/>
      <c r="T454" s="251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2" t="s">
        <v>372</v>
      </c>
      <c r="AU454" s="252" t="s">
        <v>88</v>
      </c>
      <c r="AV454" s="13" t="s">
        <v>88</v>
      </c>
      <c r="AW454" s="13" t="s">
        <v>32</v>
      </c>
      <c r="AX454" s="13" t="s">
        <v>76</v>
      </c>
      <c r="AY454" s="252" t="s">
        <v>362</v>
      </c>
    </row>
    <row r="455" s="13" customFormat="1">
      <c r="A455" s="13"/>
      <c r="B455" s="241"/>
      <c r="C455" s="242"/>
      <c r="D455" s="243" t="s">
        <v>372</v>
      </c>
      <c r="E455" s="244" t="s">
        <v>1</v>
      </c>
      <c r="F455" s="245" t="s">
        <v>954</v>
      </c>
      <c r="G455" s="242"/>
      <c r="H455" s="246">
        <v>-4.7279999999999998</v>
      </c>
      <c r="I455" s="247"/>
      <c r="J455" s="242"/>
      <c r="K455" s="242"/>
      <c r="L455" s="248"/>
      <c r="M455" s="249"/>
      <c r="N455" s="250"/>
      <c r="O455" s="250"/>
      <c r="P455" s="250"/>
      <c r="Q455" s="250"/>
      <c r="R455" s="250"/>
      <c r="S455" s="250"/>
      <c r="T455" s="251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2" t="s">
        <v>372</v>
      </c>
      <c r="AU455" s="252" t="s">
        <v>88</v>
      </c>
      <c r="AV455" s="13" t="s">
        <v>88</v>
      </c>
      <c r="AW455" s="13" t="s">
        <v>32</v>
      </c>
      <c r="AX455" s="13" t="s">
        <v>76</v>
      </c>
      <c r="AY455" s="252" t="s">
        <v>362</v>
      </c>
    </row>
    <row r="456" s="15" customFormat="1">
      <c r="A456" s="15"/>
      <c r="B456" s="274"/>
      <c r="C456" s="275"/>
      <c r="D456" s="243" t="s">
        <v>372</v>
      </c>
      <c r="E456" s="276" t="s">
        <v>1</v>
      </c>
      <c r="F456" s="277" t="s">
        <v>4635</v>
      </c>
      <c r="G456" s="275"/>
      <c r="H456" s="276" t="s">
        <v>1</v>
      </c>
      <c r="I456" s="278"/>
      <c r="J456" s="275"/>
      <c r="K456" s="275"/>
      <c r="L456" s="279"/>
      <c r="M456" s="280"/>
      <c r="N456" s="281"/>
      <c r="O456" s="281"/>
      <c r="P456" s="281"/>
      <c r="Q456" s="281"/>
      <c r="R456" s="281"/>
      <c r="S456" s="281"/>
      <c r="T456" s="282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83" t="s">
        <v>372</v>
      </c>
      <c r="AU456" s="283" t="s">
        <v>88</v>
      </c>
      <c r="AV456" s="15" t="s">
        <v>83</v>
      </c>
      <c r="AW456" s="15" t="s">
        <v>32</v>
      </c>
      <c r="AX456" s="15" t="s">
        <v>76</v>
      </c>
      <c r="AY456" s="283" t="s">
        <v>362</v>
      </c>
    </row>
    <row r="457" s="13" customFormat="1">
      <c r="A457" s="13"/>
      <c r="B457" s="241"/>
      <c r="C457" s="242"/>
      <c r="D457" s="243" t="s">
        <v>372</v>
      </c>
      <c r="E457" s="244" t="s">
        <v>1</v>
      </c>
      <c r="F457" s="245" t="s">
        <v>1012</v>
      </c>
      <c r="G457" s="242"/>
      <c r="H457" s="246">
        <v>55.412999999999997</v>
      </c>
      <c r="I457" s="247"/>
      <c r="J457" s="242"/>
      <c r="K457" s="242"/>
      <c r="L457" s="248"/>
      <c r="M457" s="249"/>
      <c r="N457" s="250"/>
      <c r="O457" s="250"/>
      <c r="P457" s="250"/>
      <c r="Q457" s="250"/>
      <c r="R457" s="250"/>
      <c r="S457" s="250"/>
      <c r="T457" s="251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2" t="s">
        <v>372</v>
      </c>
      <c r="AU457" s="252" t="s">
        <v>88</v>
      </c>
      <c r="AV457" s="13" t="s">
        <v>88</v>
      </c>
      <c r="AW457" s="13" t="s">
        <v>32</v>
      </c>
      <c r="AX457" s="13" t="s">
        <v>76</v>
      </c>
      <c r="AY457" s="252" t="s">
        <v>362</v>
      </c>
    </row>
    <row r="458" s="13" customFormat="1">
      <c r="A458" s="13"/>
      <c r="B458" s="241"/>
      <c r="C458" s="242"/>
      <c r="D458" s="243" t="s">
        <v>372</v>
      </c>
      <c r="E458" s="244" t="s">
        <v>1</v>
      </c>
      <c r="F458" s="245" t="s">
        <v>957</v>
      </c>
      <c r="G458" s="242"/>
      <c r="H458" s="246">
        <v>-1.5760000000000001</v>
      </c>
      <c r="I458" s="247"/>
      <c r="J458" s="242"/>
      <c r="K458" s="242"/>
      <c r="L458" s="248"/>
      <c r="M458" s="249"/>
      <c r="N458" s="250"/>
      <c r="O458" s="250"/>
      <c r="P458" s="250"/>
      <c r="Q458" s="250"/>
      <c r="R458" s="250"/>
      <c r="S458" s="250"/>
      <c r="T458" s="251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2" t="s">
        <v>372</v>
      </c>
      <c r="AU458" s="252" t="s">
        <v>88</v>
      </c>
      <c r="AV458" s="13" t="s">
        <v>88</v>
      </c>
      <c r="AW458" s="13" t="s">
        <v>32</v>
      </c>
      <c r="AX458" s="13" t="s">
        <v>76</v>
      </c>
      <c r="AY458" s="252" t="s">
        <v>362</v>
      </c>
    </row>
    <row r="459" s="13" customFormat="1">
      <c r="A459" s="13"/>
      <c r="B459" s="241"/>
      <c r="C459" s="242"/>
      <c r="D459" s="243" t="s">
        <v>372</v>
      </c>
      <c r="E459" s="244" t="s">
        <v>1</v>
      </c>
      <c r="F459" s="245" t="s">
        <v>4632</v>
      </c>
      <c r="G459" s="242"/>
      <c r="H459" s="246">
        <v>-2</v>
      </c>
      <c r="I459" s="247"/>
      <c r="J459" s="242"/>
      <c r="K459" s="242"/>
      <c r="L459" s="248"/>
      <c r="M459" s="249"/>
      <c r="N459" s="250"/>
      <c r="O459" s="250"/>
      <c r="P459" s="250"/>
      <c r="Q459" s="250"/>
      <c r="R459" s="250"/>
      <c r="S459" s="250"/>
      <c r="T459" s="251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2" t="s">
        <v>372</v>
      </c>
      <c r="AU459" s="252" t="s">
        <v>88</v>
      </c>
      <c r="AV459" s="13" t="s">
        <v>88</v>
      </c>
      <c r="AW459" s="13" t="s">
        <v>32</v>
      </c>
      <c r="AX459" s="13" t="s">
        <v>76</v>
      </c>
      <c r="AY459" s="252" t="s">
        <v>362</v>
      </c>
    </row>
    <row r="460" s="15" customFormat="1">
      <c r="A460" s="15"/>
      <c r="B460" s="274"/>
      <c r="C460" s="275"/>
      <c r="D460" s="243" t="s">
        <v>372</v>
      </c>
      <c r="E460" s="276" t="s">
        <v>1</v>
      </c>
      <c r="F460" s="277" t="s">
        <v>4636</v>
      </c>
      <c r="G460" s="275"/>
      <c r="H460" s="276" t="s">
        <v>1</v>
      </c>
      <c r="I460" s="278"/>
      <c r="J460" s="275"/>
      <c r="K460" s="275"/>
      <c r="L460" s="279"/>
      <c r="M460" s="280"/>
      <c r="N460" s="281"/>
      <c r="O460" s="281"/>
      <c r="P460" s="281"/>
      <c r="Q460" s="281"/>
      <c r="R460" s="281"/>
      <c r="S460" s="281"/>
      <c r="T460" s="282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83" t="s">
        <v>372</v>
      </c>
      <c r="AU460" s="283" t="s">
        <v>88</v>
      </c>
      <c r="AV460" s="15" t="s">
        <v>83</v>
      </c>
      <c r="AW460" s="15" t="s">
        <v>32</v>
      </c>
      <c r="AX460" s="15" t="s">
        <v>76</v>
      </c>
      <c r="AY460" s="283" t="s">
        <v>362</v>
      </c>
    </row>
    <row r="461" s="13" customFormat="1">
      <c r="A461" s="13"/>
      <c r="B461" s="241"/>
      <c r="C461" s="242"/>
      <c r="D461" s="243" t="s">
        <v>372</v>
      </c>
      <c r="E461" s="244" t="s">
        <v>1</v>
      </c>
      <c r="F461" s="245" t="s">
        <v>4637</v>
      </c>
      <c r="G461" s="242"/>
      <c r="H461" s="246">
        <v>110.82599999999999</v>
      </c>
      <c r="I461" s="247"/>
      <c r="J461" s="242"/>
      <c r="K461" s="242"/>
      <c r="L461" s="248"/>
      <c r="M461" s="249"/>
      <c r="N461" s="250"/>
      <c r="O461" s="250"/>
      <c r="P461" s="250"/>
      <c r="Q461" s="250"/>
      <c r="R461" s="250"/>
      <c r="S461" s="250"/>
      <c r="T461" s="251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2" t="s">
        <v>372</v>
      </c>
      <c r="AU461" s="252" t="s">
        <v>88</v>
      </c>
      <c r="AV461" s="13" t="s">
        <v>88</v>
      </c>
      <c r="AW461" s="13" t="s">
        <v>32</v>
      </c>
      <c r="AX461" s="13" t="s">
        <v>76</v>
      </c>
      <c r="AY461" s="252" t="s">
        <v>362</v>
      </c>
    </row>
    <row r="462" s="13" customFormat="1">
      <c r="A462" s="13"/>
      <c r="B462" s="241"/>
      <c r="C462" s="242"/>
      <c r="D462" s="243" t="s">
        <v>372</v>
      </c>
      <c r="E462" s="244" t="s">
        <v>1</v>
      </c>
      <c r="F462" s="245" t="s">
        <v>952</v>
      </c>
      <c r="G462" s="242"/>
      <c r="H462" s="246">
        <v>-3.1520000000000001</v>
      </c>
      <c r="I462" s="247"/>
      <c r="J462" s="242"/>
      <c r="K462" s="242"/>
      <c r="L462" s="248"/>
      <c r="M462" s="249"/>
      <c r="N462" s="250"/>
      <c r="O462" s="250"/>
      <c r="P462" s="250"/>
      <c r="Q462" s="250"/>
      <c r="R462" s="250"/>
      <c r="S462" s="250"/>
      <c r="T462" s="251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2" t="s">
        <v>372</v>
      </c>
      <c r="AU462" s="252" t="s">
        <v>88</v>
      </c>
      <c r="AV462" s="13" t="s">
        <v>88</v>
      </c>
      <c r="AW462" s="13" t="s">
        <v>32</v>
      </c>
      <c r="AX462" s="13" t="s">
        <v>76</v>
      </c>
      <c r="AY462" s="252" t="s">
        <v>362</v>
      </c>
    </row>
    <row r="463" s="15" customFormat="1">
      <c r="A463" s="15"/>
      <c r="B463" s="274"/>
      <c r="C463" s="275"/>
      <c r="D463" s="243" t="s">
        <v>372</v>
      </c>
      <c r="E463" s="276" t="s">
        <v>1</v>
      </c>
      <c r="F463" s="277" t="s">
        <v>4638</v>
      </c>
      <c r="G463" s="275"/>
      <c r="H463" s="276" t="s">
        <v>1</v>
      </c>
      <c r="I463" s="278"/>
      <c r="J463" s="275"/>
      <c r="K463" s="275"/>
      <c r="L463" s="279"/>
      <c r="M463" s="280"/>
      <c r="N463" s="281"/>
      <c r="O463" s="281"/>
      <c r="P463" s="281"/>
      <c r="Q463" s="281"/>
      <c r="R463" s="281"/>
      <c r="S463" s="281"/>
      <c r="T463" s="282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83" t="s">
        <v>372</v>
      </c>
      <c r="AU463" s="283" t="s">
        <v>88</v>
      </c>
      <c r="AV463" s="15" t="s">
        <v>83</v>
      </c>
      <c r="AW463" s="15" t="s">
        <v>32</v>
      </c>
      <c r="AX463" s="15" t="s">
        <v>76</v>
      </c>
      <c r="AY463" s="283" t="s">
        <v>362</v>
      </c>
    </row>
    <row r="464" s="13" customFormat="1">
      <c r="A464" s="13"/>
      <c r="B464" s="241"/>
      <c r="C464" s="242"/>
      <c r="D464" s="243" t="s">
        <v>372</v>
      </c>
      <c r="E464" s="244" t="s">
        <v>1</v>
      </c>
      <c r="F464" s="245" t="s">
        <v>4639</v>
      </c>
      <c r="G464" s="242"/>
      <c r="H464" s="246">
        <v>74.277000000000001</v>
      </c>
      <c r="I464" s="247"/>
      <c r="J464" s="242"/>
      <c r="K464" s="242"/>
      <c r="L464" s="248"/>
      <c r="M464" s="249"/>
      <c r="N464" s="250"/>
      <c r="O464" s="250"/>
      <c r="P464" s="250"/>
      <c r="Q464" s="250"/>
      <c r="R464" s="250"/>
      <c r="S464" s="250"/>
      <c r="T464" s="251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2" t="s">
        <v>372</v>
      </c>
      <c r="AU464" s="252" t="s">
        <v>88</v>
      </c>
      <c r="AV464" s="13" t="s">
        <v>88</v>
      </c>
      <c r="AW464" s="13" t="s">
        <v>32</v>
      </c>
      <c r="AX464" s="13" t="s">
        <v>76</v>
      </c>
      <c r="AY464" s="252" t="s">
        <v>362</v>
      </c>
    </row>
    <row r="465" s="13" customFormat="1">
      <c r="A465" s="13"/>
      <c r="B465" s="241"/>
      <c r="C465" s="242"/>
      <c r="D465" s="243" t="s">
        <v>372</v>
      </c>
      <c r="E465" s="244" t="s">
        <v>1</v>
      </c>
      <c r="F465" s="245" t="s">
        <v>952</v>
      </c>
      <c r="G465" s="242"/>
      <c r="H465" s="246">
        <v>-3.1520000000000001</v>
      </c>
      <c r="I465" s="247"/>
      <c r="J465" s="242"/>
      <c r="K465" s="242"/>
      <c r="L465" s="248"/>
      <c r="M465" s="249"/>
      <c r="N465" s="250"/>
      <c r="O465" s="250"/>
      <c r="P465" s="250"/>
      <c r="Q465" s="250"/>
      <c r="R465" s="250"/>
      <c r="S465" s="250"/>
      <c r="T465" s="251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2" t="s">
        <v>372</v>
      </c>
      <c r="AU465" s="252" t="s">
        <v>88</v>
      </c>
      <c r="AV465" s="13" t="s">
        <v>88</v>
      </c>
      <c r="AW465" s="13" t="s">
        <v>32</v>
      </c>
      <c r="AX465" s="13" t="s">
        <v>76</v>
      </c>
      <c r="AY465" s="252" t="s">
        <v>362</v>
      </c>
    </row>
    <row r="466" s="15" customFormat="1">
      <c r="A466" s="15"/>
      <c r="B466" s="274"/>
      <c r="C466" s="275"/>
      <c r="D466" s="243" t="s">
        <v>372</v>
      </c>
      <c r="E466" s="276" t="s">
        <v>1</v>
      </c>
      <c r="F466" s="277" t="s">
        <v>4640</v>
      </c>
      <c r="G466" s="275"/>
      <c r="H466" s="276" t="s">
        <v>1</v>
      </c>
      <c r="I466" s="278"/>
      <c r="J466" s="275"/>
      <c r="K466" s="275"/>
      <c r="L466" s="279"/>
      <c r="M466" s="280"/>
      <c r="N466" s="281"/>
      <c r="O466" s="281"/>
      <c r="P466" s="281"/>
      <c r="Q466" s="281"/>
      <c r="R466" s="281"/>
      <c r="S466" s="281"/>
      <c r="T466" s="282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83" t="s">
        <v>372</v>
      </c>
      <c r="AU466" s="283" t="s">
        <v>88</v>
      </c>
      <c r="AV466" s="15" t="s">
        <v>83</v>
      </c>
      <c r="AW466" s="15" t="s">
        <v>32</v>
      </c>
      <c r="AX466" s="15" t="s">
        <v>76</v>
      </c>
      <c r="AY466" s="283" t="s">
        <v>362</v>
      </c>
    </row>
    <row r="467" s="13" customFormat="1">
      <c r="A467" s="13"/>
      <c r="B467" s="241"/>
      <c r="C467" s="242"/>
      <c r="D467" s="243" t="s">
        <v>372</v>
      </c>
      <c r="E467" s="244" t="s">
        <v>1</v>
      </c>
      <c r="F467" s="245" t="s">
        <v>4637</v>
      </c>
      <c r="G467" s="242"/>
      <c r="H467" s="246">
        <v>110.82599999999999</v>
      </c>
      <c r="I467" s="247"/>
      <c r="J467" s="242"/>
      <c r="K467" s="242"/>
      <c r="L467" s="248"/>
      <c r="M467" s="249"/>
      <c r="N467" s="250"/>
      <c r="O467" s="250"/>
      <c r="P467" s="250"/>
      <c r="Q467" s="250"/>
      <c r="R467" s="250"/>
      <c r="S467" s="250"/>
      <c r="T467" s="251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2" t="s">
        <v>372</v>
      </c>
      <c r="AU467" s="252" t="s">
        <v>88</v>
      </c>
      <c r="AV467" s="13" t="s">
        <v>88</v>
      </c>
      <c r="AW467" s="13" t="s">
        <v>32</v>
      </c>
      <c r="AX467" s="13" t="s">
        <v>76</v>
      </c>
      <c r="AY467" s="252" t="s">
        <v>362</v>
      </c>
    </row>
    <row r="468" s="13" customFormat="1">
      <c r="A468" s="13"/>
      <c r="B468" s="241"/>
      <c r="C468" s="242"/>
      <c r="D468" s="243" t="s">
        <v>372</v>
      </c>
      <c r="E468" s="244" t="s">
        <v>1</v>
      </c>
      <c r="F468" s="245" t="s">
        <v>952</v>
      </c>
      <c r="G468" s="242"/>
      <c r="H468" s="246">
        <v>-3.1520000000000001</v>
      </c>
      <c r="I468" s="247"/>
      <c r="J468" s="242"/>
      <c r="K468" s="242"/>
      <c r="L468" s="248"/>
      <c r="M468" s="249"/>
      <c r="N468" s="250"/>
      <c r="O468" s="250"/>
      <c r="P468" s="250"/>
      <c r="Q468" s="250"/>
      <c r="R468" s="250"/>
      <c r="S468" s="250"/>
      <c r="T468" s="251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2" t="s">
        <v>372</v>
      </c>
      <c r="AU468" s="252" t="s">
        <v>88</v>
      </c>
      <c r="AV468" s="13" t="s">
        <v>88</v>
      </c>
      <c r="AW468" s="13" t="s">
        <v>32</v>
      </c>
      <c r="AX468" s="13" t="s">
        <v>76</v>
      </c>
      <c r="AY468" s="252" t="s">
        <v>362</v>
      </c>
    </row>
    <row r="469" s="15" customFormat="1">
      <c r="A469" s="15"/>
      <c r="B469" s="274"/>
      <c r="C469" s="275"/>
      <c r="D469" s="243" t="s">
        <v>372</v>
      </c>
      <c r="E469" s="276" t="s">
        <v>1</v>
      </c>
      <c r="F469" s="277" t="s">
        <v>4641</v>
      </c>
      <c r="G469" s="275"/>
      <c r="H469" s="276" t="s">
        <v>1</v>
      </c>
      <c r="I469" s="278"/>
      <c r="J469" s="275"/>
      <c r="K469" s="275"/>
      <c r="L469" s="279"/>
      <c r="M469" s="280"/>
      <c r="N469" s="281"/>
      <c r="O469" s="281"/>
      <c r="P469" s="281"/>
      <c r="Q469" s="281"/>
      <c r="R469" s="281"/>
      <c r="S469" s="281"/>
      <c r="T469" s="282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83" t="s">
        <v>372</v>
      </c>
      <c r="AU469" s="283" t="s">
        <v>88</v>
      </c>
      <c r="AV469" s="15" t="s">
        <v>83</v>
      </c>
      <c r="AW469" s="15" t="s">
        <v>32</v>
      </c>
      <c r="AX469" s="15" t="s">
        <v>76</v>
      </c>
      <c r="AY469" s="283" t="s">
        <v>362</v>
      </c>
    </row>
    <row r="470" s="13" customFormat="1">
      <c r="A470" s="13"/>
      <c r="B470" s="241"/>
      <c r="C470" s="242"/>
      <c r="D470" s="243" t="s">
        <v>372</v>
      </c>
      <c r="E470" s="244" t="s">
        <v>1</v>
      </c>
      <c r="F470" s="245" t="s">
        <v>4637</v>
      </c>
      <c r="G470" s="242"/>
      <c r="H470" s="246">
        <v>110.82599999999999</v>
      </c>
      <c r="I470" s="247"/>
      <c r="J470" s="242"/>
      <c r="K470" s="242"/>
      <c r="L470" s="248"/>
      <c r="M470" s="249"/>
      <c r="N470" s="250"/>
      <c r="O470" s="250"/>
      <c r="P470" s="250"/>
      <c r="Q470" s="250"/>
      <c r="R470" s="250"/>
      <c r="S470" s="250"/>
      <c r="T470" s="251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2" t="s">
        <v>372</v>
      </c>
      <c r="AU470" s="252" t="s">
        <v>88</v>
      </c>
      <c r="AV470" s="13" t="s">
        <v>88</v>
      </c>
      <c r="AW470" s="13" t="s">
        <v>32</v>
      </c>
      <c r="AX470" s="13" t="s">
        <v>76</v>
      </c>
      <c r="AY470" s="252" t="s">
        <v>362</v>
      </c>
    </row>
    <row r="471" s="13" customFormat="1">
      <c r="A471" s="13"/>
      <c r="B471" s="241"/>
      <c r="C471" s="242"/>
      <c r="D471" s="243" t="s">
        <v>372</v>
      </c>
      <c r="E471" s="244" t="s">
        <v>1</v>
      </c>
      <c r="F471" s="245" t="s">
        <v>954</v>
      </c>
      <c r="G471" s="242"/>
      <c r="H471" s="246">
        <v>-4.7279999999999998</v>
      </c>
      <c r="I471" s="247"/>
      <c r="J471" s="242"/>
      <c r="K471" s="242"/>
      <c r="L471" s="248"/>
      <c r="M471" s="249"/>
      <c r="N471" s="250"/>
      <c r="O471" s="250"/>
      <c r="P471" s="250"/>
      <c r="Q471" s="250"/>
      <c r="R471" s="250"/>
      <c r="S471" s="250"/>
      <c r="T471" s="251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2" t="s">
        <v>372</v>
      </c>
      <c r="AU471" s="252" t="s">
        <v>88</v>
      </c>
      <c r="AV471" s="13" t="s">
        <v>88</v>
      </c>
      <c r="AW471" s="13" t="s">
        <v>32</v>
      </c>
      <c r="AX471" s="13" t="s">
        <v>76</v>
      </c>
      <c r="AY471" s="252" t="s">
        <v>362</v>
      </c>
    </row>
    <row r="472" s="15" customFormat="1">
      <c r="A472" s="15"/>
      <c r="B472" s="274"/>
      <c r="C472" s="275"/>
      <c r="D472" s="243" t="s">
        <v>372</v>
      </c>
      <c r="E472" s="276" t="s">
        <v>1</v>
      </c>
      <c r="F472" s="277" t="s">
        <v>4642</v>
      </c>
      <c r="G472" s="275"/>
      <c r="H472" s="276" t="s">
        <v>1</v>
      </c>
      <c r="I472" s="278"/>
      <c r="J472" s="275"/>
      <c r="K472" s="275"/>
      <c r="L472" s="279"/>
      <c r="M472" s="280"/>
      <c r="N472" s="281"/>
      <c r="O472" s="281"/>
      <c r="P472" s="281"/>
      <c r="Q472" s="281"/>
      <c r="R472" s="281"/>
      <c r="S472" s="281"/>
      <c r="T472" s="282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83" t="s">
        <v>372</v>
      </c>
      <c r="AU472" s="283" t="s">
        <v>88</v>
      </c>
      <c r="AV472" s="15" t="s">
        <v>83</v>
      </c>
      <c r="AW472" s="15" t="s">
        <v>32</v>
      </c>
      <c r="AX472" s="15" t="s">
        <v>76</v>
      </c>
      <c r="AY472" s="283" t="s">
        <v>362</v>
      </c>
    </row>
    <row r="473" s="13" customFormat="1">
      <c r="A473" s="13"/>
      <c r="B473" s="241"/>
      <c r="C473" s="242"/>
      <c r="D473" s="243" t="s">
        <v>372</v>
      </c>
      <c r="E473" s="244" t="s">
        <v>1</v>
      </c>
      <c r="F473" s="245" t="s">
        <v>4643</v>
      </c>
      <c r="G473" s="242"/>
      <c r="H473" s="246">
        <v>48.990000000000002</v>
      </c>
      <c r="I473" s="247"/>
      <c r="J473" s="242"/>
      <c r="K473" s="242"/>
      <c r="L473" s="248"/>
      <c r="M473" s="249"/>
      <c r="N473" s="250"/>
      <c r="O473" s="250"/>
      <c r="P473" s="250"/>
      <c r="Q473" s="250"/>
      <c r="R473" s="250"/>
      <c r="S473" s="250"/>
      <c r="T473" s="251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2" t="s">
        <v>372</v>
      </c>
      <c r="AU473" s="252" t="s">
        <v>88</v>
      </c>
      <c r="AV473" s="13" t="s">
        <v>88</v>
      </c>
      <c r="AW473" s="13" t="s">
        <v>32</v>
      </c>
      <c r="AX473" s="13" t="s">
        <v>76</v>
      </c>
      <c r="AY473" s="252" t="s">
        <v>362</v>
      </c>
    </row>
    <row r="474" s="13" customFormat="1">
      <c r="A474" s="13"/>
      <c r="B474" s="241"/>
      <c r="C474" s="242"/>
      <c r="D474" s="243" t="s">
        <v>372</v>
      </c>
      <c r="E474" s="244" t="s">
        <v>1</v>
      </c>
      <c r="F474" s="245" t="s">
        <v>963</v>
      </c>
      <c r="G474" s="242"/>
      <c r="H474" s="246">
        <v>-2.4630000000000001</v>
      </c>
      <c r="I474" s="247"/>
      <c r="J474" s="242"/>
      <c r="K474" s="242"/>
      <c r="L474" s="248"/>
      <c r="M474" s="249"/>
      <c r="N474" s="250"/>
      <c r="O474" s="250"/>
      <c r="P474" s="250"/>
      <c r="Q474" s="250"/>
      <c r="R474" s="250"/>
      <c r="S474" s="250"/>
      <c r="T474" s="251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2" t="s">
        <v>372</v>
      </c>
      <c r="AU474" s="252" t="s">
        <v>88</v>
      </c>
      <c r="AV474" s="13" t="s">
        <v>88</v>
      </c>
      <c r="AW474" s="13" t="s">
        <v>32</v>
      </c>
      <c r="AX474" s="13" t="s">
        <v>76</v>
      </c>
      <c r="AY474" s="252" t="s">
        <v>362</v>
      </c>
    </row>
    <row r="475" s="13" customFormat="1">
      <c r="A475" s="13"/>
      <c r="B475" s="241"/>
      <c r="C475" s="242"/>
      <c r="D475" s="243" t="s">
        <v>372</v>
      </c>
      <c r="E475" s="244" t="s">
        <v>1</v>
      </c>
      <c r="F475" s="245" t="s">
        <v>2316</v>
      </c>
      <c r="G475" s="242"/>
      <c r="H475" s="246">
        <v>-3</v>
      </c>
      <c r="I475" s="247"/>
      <c r="J475" s="242"/>
      <c r="K475" s="242"/>
      <c r="L475" s="248"/>
      <c r="M475" s="249"/>
      <c r="N475" s="250"/>
      <c r="O475" s="250"/>
      <c r="P475" s="250"/>
      <c r="Q475" s="250"/>
      <c r="R475" s="250"/>
      <c r="S475" s="250"/>
      <c r="T475" s="251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2" t="s">
        <v>372</v>
      </c>
      <c r="AU475" s="252" t="s">
        <v>88</v>
      </c>
      <c r="AV475" s="13" t="s">
        <v>88</v>
      </c>
      <c r="AW475" s="13" t="s">
        <v>32</v>
      </c>
      <c r="AX475" s="13" t="s">
        <v>76</v>
      </c>
      <c r="AY475" s="252" t="s">
        <v>362</v>
      </c>
    </row>
    <row r="476" s="15" customFormat="1">
      <c r="A476" s="15"/>
      <c r="B476" s="274"/>
      <c r="C476" s="275"/>
      <c r="D476" s="243" t="s">
        <v>372</v>
      </c>
      <c r="E476" s="276" t="s">
        <v>1</v>
      </c>
      <c r="F476" s="277" t="s">
        <v>4644</v>
      </c>
      <c r="G476" s="275"/>
      <c r="H476" s="276" t="s">
        <v>1</v>
      </c>
      <c r="I476" s="278"/>
      <c r="J476" s="275"/>
      <c r="K476" s="275"/>
      <c r="L476" s="279"/>
      <c r="M476" s="280"/>
      <c r="N476" s="281"/>
      <c r="O476" s="281"/>
      <c r="P476" s="281"/>
      <c r="Q476" s="281"/>
      <c r="R476" s="281"/>
      <c r="S476" s="281"/>
      <c r="T476" s="282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83" t="s">
        <v>372</v>
      </c>
      <c r="AU476" s="283" t="s">
        <v>88</v>
      </c>
      <c r="AV476" s="15" t="s">
        <v>83</v>
      </c>
      <c r="AW476" s="15" t="s">
        <v>32</v>
      </c>
      <c r="AX476" s="15" t="s">
        <v>76</v>
      </c>
      <c r="AY476" s="283" t="s">
        <v>362</v>
      </c>
    </row>
    <row r="477" s="13" customFormat="1">
      <c r="A477" s="13"/>
      <c r="B477" s="241"/>
      <c r="C477" s="242"/>
      <c r="D477" s="243" t="s">
        <v>372</v>
      </c>
      <c r="E477" s="244" t="s">
        <v>1</v>
      </c>
      <c r="F477" s="245" t="s">
        <v>4645</v>
      </c>
      <c r="G477" s="242"/>
      <c r="H477" s="246">
        <v>52.268999999999998</v>
      </c>
      <c r="I477" s="247"/>
      <c r="J477" s="242"/>
      <c r="K477" s="242"/>
      <c r="L477" s="248"/>
      <c r="M477" s="249"/>
      <c r="N477" s="250"/>
      <c r="O477" s="250"/>
      <c r="P477" s="250"/>
      <c r="Q477" s="250"/>
      <c r="R477" s="250"/>
      <c r="S477" s="250"/>
      <c r="T477" s="251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52" t="s">
        <v>372</v>
      </c>
      <c r="AU477" s="252" t="s">
        <v>88</v>
      </c>
      <c r="AV477" s="13" t="s">
        <v>88</v>
      </c>
      <c r="AW477" s="13" t="s">
        <v>32</v>
      </c>
      <c r="AX477" s="13" t="s">
        <v>76</v>
      </c>
      <c r="AY477" s="252" t="s">
        <v>362</v>
      </c>
    </row>
    <row r="478" s="13" customFormat="1">
      <c r="A478" s="13"/>
      <c r="B478" s="241"/>
      <c r="C478" s="242"/>
      <c r="D478" s="243" t="s">
        <v>372</v>
      </c>
      <c r="E478" s="244" t="s">
        <v>1</v>
      </c>
      <c r="F478" s="245" t="s">
        <v>963</v>
      </c>
      <c r="G478" s="242"/>
      <c r="H478" s="246">
        <v>-2.4630000000000001</v>
      </c>
      <c r="I478" s="247"/>
      <c r="J478" s="242"/>
      <c r="K478" s="242"/>
      <c r="L478" s="248"/>
      <c r="M478" s="249"/>
      <c r="N478" s="250"/>
      <c r="O478" s="250"/>
      <c r="P478" s="250"/>
      <c r="Q478" s="250"/>
      <c r="R478" s="250"/>
      <c r="S478" s="250"/>
      <c r="T478" s="251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2" t="s">
        <v>372</v>
      </c>
      <c r="AU478" s="252" t="s">
        <v>88</v>
      </c>
      <c r="AV478" s="13" t="s">
        <v>88</v>
      </c>
      <c r="AW478" s="13" t="s">
        <v>32</v>
      </c>
      <c r="AX478" s="13" t="s">
        <v>76</v>
      </c>
      <c r="AY478" s="252" t="s">
        <v>362</v>
      </c>
    </row>
    <row r="479" s="15" customFormat="1">
      <c r="A479" s="15"/>
      <c r="B479" s="274"/>
      <c r="C479" s="275"/>
      <c r="D479" s="243" t="s">
        <v>372</v>
      </c>
      <c r="E479" s="276" t="s">
        <v>1</v>
      </c>
      <c r="F479" s="277" t="s">
        <v>4646</v>
      </c>
      <c r="G479" s="275"/>
      <c r="H479" s="276" t="s">
        <v>1</v>
      </c>
      <c r="I479" s="278"/>
      <c r="J479" s="275"/>
      <c r="K479" s="275"/>
      <c r="L479" s="279"/>
      <c r="M479" s="280"/>
      <c r="N479" s="281"/>
      <c r="O479" s="281"/>
      <c r="P479" s="281"/>
      <c r="Q479" s="281"/>
      <c r="R479" s="281"/>
      <c r="S479" s="281"/>
      <c r="T479" s="282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83" t="s">
        <v>372</v>
      </c>
      <c r="AU479" s="283" t="s">
        <v>88</v>
      </c>
      <c r="AV479" s="15" t="s">
        <v>83</v>
      </c>
      <c r="AW479" s="15" t="s">
        <v>32</v>
      </c>
      <c r="AX479" s="15" t="s">
        <v>76</v>
      </c>
      <c r="AY479" s="283" t="s">
        <v>362</v>
      </c>
    </row>
    <row r="480" s="13" customFormat="1">
      <c r="A480" s="13"/>
      <c r="B480" s="241"/>
      <c r="C480" s="242"/>
      <c r="D480" s="243" t="s">
        <v>372</v>
      </c>
      <c r="E480" s="244" t="s">
        <v>1</v>
      </c>
      <c r="F480" s="245" t="s">
        <v>4647</v>
      </c>
      <c r="G480" s="242"/>
      <c r="H480" s="246">
        <v>37.787999999999997</v>
      </c>
      <c r="I480" s="247"/>
      <c r="J480" s="242"/>
      <c r="K480" s="242"/>
      <c r="L480" s="248"/>
      <c r="M480" s="249"/>
      <c r="N480" s="250"/>
      <c r="O480" s="250"/>
      <c r="P480" s="250"/>
      <c r="Q480" s="250"/>
      <c r="R480" s="250"/>
      <c r="S480" s="250"/>
      <c r="T480" s="251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2" t="s">
        <v>372</v>
      </c>
      <c r="AU480" s="252" t="s">
        <v>88</v>
      </c>
      <c r="AV480" s="13" t="s">
        <v>88</v>
      </c>
      <c r="AW480" s="13" t="s">
        <v>32</v>
      </c>
      <c r="AX480" s="13" t="s">
        <v>76</v>
      </c>
      <c r="AY480" s="252" t="s">
        <v>362</v>
      </c>
    </row>
    <row r="481" s="13" customFormat="1">
      <c r="A481" s="13"/>
      <c r="B481" s="241"/>
      <c r="C481" s="242"/>
      <c r="D481" s="243" t="s">
        <v>372</v>
      </c>
      <c r="E481" s="244" t="s">
        <v>1</v>
      </c>
      <c r="F481" s="245" t="s">
        <v>966</v>
      </c>
      <c r="G481" s="242"/>
      <c r="H481" s="246">
        <v>-1.379</v>
      </c>
      <c r="I481" s="247"/>
      <c r="J481" s="242"/>
      <c r="K481" s="242"/>
      <c r="L481" s="248"/>
      <c r="M481" s="249"/>
      <c r="N481" s="250"/>
      <c r="O481" s="250"/>
      <c r="P481" s="250"/>
      <c r="Q481" s="250"/>
      <c r="R481" s="250"/>
      <c r="S481" s="250"/>
      <c r="T481" s="251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2" t="s">
        <v>372</v>
      </c>
      <c r="AU481" s="252" t="s">
        <v>88</v>
      </c>
      <c r="AV481" s="13" t="s">
        <v>88</v>
      </c>
      <c r="AW481" s="13" t="s">
        <v>32</v>
      </c>
      <c r="AX481" s="13" t="s">
        <v>76</v>
      </c>
      <c r="AY481" s="252" t="s">
        <v>362</v>
      </c>
    </row>
    <row r="482" s="16" customFormat="1">
      <c r="A482" s="16"/>
      <c r="B482" s="297"/>
      <c r="C482" s="298"/>
      <c r="D482" s="243" t="s">
        <v>372</v>
      </c>
      <c r="E482" s="299" t="s">
        <v>1</v>
      </c>
      <c r="F482" s="300" t="s">
        <v>848</v>
      </c>
      <c r="G482" s="298"/>
      <c r="H482" s="301">
        <v>1201.127</v>
      </c>
      <c r="I482" s="302"/>
      <c r="J482" s="298"/>
      <c r="K482" s="298"/>
      <c r="L482" s="303"/>
      <c r="M482" s="304"/>
      <c r="N482" s="305"/>
      <c r="O482" s="305"/>
      <c r="P482" s="305"/>
      <c r="Q482" s="305"/>
      <c r="R482" s="305"/>
      <c r="S482" s="305"/>
      <c r="T482" s="30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T482" s="307" t="s">
        <v>372</v>
      </c>
      <c r="AU482" s="307" t="s">
        <v>88</v>
      </c>
      <c r="AV482" s="16" t="s">
        <v>104</v>
      </c>
      <c r="AW482" s="16" t="s">
        <v>32</v>
      </c>
      <c r="AX482" s="16" t="s">
        <v>76</v>
      </c>
      <c r="AY482" s="307" t="s">
        <v>362</v>
      </c>
    </row>
    <row r="483" s="15" customFormat="1">
      <c r="A483" s="15"/>
      <c r="B483" s="274"/>
      <c r="C483" s="275"/>
      <c r="D483" s="243" t="s">
        <v>372</v>
      </c>
      <c r="E483" s="276" t="s">
        <v>1</v>
      </c>
      <c r="F483" s="277" t="s">
        <v>684</v>
      </c>
      <c r="G483" s="275"/>
      <c r="H483" s="276" t="s">
        <v>1</v>
      </c>
      <c r="I483" s="278"/>
      <c r="J483" s="275"/>
      <c r="K483" s="275"/>
      <c r="L483" s="279"/>
      <c r="M483" s="280"/>
      <c r="N483" s="281"/>
      <c r="O483" s="281"/>
      <c r="P483" s="281"/>
      <c r="Q483" s="281"/>
      <c r="R483" s="281"/>
      <c r="S483" s="281"/>
      <c r="T483" s="282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83" t="s">
        <v>372</v>
      </c>
      <c r="AU483" s="283" t="s">
        <v>88</v>
      </c>
      <c r="AV483" s="15" t="s">
        <v>83</v>
      </c>
      <c r="AW483" s="15" t="s">
        <v>32</v>
      </c>
      <c r="AX483" s="15" t="s">
        <v>76</v>
      </c>
      <c r="AY483" s="283" t="s">
        <v>362</v>
      </c>
    </row>
    <row r="484" s="15" customFormat="1">
      <c r="A484" s="15"/>
      <c r="B484" s="274"/>
      <c r="C484" s="275"/>
      <c r="D484" s="243" t="s">
        <v>372</v>
      </c>
      <c r="E484" s="276" t="s">
        <v>1</v>
      </c>
      <c r="F484" s="277" t="s">
        <v>4648</v>
      </c>
      <c r="G484" s="275"/>
      <c r="H484" s="276" t="s">
        <v>1</v>
      </c>
      <c r="I484" s="278"/>
      <c r="J484" s="275"/>
      <c r="K484" s="275"/>
      <c r="L484" s="279"/>
      <c r="M484" s="280"/>
      <c r="N484" s="281"/>
      <c r="O484" s="281"/>
      <c r="P484" s="281"/>
      <c r="Q484" s="281"/>
      <c r="R484" s="281"/>
      <c r="S484" s="281"/>
      <c r="T484" s="282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83" t="s">
        <v>372</v>
      </c>
      <c r="AU484" s="283" t="s">
        <v>88</v>
      </c>
      <c r="AV484" s="15" t="s">
        <v>83</v>
      </c>
      <c r="AW484" s="15" t="s">
        <v>32</v>
      </c>
      <c r="AX484" s="15" t="s">
        <v>76</v>
      </c>
      <c r="AY484" s="283" t="s">
        <v>362</v>
      </c>
    </row>
    <row r="485" s="13" customFormat="1">
      <c r="A485" s="13"/>
      <c r="B485" s="241"/>
      <c r="C485" s="242"/>
      <c r="D485" s="243" t="s">
        <v>372</v>
      </c>
      <c r="E485" s="244" t="s">
        <v>1</v>
      </c>
      <c r="F485" s="245" t="s">
        <v>1015</v>
      </c>
      <c r="G485" s="242"/>
      <c r="H485" s="246">
        <v>105.75</v>
      </c>
      <c r="I485" s="247"/>
      <c r="J485" s="242"/>
      <c r="K485" s="242"/>
      <c r="L485" s="248"/>
      <c r="M485" s="249"/>
      <c r="N485" s="250"/>
      <c r="O485" s="250"/>
      <c r="P485" s="250"/>
      <c r="Q485" s="250"/>
      <c r="R485" s="250"/>
      <c r="S485" s="250"/>
      <c r="T485" s="251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52" t="s">
        <v>372</v>
      </c>
      <c r="AU485" s="252" t="s">
        <v>88</v>
      </c>
      <c r="AV485" s="13" t="s">
        <v>88</v>
      </c>
      <c r="AW485" s="13" t="s">
        <v>32</v>
      </c>
      <c r="AX485" s="13" t="s">
        <v>76</v>
      </c>
      <c r="AY485" s="252" t="s">
        <v>362</v>
      </c>
    </row>
    <row r="486" s="13" customFormat="1">
      <c r="A486" s="13"/>
      <c r="B486" s="241"/>
      <c r="C486" s="242"/>
      <c r="D486" s="243" t="s">
        <v>372</v>
      </c>
      <c r="E486" s="244" t="s">
        <v>1</v>
      </c>
      <c r="F486" s="245" t="s">
        <v>954</v>
      </c>
      <c r="G486" s="242"/>
      <c r="H486" s="246">
        <v>-4.7279999999999998</v>
      </c>
      <c r="I486" s="247"/>
      <c r="J486" s="242"/>
      <c r="K486" s="242"/>
      <c r="L486" s="248"/>
      <c r="M486" s="249"/>
      <c r="N486" s="250"/>
      <c r="O486" s="250"/>
      <c r="P486" s="250"/>
      <c r="Q486" s="250"/>
      <c r="R486" s="250"/>
      <c r="S486" s="250"/>
      <c r="T486" s="251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2" t="s">
        <v>372</v>
      </c>
      <c r="AU486" s="252" t="s">
        <v>88</v>
      </c>
      <c r="AV486" s="13" t="s">
        <v>88</v>
      </c>
      <c r="AW486" s="13" t="s">
        <v>32</v>
      </c>
      <c r="AX486" s="13" t="s">
        <v>76</v>
      </c>
      <c r="AY486" s="252" t="s">
        <v>362</v>
      </c>
    </row>
    <row r="487" s="15" customFormat="1">
      <c r="A487" s="15"/>
      <c r="B487" s="274"/>
      <c r="C487" s="275"/>
      <c r="D487" s="243" t="s">
        <v>372</v>
      </c>
      <c r="E487" s="276" t="s">
        <v>1</v>
      </c>
      <c r="F487" s="277" t="s">
        <v>4649</v>
      </c>
      <c r="G487" s="275"/>
      <c r="H487" s="276" t="s">
        <v>1</v>
      </c>
      <c r="I487" s="278"/>
      <c r="J487" s="275"/>
      <c r="K487" s="275"/>
      <c r="L487" s="279"/>
      <c r="M487" s="280"/>
      <c r="N487" s="281"/>
      <c r="O487" s="281"/>
      <c r="P487" s="281"/>
      <c r="Q487" s="281"/>
      <c r="R487" s="281"/>
      <c r="S487" s="281"/>
      <c r="T487" s="282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83" t="s">
        <v>372</v>
      </c>
      <c r="AU487" s="283" t="s">
        <v>88</v>
      </c>
      <c r="AV487" s="15" t="s">
        <v>83</v>
      </c>
      <c r="AW487" s="15" t="s">
        <v>32</v>
      </c>
      <c r="AX487" s="15" t="s">
        <v>76</v>
      </c>
      <c r="AY487" s="283" t="s">
        <v>362</v>
      </c>
    </row>
    <row r="488" s="13" customFormat="1">
      <c r="A488" s="13"/>
      <c r="B488" s="241"/>
      <c r="C488" s="242"/>
      <c r="D488" s="243" t="s">
        <v>372</v>
      </c>
      <c r="E488" s="244" t="s">
        <v>1</v>
      </c>
      <c r="F488" s="245" t="s">
        <v>1030</v>
      </c>
      <c r="G488" s="242"/>
      <c r="H488" s="246">
        <v>249.375</v>
      </c>
      <c r="I488" s="247"/>
      <c r="J488" s="242"/>
      <c r="K488" s="242"/>
      <c r="L488" s="248"/>
      <c r="M488" s="249"/>
      <c r="N488" s="250"/>
      <c r="O488" s="250"/>
      <c r="P488" s="250"/>
      <c r="Q488" s="250"/>
      <c r="R488" s="250"/>
      <c r="S488" s="250"/>
      <c r="T488" s="251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52" t="s">
        <v>372</v>
      </c>
      <c r="AU488" s="252" t="s">
        <v>88</v>
      </c>
      <c r="AV488" s="13" t="s">
        <v>88</v>
      </c>
      <c r="AW488" s="13" t="s">
        <v>32</v>
      </c>
      <c r="AX488" s="13" t="s">
        <v>76</v>
      </c>
      <c r="AY488" s="252" t="s">
        <v>362</v>
      </c>
    </row>
    <row r="489" s="13" customFormat="1">
      <c r="A489" s="13"/>
      <c r="B489" s="241"/>
      <c r="C489" s="242"/>
      <c r="D489" s="243" t="s">
        <v>372</v>
      </c>
      <c r="E489" s="244" t="s">
        <v>1</v>
      </c>
      <c r="F489" s="245" t="s">
        <v>1008</v>
      </c>
      <c r="G489" s="242"/>
      <c r="H489" s="246">
        <v>-7.8799999999999999</v>
      </c>
      <c r="I489" s="247"/>
      <c r="J489" s="242"/>
      <c r="K489" s="242"/>
      <c r="L489" s="248"/>
      <c r="M489" s="249"/>
      <c r="N489" s="250"/>
      <c r="O489" s="250"/>
      <c r="P489" s="250"/>
      <c r="Q489" s="250"/>
      <c r="R489" s="250"/>
      <c r="S489" s="250"/>
      <c r="T489" s="251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2" t="s">
        <v>372</v>
      </c>
      <c r="AU489" s="252" t="s">
        <v>88</v>
      </c>
      <c r="AV489" s="13" t="s">
        <v>88</v>
      </c>
      <c r="AW489" s="13" t="s">
        <v>32</v>
      </c>
      <c r="AX489" s="13" t="s">
        <v>76</v>
      </c>
      <c r="AY489" s="252" t="s">
        <v>362</v>
      </c>
    </row>
    <row r="490" s="13" customFormat="1">
      <c r="A490" s="13"/>
      <c r="B490" s="241"/>
      <c r="C490" s="242"/>
      <c r="D490" s="243" t="s">
        <v>372</v>
      </c>
      <c r="E490" s="244" t="s">
        <v>1</v>
      </c>
      <c r="F490" s="245" t="s">
        <v>4650</v>
      </c>
      <c r="G490" s="242"/>
      <c r="H490" s="246">
        <v>39.5</v>
      </c>
      <c r="I490" s="247"/>
      <c r="J490" s="242"/>
      <c r="K490" s="242"/>
      <c r="L490" s="248"/>
      <c r="M490" s="249"/>
      <c r="N490" s="250"/>
      <c r="O490" s="250"/>
      <c r="P490" s="250"/>
      <c r="Q490" s="250"/>
      <c r="R490" s="250"/>
      <c r="S490" s="250"/>
      <c r="T490" s="251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52" t="s">
        <v>372</v>
      </c>
      <c r="AU490" s="252" t="s">
        <v>88</v>
      </c>
      <c r="AV490" s="13" t="s">
        <v>88</v>
      </c>
      <c r="AW490" s="13" t="s">
        <v>32</v>
      </c>
      <c r="AX490" s="13" t="s">
        <v>76</v>
      </c>
      <c r="AY490" s="252" t="s">
        <v>362</v>
      </c>
    </row>
    <row r="491" s="15" customFormat="1">
      <c r="A491" s="15"/>
      <c r="B491" s="274"/>
      <c r="C491" s="275"/>
      <c r="D491" s="243" t="s">
        <v>372</v>
      </c>
      <c r="E491" s="276" t="s">
        <v>1</v>
      </c>
      <c r="F491" s="277" t="s">
        <v>4651</v>
      </c>
      <c r="G491" s="275"/>
      <c r="H491" s="276" t="s">
        <v>1</v>
      </c>
      <c r="I491" s="278"/>
      <c r="J491" s="275"/>
      <c r="K491" s="275"/>
      <c r="L491" s="279"/>
      <c r="M491" s="280"/>
      <c r="N491" s="281"/>
      <c r="O491" s="281"/>
      <c r="P491" s="281"/>
      <c r="Q491" s="281"/>
      <c r="R491" s="281"/>
      <c r="S491" s="281"/>
      <c r="T491" s="282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83" t="s">
        <v>372</v>
      </c>
      <c r="AU491" s="283" t="s">
        <v>88</v>
      </c>
      <c r="AV491" s="15" t="s">
        <v>83</v>
      </c>
      <c r="AW491" s="15" t="s">
        <v>32</v>
      </c>
      <c r="AX491" s="15" t="s">
        <v>76</v>
      </c>
      <c r="AY491" s="283" t="s">
        <v>362</v>
      </c>
    </row>
    <row r="492" s="13" customFormat="1">
      <c r="A492" s="13"/>
      <c r="B492" s="241"/>
      <c r="C492" s="242"/>
      <c r="D492" s="243" t="s">
        <v>372</v>
      </c>
      <c r="E492" s="244" t="s">
        <v>1</v>
      </c>
      <c r="F492" s="245" t="s">
        <v>4652</v>
      </c>
      <c r="G492" s="242"/>
      <c r="H492" s="246">
        <v>158.625</v>
      </c>
      <c r="I492" s="247"/>
      <c r="J492" s="242"/>
      <c r="K492" s="242"/>
      <c r="L492" s="248"/>
      <c r="M492" s="249"/>
      <c r="N492" s="250"/>
      <c r="O492" s="250"/>
      <c r="P492" s="250"/>
      <c r="Q492" s="250"/>
      <c r="R492" s="250"/>
      <c r="S492" s="250"/>
      <c r="T492" s="251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52" t="s">
        <v>372</v>
      </c>
      <c r="AU492" s="252" t="s">
        <v>88</v>
      </c>
      <c r="AV492" s="13" t="s">
        <v>88</v>
      </c>
      <c r="AW492" s="13" t="s">
        <v>32</v>
      </c>
      <c r="AX492" s="13" t="s">
        <v>76</v>
      </c>
      <c r="AY492" s="252" t="s">
        <v>362</v>
      </c>
    </row>
    <row r="493" s="13" customFormat="1">
      <c r="A493" s="13"/>
      <c r="B493" s="241"/>
      <c r="C493" s="242"/>
      <c r="D493" s="243" t="s">
        <v>372</v>
      </c>
      <c r="E493" s="244" t="s">
        <v>1</v>
      </c>
      <c r="F493" s="245" t="s">
        <v>954</v>
      </c>
      <c r="G493" s="242"/>
      <c r="H493" s="246">
        <v>-4.7279999999999998</v>
      </c>
      <c r="I493" s="247"/>
      <c r="J493" s="242"/>
      <c r="K493" s="242"/>
      <c r="L493" s="248"/>
      <c r="M493" s="249"/>
      <c r="N493" s="250"/>
      <c r="O493" s="250"/>
      <c r="P493" s="250"/>
      <c r="Q493" s="250"/>
      <c r="R493" s="250"/>
      <c r="S493" s="250"/>
      <c r="T493" s="251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2" t="s">
        <v>372</v>
      </c>
      <c r="AU493" s="252" t="s">
        <v>88</v>
      </c>
      <c r="AV493" s="13" t="s">
        <v>88</v>
      </c>
      <c r="AW493" s="13" t="s">
        <v>32</v>
      </c>
      <c r="AX493" s="13" t="s">
        <v>76</v>
      </c>
      <c r="AY493" s="252" t="s">
        <v>362</v>
      </c>
    </row>
    <row r="494" s="15" customFormat="1">
      <c r="A494" s="15"/>
      <c r="B494" s="274"/>
      <c r="C494" s="275"/>
      <c r="D494" s="243" t="s">
        <v>372</v>
      </c>
      <c r="E494" s="276" t="s">
        <v>1</v>
      </c>
      <c r="F494" s="277" t="s">
        <v>4653</v>
      </c>
      <c r="G494" s="275"/>
      <c r="H494" s="276" t="s">
        <v>1</v>
      </c>
      <c r="I494" s="278"/>
      <c r="J494" s="275"/>
      <c r="K494" s="275"/>
      <c r="L494" s="279"/>
      <c r="M494" s="280"/>
      <c r="N494" s="281"/>
      <c r="O494" s="281"/>
      <c r="P494" s="281"/>
      <c r="Q494" s="281"/>
      <c r="R494" s="281"/>
      <c r="S494" s="281"/>
      <c r="T494" s="282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83" t="s">
        <v>372</v>
      </c>
      <c r="AU494" s="283" t="s">
        <v>88</v>
      </c>
      <c r="AV494" s="15" t="s">
        <v>83</v>
      </c>
      <c r="AW494" s="15" t="s">
        <v>32</v>
      </c>
      <c r="AX494" s="15" t="s">
        <v>76</v>
      </c>
      <c r="AY494" s="283" t="s">
        <v>362</v>
      </c>
    </row>
    <row r="495" s="13" customFormat="1">
      <c r="A495" s="13"/>
      <c r="B495" s="241"/>
      <c r="C495" s="242"/>
      <c r="D495" s="243" t="s">
        <v>372</v>
      </c>
      <c r="E495" s="244" t="s">
        <v>1</v>
      </c>
      <c r="F495" s="245" t="s">
        <v>4654</v>
      </c>
      <c r="G495" s="242"/>
      <c r="H495" s="246">
        <v>222.727</v>
      </c>
      <c r="I495" s="247"/>
      <c r="J495" s="242"/>
      <c r="K495" s="242"/>
      <c r="L495" s="248"/>
      <c r="M495" s="249"/>
      <c r="N495" s="250"/>
      <c r="O495" s="250"/>
      <c r="P495" s="250"/>
      <c r="Q495" s="250"/>
      <c r="R495" s="250"/>
      <c r="S495" s="250"/>
      <c r="T495" s="251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52" t="s">
        <v>372</v>
      </c>
      <c r="AU495" s="252" t="s">
        <v>88</v>
      </c>
      <c r="AV495" s="13" t="s">
        <v>88</v>
      </c>
      <c r="AW495" s="13" t="s">
        <v>32</v>
      </c>
      <c r="AX495" s="13" t="s">
        <v>76</v>
      </c>
      <c r="AY495" s="252" t="s">
        <v>362</v>
      </c>
    </row>
    <row r="496" s="13" customFormat="1">
      <c r="A496" s="13"/>
      <c r="B496" s="241"/>
      <c r="C496" s="242"/>
      <c r="D496" s="243" t="s">
        <v>372</v>
      </c>
      <c r="E496" s="244" t="s">
        <v>1</v>
      </c>
      <c r="F496" s="245" t="s">
        <v>4655</v>
      </c>
      <c r="G496" s="242"/>
      <c r="H496" s="246">
        <v>-31.52</v>
      </c>
      <c r="I496" s="247"/>
      <c r="J496" s="242"/>
      <c r="K496" s="242"/>
      <c r="L496" s="248"/>
      <c r="M496" s="249"/>
      <c r="N496" s="250"/>
      <c r="O496" s="250"/>
      <c r="P496" s="250"/>
      <c r="Q496" s="250"/>
      <c r="R496" s="250"/>
      <c r="S496" s="250"/>
      <c r="T496" s="251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2" t="s">
        <v>372</v>
      </c>
      <c r="AU496" s="252" t="s">
        <v>88</v>
      </c>
      <c r="AV496" s="13" t="s">
        <v>88</v>
      </c>
      <c r="AW496" s="13" t="s">
        <v>32</v>
      </c>
      <c r="AX496" s="13" t="s">
        <v>76</v>
      </c>
      <c r="AY496" s="252" t="s">
        <v>362</v>
      </c>
    </row>
    <row r="497" s="13" customFormat="1">
      <c r="A497" s="13"/>
      <c r="B497" s="241"/>
      <c r="C497" s="242"/>
      <c r="D497" s="243" t="s">
        <v>372</v>
      </c>
      <c r="E497" s="244" t="s">
        <v>1</v>
      </c>
      <c r="F497" s="245" t="s">
        <v>966</v>
      </c>
      <c r="G497" s="242"/>
      <c r="H497" s="246">
        <v>-1.379</v>
      </c>
      <c r="I497" s="247"/>
      <c r="J497" s="242"/>
      <c r="K497" s="242"/>
      <c r="L497" s="248"/>
      <c r="M497" s="249"/>
      <c r="N497" s="250"/>
      <c r="O497" s="250"/>
      <c r="P497" s="250"/>
      <c r="Q497" s="250"/>
      <c r="R497" s="250"/>
      <c r="S497" s="250"/>
      <c r="T497" s="251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2" t="s">
        <v>372</v>
      </c>
      <c r="AU497" s="252" t="s">
        <v>88</v>
      </c>
      <c r="AV497" s="13" t="s">
        <v>88</v>
      </c>
      <c r="AW497" s="13" t="s">
        <v>32</v>
      </c>
      <c r="AX497" s="13" t="s">
        <v>76</v>
      </c>
      <c r="AY497" s="252" t="s">
        <v>362</v>
      </c>
    </row>
    <row r="498" s="13" customFormat="1">
      <c r="A498" s="13"/>
      <c r="B498" s="241"/>
      <c r="C498" s="242"/>
      <c r="D498" s="243" t="s">
        <v>372</v>
      </c>
      <c r="E498" s="244" t="s">
        <v>1</v>
      </c>
      <c r="F498" s="245" t="s">
        <v>1027</v>
      </c>
      <c r="G498" s="242"/>
      <c r="H498" s="246">
        <v>-4.9249999999999998</v>
      </c>
      <c r="I498" s="247"/>
      <c r="J498" s="242"/>
      <c r="K498" s="242"/>
      <c r="L498" s="248"/>
      <c r="M498" s="249"/>
      <c r="N498" s="250"/>
      <c r="O498" s="250"/>
      <c r="P498" s="250"/>
      <c r="Q498" s="250"/>
      <c r="R498" s="250"/>
      <c r="S498" s="250"/>
      <c r="T498" s="251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52" t="s">
        <v>372</v>
      </c>
      <c r="AU498" s="252" t="s">
        <v>88</v>
      </c>
      <c r="AV498" s="13" t="s">
        <v>88</v>
      </c>
      <c r="AW498" s="13" t="s">
        <v>32</v>
      </c>
      <c r="AX498" s="13" t="s">
        <v>76</v>
      </c>
      <c r="AY498" s="252" t="s">
        <v>362</v>
      </c>
    </row>
    <row r="499" s="15" customFormat="1">
      <c r="A499" s="15"/>
      <c r="B499" s="274"/>
      <c r="C499" s="275"/>
      <c r="D499" s="243" t="s">
        <v>372</v>
      </c>
      <c r="E499" s="276" t="s">
        <v>1</v>
      </c>
      <c r="F499" s="277" t="s">
        <v>4656</v>
      </c>
      <c r="G499" s="275"/>
      <c r="H499" s="276" t="s">
        <v>1</v>
      </c>
      <c r="I499" s="278"/>
      <c r="J499" s="275"/>
      <c r="K499" s="275"/>
      <c r="L499" s="279"/>
      <c r="M499" s="280"/>
      <c r="N499" s="281"/>
      <c r="O499" s="281"/>
      <c r="P499" s="281"/>
      <c r="Q499" s="281"/>
      <c r="R499" s="281"/>
      <c r="S499" s="281"/>
      <c r="T499" s="282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83" t="s">
        <v>372</v>
      </c>
      <c r="AU499" s="283" t="s">
        <v>88</v>
      </c>
      <c r="AV499" s="15" t="s">
        <v>83</v>
      </c>
      <c r="AW499" s="15" t="s">
        <v>32</v>
      </c>
      <c r="AX499" s="15" t="s">
        <v>76</v>
      </c>
      <c r="AY499" s="283" t="s">
        <v>362</v>
      </c>
    </row>
    <row r="500" s="13" customFormat="1">
      <c r="A500" s="13"/>
      <c r="B500" s="241"/>
      <c r="C500" s="242"/>
      <c r="D500" s="243" t="s">
        <v>372</v>
      </c>
      <c r="E500" s="244" t="s">
        <v>1</v>
      </c>
      <c r="F500" s="245" t="s">
        <v>4657</v>
      </c>
      <c r="G500" s="242"/>
      <c r="H500" s="246">
        <v>31.702000000000002</v>
      </c>
      <c r="I500" s="247"/>
      <c r="J500" s="242"/>
      <c r="K500" s="242"/>
      <c r="L500" s="248"/>
      <c r="M500" s="249"/>
      <c r="N500" s="250"/>
      <c r="O500" s="250"/>
      <c r="P500" s="250"/>
      <c r="Q500" s="250"/>
      <c r="R500" s="250"/>
      <c r="S500" s="250"/>
      <c r="T500" s="251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52" t="s">
        <v>372</v>
      </c>
      <c r="AU500" s="252" t="s">
        <v>88</v>
      </c>
      <c r="AV500" s="13" t="s">
        <v>88</v>
      </c>
      <c r="AW500" s="13" t="s">
        <v>32</v>
      </c>
      <c r="AX500" s="13" t="s">
        <v>76</v>
      </c>
      <c r="AY500" s="252" t="s">
        <v>362</v>
      </c>
    </row>
    <row r="501" s="13" customFormat="1">
      <c r="A501" s="13"/>
      <c r="B501" s="241"/>
      <c r="C501" s="242"/>
      <c r="D501" s="243" t="s">
        <v>372</v>
      </c>
      <c r="E501" s="244" t="s">
        <v>1</v>
      </c>
      <c r="F501" s="245" t="s">
        <v>966</v>
      </c>
      <c r="G501" s="242"/>
      <c r="H501" s="246">
        <v>-1.379</v>
      </c>
      <c r="I501" s="247"/>
      <c r="J501" s="242"/>
      <c r="K501" s="242"/>
      <c r="L501" s="248"/>
      <c r="M501" s="249"/>
      <c r="N501" s="250"/>
      <c r="O501" s="250"/>
      <c r="P501" s="250"/>
      <c r="Q501" s="250"/>
      <c r="R501" s="250"/>
      <c r="S501" s="250"/>
      <c r="T501" s="251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52" t="s">
        <v>372</v>
      </c>
      <c r="AU501" s="252" t="s">
        <v>88</v>
      </c>
      <c r="AV501" s="13" t="s">
        <v>88</v>
      </c>
      <c r="AW501" s="13" t="s">
        <v>32</v>
      </c>
      <c r="AX501" s="13" t="s">
        <v>76</v>
      </c>
      <c r="AY501" s="252" t="s">
        <v>362</v>
      </c>
    </row>
    <row r="502" s="15" customFormat="1">
      <c r="A502" s="15"/>
      <c r="B502" s="274"/>
      <c r="C502" s="275"/>
      <c r="D502" s="243" t="s">
        <v>372</v>
      </c>
      <c r="E502" s="276" t="s">
        <v>1</v>
      </c>
      <c r="F502" s="277" t="s">
        <v>4658</v>
      </c>
      <c r="G502" s="275"/>
      <c r="H502" s="276" t="s">
        <v>1</v>
      </c>
      <c r="I502" s="278"/>
      <c r="J502" s="275"/>
      <c r="K502" s="275"/>
      <c r="L502" s="279"/>
      <c r="M502" s="280"/>
      <c r="N502" s="281"/>
      <c r="O502" s="281"/>
      <c r="P502" s="281"/>
      <c r="Q502" s="281"/>
      <c r="R502" s="281"/>
      <c r="S502" s="281"/>
      <c r="T502" s="282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83" t="s">
        <v>372</v>
      </c>
      <c r="AU502" s="283" t="s">
        <v>88</v>
      </c>
      <c r="AV502" s="15" t="s">
        <v>83</v>
      </c>
      <c r="AW502" s="15" t="s">
        <v>32</v>
      </c>
      <c r="AX502" s="15" t="s">
        <v>76</v>
      </c>
      <c r="AY502" s="283" t="s">
        <v>362</v>
      </c>
    </row>
    <row r="503" s="13" customFormat="1">
      <c r="A503" s="13"/>
      <c r="B503" s="241"/>
      <c r="C503" s="242"/>
      <c r="D503" s="243" t="s">
        <v>372</v>
      </c>
      <c r="E503" s="244" t="s">
        <v>1</v>
      </c>
      <c r="F503" s="245" t="s">
        <v>1022</v>
      </c>
      <c r="G503" s="242"/>
      <c r="H503" s="246">
        <v>52.268999999999998</v>
      </c>
      <c r="I503" s="247"/>
      <c r="J503" s="242"/>
      <c r="K503" s="242"/>
      <c r="L503" s="248"/>
      <c r="M503" s="249"/>
      <c r="N503" s="250"/>
      <c r="O503" s="250"/>
      <c r="P503" s="250"/>
      <c r="Q503" s="250"/>
      <c r="R503" s="250"/>
      <c r="S503" s="250"/>
      <c r="T503" s="251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52" t="s">
        <v>372</v>
      </c>
      <c r="AU503" s="252" t="s">
        <v>88</v>
      </c>
      <c r="AV503" s="13" t="s">
        <v>88</v>
      </c>
      <c r="AW503" s="13" t="s">
        <v>32</v>
      </c>
      <c r="AX503" s="13" t="s">
        <v>76</v>
      </c>
      <c r="AY503" s="252" t="s">
        <v>362</v>
      </c>
    </row>
    <row r="504" s="13" customFormat="1">
      <c r="A504" s="13"/>
      <c r="B504" s="241"/>
      <c r="C504" s="242"/>
      <c r="D504" s="243" t="s">
        <v>372</v>
      </c>
      <c r="E504" s="244" t="s">
        <v>1</v>
      </c>
      <c r="F504" s="245" t="s">
        <v>963</v>
      </c>
      <c r="G504" s="242"/>
      <c r="H504" s="246">
        <v>-2.4630000000000001</v>
      </c>
      <c r="I504" s="247"/>
      <c r="J504" s="242"/>
      <c r="K504" s="242"/>
      <c r="L504" s="248"/>
      <c r="M504" s="249"/>
      <c r="N504" s="250"/>
      <c r="O504" s="250"/>
      <c r="P504" s="250"/>
      <c r="Q504" s="250"/>
      <c r="R504" s="250"/>
      <c r="S504" s="250"/>
      <c r="T504" s="251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52" t="s">
        <v>372</v>
      </c>
      <c r="AU504" s="252" t="s">
        <v>88</v>
      </c>
      <c r="AV504" s="13" t="s">
        <v>88</v>
      </c>
      <c r="AW504" s="13" t="s">
        <v>32</v>
      </c>
      <c r="AX504" s="13" t="s">
        <v>76</v>
      </c>
      <c r="AY504" s="252" t="s">
        <v>362</v>
      </c>
    </row>
    <row r="505" s="15" customFormat="1">
      <c r="A505" s="15"/>
      <c r="B505" s="274"/>
      <c r="C505" s="275"/>
      <c r="D505" s="243" t="s">
        <v>372</v>
      </c>
      <c r="E505" s="276" t="s">
        <v>1</v>
      </c>
      <c r="F505" s="277" t="s">
        <v>4659</v>
      </c>
      <c r="G505" s="275"/>
      <c r="H505" s="276" t="s">
        <v>1</v>
      </c>
      <c r="I505" s="278"/>
      <c r="J505" s="275"/>
      <c r="K505" s="275"/>
      <c r="L505" s="279"/>
      <c r="M505" s="280"/>
      <c r="N505" s="281"/>
      <c r="O505" s="281"/>
      <c r="P505" s="281"/>
      <c r="Q505" s="281"/>
      <c r="R505" s="281"/>
      <c r="S505" s="281"/>
      <c r="T505" s="282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83" t="s">
        <v>372</v>
      </c>
      <c r="AU505" s="283" t="s">
        <v>88</v>
      </c>
      <c r="AV505" s="15" t="s">
        <v>83</v>
      </c>
      <c r="AW505" s="15" t="s">
        <v>32</v>
      </c>
      <c r="AX505" s="15" t="s">
        <v>76</v>
      </c>
      <c r="AY505" s="283" t="s">
        <v>362</v>
      </c>
    </row>
    <row r="506" s="13" customFormat="1">
      <c r="A506" s="13"/>
      <c r="B506" s="241"/>
      <c r="C506" s="242"/>
      <c r="D506" s="243" t="s">
        <v>372</v>
      </c>
      <c r="E506" s="244" t="s">
        <v>1</v>
      </c>
      <c r="F506" s="245" t="s">
        <v>4660</v>
      </c>
      <c r="G506" s="242"/>
      <c r="H506" s="246">
        <v>211.5</v>
      </c>
      <c r="I506" s="247"/>
      <c r="J506" s="242"/>
      <c r="K506" s="242"/>
      <c r="L506" s="248"/>
      <c r="M506" s="249"/>
      <c r="N506" s="250"/>
      <c r="O506" s="250"/>
      <c r="P506" s="250"/>
      <c r="Q506" s="250"/>
      <c r="R506" s="250"/>
      <c r="S506" s="250"/>
      <c r="T506" s="251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52" t="s">
        <v>372</v>
      </c>
      <c r="AU506" s="252" t="s">
        <v>88</v>
      </c>
      <c r="AV506" s="13" t="s">
        <v>88</v>
      </c>
      <c r="AW506" s="13" t="s">
        <v>32</v>
      </c>
      <c r="AX506" s="13" t="s">
        <v>76</v>
      </c>
      <c r="AY506" s="252" t="s">
        <v>362</v>
      </c>
    </row>
    <row r="507" s="13" customFormat="1">
      <c r="A507" s="13"/>
      <c r="B507" s="241"/>
      <c r="C507" s="242"/>
      <c r="D507" s="243" t="s">
        <v>372</v>
      </c>
      <c r="E507" s="244" t="s">
        <v>1</v>
      </c>
      <c r="F507" s="245" t="s">
        <v>960</v>
      </c>
      <c r="G507" s="242"/>
      <c r="H507" s="246">
        <v>-6.3040000000000003</v>
      </c>
      <c r="I507" s="247"/>
      <c r="J507" s="242"/>
      <c r="K507" s="242"/>
      <c r="L507" s="248"/>
      <c r="M507" s="249"/>
      <c r="N507" s="250"/>
      <c r="O507" s="250"/>
      <c r="P507" s="250"/>
      <c r="Q507" s="250"/>
      <c r="R507" s="250"/>
      <c r="S507" s="250"/>
      <c r="T507" s="251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2" t="s">
        <v>372</v>
      </c>
      <c r="AU507" s="252" t="s">
        <v>88</v>
      </c>
      <c r="AV507" s="13" t="s">
        <v>88</v>
      </c>
      <c r="AW507" s="13" t="s">
        <v>32</v>
      </c>
      <c r="AX507" s="13" t="s">
        <v>76</v>
      </c>
      <c r="AY507" s="252" t="s">
        <v>362</v>
      </c>
    </row>
    <row r="508" s="15" customFormat="1">
      <c r="A508" s="15"/>
      <c r="B508" s="274"/>
      <c r="C508" s="275"/>
      <c r="D508" s="243" t="s">
        <v>372</v>
      </c>
      <c r="E508" s="276" t="s">
        <v>1</v>
      </c>
      <c r="F508" s="277" t="s">
        <v>4661</v>
      </c>
      <c r="G508" s="275"/>
      <c r="H508" s="276" t="s">
        <v>1</v>
      </c>
      <c r="I508" s="278"/>
      <c r="J508" s="275"/>
      <c r="K508" s="275"/>
      <c r="L508" s="279"/>
      <c r="M508" s="280"/>
      <c r="N508" s="281"/>
      <c r="O508" s="281"/>
      <c r="P508" s="281"/>
      <c r="Q508" s="281"/>
      <c r="R508" s="281"/>
      <c r="S508" s="281"/>
      <c r="T508" s="282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283" t="s">
        <v>372</v>
      </c>
      <c r="AU508" s="283" t="s">
        <v>88</v>
      </c>
      <c r="AV508" s="15" t="s">
        <v>83</v>
      </c>
      <c r="AW508" s="15" t="s">
        <v>32</v>
      </c>
      <c r="AX508" s="15" t="s">
        <v>76</v>
      </c>
      <c r="AY508" s="283" t="s">
        <v>362</v>
      </c>
    </row>
    <row r="509" s="13" customFormat="1">
      <c r="A509" s="13"/>
      <c r="B509" s="241"/>
      <c r="C509" s="242"/>
      <c r="D509" s="243" t="s">
        <v>372</v>
      </c>
      <c r="E509" s="244" t="s">
        <v>1</v>
      </c>
      <c r="F509" s="245" t="s">
        <v>1018</v>
      </c>
      <c r="G509" s="242"/>
      <c r="H509" s="246">
        <v>299.25</v>
      </c>
      <c r="I509" s="247"/>
      <c r="J509" s="242"/>
      <c r="K509" s="242"/>
      <c r="L509" s="248"/>
      <c r="M509" s="249"/>
      <c r="N509" s="250"/>
      <c r="O509" s="250"/>
      <c r="P509" s="250"/>
      <c r="Q509" s="250"/>
      <c r="R509" s="250"/>
      <c r="S509" s="250"/>
      <c r="T509" s="251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52" t="s">
        <v>372</v>
      </c>
      <c r="AU509" s="252" t="s">
        <v>88</v>
      </c>
      <c r="AV509" s="13" t="s">
        <v>88</v>
      </c>
      <c r="AW509" s="13" t="s">
        <v>32</v>
      </c>
      <c r="AX509" s="13" t="s">
        <v>76</v>
      </c>
      <c r="AY509" s="252" t="s">
        <v>362</v>
      </c>
    </row>
    <row r="510" s="13" customFormat="1">
      <c r="A510" s="13"/>
      <c r="B510" s="241"/>
      <c r="C510" s="242"/>
      <c r="D510" s="243" t="s">
        <v>372</v>
      </c>
      <c r="E510" s="244" t="s">
        <v>1</v>
      </c>
      <c r="F510" s="245" t="s">
        <v>982</v>
      </c>
      <c r="G510" s="242"/>
      <c r="H510" s="246">
        <v>-9.4559999999999995</v>
      </c>
      <c r="I510" s="247"/>
      <c r="J510" s="242"/>
      <c r="K510" s="242"/>
      <c r="L510" s="248"/>
      <c r="M510" s="249"/>
      <c r="N510" s="250"/>
      <c r="O510" s="250"/>
      <c r="P510" s="250"/>
      <c r="Q510" s="250"/>
      <c r="R510" s="250"/>
      <c r="S510" s="250"/>
      <c r="T510" s="251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52" t="s">
        <v>372</v>
      </c>
      <c r="AU510" s="252" t="s">
        <v>88</v>
      </c>
      <c r="AV510" s="13" t="s">
        <v>88</v>
      </c>
      <c r="AW510" s="13" t="s">
        <v>32</v>
      </c>
      <c r="AX510" s="13" t="s">
        <v>76</v>
      </c>
      <c r="AY510" s="252" t="s">
        <v>362</v>
      </c>
    </row>
    <row r="511" s="13" customFormat="1">
      <c r="A511" s="13"/>
      <c r="B511" s="241"/>
      <c r="C511" s="242"/>
      <c r="D511" s="243" t="s">
        <v>372</v>
      </c>
      <c r="E511" s="244" t="s">
        <v>1</v>
      </c>
      <c r="F511" s="245" t="s">
        <v>992</v>
      </c>
      <c r="G511" s="242"/>
      <c r="H511" s="246">
        <v>-47.399999999999999</v>
      </c>
      <c r="I511" s="247"/>
      <c r="J511" s="242"/>
      <c r="K511" s="242"/>
      <c r="L511" s="248"/>
      <c r="M511" s="249"/>
      <c r="N511" s="250"/>
      <c r="O511" s="250"/>
      <c r="P511" s="250"/>
      <c r="Q511" s="250"/>
      <c r="R511" s="250"/>
      <c r="S511" s="250"/>
      <c r="T511" s="251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2" t="s">
        <v>372</v>
      </c>
      <c r="AU511" s="252" t="s">
        <v>88</v>
      </c>
      <c r="AV511" s="13" t="s">
        <v>88</v>
      </c>
      <c r="AW511" s="13" t="s">
        <v>32</v>
      </c>
      <c r="AX511" s="13" t="s">
        <v>76</v>
      </c>
      <c r="AY511" s="252" t="s">
        <v>362</v>
      </c>
    </row>
    <row r="512" s="16" customFormat="1">
      <c r="A512" s="16"/>
      <c r="B512" s="297"/>
      <c r="C512" s="298"/>
      <c r="D512" s="243" t="s">
        <v>372</v>
      </c>
      <c r="E512" s="299" t="s">
        <v>1</v>
      </c>
      <c r="F512" s="300" t="s">
        <v>848</v>
      </c>
      <c r="G512" s="298"/>
      <c r="H512" s="301">
        <v>1248.5360000000001</v>
      </c>
      <c r="I512" s="302"/>
      <c r="J512" s="298"/>
      <c r="K512" s="298"/>
      <c r="L512" s="303"/>
      <c r="M512" s="304"/>
      <c r="N512" s="305"/>
      <c r="O512" s="305"/>
      <c r="P512" s="305"/>
      <c r="Q512" s="305"/>
      <c r="R512" s="305"/>
      <c r="S512" s="305"/>
      <c r="T512" s="30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T512" s="307" t="s">
        <v>372</v>
      </c>
      <c r="AU512" s="307" t="s">
        <v>88</v>
      </c>
      <c r="AV512" s="16" t="s">
        <v>104</v>
      </c>
      <c r="AW512" s="16" t="s">
        <v>32</v>
      </c>
      <c r="AX512" s="16" t="s">
        <v>76</v>
      </c>
      <c r="AY512" s="307" t="s">
        <v>362</v>
      </c>
    </row>
    <row r="513" s="15" customFormat="1">
      <c r="A513" s="15"/>
      <c r="B513" s="274"/>
      <c r="C513" s="275"/>
      <c r="D513" s="243" t="s">
        <v>372</v>
      </c>
      <c r="E513" s="276" t="s">
        <v>1</v>
      </c>
      <c r="F513" s="277" t="s">
        <v>688</v>
      </c>
      <c r="G513" s="275"/>
      <c r="H513" s="276" t="s">
        <v>1</v>
      </c>
      <c r="I513" s="278"/>
      <c r="J513" s="275"/>
      <c r="K513" s="275"/>
      <c r="L513" s="279"/>
      <c r="M513" s="280"/>
      <c r="N513" s="281"/>
      <c r="O513" s="281"/>
      <c r="P513" s="281"/>
      <c r="Q513" s="281"/>
      <c r="R513" s="281"/>
      <c r="S513" s="281"/>
      <c r="T513" s="282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83" t="s">
        <v>372</v>
      </c>
      <c r="AU513" s="283" t="s">
        <v>88</v>
      </c>
      <c r="AV513" s="15" t="s">
        <v>83</v>
      </c>
      <c r="AW513" s="15" t="s">
        <v>32</v>
      </c>
      <c r="AX513" s="15" t="s">
        <v>76</v>
      </c>
      <c r="AY513" s="283" t="s">
        <v>362</v>
      </c>
    </row>
    <row r="514" s="15" customFormat="1">
      <c r="A514" s="15"/>
      <c r="B514" s="274"/>
      <c r="C514" s="275"/>
      <c r="D514" s="243" t="s">
        <v>372</v>
      </c>
      <c r="E514" s="276" t="s">
        <v>1</v>
      </c>
      <c r="F514" s="277" t="s">
        <v>4662</v>
      </c>
      <c r="G514" s="275"/>
      <c r="H514" s="276" t="s">
        <v>1</v>
      </c>
      <c r="I514" s="278"/>
      <c r="J514" s="275"/>
      <c r="K514" s="275"/>
      <c r="L514" s="279"/>
      <c r="M514" s="280"/>
      <c r="N514" s="281"/>
      <c r="O514" s="281"/>
      <c r="P514" s="281"/>
      <c r="Q514" s="281"/>
      <c r="R514" s="281"/>
      <c r="S514" s="281"/>
      <c r="T514" s="282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83" t="s">
        <v>372</v>
      </c>
      <c r="AU514" s="283" t="s">
        <v>88</v>
      </c>
      <c r="AV514" s="15" t="s">
        <v>83</v>
      </c>
      <c r="AW514" s="15" t="s">
        <v>32</v>
      </c>
      <c r="AX514" s="15" t="s">
        <v>76</v>
      </c>
      <c r="AY514" s="283" t="s">
        <v>362</v>
      </c>
    </row>
    <row r="515" s="13" customFormat="1">
      <c r="A515" s="13"/>
      <c r="B515" s="241"/>
      <c r="C515" s="242"/>
      <c r="D515" s="243" t="s">
        <v>372</v>
      </c>
      <c r="E515" s="244" t="s">
        <v>1</v>
      </c>
      <c r="F515" s="245" t="s">
        <v>1015</v>
      </c>
      <c r="G515" s="242"/>
      <c r="H515" s="246">
        <v>105.75</v>
      </c>
      <c r="I515" s="247"/>
      <c r="J515" s="242"/>
      <c r="K515" s="242"/>
      <c r="L515" s="248"/>
      <c r="M515" s="249"/>
      <c r="N515" s="250"/>
      <c r="O515" s="250"/>
      <c r="P515" s="250"/>
      <c r="Q515" s="250"/>
      <c r="R515" s="250"/>
      <c r="S515" s="250"/>
      <c r="T515" s="251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2" t="s">
        <v>372</v>
      </c>
      <c r="AU515" s="252" t="s">
        <v>88</v>
      </c>
      <c r="AV515" s="13" t="s">
        <v>88</v>
      </c>
      <c r="AW515" s="13" t="s">
        <v>32</v>
      </c>
      <c r="AX515" s="13" t="s">
        <v>76</v>
      </c>
      <c r="AY515" s="252" t="s">
        <v>362</v>
      </c>
    </row>
    <row r="516" s="13" customFormat="1">
      <c r="A516" s="13"/>
      <c r="B516" s="241"/>
      <c r="C516" s="242"/>
      <c r="D516" s="243" t="s">
        <v>372</v>
      </c>
      <c r="E516" s="244" t="s">
        <v>1</v>
      </c>
      <c r="F516" s="245" t="s">
        <v>954</v>
      </c>
      <c r="G516" s="242"/>
      <c r="H516" s="246">
        <v>-4.7279999999999998</v>
      </c>
      <c r="I516" s="247"/>
      <c r="J516" s="242"/>
      <c r="K516" s="242"/>
      <c r="L516" s="248"/>
      <c r="M516" s="249"/>
      <c r="N516" s="250"/>
      <c r="O516" s="250"/>
      <c r="P516" s="250"/>
      <c r="Q516" s="250"/>
      <c r="R516" s="250"/>
      <c r="S516" s="250"/>
      <c r="T516" s="251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52" t="s">
        <v>372</v>
      </c>
      <c r="AU516" s="252" t="s">
        <v>88</v>
      </c>
      <c r="AV516" s="13" t="s">
        <v>88</v>
      </c>
      <c r="AW516" s="13" t="s">
        <v>32</v>
      </c>
      <c r="AX516" s="13" t="s">
        <v>76</v>
      </c>
      <c r="AY516" s="252" t="s">
        <v>362</v>
      </c>
    </row>
    <row r="517" s="15" customFormat="1">
      <c r="A517" s="15"/>
      <c r="B517" s="274"/>
      <c r="C517" s="275"/>
      <c r="D517" s="243" t="s">
        <v>372</v>
      </c>
      <c r="E517" s="276" t="s">
        <v>1</v>
      </c>
      <c r="F517" s="277" t="s">
        <v>4663</v>
      </c>
      <c r="G517" s="275"/>
      <c r="H517" s="276" t="s">
        <v>1</v>
      </c>
      <c r="I517" s="278"/>
      <c r="J517" s="275"/>
      <c r="K517" s="275"/>
      <c r="L517" s="279"/>
      <c r="M517" s="280"/>
      <c r="N517" s="281"/>
      <c r="O517" s="281"/>
      <c r="P517" s="281"/>
      <c r="Q517" s="281"/>
      <c r="R517" s="281"/>
      <c r="S517" s="281"/>
      <c r="T517" s="282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83" t="s">
        <v>372</v>
      </c>
      <c r="AU517" s="283" t="s">
        <v>88</v>
      </c>
      <c r="AV517" s="15" t="s">
        <v>83</v>
      </c>
      <c r="AW517" s="15" t="s">
        <v>32</v>
      </c>
      <c r="AX517" s="15" t="s">
        <v>76</v>
      </c>
      <c r="AY517" s="283" t="s">
        <v>362</v>
      </c>
    </row>
    <row r="518" s="13" customFormat="1">
      <c r="A518" s="13"/>
      <c r="B518" s="241"/>
      <c r="C518" s="242"/>
      <c r="D518" s="243" t="s">
        <v>372</v>
      </c>
      <c r="E518" s="244" t="s">
        <v>1</v>
      </c>
      <c r="F518" s="245" t="s">
        <v>1030</v>
      </c>
      <c r="G518" s="242"/>
      <c r="H518" s="246">
        <v>249.375</v>
      </c>
      <c r="I518" s="247"/>
      <c r="J518" s="242"/>
      <c r="K518" s="242"/>
      <c r="L518" s="248"/>
      <c r="M518" s="249"/>
      <c r="N518" s="250"/>
      <c r="O518" s="250"/>
      <c r="P518" s="250"/>
      <c r="Q518" s="250"/>
      <c r="R518" s="250"/>
      <c r="S518" s="250"/>
      <c r="T518" s="251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52" t="s">
        <v>372</v>
      </c>
      <c r="AU518" s="252" t="s">
        <v>88</v>
      </c>
      <c r="AV518" s="13" t="s">
        <v>88</v>
      </c>
      <c r="AW518" s="13" t="s">
        <v>32</v>
      </c>
      <c r="AX518" s="13" t="s">
        <v>76</v>
      </c>
      <c r="AY518" s="252" t="s">
        <v>362</v>
      </c>
    </row>
    <row r="519" s="13" customFormat="1">
      <c r="A519" s="13"/>
      <c r="B519" s="241"/>
      <c r="C519" s="242"/>
      <c r="D519" s="243" t="s">
        <v>372</v>
      </c>
      <c r="E519" s="244" t="s">
        <v>1</v>
      </c>
      <c r="F519" s="245" t="s">
        <v>1008</v>
      </c>
      <c r="G519" s="242"/>
      <c r="H519" s="246">
        <v>-7.8799999999999999</v>
      </c>
      <c r="I519" s="247"/>
      <c r="J519" s="242"/>
      <c r="K519" s="242"/>
      <c r="L519" s="248"/>
      <c r="M519" s="249"/>
      <c r="N519" s="250"/>
      <c r="O519" s="250"/>
      <c r="P519" s="250"/>
      <c r="Q519" s="250"/>
      <c r="R519" s="250"/>
      <c r="S519" s="250"/>
      <c r="T519" s="251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52" t="s">
        <v>372</v>
      </c>
      <c r="AU519" s="252" t="s">
        <v>88</v>
      </c>
      <c r="AV519" s="13" t="s">
        <v>88</v>
      </c>
      <c r="AW519" s="13" t="s">
        <v>32</v>
      </c>
      <c r="AX519" s="13" t="s">
        <v>76</v>
      </c>
      <c r="AY519" s="252" t="s">
        <v>362</v>
      </c>
    </row>
    <row r="520" s="13" customFormat="1">
      <c r="A520" s="13"/>
      <c r="B520" s="241"/>
      <c r="C520" s="242"/>
      <c r="D520" s="243" t="s">
        <v>372</v>
      </c>
      <c r="E520" s="244" t="s">
        <v>1</v>
      </c>
      <c r="F520" s="245" t="s">
        <v>1009</v>
      </c>
      <c r="G520" s="242"/>
      <c r="H520" s="246">
        <v>-39.5</v>
      </c>
      <c r="I520" s="247"/>
      <c r="J520" s="242"/>
      <c r="K520" s="242"/>
      <c r="L520" s="248"/>
      <c r="M520" s="249"/>
      <c r="N520" s="250"/>
      <c r="O520" s="250"/>
      <c r="P520" s="250"/>
      <c r="Q520" s="250"/>
      <c r="R520" s="250"/>
      <c r="S520" s="250"/>
      <c r="T520" s="251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2" t="s">
        <v>372</v>
      </c>
      <c r="AU520" s="252" t="s">
        <v>88</v>
      </c>
      <c r="AV520" s="13" t="s">
        <v>88</v>
      </c>
      <c r="AW520" s="13" t="s">
        <v>32</v>
      </c>
      <c r="AX520" s="13" t="s">
        <v>76</v>
      </c>
      <c r="AY520" s="252" t="s">
        <v>362</v>
      </c>
    </row>
    <row r="521" s="15" customFormat="1">
      <c r="A521" s="15"/>
      <c r="B521" s="274"/>
      <c r="C521" s="275"/>
      <c r="D521" s="243" t="s">
        <v>372</v>
      </c>
      <c r="E521" s="276" t="s">
        <v>1</v>
      </c>
      <c r="F521" s="277" t="s">
        <v>4664</v>
      </c>
      <c r="G521" s="275"/>
      <c r="H521" s="276" t="s">
        <v>1</v>
      </c>
      <c r="I521" s="278"/>
      <c r="J521" s="275"/>
      <c r="K521" s="275"/>
      <c r="L521" s="279"/>
      <c r="M521" s="280"/>
      <c r="N521" s="281"/>
      <c r="O521" s="281"/>
      <c r="P521" s="281"/>
      <c r="Q521" s="281"/>
      <c r="R521" s="281"/>
      <c r="S521" s="281"/>
      <c r="T521" s="282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83" t="s">
        <v>372</v>
      </c>
      <c r="AU521" s="283" t="s">
        <v>88</v>
      </c>
      <c r="AV521" s="15" t="s">
        <v>83</v>
      </c>
      <c r="AW521" s="15" t="s">
        <v>32</v>
      </c>
      <c r="AX521" s="15" t="s">
        <v>76</v>
      </c>
      <c r="AY521" s="283" t="s">
        <v>362</v>
      </c>
    </row>
    <row r="522" s="13" customFormat="1">
      <c r="A522" s="13"/>
      <c r="B522" s="241"/>
      <c r="C522" s="242"/>
      <c r="D522" s="243" t="s">
        <v>372</v>
      </c>
      <c r="E522" s="244" t="s">
        <v>1</v>
      </c>
      <c r="F522" s="245" t="s">
        <v>1015</v>
      </c>
      <c r="G522" s="242"/>
      <c r="H522" s="246">
        <v>105.75</v>
      </c>
      <c r="I522" s="247"/>
      <c r="J522" s="242"/>
      <c r="K522" s="242"/>
      <c r="L522" s="248"/>
      <c r="M522" s="249"/>
      <c r="N522" s="250"/>
      <c r="O522" s="250"/>
      <c r="P522" s="250"/>
      <c r="Q522" s="250"/>
      <c r="R522" s="250"/>
      <c r="S522" s="250"/>
      <c r="T522" s="251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52" t="s">
        <v>372</v>
      </c>
      <c r="AU522" s="252" t="s">
        <v>88</v>
      </c>
      <c r="AV522" s="13" t="s">
        <v>88</v>
      </c>
      <c r="AW522" s="13" t="s">
        <v>32</v>
      </c>
      <c r="AX522" s="13" t="s">
        <v>76</v>
      </c>
      <c r="AY522" s="252" t="s">
        <v>362</v>
      </c>
    </row>
    <row r="523" s="13" customFormat="1">
      <c r="A523" s="13"/>
      <c r="B523" s="241"/>
      <c r="C523" s="242"/>
      <c r="D523" s="243" t="s">
        <v>372</v>
      </c>
      <c r="E523" s="244" t="s">
        <v>1</v>
      </c>
      <c r="F523" s="245" t="s">
        <v>952</v>
      </c>
      <c r="G523" s="242"/>
      <c r="H523" s="246">
        <v>-3.1520000000000001</v>
      </c>
      <c r="I523" s="247"/>
      <c r="J523" s="242"/>
      <c r="K523" s="242"/>
      <c r="L523" s="248"/>
      <c r="M523" s="249"/>
      <c r="N523" s="250"/>
      <c r="O523" s="250"/>
      <c r="P523" s="250"/>
      <c r="Q523" s="250"/>
      <c r="R523" s="250"/>
      <c r="S523" s="250"/>
      <c r="T523" s="251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2" t="s">
        <v>372</v>
      </c>
      <c r="AU523" s="252" t="s">
        <v>88</v>
      </c>
      <c r="AV523" s="13" t="s">
        <v>88</v>
      </c>
      <c r="AW523" s="13" t="s">
        <v>32</v>
      </c>
      <c r="AX523" s="13" t="s">
        <v>76</v>
      </c>
      <c r="AY523" s="252" t="s">
        <v>362</v>
      </c>
    </row>
    <row r="524" s="15" customFormat="1">
      <c r="A524" s="15"/>
      <c r="B524" s="274"/>
      <c r="C524" s="275"/>
      <c r="D524" s="243" t="s">
        <v>372</v>
      </c>
      <c r="E524" s="276" t="s">
        <v>1</v>
      </c>
      <c r="F524" s="277" t="s">
        <v>4665</v>
      </c>
      <c r="G524" s="275"/>
      <c r="H524" s="276" t="s">
        <v>1</v>
      </c>
      <c r="I524" s="278"/>
      <c r="J524" s="275"/>
      <c r="K524" s="275"/>
      <c r="L524" s="279"/>
      <c r="M524" s="280"/>
      <c r="N524" s="281"/>
      <c r="O524" s="281"/>
      <c r="P524" s="281"/>
      <c r="Q524" s="281"/>
      <c r="R524" s="281"/>
      <c r="S524" s="281"/>
      <c r="T524" s="282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83" t="s">
        <v>372</v>
      </c>
      <c r="AU524" s="283" t="s">
        <v>88</v>
      </c>
      <c r="AV524" s="15" t="s">
        <v>83</v>
      </c>
      <c r="AW524" s="15" t="s">
        <v>32</v>
      </c>
      <c r="AX524" s="15" t="s">
        <v>76</v>
      </c>
      <c r="AY524" s="283" t="s">
        <v>362</v>
      </c>
    </row>
    <row r="525" s="13" customFormat="1">
      <c r="A525" s="13"/>
      <c r="B525" s="241"/>
      <c r="C525" s="242"/>
      <c r="D525" s="243" t="s">
        <v>372</v>
      </c>
      <c r="E525" s="244" t="s">
        <v>1</v>
      </c>
      <c r="F525" s="245" t="s">
        <v>4666</v>
      </c>
      <c r="G525" s="242"/>
      <c r="H525" s="246">
        <v>205.065</v>
      </c>
      <c r="I525" s="247"/>
      <c r="J525" s="242"/>
      <c r="K525" s="242"/>
      <c r="L525" s="248"/>
      <c r="M525" s="249"/>
      <c r="N525" s="250"/>
      <c r="O525" s="250"/>
      <c r="P525" s="250"/>
      <c r="Q525" s="250"/>
      <c r="R525" s="250"/>
      <c r="S525" s="250"/>
      <c r="T525" s="251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52" t="s">
        <v>372</v>
      </c>
      <c r="AU525" s="252" t="s">
        <v>88</v>
      </c>
      <c r="AV525" s="13" t="s">
        <v>88</v>
      </c>
      <c r="AW525" s="13" t="s">
        <v>32</v>
      </c>
      <c r="AX525" s="13" t="s">
        <v>76</v>
      </c>
      <c r="AY525" s="252" t="s">
        <v>362</v>
      </c>
    </row>
    <row r="526" s="13" customFormat="1">
      <c r="A526" s="13"/>
      <c r="B526" s="241"/>
      <c r="C526" s="242"/>
      <c r="D526" s="243" t="s">
        <v>372</v>
      </c>
      <c r="E526" s="244" t="s">
        <v>1</v>
      </c>
      <c r="F526" s="245" t="s">
        <v>969</v>
      </c>
      <c r="G526" s="242"/>
      <c r="H526" s="246">
        <v>-28.367999999999999</v>
      </c>
      <c r="I526" s="247"/>
      <c r="J526" s="242"/>
      <c r="K526" s="242"/>
      <c r="L526" s="248"/>
      <c r="M526" s="249"/>
      <c r="N526" s="250"/>
      <c r="O526" s="250"/>
      <c r="P526" s="250"/>
      <c r="Q526" s="250"/>
      <c r="R526" s="250"/>
      <c r="S526" s="250"/>
      <c r="T526" s="251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52" t="s">
        <v>372</v>
      </c>
      <c r="AU526" s="252" t="s">
        <v>88</v>
      </c>
      <c r="AV526" s="13" t="s">
        <v>88</v>
      </c>
      <c r="AW526" s="13" t="s">
        <v>32</v>
      </c>
      <c r="AX526" s="13" t="s">
        <v>76</v>
      </c>
      <c r="AY526" s="252" t="s">
        <v>362</v>
      </c>
    </row>
    <row r="527" s="13" customFormat="1">
      <c r="A527" s="13"/>
      <c r="B527" s="241"/>
      <c r="C527" s="242"/>
      <c r="D527" s="243" t="s">
        <v>372</v>
      </c>
      <c r="E527" s="244" t="s">
        <v>1</v>
      </c>
      <c r="F527" s="245" t="s">
        <v>966</v>
      </c>
      <c r="G527" s="242"/>
      <c r="H527" s="246">
        <v>-1.379</v>
      </c>
      <c r="I527" s="247"/>
      <c r="J527" s="242"/>
      <c r="K527" s="242"/>
      <c r="L527" s="248"/>
      <c r="M527" s="249"/>
      <c r="N527" s="250"/>
      <c r="O527" s="250"/>
      <c r="P527" s="250"/>
      <c r="Q527" s="250"/>
      <c r="R527" s="250"/>
      <c r="S527" s="250"/>
      <c r="T527" s="251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52" t="s">
        <v>372</v>
      </c>
      <c r="AU527" s="252" t="s">
        <v>88</v>
      </c>
      <c r="AV527" s="13" t="s">
        <v>88</v>
      </c>
      <c r="AW527" s="13" t="s">
        <v>32</v>
      </c>
      <c r="AX527" s="13" t="s">
        <v>76</v>
      </c>
      <c r="AY527" s="252" t="s">
        <v>362</v>
      </c>
    </row>
    <row r="528" s="13" customFormat="1">
      <c r="A528" s="13"/>
      <c r="B528" s="241"/>
      <c r="C528" s="242"/>
      <c r="D528" s="243" t="s">
        <v>372</v>
      </c>
      <c r="E528" s="244" t="s">
        <v>1</v>
      </c>
      <c r="F528" s="245" t="s">
        <v>1027</v>
      </c>
      <c r="G528" s="242"/>
      <c r="H528" s="246">
        <v>-4.9249999999999998</v>
      </c>
      <c r="I528" s="247"/>
      <c r="J528" s="242"/>
      <c r="K528" s="242"/>
      <c r="L528" s="248"/>
      <c r="M528" s="249"/>
      <c r="N528" s="250"/>
      <c r="O528" s="250"/>
      <c r="P528" s="250"/>
      <c r="Q528" s="250"/>
      <c r="R528" s="250"/>
      <c r="S528" s="250"/>
      <c r="T528" s="251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52" t="s">
        <v>372</v>
      </c>
      <c r="AU528" s="252" t="s">
        <v>88</v>
      </c>
      <c r="AV528" s="13" t="s">
        <v>88</v>
      </c>
      <c r="AW528" s="13" t="s">
        <v>32</v>
      </c>
      <c r="AX528" s="13" t="s">
        <v>76</v>
      </c>
      <c r="AY528" s="252" t="s">
        <v>362</v>
      </c>
    </row>
    <row r="529" s="15" customFormat="1">
      <c r="A529" s="15"/>
      <c r="B529" s="274"/>
      <c r="C529" s="275"/>
      <c r="D529" s="243" t="s">
        <v>372</v>
      </c>
      <c r="E529" s="276" t="s">
        <v>1</v>
      </c>
      <c r="F529" s="277" t="s">
        <v>4667</v>
      </c>
      <c r="G529" s="275"/>
      <c r="H529" s="276" t="s">
        <v>1</v>
      </c>
      <c r="I529" s="278"/>
      <c r="J529" s="275"/>
      <c r="K529" s="275"/>
      <c r="L529" s="279"/>
      <c r="M529" s="280"/>
      <c r="N529" s="281"/>
      <c r="O529" s="281"/>
      <c r="P529" s="281"/>
      <c r="Q529" s="281"/>
      <c r="R529" s="281"/>
      <c r="S529" s="281"/>
      <c r="T529" s="282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83" t="s">
        <v>372</v>
      </c>
      <c r="AU529" s="283" t="s">
        <v>88</v>
      </c>
      <c r="AV529" s="15" t="s">
        <v>83</v>
      </c>
      <c r="AW529" s="15" t="s">
        <v>32</v>
      </c>
      <c r="AX529" s="15" t="s">
        <v>76</v>
      </c>
      <c r="AY529" s="283" t="s">
        <v>362</v>
      </c>
    </row>
    <row r="530" s="13" customFormat="1">
      <c r="A530" s="13"/>
      <c r="B530" s="241"/>
      <c r="C530" s="242"/>
      <c r="D530" s="243" t="s">
        <v>372</v>
      </c>
      <c r="E530" s="244" t="s">
        <v>1</v>
      </c>
      <c r="F530" s="245" t="s">
        <v>4668</v>
      </c>
      <c r="G530" s="242"/>
      <c r="H530" s="246">
        <v>31.702000000000002</v>
      </c>
      <c r="I530" s="247"/>
      <c r="J530" s="242"/>
      <c r="K530" s="242"/>
      <c r="L530" s="248"/>
      <c r="M530" s="249"/>
      <c r="N530" s="250"/>
      <c r="O530" s="250"/>
      <c r="P530" s="250"/>
      <c r="Q530" s="250"/>
      <c r="R530" s="250"/>
      <c r="S530" s="250"/>
      <c r="T530" s="251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52" t="s">
        <v>372</v>
      </c>
      <c r="AU530" s="252" t="s">
        <v>88</v>
      </c>
      <c r="AV530" s="13" t="s">
        <v>88</v>
      </c>
      <c r="AW530" s="13" t="s">
        <v>32</v>
      </c>
      <c r="AX530" s="13" t="s">
        <v>76</v>
      </c>
      <c r="AY530" s="252" t="s">
        <v>362</v>
      </c>
    </row>
    <row r="531" s="13" customFormat="1">
      <c r="A531" s="13"/>
      <c r="B531" s="241"/>
      <c r="C531" s="242"/>
      <c r="D531" s="243" t="s">
        <v>372</v>
      </c>
      <c r="E531" s="244" t="s">
        <v>1</v>
      </c>
      <c r="F531" s="245" t="s">
        <v>966</v>
      </c>
      <c r="G531" s="242"/>
      <c r="H531" s="246">
        <v>-1.379</v>
      </c>
      <c r="I531" s="247"/>
      <c r="J531" s="242"/>
      <c r="K531" s="242"/>
      <c r="L531" s="248"/>
      <c r="M531" s="249"/>
      <c r="N531" s="250"/>
      <c r="O531" s="250"/>
      <c r="P531" s="250"/>
      <c r="Q531" s="250"/>
      <c r="R531" s="250"/>
      <c r="S531" s="250"/>
      <c r="T531" s="251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52" t="s">
        <v>372</v>
      </c>
      <c r="AU531" s="252" t="s">
        <v>88</v>
      </c>
      <c r="AV531" s="13" t="s">
        <v>88</v>
      </c>
      <c r="AW531" s="13" t="s">
        <v>32</v>
      </c>
      <c r="AX531" s="13" t="s">
        <v>76</v>
      </c>
      <c r="AY531" s="252" t="s">
        <v>362</v>
      </c>
    </row>
    <row r="532" s="15" customFormat="1">
      <c r="A532" s="15"/>
      <c r="B532" s="274"/>
      <c r="C532" s="275"/>
      <c r="D532" s="243" t="s">
        <v>372</v>
      </c>
      <c r="E532" s="276" t="s">
        <v>1</v>
      </c>
      <c r="F532" s="277" t="s">
        <v>4669</v>
      </c>
      <c r="G532" s="275"/>
      <c r="H532" s="276" t="s">
        <v>1</v>
      </c>
      <c r="I532" s="278"/>
      <c r="J532" s="275"/>
      <c r="K532" s="275"/>
      <c r="L532" s="279"/>
      <c r="M532" s="280"/>
      <c r="N532" s="281"/>
      <c r="O532" s="281"/>
      <c r="P532" s="281"/>
      <c r="Q532" s="281"/>
      <c r="R532" s="281"/>
      <c r="S532" s="281"/>
      <c r="T532" s="282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83" t="s">
        <v>372</v>
      </c>
      <c r="AU532" s="283" t="s">
        <v>88</v>
      </c>
      <c r="AV532" s="15" t="s">
        <v>83</v>
      </c>
      <c r="AW532" s="15" t="s">
        <v>32</v>
      </c>
      <c r="AX532" s="15" t="s">
        <v>76</v>
      </c>
      <c r="AY532" s="283" t="s">
        <v>362</v>
      </c>
    </row>
    <row r="533" s="13" customFormat="1">
      <c r="A533" s="13"/>
      <c r="B533" s="241"/>
      <c r="C533" s="242"/>
      <c r="D533" s="243" t="s">
        <v>372</v>
      </c>
      <c r="E533" s="244" t="s">
        <v>1</v>
      </c>
      <c r="F533" s="245" t="s">
        <v>1022</v>
      </c>
      <c r="G533" s="242"/>
      <c r="H533" s="246">
        <v>52.268999999999998</v>
      </c>
      <c r="I533" s="247"/>
      <c r="J533" s="242"/>
      <c r="K533" s="242"/>
      <c r="L533" s="248"/>
      <c r="M533" s="249"/>
      <c r="N533" s="250"/>
      <c r="O533" s="250"/>
      <c r="P533" s="250"/>
      <c r="Q533" s="250"/>
      <c r="R533" s="250"/>
      <c r="S533" s="250"/>
      <c r="T533" s="251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52" t="s">
        <v>372</v>
      </c>
      <c r="AU533" s="252" t="s">
        <v>88</v>
      </c>
      <c r="AV533" s="13" t="s">
        <v>88</v>
      </c>
      <c r="AW533" s="13" t="s">
        <v>32</v>
      </c>
      <c r="AX533" s="13" t="s">
        <v>76</v>
      </c>
      <c r="AY533" s="252" t="s">
        <v>362</v>
      </c>
    </row>
    <row r="534" s="13" customFormat="1">
      <c r="A534" s="13"/>
      <c r="B534" s="241"/>
      <c r="C534" s="242"/>
      <c r="D534" s="243" t="s">
        <v>372</v>
      </c>
      <c r="E534" s="244" t="s">
        <v>1</v>
      </c>
      <c r="F534" s="245" t="s">
        <v>963</v>
      </c>
      <c r="G534" s="242"/>
      <c r="H534" s="246">
        <v>-2.4630000000000001</v>
      </c>
      <c r="I534" s="247"/>
      <c r="J534" s="242"/>
      <c r="K534" s="242"/>
      <c r="L534" s="248"/>
      <c r="M534" s="249"/>
      <c r="N534" s="250"/>
      <c r="O534" s="250"/>
      <c r="P534" s="250"/>
      <c r="Q534" s="250"/>
      <c r="R534" s="250"/>
      <c r="S534" s="250"/>
      <c r="T534" s="251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52" t="s">
        <v>372</v>
      </c>
      <c r="AU534" s="252" t="s">
        <v>88</v>
      </c>
      <c r="AV534" s="13" t="s">
        <v>88</v>
      </c>
      <c r="AW534" s="13" t="s">
        <v>32</v>
      </c>
      <c r="AX534" s="13" t="s">
        <v>76</v>
      </c>
      <c r="AY534" s="252" t="s">
        <v>362</v>
      </c>
    </row>
    <row r="535" s="15" customFormat="1">
      <c r="A535" s="15"/>
      <c r="B535" s="274"/>
      <c r="C535" s="275"/>
      <c r="D535" s="243" t="s">
        <v>372</v>
      </c>
      <c r="E535" s="276" t="s">
        <v>1</v>
      </c>
      <c r="F535" s="277" t="s">
        <v>4670</v>
      </c>
      <c r="G535" s="275"/>
      <c r="H535" s="276" t="s">
        <v>1</v>
      </c>
      <c r="I535" s="278"/>
      <c r="J535" s="275"/>
      <c r="K535" s="275"/>
      <c r="L535" s="279"/>
      <c r="M535" s="280"/>
      <c r="N535" s="281"/>
      <c r="O535" s="281"/>
      <c r="P535" s="281"/>
      <c r="Q535" s="281"/>
      <c r="R535" s="281"/>
      <c r="S535" s="281"/>
      <c r="T535" s="282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83" t="s">
        <v>372</v>
      </c>
      <c r="AU535" s="283" t="s">
        <v>88</v>
      </c>
      <c r="AV535" s="15" t="s">
        <v>83</v>
      </c>
      <c r="AW535" s="15" t="s">
        <v>32</v>
      </c>
      <c r="AX535" s="15" t="s">
        <v>76</v>
      </c>
      <c r="AY535" s="283" t="s">
        <v>362</v>
      </c>
    </row>
    <row r="536" s="15" customFormat="1">
      <c r="A536" s="15"/>
      <c r="B536" s="274"/>
      <c r="C536" s="275"/>
      <c r="D536" s="243" t="s">
        <v>372</v>
      </c>
      <c r="E536" s="276" t="s">
        <v>1</v>
      </c>
      <c r="F536" s="277" t="s">
        <v>4671</v>
      </c>
      <c r="G536" s="275"/>
      <c r="H536" s="276" t="s">
        <v>1</v>
      </c>
      <c r="I536" s="278"/>
      <c r="J536" s="275"/>
      <c r="K536" s="275"/>
      <c r="L536" s="279"/>
      <c r="M536" s="280"/>
      <c r="N536" s="281"/>
      <c r="O536" s="281"/>
      <c r="P536" s="281"/>
      <c r="Q536" s="281"/>
      <c r="R536" s="281"/>
      <c r="S536" s="281"/>
      <c r="T536" s="282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83" t="s">
        <v>372</v>
      </c>
      <c r="AU536" s="283" t="s">
        <v>88</v>
      </c>
      <c r="AV536" s="15" t="s">
        <v>83</v>
      </c>
      <c r="AW536" s="15" t="s">
        <v>32</v>
      </c>
      <c r="AX536" s="15" t="s">
        <v>76</v>
      </c>
      <c r="AY536" s="283" t="s">
        <v>362</v>
      </c>
    </row>
    <row r="537" s="13" customFormat="1">
      <c r="A537" s="13"/>
      <c r="B537" s="241"/>
      <c r="C537" s="242"/>
      <c r="D537" s="243" t="s">
        <v>372</v>
      </c>
      <c r="E537" s="244" t="s">
        <v>1</v>
      </c>
      <c r="F537" s="245" t="s">
        <v>4652</v>
      </c>
      <c r="G537" s="242"/>
      <c r="H537" s="246">
        <v>158.625</v>
      </c>
      <c r="I537" s="247"/>
      <c r="J537" s="242"/>
      <c r="K537" s="242"/>
      <c r="L537" s="248"/>
      <c r="M537" s="249"/>
      <c r="N537" s="250"/>
      <c r="O537" s="250"/>
      <c r="P537" s="250"/>
      <c r="Q537" s="250"/>
      <c r="R537" s="250"/>
      <c r="S537" s="250"/>
      <c r="T537" s="251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2" t="s">
        <v>372</v>
      </c>
      <c r="AU537" s="252" t="s">
        <v>88</v>
      </c>
      <c r="AV537" s="13" t="s">
        <v>88</v>
      </c>
      <c r="AW537" s="13" t="s">
        <v>32</v>
      </c>
      <c r="AX537" s="13" t="s">
        <v>76</v>
      </c>
      <c r="AY537" s="252" t="s">
        <v>362</v>
      </c>
    </row>
    <row r="538" s="13" customFormat="1">
      <c r="A538" s="13"/>
      <c r="B538" s="241"/>
      <c r="C538" s="242"/>
      <c r="D538" s="243" t="s">
        <v>372</v>
      </c>
      <c r="E538" s="244" t="s">
        <v>1</v>
      </c>
      <c r="F538" s="245" t="s">
        <v>4672</v>
      </c>
      <c r="G538" s="242"/>
      <c r="H538" s="246">
        <v>-4.008</v>
      </c>
      <c r="I538" s="247"/>
      <c r="J538" s="242"/>
      <c r="K538" s="242"/>
      <c r="L538" s="248"/>
      <c r="M538" s="249"/>
      <c r="N538" s="250"/>
      <c r="O538" s="250"/>
      <c r="P538" s="250"/>
      <c r="Q538" s="250"/>
      <c r="R538" s="250"/>
      <c r="S538" s="250"/>
      <c r="T538" s="251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2" t="s">
        <v>372</v>
      </c>
      <c r="AU538" s="252" t="s">
        <v>88</v>
      </c>
      <c r="AV538" s="13" t="s">
        <v>88</v>
      </c>
      <c r="AW538" s="13" t="s">
        <v>32</v>
      </c>
      <c r="AX538" s="13" t="s">
        <v>76</v>
      </c>
      <c r="AY538" s="252" t="s">
        <v>362</v>
      </c>
    </row>
    <row r="539" s="15" customFormat="1">
      <c r="A539" s="15"/>
      <c r="B539" s="274"/>
      <c r="C539" s="275"/>
      <c r="D539" s="243" t="s">
        <v>372</v>
      </c>
      <c r="E539" s="276" t="s">
        <v>1</v>
      </c>
      <c r="F539" s="277" t="s">
        <v>4673</v>
      </c>
      <c r="G539" s="275"/>
      <c r="H539" s="276" t="s">
        <v>1</v>
      </c>
      <c r="I539" s="278"/>
      <c r="J539" s="275"/>
      <c r="K539" s="275"/>
      <c r="L539" s="279"/>
      <c r="M539" s="280"/>
      <c r="N539" s="281"/>
      <c r="O539" s="281"/>
      <c r="P539" s="281"/>
      <c r="Q539" s="281"/>
      <c r="R539" s="281"/>
      <c r="S539" s="281"/>
      <c r="T539" s="282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283" t="s">
        <v>372</v>
      </c>
      <c r="AU539" s="283" t="s">
        <v>88</v>
      </c>
      <c r="AV539" s="15" t="s">
        <v>83</v>
      </c>
      <c r="AW539" s="15" t="s">
        <v>32</v>
      </c>
      <c r="AX539" s="15" t="s">
        <v>76</v>
      </c>
      <c r="AY539" s="283" t="s">
        <v>362</v>
      </c>
    </row>
    <row r="540" s="13" customFormat="1">
      <c r="A540" s="13"/>
      <c r="B540" s="241"/>
      <c r="C540" s="242"/>
      <c r="D540" s="243" t="s">
        <v>372</v>
      </c>
      <c r="E540" s="244" t="s">
        <v>1</v>
      </c>
      <c r="F540" s="245" t="s">
        <v>1018</v>
      </c>
      <c r="G540" s="242"/>
      <c r="H540" s="246">
        <v>299.25</v>
      </c>
      <c r="I540" s="247"/>
      <c r="J540" s="242"/>
      <c r="K540" s="242"/>
      <c r="L540" s="248"/>
      <c r="M540" s="249"/>
      <c r="N540" s="250"/>
      <c r="O540" s="250"/>
      <c r="P540" s="250"/>
      <c r="Q540" s="250"/>
      <c r="R540" s="250"/>
      <c r="S540" s="250"/>
      <c r="T540" s="251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52" t="s">
        <v>372</v>
      </c>
      <c r="AU540" s="252" t="s">
        <v>88</v>
      </c>
      <c r="AV540" s="13" t="s">
        <v>88</v>
      </c>
      <c r="AW540" s="13" t="s">
        <v>32</v>
      </c>
      <c r="AX540" s="13" t="s">
        <v>76</v>
      </c>
      <c r="AY540" s="252" t="s">
        <v>362</v>
      </c>
    </row>
    <row r="541" s="13" customFormat="1">
      <c r="A541" s="13"/>
      <c r="B541" s="241"/>
      <c r="C541" s="242"/>
      <c r="D541" s="243" t="s">
        <v>372</v>
      </c>
      <c r="E541" s="244" t="s">
        <v>1</v>
      </c>
      <c r="F541" s="245" t="s">
        <v>982</v>
      </c>
      <c r="G541" s="242"/>
      <c r="H541" s="246">
        <v>-9.4559999999999995</v>
      </c>
      <c r="I541" s="247"/>
      <c r="J541" s="242"/>
      <c r="K541" s="242"/>
      <c r="L541" s="248"/>
      <c r="M541" s="249"/>
      <c r="N541" s="250"/>
      <c r="O541" s="250"/>
      <c r="P541" s="250"/>
      <c r="Q541" s="250"/>
      <c r="R541" s="250"/>
      <c r="S541" s="250"/>
      <c r="T541" s="251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52" t="s">
        <v>372</v>
      </c>
      <c r="AU541" s="252" t="s">
        <v>88</v>
      </c>
      <c r="AV541" s="13" t="s">
        <v>88</v>
      </c>
      <c r="AW541" s="13" t="s">
        <v>32</v>
      </c>
      <c r="AX541" s="13" t="s">
        <v>76</v>
      </c>
      <c r="AY541" s="252" t="s">
        <v>362</v>
      </c>
    </row>
    <row r="542" s="13" customFormat="1">
      <c r="A542" s="13"/>
      <c r="B542" s="241"/>
      <c r="C542" s="242"/>
      <c r="D542" s="243" t="s">
        <v>372</v>
      </c>
      <c r="E542" s="244" t="s">
        <v>1</v>
      </c>
      <c r="F542" s="245" t="s">
        <v>992</v>
      </c>
      <c r="G542" s="242"/>
      <c r="H542" s="246">
        <v>-47.399999999999999</v>
      </c>
      <c r="I542" s="247"/>
      <c r="J542" s="242"/>
      <c r="K542" s="242"/>
      <c r="L542" s="248"/>
      <c r="M542" s="249"/>
      <c r="N542" s="250"/>
      <c r="O542" s="250"/>
      <c r="P542" s="250"/>
      <c r="Q542" s="250"/>
      <c r="R542" s="250"/>
      <c r="S542" s="250"/>
      <c r="T542" s="251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52" t="s">
        <v>372</v>
      </c>
      <c r="AU542" s="252" t="s">
        <v>88</v>
      </c>
      <c r="AV542" s="13" t="s">
        <v>88</v>
      </c>
      <c r="AW542" s="13" t="s">
        <v>32</v>
      </c>
      <c r="AX542" s="13" t="s">
        <v>76</v>
      </c>
      <c r="AY542" s="252" t="s">
        <v>362</v>
      </c>
    </row>
    <row r="543" s="16" customFormat="1">
      <c r="A543" s="16"/>
      <c r="B543" s="297"/>
      <c r="C543" s="298"/>
      <c r="D543" s="243" t="s">
        <v>372</v>
      </c>
      <c r="E543" s="299" t="s">
        <v>1</v>
      </c>
      <c r="F543" s="300" t="s">
        <v>848</v>
      </c>
      <c r="G543" s="298"/>
      <c r="H543" s="301">
        <v>1053.1479999999999</v>
      </c>
      <c r="I543" s="302"/>
      <c r="J543" s="298"/>
      <c r="K543" s="298"/>
      <c r="L543" s="303"/>
      <c r="M543" s="304"/>
      <c r="N543" s="305"/>
      <c r="O543" s="305"/>
      <c r="P543" s="305"/>
      <c r="Q543" s="305"/>
      <c r="R543" s="305"/>
      <c r="S543" s="305"/>
      <c r="T543" s="30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T543" s="307" t="s">
        <v>372</v>
      </c>
      <c r="AU543" s="307" t="s">
        <v>88</v>
      </c>
      <c r="AV543" s="16" t="s">
        <v>104</v>
      </c>
      <c r="AW543" s="16" t="s">
        <v>32</v>
      </c>
      <c r="AX543" s="16" t="s">
        <v>76</v>
      </c>
      <c r="AY543" s="307" t="s">
        <v>362</v>
      </c>
    </row>
    <row r="544" s="15" customFormat="1">
      <c r="A544" s="15"/>
      <c r="B544" s="274"/>
      <c r="C544" s="275"/>
      <c r="D544" s="243" t="s">
        <v>372</v>
      </c>
      <c r="E544" s="276" t="s">
        <v>1</v>
      </c>
      <c r="F544" s="277" t="s">
        <v>772</v>
      </c>
      <c r="G544" s="275"/>
      <c r="H544" s="276" t="s">
        <v>1</v>
      </c>
      <c r="I544" s="278"/>
      <c r="J544" s="275"/>
      <c r="K544" s="275"/>
      <c r="L544" s="279"/>
      <c r="M544" s="280"/>
      <c r="N544" s="281"/>
      <c r="O544" s="281"/>
      <c r="P544" s="281"/>
      <c r="Q544" s="281"/>
      <c r="R544" s="281"/>
      <c r="S544" s="281"/>
      <c r="T544" s="282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83" t="s">
        <v>372</v>
      </c>
      <c r="AU544" s="283" t="s">
        <v>88</v>
      </c>
      <c r="AV544" s="15" t="s">
        <v>83</v>
      </c>
      <c r="AW544" s="15" t="s">
        <v>32</v>
      </c>
      <c r="AX544" s="15" t="s">
        <v>76</v>
      </c>
      <c r="AY544" s="283" t="s">
        <v>362</v>
      </c>
    </row>
    <row r="545" s="15" customFormat="1">
      <c r="A545" s="15"/>
      <c r="B545" s="274"/>
      <c r="C545" s="275"/>
      <c r="D545" s="243" t="s">
        <v>372</v>
      </c>
      <c r="E545" s="276" t="s">
        <v>1</v>
      </c>
      <c r="F545" s="277" t="s">
        <v>4674</v>
      </c>
      <c r="G545" s="275"/>
      <c r="H545" s="276" t="s">
        <v>1</v>
      </c>
      <c r="I545" s="278"/>
      <c r="J545" s="275"/>
      <c r="K545" s="275"/>
      <c r="L545" s="279"/>
      <c r="M545" s="280"/>
      <c r="N545" s="281"/>
      <c r="O545" s="281"/>
      <c r="P545" s="281"/>
      <c r="Q545" s="281"/>
      <c r="R545" s="281"/>
      <c r="S545" s="281"/>
      <c r="T545" s="282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83" t="s">
        <v>372</v>
      </c>
      <c r="AU545" s="283" t="s">
        <v>88</v>
      </c>
      <c r="AV545" s="15" t="s">
        <v>83</v>
      </c>
      <c r="AW545" s="15" t="s">
        <v>32</v>
      </c>
      <c r="AX545" s="15" t="s">
        <v>76</v>
      </c>
      <c r="AY545" s="283" t="s">
        <v>362</v>
      </c>
    </row>
    <row r="546" s="13" customFormat="1">
      <c r="A546" s="13"/>
      <c r="B546" s="241"/>
      <c r="C546" s="242"/>
      <c r="D546" s="243" t="s">
        <v>372</v>
      </c>
      <c r="E546" s="244" t="s">
        <v>1</v>
      </c>
      <c r="F546" s="245" t="s">
        <v>1015</v>
      </c>
      <c r="G546" s="242"/>
      <c r="H546" s="246">
        <v>105.75</v>
      </c>
      <c r="I546" s="247"/>
      <c r="J546" s="242"/>
      <c r="K546" s="242"/>
      <c r="L546" s="248"/>
      <c r="M546" s="249"/>
      <c r="N546" s="250"/>
      <c r="O546" s="250"/>
      <c r="P546" s="250"/>
      <c r="Q546" s="250"/>
      <c r="R546" s="250"/>
      <c r="S546" s="250"/>
      <c r="T546" s="251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2" t="s">
        <v>372</v>
      </c>
      <c r="AU546" s="252" t="s">
        <v>88</v>
      </c>
      <c r="AV546" s="13" t="s">
        <v>88</v>
      </c>
      <c r="AW546" s="13" t="s">
        <v>32</v>
      </c>
      <c r="AX546" s="13" t="s">
        <v>76</v>
      </c>
      <c r="AY546" s="252" t="s">
        <v>362</v>
      </c>
    </row>
    <row r="547" s="13" customFormat="1">
      <c r="A547" s="13"/>
      <c r="B547" s="241"/>
      <c r="C547" s="242"/>
      <c r="D547" s="243" t="s">
        <v>372</v>
      </c>
      <c r="E547" s="244" t="s">
        <v>1</v>
      </c>
      <c r="F547" s="245" t="s">
        <v>954</v>
      </c>
      <c r="G547" s="242"/>
      <c r="H547" s="246">
        <v>-4.7279999999999998</v>
      </c>
      <c r="I547" s="247"/>
      <c r="J547" s="242"/>
      <c r="K547" s="242"/>
      <c r="L547" s="248"/>
      <c r="M547" s="249"/>
      <c r="N547" s="250"/>
      <c r="O547" s="250"/>
      <c r="P547" s="250"/>
      <c r="Q547" s="250"/>
      <c r="R547" s="250"/>
      <c r="S547" s="250"/>
      <c r="T547" s="251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52" t="s">
        <v>372</v>
      </c>
      <c r="AU547" s="252" t="s">
        <v>88</v>
      </c>
      <c r="AV547" s="13" t="s">
        <v>88</v>
      </c>
      <c r="AW547" s="13" t="s">
        <v>32</v>
      </c>
      <c r="AX547" s="13" t="s">
        <v>76</v>
      </c>
      <c r="AY547" s="252" t="s">
        <v>362</v>
      </c>
    </row>
    <row r="548" s="15" customFormat="1">
      <c r="A548" s="15"/>
      <c r="B548" s="274"/>
      <c r="C548" s="275"/>
      <c r="D548" s="243" t="s">
        <v>372</v>
      </c>
      <c r="E548" s="276" t="s">
        <v>1</v>
      </c>
      <c r="F548" s="277" t="s">
        <v>4675</v>
      </c>
      <c r="G548" s="275"/>
      <c r="H548" s="276" t="s">
        <v>1</v>
      </c>
      <c r="I548" s="278"/>
      <c r="J548" s="275"/>
      <c r="K548" s="275"/>
      <c r="L548" s="279"/>
      <c r="M548" s="280"/>
      <c r="N548" s="281"/>
      <c r="O548" s="281"/>
      <c r="P548" s="281"/>
      <c r="Q548" s="281"/>
      <c r="R548" s="281"/>
      <c r="S548" s="281"/>
      <c r="T548" s="282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83" t="s">
        <v>372</v>
      </c>
      <c r="AU548" s="283" t="s">
        <v>88</v>
      </c>
      <c r="AV548" s="15" t="s">
        <v>83</v>
      </c>
      <c r="AW548" s="15" t="s">
        <v>32</v>
      </c>
      <c r="AX548" s="15" t="s">
        <v>76</v>
      </c>
      <c r="AY548" s="283" t="s">
        <v>362</v>
      </c>
    </row>
    <row r="549" s="13" customFormat="1">
      <c r="A549" s="13"/>
      <c r="B549" s="241"/>
      <c r="C549" s="242"/>
      <c r="D549" s="243" t="s">
        <v>372</v>
      </c>
      <c r="E549" s="244" t="s">
        <v>1</v>
      </c>
      <c r="F549" s="245" t="s">
        <v>1030</v>
      </c>
      <c r="G549" s="242"/>
      <c r="H549" s="246">
        <v>249.375</v>
      </c>
      <c r="I549" s="247"/>
      <c r="J549" s="242"/>
      <c r="K549" s="242"/>
      <c r="L549" s="248"/>
      <c r="M549" s="249"/>
      <c r="N549" s="250"/>
      <c r="O549" s="250"/>
      <c r="P549" s="250"/>
      <c r="Q549" s="250"/>
      <c r="R549" s="250"/>
      <c r="S549" s="250"/>
      <c r="T549" s="251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52" t="s">
        <v>372</v>
      </c>
      <c r="AU549" s="252" t="s">
        <v>88</v>
      </c>
      <c r="AV549" s="13" t="s">
        <v>88</v>
      </c>
      <c r="AW549" s="13" t="s">
        <v>32</v>
      </c>
      <c r="AX549" s="13" t="s">
        <v>76</v>
      </c>
      <c r="AY549" s="252" t="s">
        <v>362</v>
      </c>
    </row>
    <row r="550" s="13" customFormat="1">
      <c r="A550" s="13"/>
      <c r="B550" s="241"/>
      <c r="C550" s="242"/>
      <c r="D550" s="243" t="s">
        <v>372</v>
      </c>
      <c r="E550" s="244" t="s">
        <v>1</v>
      </c>
      <c r="F550" s="245" t="s">
        <v>1008</v>
      </c>
      <c r="G550" s="242"/>
      <c r="H550" s="246">
        <v>-7.8799999999999999</v>
      </c>
      <c r="I550" s="247"/>
      <c r="J550" s="242"/>
      <c r="K550" s="242"/>
      <c r="L550" s="248"/>
      <c r="M550" s="249"/>
      <c r="N550" s="250"/>
      <c r="O550" s="250"/>
      <c r="P550" s="250"/>
      <c r="Q550" s="250"/>
      <c r="R550" s="250"/>
      <c r="S550" s="250"/>
      <c r="T550" s="251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52" t="s">
        <v>372</v>
      </c>
      <c r="AU550" s="252" t="s">
        <v>88</v>
      </c>
      <c r="AV550" s="13" t="s">
        <v>88</v>
      </c>
      <c r="AW550" s="13" t="s">
        <v>32</v>
      </c>
      <c r="AX550" s="13" t="s">
        <v>76</v>
      </c>
      <c r="AY550" s="252" t="s">
        <v>362</v>
      </c>
    </row>
    <row r="551" s="13" customFormat="1">
      <c r="A551" s="13"/>
      <c r="B551" s="241"/>
      <c r="C551" s="242"/>
      <c r="D551" s="243" t="s">
        <v>372</v>
      </c>
      <c r="E551" s="244" t="s">
        <v>1</v>
      </c>
      <c r="F551" s="245" t="s">
        <v>1009</v>
      </c>
      <c r="G551" s="242"/>
      <c r="H551" s="246">
        <v>-39.5</v>
      </c>
      <c r="I551" s="247"/>
      <c r="J551" s="242"/>
      <c r="K551" s="242"/>
      <c r="L551" s="248"/>
      <c r="M551" s="249"/>
      <c r="N551" s="250"/>
      <c r="O551" s="250"/>
      <c r="P551" s="250"/>
      <c r="Q551" s="250"/>
      <c r="R551" s="250"/>
      <c r="S551" s="250"/>
      <c r="T551" s="251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52" t="s">
        <v>372</v>
      </c>
      <c r="AU551" s="252" t="s">
        <v>88</v>
      </c>
      <c r="AV551" s="13" t="s">
        <v>88</v>
      </c>
      <c r="AW551" s="13" t="s">
        <v>32</v>
      </c>
      <c r="AX551" s="13" t="s">
        <v>76</v>
      </c>
      <c r="AY551" s="252" t="s">
        <v>362</v>
      </c>
    </row>
    <row r="552" s="15" customFormat="1">
      <c r="A552" s="15"/>
      <c r="B552" s="274"/>
      <c r="C552" s="275"/>
      <c r="D552" s="243" t="s">
        <v>372</v>
      </c>
      <c r="E552" s="276" t="s">
        <v>1</v>
      </c>
      <c r="F552" s="277" t="s">
        <v>4676</v>
      </c>
      <c r="G552" s="275"/>
      <c r="H552" s="276" t="s">
        <v>1</v>
      </c>
      <c r="I552" s="278"/>
      <c r="J552" s="275"/>
      <c r="K552" s="275"/>
      <c r="L552" s="279"/>
      <c r="M552" s="280"/>
      <c r="N552" s="281"/>
      <c r="O552" s="281"/>
      <c r="P552" s="281"/>
      <c r="Q552" s="281"/>
      <c r="R552" s="281"/>
      <c r="S552" s="281"/>
      <c r="T552" s="282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83" t="s">
        <v>372</v>
      </c>
      <c r="AU552" s="283" t="s">
        <v>88</v>
      </c>
      <c r="AV552" s="15" t="s">
        <v>83</v>
      </c>
      <c r="AW552" s="15" t="s">
        <v>32</v>
      </c>
      <c r="AX552" s="15" t="s">
        <v>76</v>
      </c>
      <c r="AY552" s="283" t="s">
        <v>362</v>
      </c>
    </row>
    <row r="553" s="13" customFormat="1">
      <c r="A553" s="13"/>
      <c r="B553" s="241"/>
      <c r="C553" s="242"/>
      <c r="D553" s="243" t="s">
        <v>372</v>
      </c>
      <c r="E553" s="244" t="s">
        <v>1</v>
      </c>
      <c r="F553" s="245" t="s">
        <v>1020</v>
      </c>
      <c r="G553" s="242"/>
      <c r="H553" s="246">
        <v>52.875</v>
      </c>
      <c r="I553" s="247"/>
      <c r="J553" s="242"/>
      <c r="K553" s="242"/>
      <c r="L553" s="248"/>
      <c r="M553" s="249"/>
      <c r="N553" s="250"/>
      <c r="O553" s="250"/>
      <c r="P553" s="250"/>
      <c r="Q553" s="250"/>
      <c r="R553" s="250"/>
      <c r="S553" s="250"/>
      <c r="T553" s="251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52" t="s">
        <v>372</v>
      </c>
      <c r="AU553" s="252" t="s">
        <v>88</v>
      </c>
      <c r="AV553" s="13" t="s">
        <v>88</v>
      </c>
      <c r="AW553" s="13" t="s">
        <v>32</v>
      </c>
      <c r="AX553" s="13" t="s">
        <v>76</v>
      </c>
      <c r="AY553" s="252" t="s">
        <v>362</v>
      </c>
    </row>
    <row r="554" s="13" customFormat="1">
      <c r="A554" s="13"/>
      <c r="B554" s="241"/>
      <c r="C554" s="242"/>
      <c r="D554" s="243" t="s">
        <v>372</v>
      </c>
      <c r="E554" s="244" t="s">
        <v>1</v>
      </c>
      <c r="F554" s="245" t="s">
        <v>957</v>
      </c>
      <c r="G554" s="242"/>
      <c r="H554" s="246">
        <v>-1.5760000000000001</v>
      </c>
      <c r="I554" s="247"/>
      <c r="J554" s="242"/>
      <c r="K554" s="242"/>
      <c r="L554" s="248"/>
      <c r="M554" s="249"/>
      <c r="N554" s="250"/>
      <c r="O554" s="250"/>
      <c r="P554" s="250"/>
      <c r="Q554" s="250"/>
      <c r="R554" s="250"/>
      <c r="S554" s="250"/>
      <c r="T554" s="251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52" t="s">
        <v>372</v>
      </c>
      <c r="AU554" s="252" t="s">
        <v>88</v>
      </c>
      <c r="AV554" s="13" t="s">
        <v>88</v>
      </c>
      <c r="AW554" s="13" t="s">
        <v>32</v>
      </c>
      <c r="AX554" s="13" t="s">
        <v>76</v>
      </c>
      <c r="AY554" s="252" t="s">
        <v>362</v>
      </c>
    </row>
    <row r="555" s="15" customFormat="1">
      <c r="A555" s="15"/>
      <c r="B555" s="274"/>
      <c r="C555" s="275"/>
      <c r="D555" s="243" t="s">
        <v>372</v>
      </c>
      <c r="E555" s="276" t="s">
        <v>1</v>
      </c>
      <c r="F555" s="277" t="s">
        <v>4677</v>
      </c>
      <c r="G555" s="275"/>
      <c r="H555" s="276" t="s">
        <v>1</v>
      </c>
      <c r="I555" s="278"/>
      <c r="J555" s="275"/>
      <c r="K555" s="275"/>
      <c r="L555" s="279"/>
      <c r="M555" s="280"/>
      <c r="N555" s="281"/>
      <c r="O555" s="281"/>
      <c r="P555" s="281"/>
      <c r="Q555" s="281"/>
      <c r="R555" s="281"/>
      <c r="S555" s="281"/>
      <c r="T555" s="282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T555" s="283" t="s">
        <v>372</v>
      </c>
      <c r="AU555" s="283" t="s">
        <v>88</v>
      </c>
      <c r="AV555" s="15" t="s">
        <v>83</v>
      </c>
      <c r="AW555" s="15" t="s">
        <v>32</v>
      </c>
      <c r="AX555" s="15" t="s">
        <v>76</v>
      </c>
      <c r="AY555" s="283" t="s">
        <v>362</v>
      </c>
    </row>
    <row r="556" s="13" customFormat="1">
      <c r="A556" s="13"/>
      <c r="B556" s="241"/>
      <c r="C556" s="242"/>
      <c r="D556" s="243" t="s">
        <v>372</v>
      </c>
      <c r="E556" s="244" t="s">
        <v>1</v>
      </c>
      <c r="F556" s="245" t="s">
        <v>1039</v>
      </c>
      <c r="G556" s="242"/>
      <c r="H556" s="246">
        <v>187.42500000000001</v>
      </c>
      <c r="I556" s="247"/>
      <c r="J556" s="242"/>
      <c r="K556" s="242"/>
      <c r="L556" s="248"/>
      <c r="M556" s="249"/>
      <c r="N556" s="250"/>
      <c r="O556" s="250"/>
      <c r="P556" s="250"/>
      <c r="Q556" s="250"/>
      <c r="R556" s="250"/>
      <c r="S556" s="250"/>
      <c r="T556" s="251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52" t="s">
        <v>372</v>
      </c>
      <c r="AU556" s="252" t="s">
        <v>88</v>
      </c>
      <c r="AV556" s="13" t="s">
        <v>88</v>
      </c>
      <c r="AW556" s="13" t="s">
        <v>32</v>
      </c>
      <c r="AX556" s="13" t="s">
        <v>76</v>
      </c>
      <c r="AY556" s="252" t="s">
        <v>362</v>
      </c>
    </row>
    <row r="557" s="13" customFormat="1">
      <c r="A557" s="13"/>
      <c r="B557" s="241"/>
      <c r="C557" s="242"/>
      <c r="D557" s="243" t="s">
        <v>372</v>
      </c>
      <c r="E557" s="244" t="s">
        <v>1</v>
      </c>
      <c r="F557" s="245" t="s">
        <v>1040</v>
      </c>
      <c r="G557" s="242"/>
      <c r="H557" s="246">
        <v>-25.216000000000001</v>
      </c>
      <c r="I557" s="247"/>
      <c r="J557" s="242"/>
      <c r="K557" s="242"/>
      <c r="L557" s="248"/>
      <c r="M557" s="249"/>
      <c r="N557" s="250"/>
      <c r="O557" s="250"/>
      <c r="P557" s="250"/>
      <c r="Q557" s="250"/>
      <c r="R557" s="250"/>
      <c r="S557" s="250"/>
      <c r="T557" s="251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52" t="s">
        <v>372</v>
      </c>
      <c r="AU557" s="252" t="s">
        <v>88</v>
      </c>
      <c r="AV557" s="13" t="s">
        <v>88</v>
      </c>
      <c r="AW557" s="13" t="s">
        <v>32</v>
      </c>
      <c r="AX557" s="13" t="s">
        <v>76</v>
      </c>
      <c r="AY557" s="252" t="s">
        <v>362</v>
      </c>
    </row>
    <row r="558" s="13" customFormat="1">
      <c r="A558" s="13"/>
      <c r="B558" s="241"/>
      <c r="C558" s="242"/>
      <c r="D558" s="243" t="s">
        <v>372</v>
      </c>
      <c r="E558" s="244" t="s">
        <v>1</v>
      </c>
      <c r="F558" s="245" t="s">
        <v>966</v>
      </c>
      <c r="G558" s="242"/>
      <c r="H558" s="246">
        <v>-1.379</v>
      </c>
      <c r="I558" s="247"/>
      <c r="J558" s="242"/>
      <c r="K558" s="242"/>
      <c r="L558" s="248"/>
      <c r="M558" s="249"/>
      <c r="N558" s="250"/>
      <c r="O558" s="250"/>
      <c r="P558" s="250"/>
      <c r="Q558" s="250"/>
      <c r="R558" s="250"/>
      <c r="S558" s="250"/>
      <c r="T558" s="251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52" t="s">
        <v>372</v>
      </c>
      <c r="AU558" s="252" t="s">
        <v>88</v>
      </c>
      <c r="AV558" s="13" t="s">
        <v>88</v>
      </c>
      <c r="AW558" s="13" t="s">
        <v>32</v>
      </c>
      <c r="AX558" s="13" t="s">
        <v>76</v>
      </c>
      <c r="AY558" s="252" t="s">
        <v>362</v>
      </c>
    </row>
    <row r="559" s="13" customFormat="1">
      <c r="A559" s="13"/>
      <c r="B559" s="241"/>
      <c r="C559" s="242"/>
      <c r="D559" s="243" t="s">
        <v>372</v>
      </c>
      <c r="E559" s="244" t="s">
        <v>1</v>
      </c>
      <c r="F559" s="245" t="s">
        <v>1027</v>
      </c>
      <c r="G559" s="242"/>
      <c r="H559" s="246">
        <v>-4.9249999999999998</v>
      </c>
      <c r="I559" s="247"/>
      <c r="J559" s="242"/>
      <c r="K559" s="242"/>
      <c r="L559" s="248"/>
      <c r="M559" s="249"/>
      <c r="N559" s="250"/>
      <c r="O559" s="250"/>
      <c r="P559" s="250"/>
      <c r="Q559" s="250"/>
      <c r="R559" s="250"/>
      <c r="S559" s="250"/>
      <c r="T559" s="251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52" t="s">
        <v>372</v>
      </c>
      <c r="AU559" s="252" t="s">
        <v>88</v>
      </c>
      <c r="AV559" s="13" t="s">
        <v>88</v>
      </c>
      <c r="AW559" s="13" t="s">
        <v>32</v>
      </c>
      <c r="AX559" s="13" t="s">
        <v>76</v>
      </c>
      <c r="AY559" s="252" t="s">
        <v>362</v>
      </c>
    </row>
    <row r="560" s="15" customFormat="1">
      <c r="A560" s="15"/>
      <c r="B560" s="274"/>
      <c r="C560" s="275"/>
      <c r="D560" s="243" t="s">
        <v>372</v>
      </c>
      <c r="E560" s="276" t="s">
        <v>1</v>
      </c>
      <c r="F560" s="277" t="s">
        <v>4678</v>
      </c>
      <c r="G560" s="275"/>
      <c r="H560" s="276" t="s">
        <v>1</v>
      </c>
      <c r="I560" s="278"/>
      <c r="J560" s="275"/>
      <c r="K560" s="275"/>
      <c r="L560" s="279"/>
      <c r="M560" s="280"/>
      <c r="N560" s="281"/>
      <c r="O560" s="281"/>
      <c r="P560" s="281"/>
      <c r="Q560" s="281"/>
      <c r="R560" s="281"/>
      <c r="S560" s="281"/>
      <c r="T560" s="282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T560" s="283" t="s">
        <v>372</v>
      </c>
      <c r="AU560" s="283" t="s">
        <v>88</v>
      </c>
      <c r="AV560" s="15" t="s">
        <v>83</v>
      </c>
      <c r="AW560" s="15" t="s">
        <v>32</v>
      </c>
      <c r="AX560" s="15" t="s">
        <v>76</v>
      </c>
      <c r="AY560" s="283" t="s">
        <v>362</v>
      </c>
    </row>
    <row r="561" s="13" customFormat="1">
      <c r="A561" s="13"/>
      <c r="B561" s="241"/>
      <c r="C561" s="242"/>
      <c r="D561" s="243" t="s">
        <v>372</v>
      </c>
      <c r="E561" s="244" t="s">
        <v>1</v>
      </c>
      <c r="F561" s="245" t="s">
        <v>4668</v>
      </c>
      <c r="G561" s="242"/>
      <c r="H561" s="246">
        <v>31.702000000000002</v>
      </c>
      <c r="I561" s="247"/>
      <c r="J561" s="242"/>
      <c r="K561" s="242"/>
      <c r="L561" s="248"/>
      <c r="M561" s="249"/>
      <c r="N561" s="250"/>
      <c r="O561" s="250"/>
      <c r="P561" s="250"/>
      <c r="Q561" s="250"/>
      <c r="R561" s="250"/>
      <c r="S561" s="250"/>
      <c r="T561" s="251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52" t="s">
        <v>372</v>
      </c>
      <c r="AU561" s="252" t="s">
        <v>88</v>
      </c>
      <c r="AV561" s="13" t="s">
        <v>88</v>
      </c>
      <c r="AW561" s="13" t="s">
        <v>32</v>
      </c>
      <c r="AX561" s="13" t="s">
        <v>76</v>
      </c>
      <c r="AY561" s="252" t="s">
        <v>362</v>
      </c>
    </row>
    <row r="562" s="13" customFormat="1">
      <c r="A562" s="13"/>
      <c r="B562" s="241"/>
      <c r="C562" s="242"/>
      <c r="D562" s="243" t="s">
        <v>372</v>
      </c>
      <c r="E562" s="244" t="s">
        <v>1</v>
      </c>
      <c r="F562" s="245" t="s">
        <v>966</v>
      </c>
      <c r="G562" s="242"/>
      <c r="H562" s="246">
        <v>-1.379</v>
      </c>
      <c r="I562" s="247"/>
      <c r="J562" s="242"/>
      <c r="K562" s="242"/>
      <c r="L562" s="248"/>
      <c r="M562" s="249"/>
      <c r="N562" s="250"/>
      <c r="O562" s="250"/>
      <c r="P562" s="250"/>
      <c r="Q562" s="250"/>
      <c r="R562" s="250"/>
      <c r="S562" s="250"/>
      <c r="T562" s="251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52" t="s">
        <v>372</v>
      </c>
      <c r="AU562" s="252" t="s">
        <v>88</v>
      </c>
      <c r="AV562" s="13" t="s">
        <v>88</v>
      </c>
      <c r="AW562" s="13" t="s">
        <v>32</v>
      </c>
      <c r="AX562" s="13" t="s">
        <v>76</v>
      </c>
      <c r="AY562" s="252" t="s">
        <v>362</v>
      </c>
    </row>
    <row r="563" s="15" customFormat="1">
      <c r="A563" s="15"/>
      <c r="B563" s="274"/>
      <c r="C563" s="275"/>
      <c r="D563" s="243" t="s">
        <v>372</v>
      </c>
      <c r="E563" s="276" t="s">
        <v>1</v>
      </c>
      <c r="F563" s="277" t="s">
        <v>4679</v>
      </c>
      <c r="G563" s="275"/>
      <c r="H563" s="276" t="s">
        <v>1</v>
      </c>
      <c r="I563" s="278"/>
      <c r="J563" s="275"/>
      <c r="K563" s="275"/>
      <c r="L563" s="279"/>
      <c r="M563" s="280"/>
      <c r="N563" s="281"/>
      <c r="O563" s="281"/>
      <c r="P563" s="281"/>
      <c r="Q563" s="281"/>
      <c r="R563" s="281"/>
      <c r="S563" s="281"/>
      <c r="T563" s="282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83" t="s">
        <v>372</v>
      </c>
      <c r="AU563" s="283" t="s">
        <v>88</v>
      </c>
      <c r="AV563" s="15" t="s">
        <v>83</v>
      </c>
      <c r="AW563" s="15" t="s">
        <v>32</v>
      </c>
      <c r="AX563" s="15" t="s">
        <v>76</v>
      </c>
      <c r="AY563" s="283" t="s">
        <v>362</v>
      </c>
    </row>
    <row r="564" s="13" customFormat="1">
      <c r="A564" s="13"/>
      <c r="B564" s="241"/>
      <c r="C564" s="242"/>
      <c r="D564" s="243" t="s">
        <v>372</v>
      </c>
      <c r="E564" s="244" t="s">
        <v>1</v>
      </c>
      <c r="F564" s="245" t="s">
        <v>1015</v>
      </c>
      <c r="G564" s="242"/>
      <c r="H564" s="246">
        <v>105.75</v>
      </c>
      <c r="I564" s="247"/>
      <c r="J564" s="242"/>
      <c r="K564" s="242"/>
      <c r="L564" s="248"/>
      <c r="M564" s="249"/>
      <c r="N564" s="250"/>
      <c r="O564" s="250"/>
      <c r="P564" s="250"/>
      <c r="Q564" s="250"/>
      <c r="R564" s="250"/>
      <c r="S564" s="250"/>
      <c r="T564" s="251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52" t="s">
        <v>372</v>
      </c>
      <c r="AU564" s="252" t="s">
        <v>88</v>
      </c>
      <c r="AV564" s="13" t="s">
        <v>88</v>
      </c>
      <c r="AW564" s="13" t="s">
        <v>32</v>
      </c>
      <c r="AX564" s="13" t="s">
        <v>76</v>
      </c>
      <c r="AY564" s="252" t="s">
        <v>362</v>
      </c>
    </row>
    <row r="565" s="13" customFormat="1">
      <c r="A565" s="13"/>
      <c r="B565" s="241"/>
      <c r="C565" s="242"/>
      <c r="D565" s="243" t="s">
        <v>372</v>
      </c>
      <c r="E565" s="244" t="s">
        <v>1</v>
      </c>
      <c r="F565" s="245" t="s">
        <v>952</v>
      </c>
      <c r="G565" s="242"/>
      <c r="H565" s="246">
        <v>-3.1520000000000001</v>
      </c>
      <c r="I565" s="247"/>
      <c r="J565" s="242"/>
      <c r="K565" s="242"/>
      <c r="L565" s="248"/>
      <c r="M565" s="249"/>
      <c r="N565" s="250"/>
      <c r="O565" s="250"/>
      <c r="P565" s="250"/>
      <c r="Q565" s="250"/>
      <c r="R565" s="250"/>
      <c r="S565" s="250"/>
      <c r="T565" s="251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52" t="s">
        <v>372</v>
      </c>
      <c r="AU565" s="252" t="s">
        <v>88</v>
      </c>
      <c r="AV565" s="13" t="s">
        <v>88</v>
      </c>
      <c r="AW565" s="13" t="s">
        <v>32</v>
      </c>
      <c r="AX565" s="13" t="s">
        <v>76</v>
      </c>
      <c r="AY565" s="252" t="s">
        <v>362</v>
      </c>
    </row>
    <row r="566" s="15" customFormat="1">
      <c r="A566" s="15"/>
      <c r="B566" s="274"/>
      <c r="C566" s="275"/>
      <c r="D566" s="243" t="s">
        <v>372</v>
      </c>
      <c r="E566" s="276" t="s">
        <v>1</v>
      </c>
      <c r="F566" s="277" t="s">
        <v>4680</v>
      </c>
      <c r="G566" s="275"/>
      <c r="H566" s="276" t="s">
        <v>1</v>
      </c>
      <c r="I566" s="278"/>
      <c r="J566" s="275"/>
      <c r="K566" s="275"/>
      <c r="L566" s="279"/>
      <c r="M566" s="280"/>
      <c r="N566" s="281"/>
      <c r="O566" s="281"/>
      <c r="P566" s="281"/>
      <c r="Q566" s="281"/>
      <c r="R566" s="281"/>
      <c r="S566" s="281"/>
      <c r="T566" s="282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83" t="s">
        <v>372</v>
      </c>
      <c r="AU566" s="283" t="s">
        <v>88</v>
      </c>
      <c r="AV566" s="15" t="s">
        <v>83</v>
      </c>
      <c r="AW566" s="15" t="s">
        <v>32</v>
      </c>
      <c r="AX566" s="15" t="s">
        <v>76</v>
      </c>
      <c r="AY566" s="283" t="s">
        <v>362</v>
      </c>
    </row>
    <row r="567" s="13" customFormat="1">
      <c r="A567" s="13"/>
      <c r="B567" s="241"/>
      <c r="C567" s="242"/>
      <c r="D567" s="243" t="s">
        <v>372</v>
      </c>
      <c r="E567" s="244" t="s">
        <v>1</v>
      </c>
      <c r="F567" s="245" t="s">
        <v>1018</v>
      </c>
      <c r="G567" s="242"/>
      <c r="H567" s="246">
        <v>299.25</v>
      </c>
      <c r="I567" s="247"/>
      <c r="J567" s="242"/>
      <c r="K567" s="242"/>
      <c r="L567" s="248"/>
      <c r="M567" s="249"/>
      <c r="N567" s="250"/>
      <c r="O567" s="250"/>
      <c r="P567" s="250"/>
      <c r="Q567" s="250"/>
      <c r="R567" s="250"/>
      <c r="S567" s="250"/>
      <c r="T567" s="251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52" t="s">
        <v>372</v>
      </c>
      <c r="AU567" s="252" t="s">
        <v>88</v>
      </c>
      <c r="AV567" s="13" t="s">
        <v>88</v>
      </c>
      <c r="AW567" s="13" t="s">
        <v>32</v>
      </c>
      <c r="AX567" s="13" t="s">
        <v>76</v>
      </c>
      <c r="AY567" s="252" t="s">
        <v>362</v>
      </c>
    </row>
    <row r="568" s="13" customFormat="1">
      <c r="A568" s="13"/>
      <c r="B568" s="241"/>
      <c r="C568" s="242"/>
      <c r="D568" s="243" t="s">
        <v>372</v>
      </c>
      <c r="E568" s="244" t="s">
        <v>1</v>
      </c>
      <c r="F568" s="245" t="s">
        <v>982</v>
      </c>
      <c r="G568" s="242"/>
      <c r="H568" s="246">
        <v>-9.4559999999999995</v>
      </c>
      <c r="I568" s="247"/>
      <c r="J568" s="242"/>
      <c r="K568" s="242"/>
      <c r="L568" s="248"/>
      <c r="M568" s="249"/>
      <c r="N568" s="250"/>
      <c r="O568" s="250"/>
      <c r="P568" s="250"/>
      <c r="Q568" s="250"/>
      <c r="R568" s="250"/>
      <c r="S568" s="250"/>
      <c r="T568" s="251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52" t="s">
        <v>372</v>
      </c>
      <c r="AU568" s="252" t="s">
        <v>88</v>
      </c>
      <c r="AV568" s="13" t="s">
        <v>88</v>
      </c>
      <c r="AW568" s="13" t="s">
        <v>32</v>
      </c>
      <c r="AX568" s="13" t="s">
        <v>76</v>
      </c>
      <c r="AY568" s="252" t="s">
        <v>362</v>
      </c>
    </row>
    <row r="569" s="13" customFormat="1">
      <c r="A569" s="13"/>
      <c r="B569" s="241"/>
      <c r="C569" s="242"/>
      <c r="D569" s="243" t="s">
        <v>372</v>
      </c>
      <c r="E569" s="244" t="s">
        <v>1</v>
      </c>
      <c r="F569" s="245" t="s">
        <v>992</v>
      </c>
      <c r="G569" s="242"/>
      <c r="H569" s="246">
        <v>-47.399999999999999</v>
      </c>
      <c r="I569" s="247"/>
      <c r="J569" s="242"/>
      <c r="K569" s="242"/>
      <c r="L569" s="248"/>
      <c r="M569" s="249"/>
      <c r="N569" s="250"/>
      <c r="O569" s="250"/>
      <c r="P569" s="250"/>
      <c r="Q569" s="250"/>
      <c r="R569" s="250"/>
      <c r="S569" s="250"/>
      <c r="T569" s="251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52" t="s">
        <v>372</v>
      </c>
      <c r="AU569" s="252" t="s">
        <v>88</v>
      </c>
      <c r="AV569" s="13" t="s">
        <v>88</v>
      </c>
      <c r="AW569" s="13" t="s">
        <v>32</v>
      </c>
      <c r="AX569" s="13" t="s">
        <v>76</v>
      </c>
      <c r="AY569" s="252" t="s">
        <v>362</v>
      </c>
    </row>
    <row r="570" s="15" customFormat="1">
      <c r="A570" s="15"/>
      <c r="B570" s="274"/>
      <c r="C570" s="275"/>
      <c r="D570" s="243" t="s">
        <v>372</v>
      </c>
      <c r="E570" s="276" t="s">
        <v>1</v>
      </c>
      <c r="F570" s="277" t="s">
        <v>4681</v>
      </c>
      <c r="G570" s="275"/>
      <c r="H570" s="276" t="s">
        <v>1</v>
      </c>
      <c r="I570" s="278"/>
      <c r="J570" s="275"/>
      <c r="K570" s="275"/>
      <c r="L570" s="279"/>
      <c r="M570" s="280"/>
      <c r="N570" s="281"/>
      <c r="O570" s="281"/>
      <c r="P570" s="281"/>
      <c r="Q570" s="281"/>
      <c r="R570" s="281"/>
      <c r="S570" s="281"/>
      <c r="T570" s="282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T570" s="283" t="s">
        <v>372</v>
      </c>
      <c r="AU570" s="283" t="s">
        <v>88</v>
      </c>
      <c r="AV570" s="15" t="s">
        <v>83</v>
      </c>
      <c r="AW570" s="15" t="s">
        <v>32</v>
      </c>
      <c r="AX570" s="15" t="s">
        <v>76</v>
      </c>
      <c r="AY570" s="283" t="s">
        <v>362</v>
      </c>
    </row>
    <row r="571" s="13" customFormat="1">
      <c r="A571" s="13"/>
      <c r="B571" s="241"/>
      <c r="C571" s="242"/>
      <c r="D571" s="243" t="s">
        <v>372</v>
      </c>
      <c r="E571" s="244" t="s">
        <v>1</v>
      </c>
      <c r="F571" s="245" t="s">
        <v>1022</v>
      </c>
      <c r="G571" s="242"/>
      <c r="H571" s="246">
        <v>52.268999999999998</v>
      </c>
      <c r="I571" s="247"/>
      <c r="J571" s="242"/>
      <c r="K571" s="242"/>
      <c r="L571" s="248"/>
      <c r="M571" s="249"/>
      <c r="N571" s="250"/>
      <c r="O571" s="250"/>
      <c r="P571" s="250"/>
      <c r="Q571" s="250"/>
      <c r="R571" s="250"/>
      <c r="S571" s="250"/>
      <c r="T571" s="251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52" t="s">
        <v>372</v>
      </c>
      <c r="AU571" s="252" t="s">
        <v>88</v>
      </c>
      <c r="AV571" s="13" t="s">
        <v>88</v>
      </c>
      <c r="AW571" s="13" t="s">
        <v>32</v>
      </c>
      <c r="AX571" s="13" t="s">
        <v>76</v>
      </c>
      <c r="AY571" s="252" t="s">
        <v>362</v>
      </c>
    </row>
    <row r="572" s="13" customFormat="1">
      <c r="A572" s="13"/>
      <c r="B572" s="241"/>
      <c r="C572" s="242"/>
      <c r="D572" s="243" t="s">
        <v>372</v>
      </c>
      <c r="E572" s="244" t="s">
        <v>1</v>
      </c>
      <c r="F572" s="245" t="s">
        <v>4618</v>
      </c>
      <c r="G572" s="242"/>
      <c r="H572" s="246">
        <v>-1.7729999999999999</v>
      </c>
      <c r="I572" s="247"/>
      <c r="J572" s="242"/>
      <c r="K572" s="242"/>
      <c r="L572" s="248"/>
      <c r="M572" s="249"/>
      <c r="N572" s="250"/>
      <c r="O572" s="250"/>
      <c r="P572" s="250"/>
      <c r="Q572" s="250"/>
      <c r="R572" s="250"/>
      <c r="S572" s="250"/>
      <c r="T572" s="251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52" t="s">
        <v>372</v>
      </c>
      <c r="AU572" s="252" t="s">
        <v>88</v>
      </c>
      <c r="AV572" s="13" t="s">
        <v>88</v>
      </c>
      <c r="AW572" s="13" t="s">
        <v>32</v>
      </c>
      <c r="AX572" s="13" t="s">
        <v>76</v>
      </c>
      <c r="AY572" s="252" t="s">
        <v>362</v>
      </c>
    </row>
    <row r="573" s="16" customFormat="1">
      <c r="A573" s="16"/>
      <c r="B573" s="297"/>
      <c r="C573" s="298"/>
      <c r="D573" s="243" t="s">
        <v>372</v>
      </c>
      <c r="E573" s="299" t="s">
        <v>1</v>
      </c>
      <c r="F573" s="300" t="s">
        <v>848</v>
      </c>
      <c r="G573" s="298"/>
      <c r="H573" s="301">
        <v>936.03200000000004</v>
      </c>
      <c r="I573" s="302"/>
      <c r="J573" s="298"/>
      <c r="K573" s="298"/>
      <c r="L573" s="303"/>
      <c r="M573" s="304"/>
      <c r="N573" s="305"/>
      <c r="O573" s="305"/>
      <c r="P573" s="305"/>
      <c r="Q573" s="305"/>
      <c r="R573" s="305"/>
      <c r="S573" s="305"/>
      <c r="T573" s="306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T573" s="307" t="s">
        <v>372</v>
      </c>
      <c r="AU573" s="307" t="s">
        <v>88</v>
      </c>
      <c r="AV573" s="16" t="s">
        <v>104</v>
      </c>
      <c r="AW573" s="16" t="s">
        <v>32</v>
      </c>
      <c r="AX573" s="16" t="s">
        <v>76</v>
      </c>
      <c r="AY573" s="307" t="s">
        <v>362</v>
      </c>
    </row>
    <row r="574" s="15" customFormat="1">
      <c r="A574" s="15"/>
      <c r="B574" s="274"/>
      <c r="C574" s="275"/>
      <c r="D574" s="243" t="s">
        <v>372</v>
      </c>
      <c r="E574" s="276" t="s">
        <v>1</v>
      </c>
      <c r="F574" s="277" t="s">
        <v>4457</v>
      </c>
      <c r="G574" s="275"/>
      <c r="H574" s="276" t="s">
        <v>1</v>
      </c>
      <c r="I574" s="278"/>
      <c r="J574" s="275"/>
      <c r="K574" s="275"/>
      <c r="L574" s="279"/>
      <c r="M574" s="280"/>
      <c r="N574" s="281"/>
      <c r="O574" s="281"/>
      <c r="P574" s="281"/>
      <c r="Q574" s="281"/>
      <c r="R574" s="281"/>
      <c r="S574" s="281"/>
      <c r="T574" s="282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T574" s="283" t="s">
        <v>372</v>
      </c>
      <c r="AU574" s="283" t="s">
        <v>88</v>
      </c>
      <c r="AV574" s="15" t="s">
        <v>83</v>
      </c>
      <c r="AW574" s="15" t="s">
        <v>32</v>
      </c>
      <c r="AX574" s="15" t="s">
        <v>76</v>
      </c>
      <c r="AY574" s="283" t="s">
        <v>362</v>
      </c>
    </row>
    <row r="575" s="15" customFormat="1">
      <c r="A575" s="15"/>
      <c r="B575" s="274"/>
      <c r="C575" s="275"/>
      <c r="D575" s="243" t="s">
        <v>372</v>
      </c>
      <c r="E575" s="276" t="s">
        <v>1</v>
      </c>
      <c r="F575" s="277" t="s">
        <v>4682</v>
      </c>
      <c r="G575" s="275"/>
      <c r="H575" s="276" t="s">
        <v>1</v>
      </c>
      <c r="I575" s="278"/>
      <c r="J575" s="275"/>
      <c r="K575" s="275"/>
      <c r="L575" s="279"/>
      <c r="M575" s="280"/>
      <c r="N575" s="281"/>
      <c r="O575" s="281"/>
      <c r="P575" s="281"/>
      <c r="Q575" s="281"/>
      <c r="R575" s="281"/>
      <c r="S575" s="281"/>
      <c r="T575" s="282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83" t="s">
        <v>372</v>
      </c>
      <c r="AU575" s="283" t="s">
        <v>88</v>
      </c>
      <c r="AV575" s="15" t="s">
        <v>83</v>
      </c>
      <c r="AW575" s="15" t="s">
        <v>32</v>
      </c>
      <c r="AX575" s="15" t="s">
        <v>76</v>
      </c>
      <c r="AY575" s="283" t="s">
        <v>362</v>
      </c>
    </row>
    <row r="576" s="13" customFormat="1">
      <c r="A576" s="13"/>
      <c r="B576" s="241"/>
      <c r="C576" s="242"/>
      <c r="D576" s="243" t="s">
        <v>372</v>
      </c>
      <c r="E576" s="244" t="s">
        <v>1</v>
      </c>
      <c r="F576" s="245" t="s">
        <v>1015</v>
      </c>
      <c r="G576" s="242"/>
      <c r="H576" s="246">
        <v>105.75</v>
      </c>
      <c r="I576" s="247"/>
      <c r="J576" s="242"/>
      <c r="K576" s="242"/>
      <c r="L576" s="248"/>
      <c r="M576" s="249"/>
      <c r="N576" s="250"/>
      <c r="O576" s="250"/>
      <c r="P576" s="250"/>
      <c r="Q576" s="250"/>
      <c r="R576" s="250"/>
      <c r="S576" s="250"/>
      <c r="T576" s="251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52" t="s">
        <v>372</v>
      </c>
      <c r="AU576" s="252" t="s">
        <v>88</v>
      </c>
      <c r="AV576" s="13" t="s">
        <v>88</v>
      </c>
      <c r="AW576" s="13" t="s">
        <v>32</v>
      </c>
      <c r="AX576" s="13" t="s">
        <v>76</v>
      </c>
      <c r="AY576" s="252" t="s">
        <v>362</v>
      </c>
    </row>
    <row r="577" s="13" customFormat="1">
      <c r="A577" s="13"/>
      <c r="B577" s="241"/>
      <c r="C577" s="242"/>
      <c r="D577" s="243" t="s">
        <v>372</v>
      </c>
      <c r="E577" s="244" t="s">
        <v>1</v>
      </c>
      <c r="F577" s="245" t="s">
        <v>954</v>
      </c>
      <c r="G577" s="242"/>
      <c r="H577" s="246">
        <v>-4.7279999999999998</v>
      </c>
      <c r="I577" s="247"/>
      <c r="J577" s="242"/>
      <c r="K577" s="242"/>
      <c r="L577" s="248"/>
      <c r="M577" s="249"/>
      <c r="N577" s="250"/>
      <c r="O577" s="250"/>
      <c r="P577" s="250"/>
      <c r="Q577" s="250"/>
      <c r="R577" s="250"/>
      <c r="S577" s="250"/>
      <c r="T577" s="251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52" t="s">
        <v>372</v>
      </c>
      <c r="AU577" s="252" t="s">
        <v>88</v>
      </c>
      <c r="AV577" s="13" t="s">
        <v>88</v>
      </c>
      <c r="AW577" s="13" t="s">
        <v>32</v>
      </c>
      <c r="AX577" s="13" t="s">
        <v>76</v>
      </c>
      <c r="AY577" s="252" t="s">
        <v>362</v>
      </c>
    </row>
    <row r="578" s="15" customFormat="1">
      <c r="A578" s="15"/>
      <c r="B578" s="274"/>
      <c r="C578" s="275"/>
      <c r="D578" s="243" t="s">
        <v>372</v>
      </c>
      <c r="E578" s="276" t="s">
        <v>1</v>
      </c>
      <c r="F578" s="277" t="s">
        <v>4683</v>
      </c>
      <c r="G578" s="275"/>
      <c r="H578" s="276" t="s">
        <v>1</v>
      </c>
      <c r="I578" s="278"/>
      <c r="J578" s="275"/>
      <c r="K578" s="275"/>
      <c r="L578" s="279"/>
      <c r="M578" s="280"/>
      <c r="N578" s="281"/>
      <c r="O578" s="281"/>
      <c r="P578" s="281"/>
      <c r="Q578" s="281"/>
      <c r="R578" s="281"/>
      <c r="S578" s="281"/>
      <c r="T578" s="282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T578" s="283" t="s">
        <v>372</v>
      </c>
      <c r="AU578" s="283" t="s">
        <v>88</v>
      </c>
      <c r="AV578" s="15" t="s">
        <v>83</v>
      </c>
      <c r="AW578" s="15" t="s">
        <v>32</v>
      </c>
      <c r="AX578" s="15" t="s">
        <v>76</v>
      </c>
      <c r="AY578" s="283" t="s">
        <v>362</v>
      </c>
    </row>
    <row r="579" s="13" customFormat="1">
      <c r="A579" s="13"/>
      <c r="B579" s="241"/>
      <c r="C579" s="242"/>
      <c r="D579" s="243" t="s">
        <v>372</v>
      </c>
      <c r="E579" s="244" t="s">
        <v>1</v>
      </c>
      <c r="F579" s="245" t="s">
        <v>1030</v>
      </c>
      <c r="G579" s="242"/>
      <c r="H579" s="246">
        <v>249.375</v>
      </c>
      <c r="I579" s="247"/>
      <c r="J579" s="242"/>
      <c r="K579" s="242"/>
      <c r="L579" s="248"/>
      <c r="M579" s="249"/>
      <c r="N579" s="250"/>
      <c r="O579" s="250"/>
      <c r="P579" s="250"/>
      <c r="Q579" s="250"/>
      <c r="R579" s="250"/>
      <c r="S579" s="250"/>
      <c r="T579" s="251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52" t="s">
        <v>372</v>
      </c>
      <c r="AU579" s="252" t="s">
        <v>88</v>
      </c>
      <c r="AV579" s="13" t="s">
        <v>88</v>
      </c>
      <c r="AW579" s="13" t="s">
        <v>32</v>
      </c>
      <c r="AX579" s="13" t="s">
        <v>76</v>
      </c>
      <c r="AY579" s="252" t="s">
        <v>362</v>
      </c>
    </row>
    <row r="580" s="13" customFormat="1">
      <c r="A580" s="13"/>
      <c r="B580" s="241"/>
      <c r="C580" s="242"/>
      <c r="D580" s="243" t="s">
        <v>372</v>
      </c>
      <c r="E580" s="244" t="s">
        <v>1</v>
      </c>
      <c r="F580" s="245" t="s">
        <v>1008</v>
      </c>
      <c r="G580" s="242"/>
      <c r="H580" s="246">
        <v>-7.8799999999999999</v>
      </c>
      <c r="I580" s="247"/>
      <c r="J580" s="242"/>
      <c r="K580" s="242"/>
      <c r="L580" s="248"/>
      <c r="M580" s="249"/>
      <c r="N580" s="250"/>
      <c r="O580" s="250"/>
      <c r="P580" s="250"/>
      <c r="Q580" s="250"/>
      <c r="R580" s="250"/>
      <c r="S580" s="250"/>
      <c r="T580" s="251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52" t="s">
        <v>372</v>
      </c>
      <c r="AU580" s="252" t="s">
        <v>88</v>
      </c>
      <c r="AV580" s="13" t="s">
        <v>88</v>
      </c>
      <c r="AW580" s="13" t="s">
        <v>32</v>
      </c>
      <c r="AX580" s="13" t="s">
        <v>76</v>
      </c>
      <c r="AY580" s="252" t="s">
        <v>362</v>
      </c>
    </row>
    <row r="581" s="13" customFormat="1">
      <c r="A581" s="13"/>
      <c r="B581" s="241"/>
      <c r="C581" s="242"/>
      <c r="D581" s="243" t="s">
        <v>372</v>
      </c>
      <c r="E581" s="244" t="s">
        <v>1</v>
      </c>
      <c r="F581" s="245" t="s">
        <v>1009</v>
      </c>
      <c r="G581" s="242"/>
      <c r="H581" s="246">
        <v>-39.5</v>
      </c>
      <c r="I581" s="247"/>
      <c r="J581" s="242"/>
      <c r="K581" s="242"/>
      <c r="L581" s="248"/>
      <c r="M581" s="249"/>
      <c r="N581" s="250"/>
      <c r="O581" s="250"/>
      <c r="P581" s="250"/>
      <c r="Q581" s="250"/>
      <c r="R581" s="250"/>
      <c r="S581" s="250"/>
      <c r="T581" s="251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52" t="s">
        <v>372</v>
      </c>
      <c r="AU581" s="252" t="s">
        <v>88</v>
      </c>
      <c r="AV581" s="13" t="s">
        <v>88</v>
      </c>
      <c r="AW581" s="13" t="s">
        <v>32</v>
      </c>
      <c r="AX581" s="13" t="s">
        <v>76</v>
      </c>
      <c r="AY581" s="252" t="s">
        <v>362</v>
      </c>
    </row>
    <row r="582" s="15" customFormat="1">
      <c r="A582" s="15"/>
      <c r="B582" s="274"/>
      <c r="C582" s="275"/>
      <c r="D582" s="243" t="s">
        <v>372</v>
      </c>
      <c r="E582" s="276" t="s">
        <v>1</v>
      </c>
      <c r="F582" s="277" t="s">
        <v>4684</v>
      </c>
      <c r="G582" s="275"/>
      <c r="H582" s="276" t="s">
        <v>1</v>
      </c>
      <c r="I582" s="278"/>
      <c r="J582" s="275"/>
      <c r="K582" s="275"/>
      <c r="L582" s="279"/>
      <c r="M582" s="280"/>
      <c r="N582" s="281"/>
      <c r="O582" s="281"/>
      <c r="P582" s="281"/>
      <c r="Q582" s="281"/>
      <c r="R582" s="281"/>
      <c r="S582" s="281"/>
      <c r="T582" s="282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83" t="s">
        <v>372</v>
      </c>
      <c r="AU582" s="283" t="s">
        <v>88</v>
      </c>
      <c r="AV582" s="15" t="s">
        <v>83</v>
      </c>
      <c r="AW582" s="15" t="s">
        <v>32</v>
      </c>
      <c r="AX582" s="15" t="s">
        <v>76</v>
      </c>
      <c r="AY582" s="283" t="s">
        <v>362</v>
      </c>
    </row>
    <row r="583" s="13" customFormat="1">
      <c r="A583" s="13"/>
      <c r="B583" s="241"/>
      <c r="C583" s="242"/>
      <c r="D583" s="243" t="s">
        <v>372</v>
      </c>
      <c r="E583" s="244" t="s">
        <v>1</v>
      </c>
      <c r="F583" s="245" t="s">
        <v>1020</v>
      </c>
      <c r="G583" s="242"/>
      <c r="H583" s="246">
        <v>52.875</v>
      </c>
      <c r="I583" s="247"/>
      <c r="J583" s="242"/>
      <c r="K583" s="242"/>
      <c r="L583" s="248"/>
      <c r="M583" s="249"/>
      <c r="N583" s="250"/>
      <c r="O583" s="250"/>
      <c r="P583" s="250"/>
      <c r="Q583" s="250"/>
      <c r="R583" s="250"/>
      <c r="S583" s="250"/>
      <c r="T583" s="251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52" t="s">
        <v>372</v>
      </c>
      <c r="AU583" s="252" t="s">
        <v>88</v>
      </c>
      <c r="AV583" s="13" t="s">
        <v>88</v>
      </c>
      <c r="AW583" s="13" t="s">
        <v>32</v>
      </c>
      <c r="AX583" s="13" t="s">
        <v>76</v>
      </c>
      <c r="AY583" s="252" t="s">
        <v>362</v>
      </c>
    </row>
    <row r="584" s="13" customFormat="1">
      <c r="A584" s="13"/>
      <c r="B584" s="241"/>
      <c r="C584" s="242"/>
      <c r="D584" s="243" t="s">
        <v>372</v>
      </c>
      <c r="E584" s="244" t="s">
        <v>1</v>
      </c>
      <c r="F584" s="245" t="s">
        <v>957</v>
      </c>
      <c r="G584" s="242"/>
      <c r="H584" s="246">
        <v>-1.5760000000000001</v>
      </c>
      <c r="I584" s="247"/>
      <c r="J584" s="242"/>
      <c r="K584" s="242"/>
      <c r="L584" s="248"/>
      <c r="M584" s="249"/>
      <c r="N584" s="250"/>
      <c r="O584" s="250"/>
      <c r="P584" s="250"/>
      <c r="Q584" s="250"/>
      <c r="R584" s="250"/>
      <c r="S584" s="250"/>
      <c r="T584" s="251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52" t="s">
        <v>372</v>
      </c>
      <c r="AU584" s="252" t="s">
        <v>88</v>
      </c>
      <c r="AV584" s="13" t="s">
        <v>88</v>
      </c>
      <c r="AW584" s="13" t="s">
        <v>32</v>
      </c>
      <c r="AX584" s="13" t="s">
        <v>76</v>
      </c>
      <c r="AY584" s="252" t="s">
        <v>362</v>
      </c>
    </row>
    <row r="585" s="15" customFormat="1">
      <c r="A585" s="15"/>
      <c r="B585" s="274"/>
      <c r="C585" s="275"/>
      <c r="D585" s="243" t="s">
        <v>372</v>
      </c>
      <c r="E585" s="276" t="s">
        <v>1</v>
      </c>
      <c r="F585" s="277" t="s">
        <v>4685</v>
      </c>
      <c r="G585" s="275"/>
      <c r="H585" s="276" t="s">
        <v>1</v>
      </c>
      <c r="I585" s="278"/>
      <c r="J585" s="275"/>
      <c r="K585" s="275"/>
      <c r="L585" s="279"/>
      <c r="M585" s="280"/>
      <c r="N585" s="281"/>
      <c r="O585" s="281"/>
      <c r="P585" s="281"/>
      <c r="Q585" s="281"/>
      <c r="R585" s="281"/>
      <c r="S585" s="281"/>
      <c r="T585" s="282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T585" s="283" t="s">
        <v>372</v>
      </c>
      <c r="AU585" s="283" t="s">
        <v>88</v>
      </c>
      <c r="AV585" s="15" t="s">
        <v>83</v>
      </c>
      <c r="AW585" s="15" t="s">
        <v>32</v>
      </c>
      <c r="AX585" s="15" t="s">
        <v>76</v>
      </c>
      <c r="AY585" s="283" t="s">
        <v>362</v>
      </c>
    </row>
    <row r="586" s="13" customFormat="1">
      <c r="A586" s="13"/>
      <c r="B586" s="241"/>
      <c r="C586" s="242"/>
      <c r="D586" s="243" t="s">
        <v>372</v>
      </c>
      <c r="E586" s="244" t="s">
        <v>1</v>
      </c>
      <c r="F586" s="245" t="s">
        <v>4686</v>
      </c>
      <c r="G586" s="242"/>
      <c r="H586" s="246">
        <v>14.41</v>
      </c>
      <c r="I586" s="247"/>
      <c r="J586" s="242"/>
      <c r="K586" s="242"/>
      <c r="L586" s="248"/>
      <c r="M586" s="249"/>
      <c r="N586" s="250"/>
      <c r="O586" s="250"/>
      <c r="P586" s="250"/>
      <c r="Q586" s="250"/>
      <c r="R586" s="250"/>
      <c r="S586" s="250"/>
      <c r="T586" s="251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52" t="s">
        <v>372</v>
      </c>
      <c r="AU586" s="252" t="s">
        <v>88</v>
      </c>
      <c r="AV586" s="13" t="s">
        <v>88</v>
      </c>
      <c r="AW586" s="13" t="s">
        <v>32</v>
      </c>
      <c r="AX586" s="13" t="s">
        <v>76</v>
      </c>
      <c r="AY586" s="252" t="s">
        <v>362</v>
      </c>
    </row>
    <row r="587" s="13" customFormat="1">
      <c r="A587" s="13"/>
      <c r="B587" s="241"/>
      <c r="C587" s="242"/>
      <c r="D587" s="243" t="s">
        <v>372</v>
      </c>
      <c r="E587" s="244" t="s">
        <v>1</v>
      </c>
      <c r="F587" s="245" t="s">
        <v>957</v>
      </c>
      <c r="G587" s="242"/>
      <c r="H587" s="246">
        <v>-1.5760000000000001</v>
      </c>
      <c r="I587" s="247"/>
      <c r="J587" s="242"/>
      <c r="K587" s="242"/>
      <c r="L587" s="248"/>
      <c r="M587" s="249"/>
      <c r="N587" s="250"/>
      <c r="O587" s="250"/>
      <c r="P587" s="250"/>
      <c r="Q587" s="250"/>
      <c r="R587" s="250"/>
      <c r="S587" s="250"/>
      <c r="T587" s="251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52" t="s">
        <v>372</v>
      </c>
      <c r="AU587" s="252" t="s">
        <v>88</v>
      </c>
      <c r="AV587" s="13" t="s">
        <v>88</v>
      </c>
      <c r="AW587" s="13" t="s">
        <v>32</v>
      </c>
      <c r="AX587" s="13" t="s">
        <v>76</v>
      </c>
      <c r="AY587" s="252" t="s">
        <v>362</v>
      </c>
    </row>
    <row r="588" s="15" customFormat="1">
      <c r="A588" s="15"/>
      <c r="B588" s="274"/>
      <c r="C588" s="275"/>
      <c r="D588" s="243" t="s">
        <v>372</v>
      </c>
      <c r="E588" s="276" t="s">
        <v>1</v>
      </c>
      <c r="F588" s="277" t="s">
        <v>4687</v>
      </c>
      <c r="G588" s="275"/>
      <c r="H588" s="276" t="s">
        <v>1</v>
      </c>
      <c r="I588" s="278"/>
      <c r="J588" s="275"/>
      <c r="K588" s="275"/>
      <c r="L588" s="279"/>
      <c r="M588" s="280"/>
      <c r="N588" s="281"/>
      <c r="O588" s="281"/>
      <c r="P588" s="281"/>
      <c r="Q588" s="281"/>
      <c r="R588" s="281"/>
      <c r="S588" s="281"/>
      <c r="T588" s="282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83" t="s">
        <v>372</v>
      </c>
      <c r="AU588" s="283" t="s">
        <v>88</v>
      </c>
      <c r="AV588" s="15" t="s">
        <v>83</v>
      </c>
      <c r="AW588" s="15" t="s">
        <v>32</v>
      </c>
      <c r="AX588" s="15" t="s">
        <v>76</v>
      </c>
      <c r="AY588" s="283" t="s">
        <v>362</v>
      </c>
    </row>
    <row r="589" s="13" customFormat="1">
      <c r="A589" s="13"/>
      <c r="B589" s="241"/>
      <c r="C589" s="242"/>
      <c r="D589" s="243" t="s">
        <v>372</v>
      </c>
      <c r="E589" s="244" t="s">
        <v>1</v>
      </c>
      <c r="F589" s="245" t="s">
        <v>1039</v>
      </c>
      <c r="G589" s="242"/>
      <c r="H589" s="246">
        <v>187.42500000000001</v>
      </c>
      <c r="I589" s="247"/>
      <c r="J589" s="242"/>
      <c r="K589" s="242"/>
      <c r="L589" s="248"/>
      <c r="M589" s="249"/>
      <c r="N589" s="250"/>
      <c r="O589" s="250"/>
      <c r="P589" s="250"/>
      <c r="Q589" s="250"/>
      <c r="R589" s="250"/>
      <c r="S589" s="250"/>
      <c r="T589" s="251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52" t="s">
        <v>372</v>
      </c>
      <c r="AU589" s="252" t="s">
        <v>88</v>
      </c>
      <c r="AV589" s="13" t="s">
        <v>88</v>
      </c>
      <c r="AW589" s="13" t="s">
        <v>32</v>
      </c>
      <c r="AX589" s="13" t="s">
        <v>76</v>
      </c>
      <c r="AY589" s="252" t="s">
        <v>362</v>
      </c>
    </row>
    <row r="590" s="13" customFormat="1">
      <c r="A590" s="13"/>
      <c r="B590" s="241"/>
      <c r="C590" s="242"/>
      <c r="D590" s="243" t="s">
        <v>372</v>
      </c>
      <c r="E590" s="244" t="s">
        <v>1</v>
      </c>
      <c r="F590" s="245" t="s">
        <v>1040</v>
      </c>
      <c r="G590" s="242"/>
      <c r="H590" s="246">
        <v>-25.216000000000001</v>
      </c>
      <c r="I590" s="247"/>
      <c r="J590" s="242"/>
      <c r="K590" s="242"/>
      <c r="L590" s="248"/>
      <c r="M590" s="249"/>
      <c r="N590" s="250"/>
      <c r="O590" s="250"/>
      <c r="P590" s="250"/>
      <c r="Q590" s="250"/>
      <c r="R590" s="250"/>
      <c r="S590" s="250"/>
      <c r="T590" s="251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52" t="s">
        <v>372</v>
      </c>
      <c r="AU590" s="252" t="s">
        <v>88</v>
      </c>
      <c r="AV590" s="13" t="s">
        <v>88</v>
      </c>
      <c r="AW590" s="13" t="s">
        <v>32</v>
      </c>
      <c r="AX590" s="13" t="s">
        <v>76</v>
      </c>
      <c r="AY590" s="252" t="s">
        <v>362</v>
      </c>
    </row>
    <row r="591" s="13" customFormat="1">
      <c r="A591" s="13"/>
      <c r="B591" s="241"/>
      <c r="C591" s="242"/>
      <c r="D591" s="243" t="s">
        <v>372</v>
      </c>
      <c r="E591" s="244" t="s">
        <v>1</v>
      </c>
      <c r="F591" s="245" t="s">
        <v>1027</v>
      </c>
      <c r="G591" s="242"/>
      <c r="H591" s="246">
        <v>-4.9249999999999998</v>
      </c>
      <c r="I591" s="247"/>
      <c r="J591" s="242"/>
      <c r="K591" s="242"/>
      <c r="L591" s="248"/>
      <c r="M591" s="249"/>
      <c r="N591" s="250"/>
      <c r="O591" s="250"/>
      <c r="P591" s="250"/>
      <c r="Q591" s="250"/>
      <c r="R591" s="250"/>
      <c r="S591" s="250"/>
      <c r="T591" s="251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52" t="s">
        <v>372</v>
      </c>
      <c r="AU591" s="252" t="s">
        <v>88</v>
      </c>
      <c r="AV591" s="13" t="s">
        <v>88</v>
      </c>
      <c r="AW591" s="13" t="s">
        <v>32</v>
      </c>
      <c r="AX591" s="13" t="s">
        <v>76</v>
      </c>
      <c r="AY591" s="252" t="s">
        <v>362</v>
      </c>
    </row>
    <row r="592" s="13" customFormat="1">
      <c r="A592" s="13"/>
      <c r="B592" s="241"/>
      <c r="C592" s="242"/>
      <c r="D592" s="243" t="s">
        <v>372</v>
      </c>
      <c r="E592" s="244" t="s">
        <v>1</v>
      </c>
      <c r="F592" s="245" t="s">
        <v>966</v>
      </c>
      <c r="G592" s="242"/>
      <c r="H592" s="246">
        <v>-1.379</v>
      </c>
      <c r="I592" s="247"/>
      <c r="J592" s="242"/>
      <c r="K592" s="242"/>
      <c r="L592" s="248"/>
      <c r="M592" s="249"/>
      <c r="N592" s="250"/>
      <c r="O592" s="250"/>
      <c r="P592" s="250"/>
      <c r="Q592" s="250"/>
      <c r="R592" s="250"/>
      <c r="S592" s="250"/>
      <c r="T592" s="251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52" t="s">
        <v>372</v>
      </c>
      <c r="AU592" s="252" t="s">
        <v>88</v>
      </c>
      <c r="AV592" s="13" t="s">
        <v>88</v>
      </c>
      <c r="AW592" s="13" t="s">
        <v>32</v>
      </c>
      <c r="AX592" s="13" t="s">
        <v>76</v>
      </c>
      <c r="AY592" s="252" t="s">
        <v>362</v>
      </c>
    </row>
    <row r="593" s="15" customFormat="1">
      <c r="A593" s="15"/>
      <c r="B593" s="274"/>
      <c r="C593" s="275"/>
      <c r="D593" s="243" t="s">
        <v>372</v>
      </c>
      <c r="E593" s="276" t="s">
        <v>1</v>
      </c>
      <c r="F593" s="277" t="s">
        <v>4688</v>
      </c>
      <c r="G593" s="275"/>
      <c r="H593" s="276" t="s">
        <v>1</v>
      </c>
      <c r="I593" s="278"/>
      <c r="J593" s="275"/>
      <c r="K593" s="275"/>
      <c r="L593" s="279"/>
      <c r="M593" s="280"/>
      <c r="N593" s="281"/>
      <c r="O593" s="281"/>
      <c r="P593" s="281"/>
      <c r="Q593" s="281"/>
      <c r="R593" s="281"/>
      <c r="S593" s="281"/>
      <c r="T593" s="282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83" t="s">
        <v>372</v>
      </c>
      <c r="AU593" s="283" t="s">
        <v>88</v>
      </c>
      <c r="AV593" s="15" t="s">
        <v>83</v>
      </c>
      <c r="AW593" s="15" t="s">
        <v>32</v>
      </c>
      <c r="AX593" s="15" t="s">
        <v>76</v>
      </c>
      <c r="AY593" s="283" t="s">
        <v>362</v>
      </c>
    </row>
    <row r="594" s="13" customFormat="1">
      <c r="A594" s="13"/>
      <c r="B594" s="241"/>
      <c r="C594" s="242"/>
      <c r="D594" s="243" t="s">
        <v>372</v>
      </c>
      <c r="E594" s="244" t="s">
        <v>1</v>
      </c>
      <c r="F594" s="245" t="s">
        <v>4668</v>
      </c>
      <c r="G594" s="242"/>
      <c r="H594" s="246">
        <v>31.702000000000002</v>
      </c>
      <c r="I594" s="247"/>
      <c r="J594" s="242"/>
      <c r="K594" s="242"/>
      <c r="L594" s="248"/>
      <c r="M594" s="249"/>
      <c r="N594" s="250"/>
      <c r="O594" s="250"/>
      <c r="P594" s="250"/>
      <c r="Q594" s="250"/>
      <c r="R594" s="250"/>
      <c r="S594" s="250"/>
      <c r="T594" s="251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52" t="s">
        <v>372</v>
      </c>
      <c r="AU594" s="252" t="s">
        <v>88</v>
      </c>
      <c r="AV594" s="13" t="s">
        <v>88</v>
      </c>
      <c r="AW594" s="13" t="s">
        <v>32</v>
      </c>
      <c r="AX594" s="13" t="s">
        <v>76</v>
      </c>
      <c r="AY594" s="252" t="s">
        <v>362</v>
      </c>
    </row>
    <row r="595" s="13" customFormat="1">
      <c r="A595" s="13"/>
      <c r="B595" s="241"/>
      <c r="C595" s="242"/>
      <c r="D595" s="243" t="s">
        <v>372</v>
      </c>
      <c r="E595" s="244" t="s">
        <v>1</v>
      </c>
      <c r="F595" s="245" t="s">
        <v>966</v>
      </c>
      <c r="G595" s="242"/>
      <c r="H595" s="246">
        <v>-1.379</v>
      </c>
      <c r="I595" s="247"/>
      <c r="J595" s="242"/>
      <c r="K595" s="242"/>
      <c r="L595" s="248"/>
      <c r="M595" s="249"/>
      <c r="N595" s="250"/>
      <c r="O595" s="250"/>
      <c r="P595" s="250"/>
      <c r="Q595" s="250"/>
      <c r="R595" s="250"/>
      <c r="S595" s="250"/>
      <c r="T595" s="251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52" t="s">
        <v>372</v>
      </c>
      <c r="AU595" s="252" t="s">
        <v>88</v>
      </c>
      <c r="AV595" s="13" t="s">
        <v>88</v>
      </c>
      <c r="AW595" s="13" t="s">
        <v>32</v>
      </c>
      <c r="AX595" s="13" t="s">
        <v>76</v>
      </c>
      <c r="AY595" s="252" t="s">
        <v>362</v>
      </c>
    </row>
    <row r="596" s="15" customFormat="1">
      <c r="A596" s="15"/>
      <c r="B596" s="274"/>
      <c r="C596" s="275"/>
      <c r="D596" s="243" t="s">
        <v>372</v>
      </c>
      <c r="E596" s="276" t="s">
        <v>1</v>
      </c>
      <c r="F596" s="277" t="s">
        <v>4689</v>
      </c>
      <c r="G596" s="275"/>
      <c r="H596" s="276" t="s">
        <v>1</v>
      </c>
      <c r="I596" s="278"/>
      <c r="J596" s="275"/>
      <c r="K596" s="275"/>
      <c r="L596" s="279"/>
      <c r="M596" s="280"/>
      <c r="N596" s="281"/>
      <c r="O596" s="281"/>
      <c r="P596" s="281"/>
      <c r="Q596" s="281"/>
      <c r="R596" s="281"/>
      <c r="S596" s="281"/>
      <c r="T596" s="282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T596" s="283" t="s">
        <v>372</v>
      </c>
      <c r="AU596" s="283" t="s">
        <v>88</v>
      </c>
      <c r="AV596" s="15" t="s">
        <v>83</v>
      </c>
      <c r="AW596" s="15" t="s">
        <v>32</v>
      </c>
      <c r="AX596" s="15" t="s">
        <v>76</v>
      </c>
      <c r="AY596" s="283" t="s">
        <v>362</v>
      </c>
    </row>
    <row r="597" s="13" customFormat="1">
      <c r="A597" s="13"/>
      <c r="B597" s="241"/>
      <c r="C597" s="242"/>
      <c r="D597" s="243" t="s">
        <v>372</v>
      </c>
      <c r="E597" s="244" t="s">
        <v>1</v>
      </c>
      <c r="F597" s="245" t="s">
        <v>1022</v>
      </c>
      <c r="G597" s="242"/>
      <c r="H597" s="246">
        <v>52.268999999999998</v>
      </c>
      <c r="I597" s="247"/>
      <c r="J597" s="242"/>
      <c r="K597" s="242"/>
      <c r="L597" s="248"/>
      <c r="M597" s="249"/>
      <c r="N597" s="250"/>
      <c r="O597" s="250"/>
      <c r="P597" s="250"/>
      <c r="Q597" s="250"/>
      <c r="R597" s="250"/>
      <c r="S597" s="250"/>
      <c r="T597" s="251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52" t="s">
        <v>372</v>
      </c>
      <c r="AU597" s="252" t="s">
        <v>88</v>
      </c>
      <c r="AV597" s="13" t="s">
        <v>88</v>
      </c>
      <c r="AW597" s="13" t="s">
        <v>32</v>
      </c>
      <c r="AX597" s="13" t="s">
        <v>76</v>
      </c>
      <c r="AY597" s="252" t="s">
        <v>362</v>
      </c>
    </row>
    <row r="598" s="13" customFormat="1">
      <c r="A598" s="13"/>
      <c r="B598" s="241"/>
      <c r="C598" s="242"/>
      <c r="D598" s="243" t="s">
        <v>372</v>
      </c>
      <c r="E598" s="244" t="s">
        <v>1</v>
      </c>
      <c r="F598" s="245" t="s">
        <v>957</v>
      </c>
      <c r="G598" s="242"/>
      <c r="H598" s="246">
        <v>-1.5760000000000001</v>
      </c>
      <c r="I598" s="247"/>
      <c r="J598" s="242"/>
      <c r="K598" s="242"/>
      <c r="L598" s="248"/>
      <c r="M598" s="249"/>
      <c r="N598" s="250"/>
      <c r="O598" s="250"/>
      <c r="P598" s="250"/>
      <c r="Q598" s="250"/>
      <c r="R598" s="250"/>
      <c r="S598" s="250"/>
      <c r="T598" s="251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52" t="s">
        <v>372</v>
      </c>
      <c r="AU598" s="252" t="s">
        <v>88</v>
      </c>
      <c r="AV598" s="13" t="s">
        <v>88</v>
      </c>
      <c r="AW598" s="13" t="s">
        <v>32</v>
      </c>
      <c r="AX598" s="13" t="s">
        <v>76</v>
      </c>
      <c r="AY598" s="252" t="s">
        <v>362</v>
      </c>
    </row>
    <row r="599" s="15" customFormat="1">
      <c r="A599" s="15"/>
      <c r="B599" s="274"/>
      <c r="C599" s="275"/>
      <c r="D599" s="243" t="s">
        <v>372</v>
      </c>
      <c r="E599" s="276" t="s">
        <v>1</v>
      </c>
      <c r="F599" s="277" t="s">
        <v>4690</v>
      </c>
      <c r="G599" s="275"/>
      <c r="H599" s="276" t="s">
        <v>1</v>
      </c>
      <c r="I599" s="278"/>
      <c r="J599" s="275"/>
      <c r="K599" s="275"/>
      <c r="L599" s="279"/>
      <c r="M599" s="280"/>
      <c r="N599" s="281"/>
      <c r="O599" s="281"/>
      <c r="P599" s="281"/>
      <c r="Q599" s="281"/>
      <c r="R599" s="281"/>
      <c r="S599" s="281"/>
      <c r="T599" s="282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T599" s="283" t="s">
        <v>372</v>
      </c>
      <c r="AU599" s="283" t="s">
        <v>88</v>
      </c>
      <c r="AV599" s="15" t="s">
        <v>83</v>
      </c>
      <c r="AW599" s="15" t="s">
        <v>32</v>
      </c>
      <c r="AX599" s="15" t="s">
        <v>76</v>
      </c>
      <c r="AY599" s="283" t="s">
        <v>362</v>
      </c>
    </row>
    <row r="600" s="13" customFormat="1">
      <c r="A600" s="13"/>
      <c r="B600" s="241"/>
      <c r="C600" s="242"/>
      <c r="D600" s="243" t="s">
        <v>372</v>
      </c>
      <c r="E600" s="244" t="s">
        <v>1</v>
      </c>
      <c r="F600" s="245" t="s">
        <v>1020</v>
      </c>
      <c r="G600" s="242"/>
      <c r="H600" s="246">
        <v>52.875</v>
      </c>
      <c r="I600" s="247"/>
      <c r="J600" s="242"/>
      <c r="K600" s="242"/>
      <c r="L600" s="248"/>
      <c r="M600" s="249"/>
      <c r="N600" s="250"/>
      <c r="O600" s="250"/>
      <c r="P600" s="250"/>
      <c r="Q600" s="250"/>
      <c r="R600" s="250"/>
      <c r="S600" s="250"/>
      <c r="T600" s="251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52" t="s">
        <v>372</v>
      </c>
      <c r="AU600" s="252" t="s">
        <v>88</v>
      </c>
      <c r="AV600" s="13" t="s">
        <v>88</v>
      </c>
      <c r="AW600" s="13" t="s">
        <v>32</v>
      </c>
      <c r="AX600" s="13" t="s">
        <v>76</v>
      </c>
      <c r="AY600" s="252" t="s">
        <v>362</v>
      </c>
    </row>
    <row r="601" s="13" customFormat="1">
      <c r="A601" s="13"/>
      <c r="B601" s="241"/>
      <c r="C601" s="242"/>
      <c r="D601" s="243" t="s">
        <v>372</v>
      </c>
      <c r="E601" s="244" t="s">
        <v>1</v>
      </c>
      <c r="F601" s="245" t="s">
        <v>957</v>
      </c>
      <c r="G601" s="242"/>
      <c r="H601" s="246">
        <v>-1.5760000000000001</v>
      </c>
      <c r="I601" s="247"/>
      <c r="J601" s="242"/>
      <c r="K601" s="242"/>
      <c r="L601" s="248"/>
      <c r="M601" s="249"/>
      <c r="N601" s="250"/>
      <c r="O601" s="250"/>
      <c r="P601" s="250"/>
      <c r="Q601" s="250"/>
      <c r="R601" s="250"/>
      <c r="S601" s="250"/>
      <c r="T601" s="251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52" t="s">
        <v>372</v>
      </c>
      <c r="AU601" s="252" t="s">
        <v>88</v>
      </c>
      <c r="AV601" s="13" t="s">
        <v>88</v>
      </c>
      <c r="AW601" s="13" t="s">
        <v>32</v>
      </c>
      <c r="AX601" s="13" t="s">
        <v>76</v>
      </c>
      <c r="AY601" s="252" t="s">
        <v>362</v>
      </c>
    </row>
    <row r="602" s="15" customFormat="1">
      <c r="A602" s="15"/>
      <c r="B602" s="274"/>
      <c r="C602" s="275"/>
      <c r="D602" s="243" t="s">
        <v>372</v>
      </c>
      <c r="E602" s="276" t="s">
        <v>1</v>
      </c>
      <c r="F602" s="277" t="s">
        <v>4691</v>
      </c>
      <c r="G602" s="275"/>
      <c r="H602" s="276" t="s">
        <v>1</v>
      </c>
      <c r="I602" s="278"/>
      <c r="J602" s="275"/>
      <c r="K602" s="275"/>
      <c r="L602" s="279"/>
      <c r="M602" s="280"/>
      <c r="N602" s="281"/>
      <c r="O602" s="281"/>
      <c r="P602" s="281"/>
      <c r="Q602" s="281"/>
      <c r="R602" s="281"/>
      <c r="S602" s="281"/>
      <c r="T602" s="282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T602" s="283" t="s">
        <v>372</v>
      </c>
      <c r="AU602" s="283" t="s">
        <v>88</v>
      </c>
      <c r="AV602" s="15" t="s">
        <v>83</v>
      </c>
      <c r="AW602" s="15" t="s">
        <v>32</v>
      </c>
      <c r="AX602" s="15" t="s">
        <v>76</v>
      </c>
      <c r="AY602" s="283" t="s">
        <v>362</v>
      </c>
    </row>
    <row r="603" s="13" customFormat="1">
      <c r="A603" s="13"/>
      <c r="B603" s="241"/>
      <c r="C603" s="242"/>
      <c r="D603" s="243" t="s">
        <v>372</v>
      </c>
      <c r="E603" s="244" t="s">
        <v>1</v>
      </c>
      <c r="F603" s="245" t="s">
        <v>1018</v>
      </c>
      <c r="G603" s="242"/>
      <c r="H603" s="246">
        <v>299.25</v>
      </c>
      <c r="I603" s="247"/>
      <c r="J603" s="242"/>
      <c r="K603" s="242"/>
      <c r="L603" s="248"/>
      <c r="M603" s="249"/>
      <c r="N603" s="250"/>
      <c r="O603" s="250"/>
      <c r="P603" s="250"/>
      <c r="Q603" s="250"/>
      <c r="R603" s="250"/>
      <c r="S603" s="250"/>
      <c r="T603" s="251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52" t="s">
        <v>372</v>
      </c>
      <c r="AU603" s="252" t="s">
        <v>88</v>
      </c>
      <c r="AV603" s="13" t="s">
        <v>88</v>
      </c>
      <c r="AW603" s="13" t="s">
        <v>32</v>
      </c>
      <c r="AX603" s="13" t="s">
        <v>76</v>
      </c>
      <c r="AY603" s="252" t="s">
        <v>362</v>
      </c>
    </row>
    <row r="604" s="13" customFormat="1">
      <c r="A604" s="13"/>
      <c r="B604" s="241"/>
      <c r="C604" s="242"/>
      <c r="D604" s="243" t="s">
        <v>372</v>
      </c>
      <c r="E604" s="244" t="s">
        <v>1</v>
      </c>
      <c r="F604" s="245" t="s">
        <v>982</v>
      </c>
      <c r="G604" s="242"/>
      <c r="H604" s="246">
        <v>-9.4559999999999995</v>
      </c>
      <c r="I604" s="247"/>
      <c r="J604" s="242"/>
      <c r="K604" s="242"/>
      <c r="L604" s="248"/>
      <c r="M604" s="249"/>
      <c r="N604" s="250"/>
      <c r="O604" s="250"/>
      <c r="P604" s="250"/>
      <c r="Q604" s="250"/>
      <c r="R604" s="250"/>
      <c r="S604" s="250"/>
      <c r="T604" s="251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52" t="s">
        <v>372</v>
      </c>
      <c r="AU604" s="252" t="s">
        <v>88</v>
      </c>
      <c r="AV604" s="13" t="s">
        <v>88</v>
      </c>
      <c r="AW604" s="13" t="s">
        <v>32</v>
      </c>
      <c r="AX604" s="13" t="s">
        <v>76</v>
      </c>
      <c r="AY604" s="252" t="s">
        <v>362</v>
      </c>
    </row>
    <row r="605" s="13" customFormat="1">
      <c r="A605" s="13"/>
      <c r="B605" s="241"/>
      <c r="C605" s="242"/>
      <c r="D605" s="243" t="s">
        <v>372</v>
      </c>
      <c r="E605" s="244" t="s">
        <v>1</v>
      </c>
      <c r="F605" s="245" t="s">
        <v>992</v>
      </c>
      <c r="G605" s="242"/>
      <c r="H605" s="246">
        <v>-47.399999999999999</v>
      </c>
      <c r="I605" s="247"/>
      <c r="J605" s="242"/>
      <c r="K605" s="242"/>
      <c r="L605" s="248"/>
      <c r="M605" s="249"/>
      <c r="N605" s="250"/>
      <c r="O605" s="250"/>
      <c r="P605" s="250"/>
      <c r="Q605" s="250"/>
      <c r="R605" s="250"/>
      <c r="S605" s="250"/>
      <c r="T605" s="251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52" t="s">
        <v>372</v>
      </c>
      <c r="AU605" s="252" t="s">
        <v>88</v>
      </c>
      <c r="AV605" s="13" t="s">
        <v>88</v>
      </c>
      <c r="AW605" s="13" t="s">
        <v>32</v>
      </c>
      <c r="AX605" s="13" t="s">
        <v>76</v>
      </c>
      <c r="AY605" s="252" t="s">
        <v>362</v>
      </c>
    </row>
    <row r="606" s="15" customFormat="1">
      <c r="A606" s="15"/>
      <c r="B606" s="274"/>
      <c r="C606" s="275"/>
      <c r="D606" s="243" t="s">
        <v>372</v>
      </c>
      <c r="E606" s="276" t="s">
        <v>1</v>
      </c>
      <c r="F606" s="277" t="s">
        <v>4692</v>
      </c>
      <c r="G606" s="275"/>
      <c r="H606" s="276" t="s">
        <v>1</v>
      </c>
      <c r="I606" s="278"/>
      <c r="J606" s="275"/>
      <c r="K606" s="275"/>
      <c r="L606" s="279"/>
      <c r="M606" s="280"/>
      <c r="N606" s="281"/>
      <c r="O606" s="281"/>
      <c r="P606" s="281"/>
      <c r="Q606" s="281"/>
      <c r="R606" s="281"/>
      <c r="S606" s="281"/>
      <c r="T606" s="282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T606" s="283" t="s">
        <v>372</v>
      </c>
      <c r="AU606" s="283" t="s">
        <v>88</v>
      </c>
      <c r="AV606" s="15" t="s">
        <v>83</v>
      </c>
      <c r="AW606" s="15" t="s">
        <v>32</v>
      </c>
      <c r="AX606" s="15" t="s">
        <v>76</v>
      </c>
      <c r="AY606" s="283" t="s">
        <v>362</v>
      </c>
    </row>
    <row r="607" s="13" customFormat="1">
      <c r="A607" s="13"/>
      <c r="B607" s="241"/>
      <c r="C607" s="242"/>
      <c r="D607" s="243" t="s">
        <v>372</v>
      </c>
      <c r="E607" s="244" t="s">
        <v>1</v>
      </c>
      <c r="F607" s="245" t="s">
        <v>1020</v>
      </c>
      <c r="G607" s="242"/>
      <c r="H607" s="246">
        <v>52.875</v>
      </c>
      <c r="I607" s="247"/>
      <c r="J607" s="242"/>
      <c r="K607" s="242"/>
      <c r="L607" s="248"/>
      <c r="M607" s="249"/>
      <c r="N607" s="250"/>
      <c r="O607" s="250"/>
      <c r="P607" s="250"/>
      <c r="Q607" s="250"/>
      <c r="R607" s="250"/>
      <c r="S607" s="250"/>
      <c r="T607" s="251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52" t="s">
        <v>372</v>
      </c>
      <c r="AU607" s="252" t="s">
        <v>88</v>
      </c>
      <c r="AV607" s="13" t="s">
        <v>88</v>
      </c>
      <c r="AW607" s="13" t="s">
        <v>32</v>
      </c>
      <c r="AX607" s="13" t="s">
        <v>76</v>
      </c>
      <c r="AY607" s="252" t="s">
        <v>362</v>
      </c>
    </row>
    <row r="608" s="13" customFormat="1">
      <c r="A608" s="13"/>
      <c r="B608" s="241"/>
      <c r="C608" s="242"/>
      <c r="D608" s="243" t="s">
        <v>372</v>
      </c>
      <c r="E608" s="244" t="s">
        <v>1</v>
      </c>
      <c r="F608" s="245" t="s">
        <v>957</v>
      </c>
      <c r="G608" s="242"/>
      <c r="H608" s="246">
        <v>-1.5760000000000001</v>
      </c>
      <c r="I608" s="247"/>
      <c r="J608" s="242"/>
      <c r="K608" s="242"/>
      <c r="L608" s="248"/>
      <c r="M608" s="249"/>
      <c r="N608" s="250"/>
      <c r="O608" s="250"/>
      <c r="P608" s="250"/>
      <c r="Q608" s="250"/>
      <c r="R608" s="250"/>
      <c r="S608" s="250"/>
      <c r="T608" s="251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52" t="s">
        <v>372</v>
      </c>
      <c r="AU608" s="252" t="s">
        <v>88</v>
      </c>
      <c r="AV608" s="13" t="s">
        <v>88</v>
      </c>
      <c r="AW608" s="13" t="s">
        <v>32</v>
      </c>
      <c r="AX608" s="13" t="s">
        <v>76</v>
      </c>
      <c r="AY608" s="252" t="s">
        <v>362</v>
      </c>
    </row>
    <row r="609" s="16" customFormat="1">
      <c r="A609" s="16"/>
      <c r="B609" s="297"/>
      <c r="C609" s="298"/>
      <c r="D609" s="243" t="s">
        <v>372</v>
      </c>
      <c r="E609" s="299" t="s">
        <v>1</v>
      </c>
      <c r="F609" s="300" t="s">
        <v>848</v>
      </c>
      <c r="G609" s="298"/>
      <c r="H609" s="301">
        <v>949.06299999999999</v>
      </c>
      <c r="I609" s="302"/>
      <c r="J609" s="298"/>
      <c r="K609" s="298"/>
      <c r="L609" s="303"/>
      <c r="M609" s="304"/>
      <c r="N609" s="305"/>
      <c r="O609" s="305"/>
      <c r="P609" s="305"/>
      <c r="Q609" s="305"/>
      <c r="R609" s="305"/>
      <c r="S609" s="305"/>
      <c r="T609" s="30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T609" s="307" t="s">
        <v>372</v>
      </c>
      <c r="AU609" s="307" t="s">
        <v>88</v>
      </c>
      <c r="AV609" s="16" t="s">
        <v>104</v>
      </c>
      <c r="AW609" s="16" t="s">
        <v>32</v>
      </c>
      <c r="AX609" s="16" t="s">
        <v>76</v>
      </c>
      <c r="AY609" s="307" t="s">
        <v>362</v>
      </c>
    </row>
    <row r="610" s="14" customFormat="1">
      <c r="A610" s="14"/>
      <c r="B610" s="263"/>
      <c r="C610" s="264"/>
      <c r="D610" s="243" t="s">
        <v>372</v>
      </c>
      <c r="E610" s="265" t="s">
        <v>1</v>
      </c>
      <c r="F610" s="266" t="s">
        <v>396</v>
      </c>
      <c r="G610" s="264"/>
      <c r="H610" s="267">
        <v>6022.3440000000001</v>
      </c>
      <c r="I610" s="268"/>
      <c r="J610" s="264"/>
      <c r="K610" s="264"/>
      <c r="L610" s="269"/>
      <c r="M610" s="270"/>
      <c r="N610" s="271"/>
      <c r="O610" s="271"/>
      <c r="P610" s="271"/>
      <c r="Q610" s="271"/>
      <c r="R610" s="271"/>
      <c r="S610" s="271"/>
      <c r="T610" s="272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73" t="s">
        <v>372</v>
      </c>
      <c r="AU610" s="273" t="s">
        <v>88</v>
      </c>
      <c r="AV610" s="14" t="s">
        <v>370</v>
      </c>
      <c r="AW610" s="14" t="s">
        <v>32</v>
      </c>
      <c r="AX610" s="14" t="s">
        <v>83</v>
      </c>
      <c r="AY610" s="273" t="s">
        <v>362</v>
      </c>
    </row>
    <row r="611" s="2" customFormat="1" ht="21.75" customHeight="1">
      <c r="A611" s="39"/>
      <c r="B611" s="40"/>
      <c r="C611" s="228" t="s">
        <v>488</v>
      </c>
      <c r="D611" s="228" t="s">
        <v>365</v>
      </c>
      <c r="E611" s="229" t="s">
        <v>933</v>
      </c>
      <c r="F611" s="230" t="s">
        <v>934</v>
      </c>
      <c r="G611" s="231" t="s">
        <v>368</v>
      </c>
      <c r="H611" s="232">
        <v>634.43799999999999</v>
      </c>
      <c r="I611" s="233"/>
      <c r="J611" s="234">
        <f>ROUND(I611*H611,2)</f>
        <v>0</v>
      </c>
      <c r="K611" s="230" t="s">
        <v>369</v>
      </c>
      <c r="L611" s="45"/>
      <c r="M611" s="235" t="s">
        <v>1</v>
      </c>
      <c r="N611" s="236" t="s">
        <v>42</v>
      </c>
      <c r="O611" s="92"/>
      <c r="P611" s="237">
        <f>O611*H611</f>
        <v>0</v>
      </c>
      <c r="Q611" s="237">
        <v>0.0043800000000000002</v>
      </c>
      <c r="R611" s="237">
        <f>Q611*H611</f>
        <v>2.7788384399999999</v>
      </c>
      <c r="S611" s="237">
        <v>0</v>
      </c>
      <c r="T611" s="238">
        <f>S611*H611</f>
        <v>0</v>
      </c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R611" s="239" t="s">
        <v>370</v>
      </c>
      <c r="AT611" s="239" t="s">
        <v>365</v>
      </c>
      <c r="AU611" s="239" t="s">
        <v>88</v>
      </c>
      <c r="AY611" s="18" t="s">
        <v>362</v>
      </c>
      <c r="BE611" s="240">
        <f>IF(N611="základní",J611,0)</f>
        <v>0</v>
      </c>
      <c r="BF611" s="240">
        <f>IF(N611="snížená",J611,0)</f>
        <v>0</v>
      </c>
      <c r="BG611" s="240">
        <f>IF(N611="zákl. přenesená",J611,0)</f>
        <v>0</v>
      </c>
      <c r="BH611" s="240">
        <f>IF(N611="sníž. přenesená",J611,0)</f>
        <v>0</v>
      </c>
      <c r="BI611" s="240">
        <f>IF(N611="nulová",J611,0)</f>
        <v>0</v>
      </c>
      <c r="BJ611" s="18" t="s">
        <v>88</v>
      </c>
      <c r="BK611" s="240">
        <f>ROUND(I611*H611,2)</f>
        <v>0</v>
      </c>
      <c r="BL611" s="18" t="s">
        <v>370</v>
      </c>
      <c r="BM611" s="239" t="s">
        <v>935</v>
      </c>
    </row>
    <row r="612" s="15" customFormat="1">
      <c r="A612" s="15"/>
      <c r="B612" s="274"/>
      <c r="C612" s="275"/>
      <c r="D612" s="243" t="s">
        <v>372</v>
      </c>
      <c r="E612" s="276" t="s">
        <v>1</v>
      </c>
      <c r="F612" s="277" t="s">
        <v>921</v>
      </c>
      <c r="G612" s="275"/>
      <c r="H612" s="276" t="s">
        <v>1</v>
      </c>
      <c r="I612" s="278"/>
      <c r="J612" s="275"/>
      <c r="K612" s="275"/>
      <c r="L612" s="279"/>
      <c r="M612" s="280"/>
      <c r="N612" s="281"/>
      <c r="O612" s="281"/>
      <c r="P612" s="281"/>
      <c r="Q612" s="281"/>
      <c r="R612" s="281"/>
      <c r="S612" s="281"/>
      <c r="T612" s="282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83" t="s">
        <v>372</v>
      </c>
      <c r="AU612" s="283" t="s">
        <v>88</v>
      </c>
      <c r="AV612" s="15" t="s">
        <v>83</v>
      </c>
      <c r="AW612" s="15" t="s">
        <v>32</v>
      </c>
      <c r="AX612" s="15" t="s">
        <v>76</v>
      </c>
      <c r="AY612" s="283" t="s">
        <v>362</v>
      </c>
    </row>
    <row r="613" s="13" customFormat="1">
      <c r="A613" s="13"/>
      <c r="B613" s="241"/>
      <c r="C613" s="242"/>
      <c r="D613" s="243" t="s">
        <v>372</v>
      </c>
      <c r="E613" s="244" t="s">
        <v>1</v>
      </c>
      <c r="F613" s="245" t="s">
        <v>4599</v>
      </c>
      <c r="G613" s="242"/>
      <c r="H613" s="246">
        <v>1.5600000000000001</v>
      </c>
      <c r="I613" s="247"/>
      <c r="J613" s="242"/>
      <c r="K613" s="242"/>
      <c r="L613" s="248"/>
      <c r="M613" s="249"/>
      <c r="N613" s="250"/>
      <c r="O613" s="250"/>
      <c r="P613" s="250"/>
      <c r="Q613" s="250"/>
      <c r="R613" s="250"/>
      <c r="S613" s="250"/>
      <c r="T613" s="251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52" t="s">
        <v>372</v>
      </c>
      <c r="AU613" s="252" t="s">
        <v>88</v>
      </c>
      <c r="AV613" s="13" t="s">
        <v>88</v>
      </c>
      <c r="AW613" s="13" t="s">
        <v>32</v>
      </c>
      <c r="AX613" s="13" t="s">
        <v>76</v>
      </c>
      <c r="AY613" s="252" t="s">
        <v>362</v>
      </c>
    </row>
    <row r="614" s="13" customFormat="1">
      <c r="A614" s="13"/>
      <c r="B614" s="241"/>
      <c r="C614" s="242"/>
      <c r="D614" s="243" t="s">
        <v>372</v>
      </c>
      <c r="E614" s="244" t="s">
        <v>1</v>
      </c>
      <c r="F614" s="245" t="s">
        <v>4600</v>
      </c>
      <c r="G614" s="242"/>
      <c r="H614" s="246">
        <v>1.0800000000000001</v>
      </c>
      <c r="I614" s="247"/>
      <c r="J614" s="242"/>
      <c r="K614" s="242"/>
      <c r="L614" s="248"/>
      <c r="M614" s="249"/>
      <c r="N614" s="250"/>
      <c r="O614" s="250"/>
      <c r="P614" s="250"/>
      <c r="Q614" s="250"/>
      <c r="R614" s="250"/>
      <c r="S614" s="250"/>
      <c r="T614" s="251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52" t="s">
        <v>372</v>
      </c>
      <c r="AU614" s="252" t="s">
        <v>88</v>
      </c>
      <c r="AV614" s="13" t="s">
        <v>88</v>
      </c>
      <c r="AW614" s="13" t="s">
        <v>32</v>
      </c>
      <c r="AX614" s="13" t="s">
        <v>76</v>
      </c>
      <c r="AY614" s="252" t="s">
        <v>362</v>
      </c>
    </row>
    <row r="615" s="13" customFormat="1">
      <c r="A615" s="13"/>
      <c r="B615" s="241"/>
      <c r="C615" s="242"/>
      <c r="D615" s="243" t="s">
        <v>372</v>
      </c>
      <c r="E615" s="244" t="s">
        <v>1</v>
      </c>
      <c r="F615" s="245" t="s">
        <v>4601</v>
      </c>
      <c r="G615" s="242"/>
      <c r="H615" s="246">
        <v>10.4</v>
      </c>
      <c r="I615" s="247"/>
      <c r="J615" s="242"/>
      <c r="K615" s="242"/>
      <c r="L615" s="248"/>
      <c r="M615" s="249"/>
      <c r="N615" s="250"/>
      <c r="O615" s="250"/>
      <c r="P615" s="250"/>
      <c r="Q615" s="250"/>
      <c r="R615" s="250"/>
      <c r="S615" s="250"/>
      <c r="T615" s="251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52" t="s">
        <v>372</v>
      </c>
      <c r="AU615" s="252" t="s">
        <v>88</v>
      </c>
      <c r="AV615" s="13" t="s">
        <v>88</v>
      </c>
      <c r="AW615" s="13" t="s">
        <v>32</v>
      </c>
      <c r="AX615" s="13" t="s">
        <v>76</v>
      </c>
      <c r="AY615" s="252" t="s">
        <v>362</v>
      </c>
    </row>
    <row r="616" s="13" customFormat="1">
      <c r="A616" s="13"/>
      <c r="B616" s="241"/>
      <c r="C616" s="242"/>
      <c r="D616" s="243" t="s">
        <v>372</v>
      </c>
      <c r="E616" s="244" t="s">
        <v>1</v>
      </c>
      <c r="F616" s="245" t="s">
        <v>4602</v>
      </c>
      <c r="G616" s="242"/>
      <c r="H616" s="246">
        <v>47.439999999999998</v>
      </c>
      <c r="I616" s="247"/>
      <c r="J616" s="242"/>
      <c r="K616" s="242"/>
      <c r="L616" s="248"/>
      <c r="M616" s="249"/>
      <c r="N616" s="250"/>
      <c r="O616" s="250"/>
      <c r="P616" s="250"/>
      <c r="Q616" s="250"/>
      <c r="R616" s="250"/>
      <c r="S616" s="250"/>
      <c r="T616" s="251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52" t="s">
        <v>372</v>
      </c>
      <c r="AU616" s="252" t="s">
        <v>88</v>
      </c>
      <c r="AV616" s="13" t="s">
        <v>88</v>
      </c>
      <c r="AW616" s="13" t="s">
        <v>32</v>
      </c>
      <c r="AX616" s="13" t="s">
        <v>76</v>
      </c>
      <c r="AY616" s="252" t="s">
        <v>362</v>
      </c>
    </row>
    <row r="617" s="13" customFormat="1">
      <c r="A617" s="13"/>
      <c r="B617" s="241"/>
      <c r="C617" s="242"/>
      <c r="D617" s="243" t="s">
        <v>372</v>
      </c>
      <c r="E617" s="244" t="s">
        <v>1</v>
      </c>
      <c r="F617" s="245" t="s">
        <v>4603</v>
      </c>
      <c r="G617" s="242"/>
      <c r="H617" s="246">
        <v>19.911999999999999</v>
      </c>
      <c r="I617" s="247"/>
      <c r="J617" s="242"/>
      <c r="K617" s="242"/>
      <c r="L617" s="248"/>
      <c r="M617" s="249"/>
      <c r="N617" s="250"/>
      <c r="O617" s="250"/>
      <c r="P617" s="250"/>
      <c r="Q617" s="250"/>
      <c r="R617" s="250"/>
      <c r="S617" s="250"/>
      <c r="T617" s="251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52" t="s">
        <v>372</v>
      </c>
      <c r="AU617" s="252" t="s">
        <v>88</v>
      </c>
      <c r="AV617" s="13" t="s">
        <v>88</v>
      </c>
      <c r="AW617" s="13" t="s">
        <v>32</v>
      </c>
      <c r="AX617" s="13" t="s">
        <v>76</v>
      </c>
      <c r="AY617" s="252" t="s">
        <v>362</v>
      </c>
    </row>
    <row r="618" s="13" customFormat="1">
      <c r="A618" s="13"/>
      <c r="B618" s="241"/>
      <c r="C618" s="242"/>
      <c r="D618" s="243" t="s">
        <v>372</v>
      </c>
      <c r="E618" s="244" t="s">
        <v>1</v>
      </c>
      <c r="F618" s="245" t="s">
        <v>4604</v>
      </c>
      <c r="G618" s="242"/>
      <c r="H618" s="246">
        <v>91.355999999999995</v>
      </c>
      <c r="I618" s="247"/>
      <c r="J618" s="242"/>
      <c r="K618" s="242"/>
      <c r="L618" s="248"/>
      <c r="M618" s="249"/>
      <c r="N618" s="250"/>
      <c r="O618" s="250"/>
      <c r="P618" s="250"/>
      <c r="Q618" s="250"/>
      <c r="R618" s="250"/>
      <c r="S618" s="250"/>
      <c r="T618" s="251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52" t="s">
        <v>372</v>
      </c>
      <c r="AU618" s="252" t="s">
        <v>88</v>
      </c>
      <c r="AV618" s="13" t="s">
        <v>88</v>
      </c>
      <c r="AW618" s="13" t="s">
        <v>32</v>
      </c>
      <c r="AX618" s="13" t="s">
        <v>76</v>
      </c>
      <c r="AY618" s="252" t="s">
        <v>362</v>
      </c>
    </row>
    <row r="619" s="13" customFormat="1">
      <c r="A619" s="13"/>
      <c r="B619" s="241"/>
      <c r="C619" s="242"/>
      <c r="D619" s="243" t="s">
        <v>372</v>
      </c>
      <c r="E619" s="244" t="s">
        <v>1</v>
      </c>
      <c r="F619" s="245" t="s">
        <v>4605</v>
      </c>
      <c r="G619" s="242"/>
      <c r="H619" s="246">
        <v>133.048</v>
      </c>
      <c r="I619" s="247"/>
      <c r="J619" s="242"/>
      <c r="K619" s="242"/>
      <c r="L619" s="248"/>
      <c r="M619" s="249"/>
      <c r="N619" s="250"/>
      <c r="O619" s="250"/>
      <c r="P619" s="250"/>
      <c r="Q619" s="250"/>
      <c r="R619" s="250"/>
      <c r="S619" s="250"/>
      <c r="T619" s="251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52" t="s">
        <v>372</v>
      </c>
      <c r="AU619" s="252" t="s">
        <v>88</v>
      </c>
      <c r="AV619" s="13" t="s">
        <v>88</v>
      </c>
      <c r="AW619" s="13" t="s">
        <v>32</v>
      </c>
      <c r="AX619" s="13" t="s">
        <v>76</v>
      </c>
      <c r="AY619" s="252" t="s">
        <v>362</v>
      </c>
    </row>
    <row r="620" s="13" customFormat="1">
      <c r="A620" s="13"/>
      <c r="B620" s="241"/>
      <c r="C620" s="242"/>
      <c r="D620" s="243" t="s">
        <v>372</v>
      </c>
      <c r="E620" s="244" t="s">
        <v>1</v>
      </c>
      <c r="F620" s="245" t="s">
        <v>4606</v>
      </c>
      <c r="G620" s="242"/>
      <c r="H620" s="246">
        <v>18.077999999999999</v>
      </c>
      <c r="I620" s="247"/>
      <c r="J620" s="242"/>
      <c r="K620" s="242"/>
      <c r="L620" s="248"/>
      <c r="M620" s="249"/>
      <c r="N620" s="250"/>
      <c r="O620" s="250"/>
      <c r="P620" s="250"/>
      <c r="Q620" s="250"/>
      <c r="R620" s="250"/>
      <c r="S620" s="250"/>
      <c r="T620" s="251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52" t="s">
        <v>372</v>
      </c>
      <c r="AU620" s="252" t="s">
        <v>88</v>
      </c>
      <c r="AV620" s="13" t="s">
        <v>88</v>
      </c>
      <c r="AW620" s="13" t="s">
        <v>32</v>
      </c>
      <c r="AX620" s="13" t="s">
        <v>76</v>
      </c>
      <c r="AY620" s="252" t="s">
        <v>362</v>
      </c>
    </row>
    <row r="621" s="13" customFormat="1">
      <c r="A621" s="13"/>
      <c r="B621" s="241"/>
      <c r="C621" s="242"/>
      <c r="D621" s="243" t="s">
        <v>372</v>
      </c>
      <c r="E621" s="244" t="s">
        <v>1</v>
      </c>
      <c r="F621" s="245" t="s">
        <v>4607</v>
      </c>
      <c r="G621" s="242"/>
      <c r="H621" s="246">
        <v>163.114</v>
      </c>
      <c r="I621" s="247"/>
      <c r="J621" s="242"/>
      <c r="K621" s="242"/>
      <c r="L621" s="248"/>
      <c r="M621" s="249"/>
      <c r="N621" s="250"/>
      <c r="O621" s="250"/>
      <c r="P621" s="250"/>
      <c r="Q621" s="250"/>
      <c r="R621" s="250"/>
      <c r="S621" s="250"/>
      <c r="T621" s="251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52" t="s">
        <v>372</v>
      </c>
      <c r="AU621" s="252" t="s">
        <v>88</v>
      </c>
      <c r="AV621" s="13" t="s">
        <v>88</v>
      </c>
      <c r="AW621" s="13" t="s">
        <v>32</v>
      </c>
      <c r="AX621" s="13" t="s">
        <v>76</v>
      </c>
      <c r="AY621" s="252" t="s">
        <v>362</v>
      </c>
    </row>
    <row r="622" s="13" customFormat="1">
      <c r="A622" s="13"/>
      <c r="B622" s="241"/>
      <c r="C622" s="242"/>
      <c r="D622" s="243" t="s">
        <v>372</v>
      </c>
      <c r="E622" s="244" t="s">
        <v>1</v>
      </c>
      <c r="F622" s="245" t="s">
        <v>4608</v>
      </c>
      <c r="G622" s="242"/>
      <c r="H622" s="246">
        <v>105.90000000000001</v>
      </c>
      <c r="I622" s="247"/>
      <c r="J622" s="242"/>
      <c r="K622" s="242"/>
      <c r="L622" s="248"/>
      <c r="M622" s="249"/>
      <c r="N622" s="250"/>
      <c r="O622" s="250"/>
      <c r="P622" s="250"/>
      <c r="Q622" s="250"/>
      <c r="R622" s="250"/>
      <c r="S622" s="250"/>
      <c r="T622" s="251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52" t="s">
        <v>372</v>
      </c>
      <c r="AU622" s="252" t="s">
        <v>88</v>
      </c>
      <c r="AV622" s="13" t="s">
        <v>88</v>
      </c>
      <c r="AW622" s="13" t="s">
        <v>32</v>
      </c>
      <c r="AX622" s="13" t="s">
        <v>76</v>
      </c>
      <c r="AY622" s="252" t="s">
        <v>362</v>
      </c>
    </row>
    <row r="623" s="13" customFormat="1">
      <c r="A623" s="13"/>
      <c r="B623" s="241"/>
      <c r="C623" s="242"/>
      <c r="D623" s="243" t="s">
        <v>372</v>
      </c>
      <c r="E623" s="244" t="s">
        <v>1</v>
      </c>
      <c r="F623" s="245" t="s">
        <v>4609</v>
      </c>
      <c r="G623" s="242"/>
      <c r="H623" s="246">
        <v>9.1219999999999999</v>
      </c>
      <c r="I623" s="247"/>
      <c r="J623" s="242"/>
      <c r="K623" s="242"/>
      <c r="L623" s="248"/>
      <c r="M623" s="249"/>
      <c r="N623" s="250"/>
      <c r="O623" s="250"/>
      <c r="P623" s="250"/>
      <c r="Q623" s="250"/>
      <c r="R623" s="250"/>
      <c r="S623" s="250"/>
      <c r="T623" s="251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52" t="s">
        <v>372</v>
      </c>
      <c r="AU623" s="252" t="s">
        <v>88</v>
      </c>
      <c r="AV623" s="13" t="s">
        <v>88</v>
      </c>
      <c r="AW623" s="13" t="s">
        <v>32</v>
      </c>
      <c r="AX623" s="13" t="s">
        <v>76</v>
      </c>
      <c r="AY623" s="252" t="s">
        <v>362</v>
      </c>
    </row>
    <row r="624" s="13" customFormat="1">
      <c r="A624" s="13"/>
      <c r="B624" s="241"/>
      <c r="C624" s="242"/>
      <c r="D624" s="243" t="s">
        <v>372</v>
      </c>
      <c r="E624" s="244" t="s">
        <v>1</v>
      </c>
      <c r="F624" s="245" t="s">
        <v>4610</v>
      </c>
      <c r="G624" s="242"/>
      <c r="H624" s="246">
        <v>33.427999999999997</v>
      </c>
      <c r="I624" s="247"/>
      <c r="J624" s="242"/>
      <c r="K624" s="242"/>
      <c r="L624" s="248"/>
      <c r="M624" s="249"/>
      <c r="N624" s="250"/>
      <c r="O624" s="250"/>
      <c r="P624" s="250"/>
      <c r="Q624" s="250"/>
      <c r="R624" s="250"/>
      <c r="S624" s="250"/>
      <c r="T624" s="251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52" t="s">
        <v>372</v>
      </c>
      <c r="AU624" s="252" t="s">
        <v>88</v>
      </c>
      <c r="AV624" s="13" t="s">
        <v>88</v>
      </c>
      <c r="AW624" s="13" t="s">
        <v>32</v>
      </c>
      <c r="AX624" s="13" t="s">
        <v>76</v>
      </c>
      <c r="AY624" s="252" t="s">
        <v>362</v>
      </c>
    </row>
    <row r="625" s="14" customFormat="1">
      <c r="A625" s="14"/>
      <c r="B625" s="263"/>
      <c r="C625" s="264"/>
      <c r="D625" s="243" t="s">
        <v>372</v>
      </c>
      <c r="E625" s="265" t="s">
        <v>1</v>
      </c>
      <c r="F625" s="266" t="s">
        <v>396</v>
      </c>
      <c r="G625" s="264"/>
      <c r="H625" s="267">
        <v>634.43799999999999</v>
      </c>
      <c r="I625" s="268"/>
      <c r="J625" s="264"/>
      <c r="K625" s="264"/>
      <c r="L625" s="269"/>
      <c r="M625" s="270"/>
      <c r="N625" s="271"/>
      <c r="O625" s="271"/>
      <c r="P625" s="271"/>
      <c r="Q625" s="271"/>
      <c r="R625" s="271"/>
      <c r="S625" s="271"/>
      <c r="T625" s="272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73" t="s">
        <v>372</v>
      </c>
      <c r="AU625" s="273" t="s">
        <v>88</v>
      </c>
      <c r="AV625" s="14" t="s">
        <v>370</v>
      </c>
      <c r="AW625" s="14" t="s">
        <v>32</v>
      </c>
      <c r="AX625" s="14" t="s">
        <v>83</v>
      </c>
      <c r="AY625" s="273" t="s">
        <v>362</v>
      </c>
    </row>
    <row r="626" s="2" customFormat="1" ht="21.75" customHeight="1">
      <c r="A626" s="39"/>
      <c r="B626" s="40"/>
      <c r="C626" s="228" t="s">
        <v>492</v>
      </c>
      <c r="D626" s="228" t="s">
        <v>365</v>
      </c>
      <c r="E626" s="229" t="s">
        <v>936</v>
      </c>
      <c r="F626" s="230" t="s">
        <v>937</v>
      </c>
      <c r="G626" s="231" t="s">
        <v>368</v>
      </c>
      <c r="H626" s="232">
        <v>2693.953</v>
      </c>
      <c r="I626" s="233"/>
      <c r="J626" s="234">
        <f>ROUND(I626*H626,2)</f>
        <v>0</v>
      </c>
      <c r="K626" s="230" t="s">
        <v>369</v>
      </c>
      <c r="L626" s="45"/>
      <c r="M626" s="235" t="s">
        <v>1</v>
      </c>
      <c r="N626" s="236" t="s">
        <v>42</v>
      </c>
      <c r="O626" s="92"/>
      <c r="P626" s="237">
        <f>O626*H626</f>
        <v>0</v>
      </c>
      <c r="Q626" s="237">
        <v>0.0030000000000000001</v>
      </c>
      <c r="R626" s="237">
        <f>Q626*H626</f>
        <v>8.0818589999999997</v>
      </c>
      <c r="S626" s="237">
        <v>0</v>
      </c>
      <c r="T626" s="238">
        <f>S626*H626</f>
        <v>0</v>
      </c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R626" s="239" t="s">
        <v>370</v>
      </c>
      <c r="AT626" s="239" t="s">
        <v>365</v>
      </c>
      <c r="AU626" s="239" t="s">
        <v>88</v>
      </c>
      <c r="AY626" s="18" t="s">
        <v>362</v>
      </c>
      <c r="BE626" s="240">
        <f>IF(N626="základní",J626,0)</f>
        <v>0</v>
      </c>
      <c r="BF626" s="240">
        <f>IF(N626="snížená",J626,0)</f>
        <v>0</v>
      </c>
      <c r="BG626" s="240">
        <f>IF(N626="zákl. přenesená",J626,0)</f>
        <v>0</v>
      </c>
      <c r="BH626" s="240">
        <f>IF(N626="sníž. přenesená",J626,0)</f>
        <v>0</v>
      </c>
      <c r="BI626" s="240">
        <f>IF(N626="nulová",J626,0)</f>
        <v>0</v>
      </c>
      <c r="BJ626" s="18" t="s">
        <v>88</v>
      </c>
      <c r="BK626" s="240">
        <f>ROUND(I626*H626,2)</f>
        <v>0</v>
      </c>
      <c r="BL626" s="18" t="s">
        <v>370</v>
      </c>
      <c r="BM626" s="239" t="s">
        <v>4693</v>
      </c>
    </row>
    <row r="627" s="15" customFormat="1">
      <c r="A627" s="15"/>
      <c r="B627" s="274"/>
      <c r="C627" s="275"/>
      <c r="D627" s="243" t="s">
        <v>372</v>
      </c>
      <c r="E627" s="276" t="s">
        <v>1</v>
      </c>
      <c r="F627" s="277" t="s">
        <v>913</v>
      </c>
      <c r="G627" s="275"/>
      <c r="H627" s="276" t="s">
        <v>1</v>
      </c>
      <c r="I627" s="278"/>
      <c r="J627" s="275"/>
      <c r="K627" s="275"/>
      <c r="L627" s="279"/>
      <c r="M627" s="280"/>
      <c r="N627" s="281"/>
      <c r="O627" s="281"/>
      <c r="P627" s="281"/>
      <c r="Q627" s="281"/>
      <c r="R627" s="281"/>
      <c r="S627" s="281"/>
      <c r="T627" s="282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T627" s="283" t="s">
        <v>372</v>
      </c>
      <c r="AU627" s="283" t="s">
        <v>88</v>
      </c>
      <c r="AV627" s="15" t="s">
        <v>83</v>
      </c>
      <c r="AW627" s="15" t="s">
        <v>32</v>
      </c>
      <c r="AX627" s="15" t="s">
        <v>76</v>
      </c>
      <c r="AY627" s="283" t="s">
        <v>362</v>
      </c>
    </row>
    <row r="628" s="13" customFormat="1">
      <c r="A628" s="13"/>
      <c r="B628" s="241"/>
      <c r="C628" s="242"/>
      <c r="D628" s="243" t="s">
        <v>372</v>
      </c>
      <c r="E628" s="244" t="s">
        <v>1</v>
      </c>
      <c r="F628" s="245" t="s">
        <v>4694</v>
      </c>
      <c r="G628" s="242"/>
      <c r="H628" s="246">
        <v>2693.953</v>
      </c>
      <c r="I628" s="247"/>
      <c r="J628" s="242"/>
      <c r="K628" s="242"/>
      <c r="L628" s="248"/>
      <c r="M628" s="249"/>
      <c r="N628" s="250"/>
      <c r="O628" s="250"/>
      <c r="P628" s="250"/>
      <c r="Q628" s="250"/>
      <c r="R628" s="250"/>
      <c r="S628" s="250"/>
      <c r="T628" s="251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52" t="s">
        <v>372</v>
      </c>
      <c r="AU628" s="252" t="s">
        <v>88</v>
      </c>
      <c r="AV628" s="13" t="s">
        <v>88</v>
      </c>
      <c r="AW628" s="13" t="s">
        <v>32</v>
      </c>
      <c r="AX628" s="13" t="s">
        <v>83</v>
      </c>
      <c r="AY628" s="252" t="s">
        <v>362</v>
      </c>
    </row>
    <row r="629" s="2" customFormat="1" ht="24.15" customHeight="1">
      <c r="A629" s="39"/>
      <c r="B629" s="40"/>
      <c r="C629" s="228" t="s">
        <v>497</v>
      </c>
      <c r="D629" s="228" t="s">
        <v>365</v>
      </c>
      <c r="E629" s="229" t="s">
        <v>940</v>
      </c>
      <c r="F629" s="230" t="s">
        <v>941</v>
      </c>
      <c r="G629" s="231" t="s">
        <v>368</v>
      </c>
      <c r="H629" s="232">
        <v>634.43799999999999</v>
      </c>
      <c r="I629" s="233"/>
      <c r="J629" s="234">
        <f>ROUND(I629*H629,2)</f>
        <v>0</v>
      </c>
      <c r="K629" s="230" t="s">
        <v>369</v>
      </c>
      <c r="L629" s="45"/>
      <c r="M629" s="235" t="s">
        <v>1</v>
      </c>
      <c r="N629" s="236" t="s">
        <v>42</v>
      </c>
      <c r="O629" s="92"/>
      <c r="P629" s="237">
        <f>O629*H629</f>
        <v>0</v>
      </c>
      <c r="Q629" s="237">
        <v>0.018380000000000001</v>
      </c>
      <c r="R629" s="237">
        <f>Q629*H629</f>
        <v>11.66097044</v>
      </c>
      <c r="S629" s="237">
        <v>0</v>
      </c>
      <c r="T629" s="238">
        <f>S629*H629</f>
        <v>0</v>
      </c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R629" s="239" t="s">
        <v>370</v>
      </c>
      <c r="AT629" s="239" t="s">
        <v>365</v>
      </c>
      <c r="AU629" s="239" t="s">
        <v>88</v>
      </c>
      <c r="AY629" s="18" t="s">
        <v>362</v>
      </c>
      <c r="BE629" s="240">
        <f>IF(N629="základní",J629,0)</f>
        <v>0</v>
      </c>
      <c r="BF629" s="240">
        <f>IF(N629="snížená",J629,0)</f>
        <v>0</v>
      </c>
      <c r="BG629" s="240">
        <f>IF(N629="zákl. přenesená",J629,0)</f>
        <v>0</v>
      </c>
      <c r="BH629" s="240">
        <f>IF(N629="sníž. přenesená",J629,0)</f>
        <v>0</v>
      </c>
      <c r="BI629" s="240">
        <f>IF(N629="nulová",J629,0)</f>
        <v>0</v>
      </c>
      <c r="BJ629" s="18" t="s">
        <v>88</v>
      </c>
      <c r="BK629" s="240">
        <f>ROUND(I629*H629,2)</f>
        <v>0</v>
      </c>
      <c r="BL629" s="18" t="s">
        <v>370</v>
      </c>
      <c r="BM629" s="239" t="s">
        <v>2327</v>
      </c>
    </row>
    <row r="630" s="2" customFormat="1" ht="24.15" customHeight="1">
      <c r="A630" s="39"/>
      <c r="B630" s="40"/>
      <c r="C630" s="228" t="s">
        <v>502</v>
      </c>
      <c r="D630" s="228" t="s">
        <v>365</v>
      </c>
      <c r="E630" s="229" t="s">
        <v>943</v>
      </c>
      <c r="F630" s="230" t="s">
        <v>944</v>
      </c>
      <c r="G630" s="231" t="s">
        <v>368</v>
      </c>
      <c r="H630" s="232">
        <v>634.43799999999999</v>
      </c>
      <c r="I630" s="233"/>
      <c r="J630" s="234">
        <f>ROUND(I630*H630,2)</f>
        <v>0</v>
      </c>
      <c r="K630" s="230" t="s">
        <v>369</v>
      </c>
      <c r="L630" s="45"/>
      <c r="M630" s="235" t="s">
        <v>1</v>
      </c>
      <c r="N630" s="236" t="s">
        <v>42</v>
      </c>
      <c r="O630" s="92"/>
      <c r="P630" s="237">
        <f>O630*H630</f>
        <v>0</v>
      </c>
      <c r="Q630" s="237">
        <v>0.0079000000000000008</v>
      </c>
      <c r="R630" s="237">
        <f>Q630*H630</f>
        <v>5.0120602000000005</v>
      </c>
      <c r="S630" s="237">
        <v>0</v>
      </c>
      <c r="T630" s="238">
        <f>S630*H630</f>
        <v>0</v>
      </c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R630" s="239" t="s">
        <v>370</v>
      </c>
      <c r="AT630" s="239" t="s">
        <v>365</v>
      </c>
      <c r="AU630" s="239" t="s">
        <v>88</v>
      </c>
      <c r="AY630" s="18" t="s">
        <v>362</v>
      </c>
      <c r="BE630" s="240">
        <f>IF(N630="základní",J630,0)</f>
        <v>0</v>
      </c>
      <c r="BF630" s="240">
        <f>IF(N630="snížená",J630,0)</f>
        <v>0</v>
      </c>
      <c r="BG630" s="240">
        <f>IF(N630="zákl. přenesená",J630,0)</f>
        <v>0</v>
      </c>
      <c r="BH630" s="240">
        <f>IF(N630="sníž. přenesená",J630,0)</f>
        <v>0</v>
      </c>
      <c r="BI630" s="240">
        <f>IF(N630="nulová",J630,0)</f>
        <v>0</v>
      </c>
      <c r="BJ630" s="18" t="s">
        <v>88</v>
      </c>
      <c r="BK630" s="240">
        <f>ROUND(I630*H630,2)</f>
        <v>0</v>
      </c>
      <c r="BL630" s="18" t="s">
        <v>370</v>
      </c>
      <c r="BM630" s="239" t="s">
        <v>945</v>
      </c>
    </row>
    <row r="631" s="2" customFormat="1" ht="24.15" customHeight="1">
      <c r="A631" s="39"/>
      <c r="B631" s="40"/>
      <c r="C631" s="228" t="s">
        <v>509</v>
      </c>
      <c r="D631" s="228" t="s">
        <v>365</v>
      </c>
      <c r="E631" s="229" t="s">
        <v>946</v>
      </c>
      <c r="F631" s="230" t="s">
        <v>947</v>
      </c>
      <c r="G631" s="231" t="s">
        <v>368</v>
      </c>
      <c r="H631" s="232">
        <v>5387.9059999999999</v>
      </c>
      <c r="I631" s="233"/>
      <c r="J631" s="234">
        <f>ROUND(I631*H631,2)</f>
        <v>0</v>
      </c>
      <c r="K631" s="230" t="s">
        <v>369</v>
      </c>
      <c r="L631" s="45"/>
      <c r="M631" s="235" t="s">
        <v>1</v>
      </c>
      <c r="N631" s="236" t="s">
        <v>42</v>
      </c>
      <c r="O631" s="92"/>
      <c r="P631" s="237">
        <f>O631*H631</f>
        <v>0</v>
      </c>
      <c r="Q631" s="237">
        <v>0.0053099999999999996</v>
      </c>
      <c r="R631" s="237">
        <f>Q631*H631</f>
        <v>28.609780859999997</v>
      </c>
      <c r="S631" s="237">
        <v>0</v>
      </c>
      <c r="T631" s="238">
        <f>S631*H631</f>
        <v>0</v>
      </c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R631" s="239" t="s">
        <v>370</v>
      </c>
      <c r="AT631" s="239" t="s">
        <v>365</v>
      </c>
      <c r="AU631" s="239" t="s">
        <v>88</v>
      </c>
      <c r="AY631" s="18" t="s">
        <v>362</v>
      </c>
      <c r="BE631" s="240">
        <f>IF(N631="základní",J631,0)</f>
        <v>0</v>
      </c>
      <c r="BF631" s="240">
        <f>IF(N631="snížená",J631,0)</f>
        <v>0</v>
      </c>
      <c r="BG631" s="240">
        <f>IF(N631="zákl. přenesená",J631,0)</f>
        <v>0</v>
      </c>
      <c r="BH631" s="240">
        <f>IF(N631="sníž. přenesená",J631,0)</f>
        <v>0</v>
      </c>
      <c r="BI631" s="240">
        <f>IF(N631="nulová",J631,0)</f>
        <v>0</v>
      </c>
      <c r="BJ631" s="18" t="s">
        <v>88</v>
      </c>
      <c r="BK631" s="240">
        <f>ROUND(I631*H631,2)</f>
        <v>0</v>
      </c>
      <c r="BL631" s="18" t="s">
        <v>370</v>
      </c>
      <c r="BM631" s="239" t="s">
        <v>4695</v>
      </c>
    </row>
    <row r="632" s="15" customFormat="1">
      <c r="A632" s="15"/>
      <c r="B632" s="274"/>
      <c r="C632" s="275"/>
      <c r="D632" s="243" t="s">
        <v>372</v>
      </c>
      <c r="E632" s="276" t="s">
        <v>1</v>
      </c>
      <c r="F632" s="277" t="s">
        <v>949</v>
      </c>
      <c r="G632" s="275"/>
      <c r="H632" s="276" t="s">
        <v>1</v>
      </c>
      <c r="I632" s="278"/>
      <c r="J632" s="275"/>
      <c r="K632" s="275"/>
      <c r="L632" s="279"/>
      <c r="M632" s="280"/>
      <c r="N632" s="281"/>
      <c r="O632" s="281"/>
      <c r="P632" s="281"/>
      <c r="Q632" s="281"/>
      <c r="R632" s="281"/>
      <c r="S632" s="281"/>
      <c r="T632" s="282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T632" s="283" t="s">
        <v>372</v>
      </c>
      <c r="AU632" s="283" t="s">
        <v>88</v>
      </c>
      <c r="AV632" s="15" t="s">
        <v>83</v>
      </c>
      <c r="AW632" s="15" t="s">
        <v>32</v>
      </c>
      <c r="AX632" s="15" t="s">
        <v>76</v>
      </c>
      <c r="AY632" s="283" t="s">
        <v>362</v>
      </c>
    </row>
    <row r="633" s="15" customFormat="1">
      <c r="A633" s="15"/>
      <c r="B633" s="274"/>
      <c r="C633" s="275"/>
      <c r="D633" s="243" t="s">
        <v>372</v>
      </c>
      <c r="E633" s="276" t="s">
        <v>1</v>
      </c>
      <c r="F633" s="277" t="s">
        <v>4612</v>
      </c>
      <c r="G633" s="275"/>
      <c r="H633" s="276" t="s">
        <v>1</v>
      </c>
      <c r="I633" s="278"/>
      <c r="J633" s="275"/>
      <c r="K633" s="275"/>
      <c r="L633" s="279"/>
      <c r="M633" s="280"/>
      <c r="N633" s="281"/>
      <c r="O633" s="281"/>
      <c r="P633" s="281"/>
      <c r="Q633" s="281"/>
      <c r="R633" s="281"/>
      <c r="S633" s="281"/>
      <c r="T633" s="282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T633" s="283" t="s">
        <v>372</v>
      </c>
      <c r="AU633" s="283" t="s">
        <v>88</v>
      </c>
      <c r="AV633" s="15" t="s">
        <v>83</v>
      </c>
      <c r="AW633" s="15" t="s">
        <v>32</v>
      </c>
      <c r="AX633" s="15" t="s">
        <v>76</v>
      </c>
      <c r="AY633" s="283" t="s">
        <v>362</v>
      </c>
    </row>
    <row r="634" s="15" customFormat="1">
      <c r="A634" s="15"/>
      <c r="B634" s="274"/>
      <c r="C634" s="275"/>
      <c r="D634" s="243" t="s">
        <v>372</v>
      </c>
      <c r="E634" s="276" t="s">
        <v>1</v>
      </c>
      <c r="F634" s="277" t="s">
        <v>4613</v>
      </c>
      <c r="G634" s="275"/>
      <c r="H634" s="276" t="s">
        <v>1</v>
      </c>
      <c r="I634" s="278"/>
      <c r="J634" s="275"/>
      <c r="K634" s="275"/>
      <c r="L634" s="279"/>
      <c r="M634" s="280"/>
      <c r="N634" s="281"/>
      <c r="O634" s="281"/>
      <c r="P634" s="281"/>
      <c r="Q634" s="281"/>
      <c r="R634" s="281"/>
      <c r="S634" s="281"/>
      <c r="T634" s="282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T634" s="283" t="s">
        <v>372</v>
      </c>
      <c r="AU634" s="283" t="s">
        <v>88</v>
      </c>
      <c r="AV634" s="15" t="s">
        <v>83</v>
      </c>
      <c r="AW634" s="15" t="s">
        <v>32</v>
      </c>
      <c r="AX634" s="15" t="s">
        <v>76</v>
      </c>
      <c r="AY634" s="283" t="s">
        <v>362</v>
      </c>
    </row>
    <row r="635" s="13" customFormat="1">
      <c r="A635" s="13"/>
      <c r="B635" s="241"/>
      <c r="C635" s="242"/>
      <c r="D635" s="243" t="s">
        <v>372</v>
      </c>
      <c r="E635" s="244" t="s">
        <v>1</v>
      </c>
      <c r="F635" s="245" t="s">
        <v>4614</v>
      </c>
      <c r="G635" s="242"/>
      <c r="H635" s="246">
        <v>158.625</v>
      </c>
      <c r="I635" s="247"/>
      <c r="J635" s="242"/>
      <c r="K635" s="242"/>
      <c r="L635" s="248"/>
      <c r="M635" s="249"/>
      <c r="N635" s="250"/>
      <c r="O635" s="250"/>
      <c r="P635" s="250"/>
      <c r="Q635" s="250"/>
      <c r="R635" s="250"/>
      <c r="S635" s="250"/>
      <c r="T635" s="251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52" t="s">
        <v>372</v>
      </c>
      <c r="AU635" s="252" t="s">
        <v>88</v>
      </c>
      <c r="AV635" s="13" t="s">
        <v>88</v>
      </c>
      <c r="AW635" s="13" t="s">
        <v>32</v>
      </c>
      <c r="AX635" s="13" t="s">
        <v>76</v>
      </c>
      <c r="AY635" s="252" t="s">
        <v>362</v>
      </c>
    </row>
    <row r="636" s="13" customFormat="1">
      <c r="A636" s="13"/>
      <c r="B636" s="241"/>
      <c r="C636" s="242"/>
      <c r="D636" s="243" t="s">
        <v>372</v>
      </c>
      <c r="E636" s="244" t="s">
        <v>1</v>
      </c>
      <c r="F636" s="245" t="s">
        <v>960</v>
      </c>
      <c r="G636" s="242"/>
      <c r="H636" s="246">
        <v>-6.3040000000000003</v>
      </c>
      <c r="I636" s="247"/>
      <c r="J636" s="242"/>
      <c r="K636" s="242"/>
      <c r="L636" s="248"/>
      <c r="M636" s="249"/>
      <c r="N636" s="250"/>
      <c r="O636" s="250"/>
      <c r="P636" s="250"/>
      <c r="Q636" s="250"/>
      <c r="R636" s="250"/>
      <c r="S636" s="250"/>
      <c r="T636" s="251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52" t="s">
        <v>372</v>
      </c>
      <c r="AU636" s="252" t="s">
        <v>88</v>
      </c>
      <c r="AV636" s="13" t="s">
        <v>88</v>
      </c>
      <c r="AW636" s="13" t="s">
        <v>32</v>
      </c>
      <c r="AX636" s="13" t="s">
        <v>76</v>
      </c>
      <c r="AY636" s="252" t="s">
        <v>362</v>
      </c>
    </row>
    <row r="637" s="13" customFormat="1">
      <c r="A637" s="13"/>
      <c r="B637" s="241"/>
      <c r="C637" s="242"/>
      <c r="D637" s="243" t="s">
        <v>372</v>
      </c>
      <c r="E637" s="244" t="s">
        <v>1</v>
      </c>
      <c r="F637" s="245" t="s">
        <v>4615</v>
      </c>
      <c r="G637" s="242"/>
      <c r="H637" s="246">
        <v>-3.5459999999999998</v>
      </c>
      <c r="I637" s="247"/>
      <c r="J637" s="242"/>
      <c r="K637" s="242"/>
      <c r="L637" s="248"/>
      <c r="M637" s="249"/>
      <c r="N637" s="250"/>
      <c r="O637" s="250"/>
      <c r="P637" s="250"/>
      <c r="Q637" s="250"/>
      <c r="R637" s="250"/>
      <c r="S637" s="250"/>
      <c r="T637" s="251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52" t="s">
        <v>372</v>
      </c>
      <c r="AU637" s="252" t="s">
        <v>88</v>
      </c>
      <c r="AV637" s="13" t="s">
        <v>88</v>
      </c>
      <c r="AW637" s="13" t="s">
        <v>32</v>
      </c>
      <c r="AX637" s="13" t="s">
        <v>76</v>
      </c>
      <c r="AY637" s="252" t="s">
        <v>362</v>
      </c>
    </row>
    <row r="638" s="13" customFormat="1">
      <c r="A638" s="13"/>
      <c r="B638" s="241"/>
      <c r="C638" s="242"/>
      <c r="D638" s="243" t="s">
        <v>372</v>
      </c>
      <c r="E638" s="244" t="s">
        <v>1</v>
      </c>
      <c r="F638" s="245" t="s">
        <v>966</v>
      </c>
      <c r="G638" s="242"/>
      <c r="H638" s="246">
        <v>-1.379</v>
      </c>
      <c r="I638" s="247"/>
      <c r="J638" s="242"/>
      <c r="K638" s="242"/>
      <c r="L638" s="248"/>
      <c r="M638" s="249"/>
      <c r="N638" s="250"/>
      <c r="O638" s="250"/>
      <c r="P638" s="250"/>
      <c r="Q638" s="250"/>
      <c r="R638" s="250"/>
      <c r="S638" s="250"/>
      <c r="T638" s="251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52" t="s">
        <v>372</v>
      </c>
      <c r="AU638" s="252" t="s">
        <v>88</v>
      </c>
      <c r="AV638" s="13" t="s">
        <v>88</v>
      </c>
      <c r="AW638" s="13" t="s">
        <v>32</v>
      </c>
      <c r="AX638" s="13" t="s">
        <v>76</v>
      </c>
      <c r="AY638" s="252" t="s">
        <v>362</v>
      </c>
    </row>
    <row r="639" s="15" customFormat="1">
      <c r="A639" s="15"/>
      <c r="B639" s="274"/>
      <c r="C639" s="275"/>
      <c r="D639" s="243" t="s">
        <v>372</v>
      </c>
      <c r="E639" s="276" t="s">
        <v>1</v>
      </c>
      <c r="F639" s="277" t="s">
        <v>4616</v>
      </c>
      <c r="G639" s="275"/>
      <c r="H639" s="276" t="s">
        <v>1</v>
      </c>
      <c r="I639" s="278"/>
      <c r="J639" s="275"/>
      <c r="K639" s="275"/>
      <c r="L639" s="279"/>
      <c r="M639" s="280"/>
      <c r="N639" s="281"/>
      <c r="O639" s="281"/>
      <c r="P639" s="281"/>
      <c r="Q639" s="281"/>
      <c r="R639" s="281"/>
      <c r="S639" s="281"/>
      <c r="T639" s="282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T639" s="283" t="s">
        <v>372</v>
      </c>
      <c r="AU639" s="283" t="s">
        <v>88</v>
      </c>
      <c r="AV639" s="15" t="s">
        <v>83</v>
      </c>
      <c r="AW639" s="15" t="s">
        <v>32</v>
      </c>
      <c r="AX639" s="15" t="s">
        <v>76</v>
      </c>
      <c r="AY639" s="283" t="s">
        <v>362</v>
      </c>
    </row>
    <row r="640" s="13" customFormat="1">
      <c r="A640" s="13"/>
      <c r="B640" s="241"/>
      <c r="C640" s="242"/>
      <c r="D640" s="243" t="s">
        <v>372</v>
      </c>
      <c r="E640" s="244" t="s">
        <v>1</v>
      </c>
      <c r="F640" s="245" t="s">
        <v>4617</v>
      </c>
      <c r="G640" s="242"/>
      <c r="H640" s="246">
        <v>70.875</v>
      </c>
      <c r="I640" s="247"/>
      <c r="J640" s="242"/>
      <c r="K640" s="242"/>
      <c r="L640" s="248"/>
      <c r="M640" s="249"/>
      <c r="N640" s="250"/>
      <c r="O640" s="250"/>
      <c r="P640" s="250"/>
      <c r="Q640" s="250"/>
      <c r="R640" s="250"/>
      <c r="S640" s="250"/>
      <c r="T640" s="251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52" t="s">
        <v>372</v>
      </c>
      <c r="AU640" s="252" t="s">
        <v>88</v>
      </c>
      <c r="AV640" s="13" t="s">
        <v>88</v>
      </c>
      <c r="AW640" s="13" t="s">
        <v>32</v>
      </c>
      <c r="AX640" s="13" t="s">
        <v>76</v>
      </c>
      <c r="AY640" s="252" t="s">
        <v>362</v>
      </c>
    </row>
    <row r="641" s="13" customFormat="1">
      <c r="A641" s="13"/>
      <c r="B641" s="241"/>
      <c r="C641" s="242"/>
      <c r="D641" s="243" t="s">
        <v>372</v>
      </c>
      <c r="E641" s="244" t="s">
        <v>1</v>
      </c>
      <c r="F641" s="245" t="s">
        <v>4618</v>
      </c>
      <c r="G641" s="242"/>
      <c r="H641" s="246">
        <v>-1.7729999999999999</v>
      </c>
      <c r="I641" s="247"/>
      <c r="J641" s="242"/>
      <c r="K641" s="242"/>
      <c r="L641" s="248"/>
      <c r="M641" s="249"/>
      <c r="N641" s="250"/>
      <c r="O641" s="250"/>
      <c r="P641" s="250"/>
      <c r="Q641" s="250"/>
      <c r="R641" s="250"/>
      <c r="S641" s="250"/>
      <c r="T641" s="251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52" t="s">
        <v>372</v>
      </c>
      <c r="AU641" s="252" t="s">
        <v>88</v>
      </c>
      <c r="AV641" s="13" t="s">
        <v>88</v>
      </c>
      <c r="AW641" s="13" t="s">
        <v>32</v>
      </c>
      <c r="AX641" s="13" t="s">
        <v>76</v>
      </c>
      <c r="AY641" s="252" t="s">
        <v>362</v>
      </c>
    </row>
    <row r="642" s="13" customFormat="1">
      <c r="A642" s="13"/>
      <c r="B642" s="241"/>
      <c r="C642" s="242"/>
      <c r="D642" s="243" t="s">
        <v>372</v>
      </c>
      <c r="E642" s="244" t="s">
        <v>1</v>
      </c>
      <c r="F642" s="245" t="s">
        <v>954</v>
      </c>
      <c r="G642" s="242"/>
      <c r="H642" s="246">
        <v>-4.7279999999999998</v>
      </c>
      <c r="I642" s="247"/>
      <c r="J642" s="242"/>
      <c r="K642" s="242"/>
      <c r="L642" s="248"/>
      <c r="M642" s="249"/>
      <c r="N642" s="250"/>
      <c r="O642" s="250"/>
      <c r="P642" s="250"/>
      <c r="Q642" s="250"/>
      <c r="R642" s="250"/>
      <c r="S642" s="250"/>
      <c r="T642" s="251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52" t="s">
        <v>372</v>
      </c>
      <c r="AU642" s="252" t="s">
        <v>88</v>
      </c>
      <c r="AV642" s="13" t="s">
        <v>88</v>
      </c>
      <c r="AW642" s="13" t="s">
        <v>32</v>
      </c>
      <c r="AX642" s="13" t="s">
        <v>76</v>
      </c>
      <c r="AY642" s="252" t="s">
        <v>362</v>
      </c>
    </row>
    <row r="643" s="13" customFormat="1">
      <c r="A643" s="13"/>
      <c r="B643" s="241"/>
      <c r="C643" s="242"/>
      <c r="D643" s="243" t="s">
        <v>372</v>
      </c>
      <c r="E643" s="244" t="s">
        <v>1</v>
      </c>
      <c r="F643" s="245" t="s">
        <v>966</v>
      </c>
      <c r="G643" s="242"/>
      <c r="H643" s="246">
        <v>-1.379</v>
      </c>
      <c r="I643" s="247"/>
      <c r="J643" s="242"/>
      <c r="K643" s="242"/>
      <c r="L643" s="248"/>
      <c r="M643" s="249"/>
      <c r="N643" s="250"/>
      <c r="O643" s="250"/>
      <c r="P643" s="250"/>
      <c r="Q643" s="250"/>
      <c r="R643" s="250"/>
      <c r="S643" s="250"/>
      <c r="T643" s="251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52" t="s">
        <v>372</v>
      </c>
      <c r="AU643" s="252" t="s">
        <v>88</v>
      </c>
      <c r="AV643" s="13" t="s">
        <v>88</v>
      </c>
      <c r="AW643" s="13" t="s">
        <v>32</v>
      </c>
      <c r="AX643" s="13" t="s">
        <v>76</v>
      </c>
      <c r="AY643" s="252" t="s">
        <v>362</v>
      </c>
    </row>
    <row r="644" s="15" customFormat="1">
      <c r="A644" s="15"/>
      <c r="B644" s="274"/>
      <c r="C644" s="275"/>
      <c r="D644" s="243" t="s">
        <v>372</v>
      </c>
      <c r="E644" s="276" t="s">
        <v>1</v>
      </c>
      <c r="F644" s="277" t="s">
        <v>4619</v>
      </c>
      <c r="G644" s="275"/>
      <c r="H644" s="276" t="s">
        <v>1</v>
      </c>
      <c r="I644" s="278"/>
      <c r="J644" s="275"/>
      <c r="K644" s="275"/>
      <c r="L644" s="279"/>
      <c r="M644" s="280"/>
      <c r="N644" s="281"/>
      <c r="O644" s="281"/>
      <c r="P644" s="281"/>
      <c r="Q644" s="281"/>
      <c r="R644" s="281"/>
      <c r="S644" s="281"/>
      <c r="T644" s="282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T644" s="283" t="s">
        <v>372</v>
      </c>
      <c r="AU644" s="283" t="s">
        <v>88</v>
      </c>
      <c r="AV644" s="15" t="s">
        <v>83</v>
      </c>
      <c r="AW644" s="15" t="s">
        <v>32</v>
      </c>
      <c r="AX644" s="15" t="s">
        <v>76</v>
      </c>
      <c r="AY644" s="283" t="s">
        <v>362</v>
      </c>
    </row>
    <row r="645" s="13" customFormat="1">
      <c r="A645" s="13"/>
      <c r="B645" s="241"/>
      <c r="C645" s="242"/>
      <c r="D645" s="243" t="s">
        <v>372</v>
      </c>
      <c r="E645" s="244" t="s">
        <v>1</v>
      </c>
      <c r="F645" s="245" t="s">
        <v>4620</v>
      </c>
      <c r="G645" s="242"/>
      <c r="H645" s="246">
        <v>52.938000000000002</v>
      </c>
      <c r="I645" s="247"/>
      <c r="J645" s="242"/>
      <c r="K645" s="242"/>
      <c r="L645" s="248"/>
      <c r="M645" s="249"/>
      <c r="N645" s="250"/>
      <c r="O645" s="250"/>
      <c r="P645" s="250"/>
      <c r="Q645" s="250"/>
      <c r="R645" s="250"/>
      <c r="S645" s="250"/>
      <c r="T645" s="251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52" t="s">
        <v>372</v>
      </c>
      <c r="AU645" s="252" t="s">
        <v>88</v>
      </c>
      <c r="AV645" s="13" t="s">
        <v>88</v>
      </c>
      <c r="AW645" s="13" t="s">
        <v>32</v>
      </c>
      <c r="AX645" s="13" t="s">
        <v>76</v>
      </c>
      <c r="AY645" s="252" t="s">
        <v>362</v>
      </c>
    </row>
    <row r="646" s="13" customFormat="1">
      <c r="A646" s="13"/>
      <c r="B646" s="241"/>
      <c r="C646" s="242"/>
      <c r="D646" s="243" t="s">
        <v>372</v>
      </c>
      <c r="E646" s="244" t="s">
        <v>1</v>
      </c>
      <c r="F646" s="245" t="s">
        <v>957</v>
      </c>
      <c r="G646" s="242"/>
      <c r="H646" s="246">
        <v>-1.5760000000000001</v>
      </c>
      <c r="I646" s="247"/>
      <c r="J646" s="242"/>
      <c r="K646" s="242"/>
      <c r="L646" s="248"/>
      <c r="M646" s="249"/>
      <c r="N646" s="250"/>
      <c r="O646" s="250"/>
      <c r="P646" s="250"/>
      <c r="Q646" s="250"/>
      <c r="R646" s="250"/>
      <c r="S646" s="250"/>
      <c r="T646" s="251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52" t="s">
        <v>372</v>
      </c>
      <c r="AU646" s="252" t="s">
        <v>88</v>
      </c>
      <c r="AV646" s="13" t="s">
        <v>88</v>
      </c>
      <c r="AW646" s="13" t="s">
        <v>32</v>
      </c>
      <c r="AX646" s="13" t="s">
        <v>76</v>
      </c>
      <c r="AY646" s="252" t="s">
        <v>362</v>
      </c>
    </row>
    <row r="647" s="15" customFormat="1">
      <c r="A647" s="15"/>
      <c r="B647" s="274"/>
      <c r="C647" s="275"/>
      <c r="D647" s="243" t="s">
        <v>372</v>
      </c>
      <c r="E647" s="276" t="s">
        <v>1</v>
      </c>
      <c r="F647" s="277" t="s">
        <v>4621</v>
      </c>
      <c r="G647" s="275"/>
      <c r="H647" s="276" t="s">
        <v>1</v>
      </c>
      <c r="I647" s="278"/>
      <c r="J647" s="275"/>
      <c r="K647" s="275"/>
      <c r="L647" s="279"/>
      <c r="M647" s="280"/>
      <c r="N647" s="281"/>
      <c r="O647" s="281"/>
      <c r="P647" s="281"/>
      <c r="Q647" s="281"/>
      <c r="R647" s="281"/>
      <c r="S647" s="281"/>
      <c r="T647" s="282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T647" s="283" t="s">
        <v>372</v>
      </c>
      <c r="AU647" s="283" t="s">
        <v>88</v>
      </c>
      <c r="AV647" s="15" t="s">
        <v>83</v>
      </c>
      <c r="AW647" s="15" t="s">
        <v>32</v>
      </c>
      <c r="AX647" s="15" t="s">
        <v>76</v>
      </c>
      <c r="AY647" s="283" t="s">
        <v>362</v>
      </c>
    </row>
    <row r="648" s="13" customFormat="1">
      <c r="A648" s="13"/>
      <c r="B648" s="241"/>
      <c r="C648" s="242"/>
      <c r="D648" s="243" t="s">
        <v>372</v>
      </c>
      <c r="E648" s="244" t="s">
        <v>1</v>
      </c>
      <c r="F648" s="245" t="s">
        <v>4622</v>
      </c>
      <c r="G648" s="242"/>
      <c r="H648" s="246">
        <v>48.878</v>
      </c>
      <c r="I648" s="247"/>
      <c r="J648" s="242"/>
      <c r="K648" s="242"/>
      <c r="L648" s="248"/>
      <c r="M648" s="249"/>
      <c r="N648" s="250"/>
      <c r="O648" s="250"/>
      <c r="P648" s="250"/>
      <c r="Q648" s="250"/>
      <c r="R648" s="250"/>
      <c r="S648" s="250"/>
      <c r="T648" s="251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52" t="s">
        <v>372</v>
      </c>
      <c r="AU648" s="252" t="s">
        <v>88</v>
      </c>
      <c r="AV648" s="13" t="s">
        <v>88</v>
      </c>
      <c r="AW648" s="13" t="s">
        <v>32</v>
      </c>
      <c r="AX648" s="13" t="s">
        <v>76</v>
      </c>
      <c r="AY648" s="252" t="s">
        <v>362</v>
      </c>
    </row>
    <row r="649" s="13" customFormat="1">
      <c r="A649" s="13"/>
      <c r="B649" s="241"/>
      <c r="C649" s="242"/>
      <c r="D649" s="243" t="s">
        <v>372</v>
      </c>
      <c r="E649" s="244" t="s">
        <v>1</v>
      </c>
      <c r="F649" s="245" t="s">
        <v>963</v>
      </c>
      <c r="G649" s="242"/>
      <c r="H649" s="246">
        <v>-2.4630000000000001</v>
      </c>
      <c r="I649" s="247"/>
      <c r="J649" s="242"/>
      <c r="K649" s="242"/>
      <c r="L649" s="248"/>
      <c r="M649" s="249"/>
      <c r="N649" s="250"/>
      <c r="O649" s="250"/>
      <c r="P649" s="250"/>
      <c r="Q649" s="250"/>
      <c r="R649" s="250"/>
      <c r="S649" s="250"/>
      <c r="T649" s="251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52" t="s">
        <v>372</v>
      </c>
      <c r="AU649" s="252" t="s">
        <v>88</v>
      </c>
      <c r="AV649" s="13" t="s">
        <v>88</v>
      </c>
      <c r="AW649" s="13" t="s">
        <v>32</v>
      </c>
      <c r="AX649" s="13" t="s">
        <v>76</v>
      </c>
      <c r="AY649" s="252" t="s">
        <v>362</v>
      </c>
    </row>
    <row r="650" s="15" customFormat="1">
      <c r="A650" s="15"/>
      <c r="B650" s="274"/>
      <c r="C650" s="275"/>
      <c r="D650" s="243" t="s">
        <v>372</v>
      </c>
      <c r="E650" s="276" t="s">
        <v>1</v>
      </c>
      <c r="F650" s="277" t="s">
        <v>4623</v>
      </c>
      <c r="G650" s="275"/>
      <c r="H650" s="276" t="s">
        <v>1</v>
      </c>
      <c r="I650" s="278"/>
      <c r="J650" s="275"/>
      <c r="K650" s="275"/>
      <c r="L650" s="279"/>
      <c r="M650" s="280"/>
      <c r="N650" s="281"/>
      <c r="O650" s="281"/>
      <c r="P650" s="281"/>
      <c r="Q650" s="281"/>
      <c r="R650" s="281"/>
      <c r="S650" s="281"/>
      <c r="T650" s="282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T650" s="283" t="s">
        <v>372</v>
      </c>
      <c r="AU650" s="283" t="s">
        <v>88</v>
      </c>
      <c r="AV650" s="15" t="s">
        <v>83</v>
      </c>
      <c r="AW650" s="15" t="s">
        <v>32</v>
      </c>
      <c r="AX650" s="15" t="s">
        <v>76</v>
      </c>
      <c r="AY650" s="283" t="s">
        <v>362</v>
      </c>
    </row>
    <row r="651" s="13" customFormat="1">
      <c r="A651" s="13"/>
      <c r="B651" s="241"/>
      <c r="C651" s="242"/>
      <c r="D651" s="243" t="s">
        <v>372</v>
      </c>
      <c r="E651" s="244" t="s">
        <v>1</v>
      </c>
      <c r="F651" s="245" t="s">
        <v>4624</v>
      </c>
      <c r="G651" s="242"/>
      <c r="H651" s="246">
        <v>52.875</v>
      </c>
      <c r="I651" s="247"/>
      <c r="J651" s="242"/>
      <c r="K651" s="242"/>
      <c r="L651" s="248"/>
      <c r="M651" s="249"/>
      <c r="N651" s="250"/>
      <c r="O651" s="250"/>
      <c r="P651" s="250"/>
      <c r="Q651" s="250"/>
      <c r="R651" s="250"/>
      <c r="S651" s="250"/>
      <c r="T651" s="251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52" t="s">
        <v>372</v>
      </c>
      <c r="AU651" s="252" t="s">
        <v>88</v>
      </c>
      <c r="AV651" s="13" t="s">
        <v>88</v>
      </c>
      <c r="AW651" s="13" t="s">
        <v>32</v>
      </c>
      <c r="AX651" s="13" t="s">
        <v>76</v>
      </c>
      <c r="AY651" s="252" t="s">
        <v>362</v>
      </c>
    </row>
    <row r="652" s="13" customFormat="1">
      <c r="A652" s="13"/>
      <c r="B652" s="241"/>
      <c r="C652" s="242"/>
      <c r="D652" s="243" t="s">
        <v>372</v>
      </c>
      <c r="E652" s="244" t="s">
        <v>1</v>
      </c>
      <c r="F652" s="245" t="s">
        <v>991</v>
      </c>
      <c r="G652" s="242"/>
      <c r="H652" s="246">
        <v>-11.032</v>
      </c>
      <c r="I652" s="247"/>
      <c r="J652" s="242"/>
      <c r="K652" s="242"/>
      <c r="L652" s="248"/>
      <c r="M652" s="249"/>
      <c r="N652" s="250"/>
      <c r="O652" s="250"/>
      <c r="P652" s="250"/>
      <c r="Q652" s="250"/>
      <c r="R652" s="250"/>
      <c r="S652" s="250"/>
      <c r="T652" s="251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52" t="s">
        <v>372</v>
      </c>
      <c r="AU652" s="252" t="s">
        <v>88</v>
      </c>
      <c r="AV652" s="13" t="s">
        <v>88</v>
      </c>
      <c r="AW652" s="13" t="s">
        <v>32</v>
      </c>
      <c r="AX652" s="13" t="s">
        <v>76</v>
      </c>
      <c r="AY652" s="252" t="s">
        <v>362</v>
      </c>
    </row>
    <row r="653" s="15" customFormat="1">
      <c r="A653" s="15"/>
      <c r="B653" s="274"/>
      <c r="C653" s="275"/>
      <c r="D653" s="243" t="s">
        <v>372</v>
      </c>
      <c r="E653" s="276" t="s">
        <v>1</v>
      </c>
      <c r="F653" s="277" t="s">
        <v>4625</v>
      </c>
      <c r="G653" s="275"/>
      <c r="H653" s="276" t="s">
        <v>1</v>
      </c>
      <c r="I653" s="278"/>
      <c r="J653" s="275"/>
      <c r="K653" s="275"/>
      <c r="L653" s="279"/>
      <c r="M653" s="280"/>
      <c r="N653" s="281"/>
      <c r="O653" s="281"/>
      <c r="P653" s="281"/>
      <c r="Q653" s="281"/>
      <c r="R653" s="281"/>
      <c r="S653" s="281"/>
      <c r="T653" s="282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T653" s="283" t="s">
        <v>372</v>
      </c>
      <c r="AU653" s="283" t="s">
        <v>88</v>
      </c>
      <c r="AV653" s="15" t="s">
        <v>83</v>
      </c>
      <c r="AW653" s="15" t="s">
        <v>32</v>
      </c>
      <c r="AX653" s="15" t="s">
        <v>76</v>
      </c>
      <c r="AY653" s="283" t="s">
        <v>362</v>
      </c>
    </row>
    <row r="654" s="13" customFormat="1">
      <c r="A654" s="13"/>
      <c r="B654" s="241"/>
      <c r="C654" s="242"/>
      <c r="D654" s="243" t="s">
        <v>372</v>
      </c>
      <c r="E654" s="244" t="s">
        <v>1</v>
      </c>
      <c r="F654" s="245" t="s">
        <v>4626</v>
      </c>
      <c r="G654" s="242"/>
      <c r="H654" s="246">
        <v>14.573</v>
      </c>
      <c r="I654" s="247"/>
      <c r="J654" s="242"/>
      <c r="K654" s="242"/>
      <c r="L654" s="248"/>
      <c r="M654" s="249"/>
      <c r="N654" s="250"/>
      <c r="O654" s="250"/>
      <c r="P654" s="250"/>
      <c r="Q654" s="250"/>
      <c r="R654" s="250"/>
      <c r="S654" s="250"/>
      <c r="T654" s="251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52" t="s">
        <v>372</v>
      </c>
      <c r="AU654" s="252" t="s">
        <v>88</v>
      </c>
      <c r="AV654" s="13" t="s">
        <v>88</v>
      </c>
      <c r="AW654" s="13" t="s">
        <v>32</v>
      </c>
      <c r="AX654" s="13" t="s">
        <v>76</v>
      </c>
      <c r="AY654" s="252" t="s">
        <v>362</v>
      </c>
    </row>
    <row r="655" s="13" customFormat="1">
      <c r="A655" s="13"/>
      <c r="B655" s="241"/>
      <c r="C655" s="242"/>
      <c r="D655" s="243" t="s">
        <v>372</v>
      </c>
      <c r="E655" s="244" t="s">
        <v>1</v>
      </c>
      <c r="F655" s="245" t="s">
        <v>957</v>
      </c>
      <c r="G655" s="242"/>
      <c r="H655" s="246">
        <v>-1.5760000000000001</v>
      </c>
      <c r="I655" s="247"/>
      <c r="J655" s="242"/>
      <c r="K655" s="242"/>
      <c r="L655" s="248"/>
      <c r="M655" s="249"/>
      <c r="N655" s="250"/>
      <c r="O655" s="250"/>
      <c r="P655" s="250"/>
      <c r="Q655" s="250"/>
      <c r="R655" s="250"/>
      <c r="S655" s="250"/>
      <c r="T655" s="251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52" t="s">
        <v>372</v>
      </c>
      <c r="AU655" s="252" t="s">
        <v>88</v>
      </c>
      <c r="AV655" s="13" t="s">
        <v>88</v>
      </c>
      <c r="AW655" s="13" t="s">
        <v>32</v>
      </c>
      <c r="AX655" s="13" t="s">
        <v>76</v>
      </c>
      <c r="AY655" s="252" t="s">
        <v>362</v>
      </c>
    </row>
    <row r="656" s="15" customFormat="1">
      <c r="A656" s="15"/>
      <c r="B656" s="274"/>
      <c r="C656" s="275"/>
      <c r="D656" s="243" t="s">
        <v>372</v>
      </c>
      <c r="E656" s="276" t="s">
        <v>1</v>
      </c>
      <c r="F656" s="277" t="s">
        <v>4627</v>
      </c>
      <c r="G656" s="275"/>
      <c r="H656" s="276" t="s">
        <v>1</v>
      </c>
      <c r="I656" s="278"/>
      <c r="J656" s="275"/>
      <c r="K656" s="275"/>
      <c r="L656" s="279"/>
      <c r="M656" s="280"/>
      <c r="N656" s="281"/>
      <c r="O656" s="281"/>
      <c r="P656" s="281"/>
      <c r="Q656" s="281"/>
      <c r="R656" s="281"/>
      <c r="S656" s="281"/>
      <c r="T656" s="282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T656" s="283" t="s">
        <v>372</v>
      </c>
      <c r="AU656" s="283" t="s">
        <v>88</v>
      </c>
      <c r="AV656" s="15" t="s">
        <v>83</v>
      </c>
      <c r="AW656" s="15" t="s">
        <v>32</v>
      </c>
      <c r="AX656" s="15" t="s">
        <v>76</v>
      </c>
      <c r="AY656" s="283" t="s">
        <v>362</v>
      </c>
    </row>
    <row r="657" s="13" customFormat="1">
      <c r="A657" s="13"/>
      <c r="B657" s="241"/>
      <c r="C657" s="242"/>
      <c r="D657" s="243" t="s">
        <v>372</v>
      </c>
      <c r="E657" s="244" t="s">
        <v>1</v>
      </c>
      <c r="F657" s="245" t="s">
        <v>4628</v>
      </c>
      <c r="G657" s="242"/>
      <c r="H657" s="246">
        <v>192.50999999999999</v>
      </c>
      <c r="I657" s="247"/>
      <c r="J657" s="242"/>
      <c r="K657" s="242"/>
      <c r="L657" s="248"/>
      <c r="M657" s="249"/>
      <c r="N657" s="250"/>
      <c r="O657" s="250"/>
      <c r="P657" s="250"/>
      <c r="Q657" s="250"/>
      <c r="R657" s="250"/>
      <c r="S657" s="250"/>
      <c r="T657" s="251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52" t="s">
        <v>372</v>
      </c>
      <c r="AU657" s="252" t="s">
        <v>88</v>
      </c>
      <c r="AV657" s="13" t="s">
        <v>88</v>
      </c>
      <c r="AW657" s="13" t="s">
        <v>32</v>
      </c>
      <c r="AX657" s="13" t="s">
        <v>76</v>
      </c>
      <c r="AY657" s="252" t="s">
        <v>362</v>
      </c>
    </row>
    <row r="658" s="13" customFormat="1">
      <c r="A658" s="13"/>
      <c r="B658" s="241"/>
      <c r="C658" s="242"/>
      <c r="D658" s="243" t="s">
        <v>372</v>
      </c>
      <c r="E658" s="244" t="s">
        <v>1</v>
      </c>
      <c r="F658" s="245" t="s">
        <v>4629</v>
      </c>
      <c r="G658" s="242"/>
      <c r="H658" s="246">
        <v>-1.6970000000000001</v>
      </c>
      <c r="I658" s="247"/>
      <c r="J658" s="242"/>
      <c r="K658" s="242"/>
      <c r="L658" s="248"/>
      <c r="M658" s="249"/>
      <c r="N658" s="250"/>
      <c r="O658" s="250"/>
      <c r="P658" s="250"/>
      <c r="Q658" s="250"/>
      <c r="R658" s="250"/>
      <c r="S658" s="250"/>
      <c r="T658" s="251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52" t="s">
        <v>372</v>
      </c>
      <c r="AU658" s="252" t="s">
        <v>88</v>
      </c>
      <c r="AV658" s="13" t="s">
        <v>88</v>
      </c>
      <c r="AW658" s="13" t="s">
        <v>32</v>
      </c>
      <c r="AX658" s="13" t="s">
        <v>76</v>
      </c>
      <c r="AY658" s="252" t="s">
        <v>362</v>
      </c>
    </row>
    <row r="659" s="13" customFormat="1">
      <c r="A659" s="13"/>
      <c r="B659" s="241"/>
      <c r="C659" s="242"/>
      <c r="D659" s="243" t="s">
        <v>372</v>
      </c>
      <c r="E659" s="244" t="s">
        <v>1</v>
      </c>
      <c r="F659" s="245" t="s">
        <v>966</v>
      </c>
      <c r="G659" s="242"/>
      <c r="H659" s="246">
        <v>-1.379</v>
      </c>
      <c r="I659" s="247"/>
      <c r="J659" s="242"/>
      <c r="K659" s="242"/>
      <c r="L659" s="248"/>
      <c r="M659" s="249"/>
      <c r="N659" s="250"/>
      <c r="O659" s="250"/>
      <c r="P659" s="250"/>
      <c r="Q659" s="250"/>
      <c r="R659" s="250"/>
      <c r="S659" s="250"/>
      <c r="T659" s="251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52" t="s">
        <v>372</v>
      </c>
      <c r="AU659" s="252" t="s">
        <v>88</v>
      </c>
      <c r="AV659" s="13" t="s">
        <v>88</v>
      </c>
      <c r="AW659" s="13" t="s">
        <v>32</v>
      </c>
      <c r="AX659" s="13" t="s">
        <v>76</v>
      </c>
      <c r="AY659" s="252" t="s">
        <v>362</v>
      </c>
    </row>
    <row r="660" s="13" customFormat="1">
      <c r="A660" s="13"/>
      <c r="B660" s="241"/>
      <c r="C660" s="242"/>
      <c r="D660" s="243" t="s">
        <v>372</v>
      </c>
      <c r="E660" s="244" t="s">
        <v>1</v>
      </c>
      <c r="F660" s="245" t="s">
        <v>2318</v>
      </c>
      <c r="G660" s="242"/>
      <c r="H660" s="246">
        <v>-7.3879999999999999</v>
      </c>
      <c r="I660" s="247"/>
      <c r="J660" s="242"/>
      <c r="K660" s="242"/>
      <c r="L660" s="248"/>
      <c r="M660" s="249"/>
      <c r="N660" s="250"/>
      <c r="O660" s="250"/>
      <c r="P660" s="250"/>
      <c r="Q660" s="250"/>
      <c r="R660" s="250"/>
      <c r="S660" s="250"/>
      <c r="T660" s="251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52" t="s">
        <v>372</v>
      </c>
      <c r="AU660" s="252" t="s">
        <v>88</v>
      </c>
      <c r="AV660" s="13" t="s">
        <v>88</v>
      </c>
      <c r="AW660" s="13" t="s">
        <v>32</v>
      </c>
      <c r="AX660" s="13" t="s">
        <v>76</v>
      </c>
      <c r="AY660" s="252" t="s">
        <v>362</v>
      </c>
    </row>
    <row r="661" s="13" customFormat="1">
      <c r="A661" s="13"/>
      <c r="B661" s="241"/>
      <c r="C661" s="242"/>
      <c r="D661" s="243" t="s">
        <v>372</v>
      </c>
      <c r="E661" s="244" t="s">
        <v>1</v>
      </c>
      <c r="F661" s="245" t="s">
        <v>999</v>
      </c>
      <c r="G661" s="242"/>
      <c r="H661" s="246">
        <v>-17.335999999999999</v>
      </c>
      <c r="I661" s="247"/>
      <c r="J661" s="242"/>
      <c r="K661" s="242"/>
      <c r="L661" s="248"/>
      <c r="M661" s="249"/>
      <c r="N661" s="250"/>
      <c r="O661" s="250"/>
      <c r="P661" s="250"/>
      <c r="Q661" s="250"/>
      <c r="R661" s="250"/>
      <c r="S661" s="250"/>
      <c r="T661" s="251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52" t="s">
        <v>372</v>
      </c>
      <c r="AU661" s="252" t="s">
        <v>88</v>
      </c>
      <c r="AV661" s="13" t="s">
        <v>88</v>
      </c>
      <c r="AW661" s="13" t="s">
        <v>32</v>
      </c>
      <c r="AX661" s="13" t="s">
        <v>76</v>
      </c>
      <c r="AY661" s="252" t="s">
        <v>362</v>
      </c>
    </row>
    <row r="662" s="15" customFormat="1">
      <c r="A662" s="15"/>
      <c r="B662" s="274"/>
      <c r="C662" s="275"/>
      <c r="D662" s="243" t="s">
        <v>372</v>
      </c>
      <c r="E662" s="276" t="s">
        <v>1</v>
      </c>
      <c r="F662" s="277" t="s">
        <v>4630</v>
      </c>
      <c r="G662" s="275"/>
      <c r="H662" s="276" t="s">
        <v>1</v>
      </c>
      <c r="I662" s="278"/>
      <c r="J662" s="275"/>
      <c r="K662" s="275"/>
      <c r="L662" s="279"/>
      <c r="M662" s="280"/>
      <c r="N662" s="281"/>
      <c r="O662" s="281"/>
      <c r="P662" s="281"/>
      <c r="Q662" s="281"/>
      <c r="R662" s="281"/>
      <c r="S662" s="281"/>
      <c r="T662" s="282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T662" s="283" t="s">
        <v>372</v>
      </c>
      <c r="AU662" s="283" t="s">
        <v>88</v>
      </c>
      <c r="AV662" s="15" t="s">
        <v>83</v>
      </c>
      <c r="AW662" s="15" t="s">
        <v>32</v>
      </c>
      <c r="AX662" s="15" t="s">
        <v>76</v>
      </c>
      <c r="AY662" s="283" t="s">
        <v>362</v>
      </c>
    </row>
    <row r="663" s="13" customFormat="1">
      <c r="A663" s="13"/>
      <c r="B663" s="241"/>
      <c r="C663" s="242"/>
      <c r="D663" s="243" t="s">
        <v>372</v>
      </c>
      <c r="E663" s="244" t="s">
        <v>1</v>
      </c>
      <c r="F663" s="245" t="s">
        <v>4631</v>
      </c>
      <c r="G663" s="242"/>
      <c r="H663" s="246">
        <v>26.219999999999999</v>
      </c>
      <c r="I663" s="247"/>
      <c r="J663" s="242"/>
      <c r="K663" s="242"/>
      <c r="L663" s="248"/>
      <c r="M663" s="249"/>
      <c r="N663" s="250"/>
      <c r="O663" s="250"/>
      <c r="P663" s="250"/>
      <c r="Q663" s="250"/>
      <c r="R663" s="250"/>
      <c r="S663" s="250"/>
      <c r="T663" s="251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52" t="s">
        <v>372</v>
      </c>
      <c r="AU663" s="252" t="s">
        <v>88</v>
      </c>
      <c r="AV663" s="13" t="s">
        <v>88</v>
      </c>
      <c r="AW663" s="13" t="s">
        <v>32</v>
      </c>
      <c r="AX663" s="13" t="s">
        <v>76</v>
      </c>
      <c r="AY663" s="252" t="s">
        <v>362</v>
      </c>
    </row>
    <row r="664" s="13" customFormat="1">
      <c r="A664" s="13"/>
      <c r="B664" s="241"/>
      <c r="C664" s="242"/>
      <c r="D664" s="243" t="s">
        <v>372</v>
      </c>
      <c r="E664" s="244" t="s">
        <v>1</v>
      </c>
      <c r="F664" s="245" t="s">
        <v>954</v>
      </c>
      <c r="G664" s="242"/>
      <c r="H664" s="246">
        <v>-4.7279999999999998</v>
      </c>
      <c r="I664" s="247"/>
      <c r="J664" s="242"/>
      <c r="K664" s="242"/>
      <c r="L664" s="248"/>
      <c r="M664" s="249"/>
      <c r="N664" s="250"/>
      <c r="O664" s="250"/>
      <c r="P664" s="250"/>
      <c r="Q664" s="250"/>
      <c r="R664" s="250"/>
      <c r="S664" s="250"/>
      <c r="T664" s="251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52" t="s">
        <v>372</v>
      </c>
      <c r="AU664" s="252" t="s">
        <v>88</v>
      </c>
      <c r="AV664" s="13" t="s">
        <v>88</v>
      </c>
      <c r="AW664" s="13" t="s">
        <v>32</v>
      </c>
      <c r="AX664" s="13" t="s">
        <v>76</v>
      </c>
      <c r="AY664" s="252" t="s">
        <v>362</v>
      </c>
    </row>
    <row r="665" s="13" customFormat="1">
      <c r="A665" s="13"/>
      <c r="B665" s="241"/>
      <c r="C665" s="242"/>
      <c r="D665" s="243" t="s">
        <v>372</v>
      </c>
      <c r="E665" s="244" t="s">
        <v>1</v>
      </c>
      <c r="F665" s="245" t="s">
        <v>4632</v>
      </c>
      <c r="G665" s="242"/>
      <c r="H665" s="246">
        <v>-2</v>
      </c>
      <c r="I665" s="247"/>
      <c r="J665" s="242"/>
      <c r="K665" s="242"/>
      <c r="L665" s="248"/>
      <c r="M665" s="249"/>
      <c r="N665" s="250"/>
      <c r="O665" s="250"/>
      <c r="P665" s="250"/>
      <c r="Q665" s="250"/>
      <c r="R665" s="250"/>
      <c r="S665" s="250"/>
      <c r="T665" s="251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52" t="s">
        <v>372</v>
      </c>
      <c r="AU665" s="252" t="s">
        <v>88</v>
      </c>
      <c r="AV665" s="13" t="s">
        <v>88</v>
      </c>
      <c r="AW665" s="13" t="s">
        <v>32</v>
      </c>
      <c r="AX665" s="13" t="s">
        <v>76</v>
      </c>
      <c r="AY665" s="252" t="s">
        <v>362</v>
      </c>
    </row>
    <row r="666" s="15" customFormat="1">
      <c r="A666" s="15"/>
      <c r="B666" s="274"/>
      <c r="C666" s="275"/>
      <c r="D666" s="243" t="s">
        <v>372</v>
      </c>
      <c r="E666" s="276" t="s">
        <v>1</v>
      </c>
      <c r="F666" s="277" t="s">
        <v>4633</v>
      </c>
      <c r="G666" s="275"/>
      <c r="H666" s="276" t="s">
        <v>1</v>
      </c>
      <c r="I666" s="278"/>
      <c r="J666" s="275"/>
      <c r="K666" s="275"/>
      <c r="L666" s="279"/>
      <c r="M666" s="280"/>
      <c r="N666" s="281"/>
      <c r="O666" s="281"/>
      <c r="P666" s="281"/>
      <c r="Q666" s="281"/>
      <c r="R666" s="281"/>
      <c r="S666" s="281"/>
      <c r="T666" s="282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T666" s="283" t="s">
        <v>372</v>
      </c>
      <c r="AU666" s="283" t="s">
        <v>88</v>
      </c>
      <c r="AV666" s="15" t="s">
        <v>83</v>
      </c>
      <c r="AW666" s="15" t="s">
        <v>32</v>
      </c>
      <c r="AX666" s="15" t="s">
        <v>76</v>
      </c>
      <c r="AY666" s="283" t="s">
        <v>362</v>
      </c>
    </row>
    <row r="667" s="13" customFormat="1">
      <c r="A667" s="13"/>
      <c r="B667" s="241"/>
      <c r="C667" s="242"/>
      <c r="D667" s="243" t="s">
        <v>372</v>
      </c>
      <c r="E667" s="244" t="s">
        <v>1</v>
      </c>
      <c r="F667" s="245" t="s">
        <v>4634</v>
      </c>
      <c r="G667" s="242"/>
      <c r="H667" s="246">
        <v>84.495000000000005</v>
      </c>
      <c r="I667" s="247"/>
      <c r="J667" s="242"/>
      <c r="K667" s="242"/>
      <c r="L667" s="248"/>
      <c r="M667" s="249"/>
      <c r="N667" s="250"/>
      <c r="O667" s="250"/>
      <c r="P667" s="250"/>
      <c r="Q667" s="250"/>
      <c r="R667" s="250"/>
      <c r="S667" s="250"/>
      <c r="T667" s="251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52" t="s">
        <v>372</v>
      </c>
      <c r="AU667" s="252" t="s">
        <v>88</v>
      </c>
      <c r="AV667" s="13" t="s">
        <v>88</v>
      </c>
      <c r="AW667" s="13" t="s">
        <v>32</v>
      </c>
      <c r="AX667" s="13" t="s">
        <v>76</v>
      </c>
      <c r="AY667" s="252" t="s">
        <v>362</v>
      </c>
    </row>
    <row r="668" s="13" customFormat="1">
      <c r="A668" s="13"/>
      <c r="B668" s="241"/>
      <c r="C668" s="242"/>
      <c r="D668" s="243" t="s">
        <v>372</v>
      </c>
      <c r="E668" s="244" t="s">
        <v>1</v>
      </c>
      <c r="F668" s="245" t="s">
        <v>954</v>
      </c>
      <c r="G668" s="242"/>
      <c r="H668" s="246">
        <v>-4.7279999999999998</v>
      </c>
      <c r="I668" s="247"/>
      <c r="J668" s="242"/>
      <c r="K668" s="242"/>
      <c r="L668" s="248"/>
      <c r="M668" s="249"/>
      <c r="N668" s="250"/>
      <c r="O668" s="250"/>
      <c r="P668" s="250"/>
      <c r="Q668" s="250"/>
      <c r="R668" s="250"/>
      <c r="S668" s="250"/>
      <c r="T668" s="251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52" t="s">
        <v>372</v>
      </c>
      <c r="AU668" s="252" t="s">
        <v>88</v>
      </c>
      <c r="AV668" s="13" t="s">
        <v>88</v>
      </c>
      <c r="AW668" s="13" t="s">
        <v>32</v>
      </c>
      <c r="AX668" s="13" t="s">
        <v>76</v>
      </c>
      <c r="AY668" s="252" t="s">
        <v>362</v>
      </c>
    </row>
    <row r="669" s="15" customFormat="1">
      <c r="A669" s="15"/>
      <c r="B669" s="274"/>
      <c r="C669" s="275"/>
      <c r="D669" s="243" t="s">
        <v>372</v>
      </c>
      <c r="E669" s="276" t="s">
        <v>1</v>
      </c>
      <c r="F669" s="277" t="s">
        <v>4635</v>
      </c>
      <c r="G669" s="275"/>
      <c r="H669" s="276" t="s">
        <v>1</v>
      </c>
      <c r="I669" s="278"/>
      <c r="J669" s="275"/>
      <c r="K669" s="275"/>
      <c r="L669" s="279"/>
      <c r="M669" s="280"/>
      <c r="N669" s="281"/>
      <c r="O669" s="281"/>
      <c r="P669" s="281"/>
      <c r="Q669" s="281"/>
      <c r="R669" s="281"/>
      <c r="S669" s="281"/>
      <c r="T669" s="282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T669" s="283" t="s">
        <v>372</v>
      </c>
      <c r="AU669" s="283" t="s">
        <v>88</v>
      </c>
      <c r="AV669" s="15" t="s">
        <v>83</v>
      </c>
      <c r="AW669" s="15" t="s">
        <v>32</v>
      </c>
      <c r="AX669" s="15" t="s">
        <v>76</v>
      </c>
      <c r="AY669" s="283" t="s">
        <v>362</v>
      </c>
    </row>
    <row r="670" s="13" customFormat="1">
      <c r="A670" s="13"/>
      <c r="B670" s="241"/>
      <c r="C670" s="242"/>
      <c r="D670" s="243" t="s">
        <v>372</v>
      </c>
      <c r="E670" s="244" t="s">
        <v>1</v>
      </c>
      <c r="F670" s="245" t="s">
        <v>1012</v>
      </c>
      <c r="G670" s="242"/>
      <c r="H670" s="246">
        <v>55.412999999999997</v>
      </c>
      <c r="I670" s="247"/>
      <c r="J670" s="242"/>
      <c r="K670" s="242"/>
      <c r="L670" s="248"/>
      <c r="M670" s="249"/>
      <c r="N670" s="250"/>
      <c r="O670" s="250"/>
      <c r="P670" s="250"/>
      <c r="Q670" s="250"/>
      <c r="R670" s="250"/>
      <c r="S670" s="250"/>
      <c r="T670" s="251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52" t="s">
        <v>372</v>
      </c>
      <c r="AU670" s="252" t="s">
        <v>88</v>
      </c>
      <c r="AV670" s="13" t="s">
        <v>88</v>
      </c>
      <c r="AW670" s="13" t="s">
        <v>32</v>
      </c>
      <c r="AX670" s="13" t="s">
        <v>76</v>
      </c>
      <c r="AY670" s="252" t="s">
        <v>362</v>
      </c>
    </row>
    <row r="671" s="13" customFormat="1">
      <c r="A671" s="13"/>
      <c r="B671" s="241"/>
      <c r="C671" s="242"/>
      <c r="D671" s="243" t="s">
        <v>372</v>
      </c>
      <c r="E671" s="244" t="s">
        <v>1</v>
      </c>
      <c r="F671" s="245" t="s">
        <v>957</v>
      </c>
      <c r="G671" s="242"/>
      <c r="H671" s="246">
        <v>-1.5760000000000001</v>
      </c>
      <c r="I671" s="247"/>
      <c r="J671" s="242"/>
      <c r="K671" s="242"/>
      <c r="L671" s="248"/>
      <c r="M671" s="249"/>
      <c r="N671" s="250"/>
      <c r="O671" s="250"/>
      <c r="P671" s="250"/>
      <c r="Q671" s="250"/>
      <c r="R671" s="250"/>
      <c r="S671" s="250"/>
      <c r="T671" s="251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52" t="s">
        <v>372</v>
      </c>
      <c r="AU671" s="252" t="s">
        <v>88</v>
      </c>
      <c r="AV671" s="13" t="s">
        <v>88</v>
      </c>
      <c r="AW671" s="13" t="s">
        <v>32</v>
      </c>
      <c r="AX671" s="13" t="s">
        <v>76</v>
      </c>
      <c r="AY671" s="252" t="s">
        <v>362</v>
      </c>
    </row>
    <row r="672" s="13" customFormat="1">
      <c r="A672" s="13"/>
      <c r="B672" s="241"/>
      <c r="C672" s="242"/>
      <c r="D672" s="243" t="s">
        <v>372</v>
      </c>
      <c r="E672" s="244" t="s">
        <v>1</v>
      </c>
      <c r="F672" s="245" t="s">
        <v>4632</v>
      </c>
      <c r="G672" s="242"/>
      <c r="H672" s="246">
        <v>-2</v>
      </c>
      <c r="I672" s="247"/>
      <c r="J672" s="242"/>
      <c r="K672" s="242"/>
      <c r="L672" s="248"/>
      <c r="M672" s="249"/>
      <c r="N672" s="250"/>
      <c r="O672" s="250"/>
      <c r="P672" s="250"/>
      <c r="Q672" s="250"/>
      <c r="R672" s="250"/>
      <c r="S672" s="250"/>
      <c r="T672" s="251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52" t="s">
        <v>372</v>
      </c>
      <c r="AU672" s="252" t="s">
        <v>88</v>
      </c>
      <c r="AV672" s="13" t="s">
        <v>88</v>
      </c>
      <c r="AW672" s="13" t="s">
        <v>32</v>
      </c>
      <c r="AX672" s="13" t="s">
        <v>76</v>
      </c>
      <c r="AY672" s="252" t="s">
        <v>362</v>
      </c>
    </row>
    <row r="673" s="15" customFormat="1">
      <c r="A673" s="15"/>
      <c r="B673" s="274"/>
      <c r="C673" s="275"/>
      <c r="D673" s="243" t="s">
        <v>372</v>
      </c>
      <c r="E673" s="276" t="s">
        <v>1</v>
      </c>
      <c r="F673" s="277" t="s">
        <v>4636</v>
      </c>
      <c r="G673" s="275"/>
      <c r="H673" s="276" t="s">
        <v>1</v>
      </c>
      <c r="I673" s="278"/>
      <c r="J673" s="275"/>
      <c r="K673" s="275"/>
      <c r="L673" s="279"/>
      <c r="M673" s="280"/>
      <c r="N673" s="281"/>
      <c r="O673" s="281"/>
      <c r="P673" s="281"/>
      <c r="Q673" s="281"/>
      <c r="R673" s="281"/>
      <c r="S673" s="281"/>
      <c r="T673" s="282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T673" s="283" t="s">
        <v>372</v>
      </c>
      <c r="AU673" s="283" t="s">
        <v>88</v>
      </c>
      <c r="AV673" s="15" t="s">
        <v>83</v>
      </c>
      <c r="AW673" s="15" t="s">
        <v>32</v>
      </c>
      <c r="AX673" s="15" t="s">
        <v>76</v>
      </c>
      <c r="AY673" s="283" t="s">
        <v>362</v>
      </c>
    </row>
    <row r="674" s="13" customFormat="1">
      <c r="A674" s="13"/>
      <c r="B674" s="241"/>
      <c r="C674" s="242"/>
      <c r="D674" s="243" t="s">
        <v>372</v>
      </c>
      <c r="E674" s="244" t="s">
        <v>1</v>
      </c>
      <c r="F674" s="245" t="s">
        <v>4637</v>
      </c>
      <c r="G674" s="242"/>
      <c r="H674" s="246">
        <v>110.82599999999999</v>
      </c>
      <c r="I674" s="247"/>
      <c r="J674" s="242"/>
      <c r="K674" s="242"/>
      <c r="L674" s="248"/>
      <c r="M674" s="249"/>
      <c r="N674" s="250"/>
      <c r="O674" s="250"/>
      <c r="P674" s="250"/>
      <c r="Q674" s="250"/>
      <c r="R674" s="250"/>
      <c r="S674" s="250"/>
      <c r="T674" s="251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52" t="s">
        <v>372</v>
      </c>
      <c r="AU674" s="252" t="s">
        <v>88</v>
      </c>
      <c r="AV674" s="13" t="s">
        <v>88</v>
      </c>
      <c r="AW674" s="13" t="s">
        <v>32</v>
      </c>
      <c r="AX674" s="13" t="s">
        <v>76</v>
      </c>
      <c r="AY674" s="252" t="s">
        <v>362</v>
      </c>
    </row>
    <row r="675" s="13" customFormat="1">
      <c r="A675" s="13"/>
      <c r="B675" s="241"/>
      <c r="C675" s="242"/>
      <c r="D675" s="243" t="s">
        <v>372</v>
      </c>
      <c r="E675" s="244" t="s">
        <v>1</v>
      </c>
      <c r="F675" s="245" t="s">
        <v>952</v>
      </c>
      <c r="G675" s="242"/>
      <c r="H675" s="246">
        <v>-3.1520000000000001</v>
      </c>
      <c r="I675" s="247"/>
      <c r="J675" s="242"/>
      <c r="K675" s="242"/>
      <c r="L675" s="248"/>
      <c r="M675" s="249"/>
      <c r="N675" s="250"/>
      <c r="O675" s="250"/>
      <c r="P675" s="250"/>
      <c r="Q675" s="250"/>
      <c r="R675" s="250"/>
      <c r="S675" s="250"/>
      <c r="T675" s="251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52" t="s">
        <v>372</v>
      </c>
      <c r="AU675" s="252" t="s">
        <v>88</v>
      </c>
      <c r="AV675" s="13" t="s">
        <v>88</v>
      </c>
      <c r="AW675" s="13" t="s">
        <v>32</v>
      </c>
      <c r="AX675" s="13" t="s">
        <v>76</v>
      </c>
      <c r="AY675" s="252" t="s">
        <v>362</v>
      </c>
    </row>
    <row r="676" s="15" customFormat="1">
      <c r="A676" s="15"/>
      <c r="B676" s="274"/>
      <c r="C676" s="275"/>
      <c r="D676" s="243" t="s">
        <v>372</v>
      </c>
      <c r="E676" s="276" t="s">
        <v>1</v>
      </c>
      <c r="F676" s="277" t="s">
        <v>4638</v>
      </c>
      <c r="G676" s="275"/>
      <c r="H676" s="276" t="s">
        <v>1</v>
      </c>
      <c r="I676" s="278"/>
      <c r="J676" s="275"/>
      <c r="K676" s="275"/>
      <c r="L676" s="279"/>
      <c r="M676" s="280"/>
      <c r="N676" s="281"/>
      <c r="O676" s="281"/>
      <c r="P676" s="281"/>
      <c r="Q676" s="281"/>
      <c r="R676" s="281"/>
      <c r="S676" s="281"/>
      <c r="T676" s="282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T676" s="283" t="s">
        <v>372</v>
      </c>
      <c r="AU676" s="283" t="s">
        <v>88</v>
      </c>
      <c r="AV676" s="15" t="s">
        <v>83</v>
      </c>
      <c r="AW676" s="15" t="s">
        <v>32</v>
      </c>
      <c r="AX676" s="15" t="s">
        <v>76</v>
      </c>
      <c r="AY676" s="283" t="s">
        <v>362</v>
      </c>
    </row>
    <row r="677" s="13" customFormat="1">
      <c r="A677" s="13"/>
      <c r="B677" s="241"/>
      <c r="C677" s="242"/>
      <c r="D677" s="243" t="s">
        <v>372</v>
      </c>
      <c r="E677" s="244" t="s">
        <v>1</v>
      </c>
      <c r="F677" s="245" t="s">
        <v>4639</v>
      </c>
      <c r="G677" s="242"/>
      <c r="H677" s="246">
        <v>74.277000000000001</v>
      </c>
      <c r="I677" s="247"/>
      <c r="J677" s="242"/>
      <c r="K677" s="242"/>
      <c r="L677" s="248"/>
      <c r="M677" s="249"/>
      <c r="N677" s="250"/>
      <c r="O677" s="250"/>
      <c r="P677" s="250"/>
      <c r="Q677" s="250"/>
      <c r="R677" s="250"/>
      <c r="S677" s="250"/>
      <c r="T677" s="251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52" t="s">
        <v>372</v>
      </c>
      <c r="AU677" s="252" t="s">
        <v>88</v>
      </c>
      <c r="AV677" s="13" t="s">
        <v>88</v>
      </c>
      <c r="AW677" s="13" t="s">
        <v>32</v>
      </c>
      <c r="AX677" s="13" t="s">
        <v>76</v>
      </c>
      <c r="AY677" s="252" t="s">
        <v>362</v>
      </c>
    </row>
    <row r="678" s="13" customFormat="1">
      <c r="A678" s="13"/>
      <c r="B678" s="241"/>
      <c r="C678" s="242"/>
      <c r="D678" s="243" t="s">
        <v>372</v>
      </c>
      <c r="E678" s="244" t="s">
        <v>1</v>
      </c>
      <c r="F678" s="245" t="s">
        <v>952</v>
      </c>
      <c r="G678" s="242"/>
      <c r="H678" s="246">
        <v>-3.1520000000000001</v>
      </c>
      <c r="I678" s="247"/>
      <c r="J678" s="242"/>
      <c r="K678" s="242"/>
      <c r="L678" s="248"/>
      <c r="M678" s="249"/>
      <c r="N678" s="250"/>
      <c r="O678" s="250"/>
      <c r="P678" s="250"/>
      <c r="Q678" s="250"/>
      <c r="R678" s="250"/>
      <c r="S678" s="250"/>
      <c r="T678" s="251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52" t="s">
        <v>372</v>
      </c>
      <c r="AU678" s="252" t="s">
        <v>88</v>
      </c>
      <c r="AV678" s="13" t="s">
        <v>88</v>
      </c>
      <c r="AW678" s="13" t="s">
        <v>32</v>
      </c>
      <c r="AX678" s="13" t="s">
        <v>76</v>
      </c>
      <c r="AY678" s="252" t="s">
        <v>362</v>
      </c>
    </row>
    <row r="679" s="15" customFormat="1">
      <c r="A679" s="15"/>
      <c r="B679" s="274"/>
      <c r="C679" s="275"/>
      <c r="D679" s="243" t="s">
        <v>372</v>
      </c>
      <c r="E679" s="276" t="s">
        <v>1</v>
      </c>
      <c r="F679" s="277" t="s">
        <v>4640</v>
      </c>
      <c r="G679" s="275"/>
      <c r="H679" s="276" t="s">
        <v>1</v>
      </c>
      <c r="I679" s="278"/>
      <c r="J679" s="275"/>
      <c r="K679" s="275"/>
      <c r="L679" s="279"/>
      <c r="M679" s="280"/>
      <c r="N679" s="281"/>
      <c r="O679" s="281"/>
      <c r="P679" s="281"/>
      <c r="Q679" s="281"/>
      <c r="R679" s="281"/>
      <c r="S679" s="281"/>
      <c r="T679" s="282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T679" s="283" t="s">
        <v>372</v>
      </c>
      <c r="AU679" s="283" t="s">
        <v>88</v>
      </c>
      <c r="AV679" s="15" t="s">
        <v>83</v>
      </c>
      <c r="AW679" s="15" t="s">
        <v>32</v>
      </c>
      <c r="AX679" s="15" t="s">
        <v>76</v>
      </c>
      <c r="AY679" s="283" t="s">
        <v>362</v>
      </c>
    </row>
    <row r="680" s="13" customFormat="1">
      <c r="A680" s="13"/>
      <c r="B680" s="241"/>
      <c r="C680" s="242"/>
      <c r="D680" s="243" t="s">
        <v>372</v>
      </c>
      <c r="E680" s="244" t="s">
        <v>1</v>
      </c>
      <c r="F680" s="245" t="s">
        <v>4637</v>
      </c>
      <c r="G680" s="242"/>
      <c r="H680" s="246">
        <v>110.82599999999999</v>
      </c>
      <c r="I680" s="247"/>
      <c r="J680" s="242"/>
      <c r="K680" s="242"/>
      <c r="L680" s="248"/>
      <c r="M680" s="249"/>
      <c r="N680" s="250"/>
      <c r="O680" s="250"/>
      <c r="P680" s="250"/>
      <c r="Q680" s="250"/>
      <c r="R680" s="250"/>
      <c r="S680" s="250"/>
      <c r="T680" s="251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52" t="s">
        <v>372</v>
      </c>
      <c r="AU680" s="252" t="s">
        <v>88</v>
      </c>
      <c r="AV680" s="13" t="s">
        <v>88</v>
      </c>
      <c r="AW680" s="13" t="s">
        <v>32</v>
      </c>
      <c r="AX680" s="13" t="s">
        <v>76</v>
      </c>
      <c r="AY680" s="252" t="s">
        <v>362</v>
      </c>
    </row>
    <row r="681" s="13" customFormat="1">
      <c r="A681" s="13"/>
      <c r="B681" s="241"/>
      <c r="C681" s="242"/>
      <c r="D681" s="243" t="s">
        <v>372</v>
      </c>
      <c r="E681" s="244" t="s">
        <v>1</v>
      </c>
      <c r="F681" s="245" t="s">
        <v>952</v>
      </c>
      <c r="G681" s="242"/>
      <c r="H681" s="246">
        <v>-3.1520000000000001</v>
      </c>
      <c r="I681" s="247"/>
      <c r="J681" s="242"/>
      <c r="K681" s="242"/>
      <c r="L681" s="248"/>
      <c r="M681" s="249"/>
      <c r="N681" s="250"/>
      <c r="O681" s="250"/>
      <c r="P681" s="250"/>
      <c r="Q681" s="250"/>
      <c r="R681" s="250"/>
      <c r="S681" s="250"/>
      <c r="T681" s="251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52" t="s">
        <v>372</v>
      </c>
      <c r="AU681" s="252" t="s">
        <v>88</v>
      </c>
      <c r="AV681" s="13" t="s">
        <v>88</v>
      </c>
      <c r="AW681" s="13" t="s">
        <v>32</v>
      </c>
      <c r="AX681" s="13" t="s">
        <v>76</v>
      </c>
      <c r="AY681" s="252" t="s">
        <v>362</v>
      </c>
    </row>
    <row r="682" s="15" customFormat="1">
      <c r="A682" s="15"/>
      <c r="B682" s="274"/>
      <c r="C682" s="275"/>
      <c r="D682" s="243" t="s">
        <v>372</v>
      </c>
      <c r="E682" s="276" t="s">
        <v>1</v>
      </c>
      <c r="F682" s="277" t="s">
        <v>4641</v>
      </c>
      <c r="G682" s="275"/>
      <c r="H682" s="276" t="s">
        <v>1</v>
      </c>
      <c r="I682" s="278"/>
      <c r="J682" s="275"/>
      <c r="K682" s="275"/>
      <c r="L682" s="279"/>
      <c r="M682" s="280"/>
      <c r="N682" s="281"/>
      <c r="O682" s="281"/>
      <c r="P682" s="281"/>
      <c r="Q682" s="281"/>
      <c r="R682" s="281"/>
      <c r="S682" s="281"/>
      <c r="T682" s="282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T682" s="283" t="s">
        <v>372</v>
      </c>
      <c r="AU682" s="283" t="s">
        <v>88</v>
      </c>
      <c r="AV682" s="15" t="s">
        <v>83</v>
      </c>
      <c r="AW682" s="15" t="s">
        <v>32</v>
      </c>
      <c r="AX682" s="15" t="s">
        <v>76</v>
      </c>
      <c r="AY682" s="283" t="s">
        <v>362</v>
      </c>
    </row>
    <row r="683" s="13" customFormat="1">
      <c r="A683" s="13"/>
      <c r="B683" s="241"/>
      <c r="C683" s="242"/>
      <c r="D683" s="243" t="s">
        <v>372</v>
      </c>
      <c r="E683" s="244" t="s">
        <v>1</v>
      </c>
      <c r="F683" s="245" t="s">
        <v>4637</v>
      </c>
      <c r="G683" s="242"/>
      <c r="H683" s="246">
        <v>110.82599999999999</v>
      </c>
      <c r="I683" s="247"/>
      <c r="J683" s="242"/>
      <c r="K683" s="242"/>
      <c r="L683" s="248"/>
      <c r="M683" s="249"/>
      <c r="N683" s="250"/>
      <c r="O683" s="250"/>
      <c r="P683" s="250"/>
      <c r="Q683" s="250"/>
      <c r="R683" s="250"/>
      <c r="S683" s="250"/>
      <c r="T683" s="251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52" t="s">
        <v>372</v>
      </c>
      <c r="AU683" s="252" t="s">
        <v>88</v>
      </c>
      <c r="AV683" s="13" t="s">
        <v>88</v>
      </c>
      <c r="AW683" s="13" t="s">
        <v>32</v>
      </c>
      <c r="AX683" s="13" t="s">
        <v>76</v>
      </c>
      <c r="AY683" s="252" t="s">
        <v>362</v>
      </c>
    </row>
    <row r="684" s="13" customFormat="1">
      <c r="A684" s="13"/>
      <c r="B684" s="241"/>
      <c r="C684" s="242"/>
      <c r="D684" s="243" t="s">
        <v>372</v>
      </c>
      <c r="E684" s="244" t="s">
        <v>1</v>
      </c>
      <c r="F684" s="245" t="s">
        <v>954</v>
      </c>
      <c r="G684" s="242"/>
      <c r="H684" s="246">
        <v>-4.7279999999999998</v>
      </c>
      <c r="I684" s="247"/>
      <c r="J684" s="242"/>
      <c r="K684" s="242"/>
      <c r="L684" s="248"/>
      <c r="M684" s="249"/>
      <c r="N684" s="250"/>
      <c r="O684" s="250"/>
      <c r="P684" s="250"/>
      <c r="Q684" s="250"/>
      <c r="R684" s="250"/>
      <c r="S684" s="250"/>
      <c r="T684" s="251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52" t="s">
        <v>372</v>
      </c>
      <c r="AU684" s="252" t="s">
        <v>88</v>
      </c>
      <c r="AV684" s="13" t="s">
        <v>88</v>
      </c>
      <c r="AW684" s="13" t="s">
        <v>32</v>
      </c>
      <c r="AX684" s="13" t="s">
        <v>76</v>
      </c>
      <c r="AY684" s="252" t="s">
        <v>362</v>
      </c>
    </row>
    <row r="685" s="15" customFormat="1">
      <c r="A685" s="15"/>
      <c r="B685" s="274"/>
      <c r="C685" s="275"/>
      <c r="D685" s="243" t="s">
        <v>372</v>
      </c>
      <c r="E685" s="276" t="s">
        <v>1</v>
      </c>
      <c r="F685" s="277" t="s">
        <v>4642</v>
      </c>
      <c r="G685" s="275"/>
      <c r="H685" s="276" t="s">
        <v>1</v>
      </c>
      <c r="I685" s="278"/>
      <c r="J685" s="275"/>
      <c r="K685" s="275"/>
      <c r="L685" s="279"/>
      <c r="M685" s="280"/>
      <c r="N685" s="281"/>
      <c r="O685" s="281"/>
      <c r="P685" s="281"/>
      <c r="Q685" s="281"/>
      <c r="R685" s="281"/>
      <c r="S685" s="281"/>
      <c r="T685" s="282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T685" s="283" t="s">
        <v>372</v>
      </c>
      <c r="AU685" s="283" t="s">
        <v>88</v>
      </c>
      <c r="AV685" s="15" t="s">
        <v>83</v>
      </c>
      <c r="AW685" s="15" t="s">
        <v>32</v>
      </c>
      <c r="AX685" s="15" t="s">
        <v>76</v>
      </c>
      <c r="AY685" s="283" t="s">
        <v>362</v>
      </c>
    </row>
    <row r="686" s="13" customFormat="1">
      <c r="A686" s="13"/>
      <c r="B686" s="241"/>
      <c r="C686" s="242"/>
      <c r="D686" s="243" t="s">
        <v>372</v>
      </c>
      <c r="E686" s="244" t="s">
        <v>1</v>
      </c>
      <c r="F686" s="245" t="s">
        <v>4643</v>
      </c>
      <c r="G686" s="242"/>
      <c r="H686" s="246">
        <v>48.990000000000002</v>
      </c>
      <c r="I686" s="247"/>
      <c r="J686" s="242"/>
      <c r="K686" s="242"/>
      <c r="L686" s="248"/>
      <c r="M686" s="249"/>
      <c r="N686" s="250"/>
      <c r="O686" s="250"/>
      <c r="P686" s="250"/>
      <c r="Q686" s="250"/>
      <c r="R686" s="250"/>
      <c r="S686" s="250"/>
      <c r="T686" s="251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52" t="s">
        <v>372</v>
      </c>
      <c r="AU686" s="252" t="s">
        <v>88</v>
      </c>
      <c r="AV686" s="13" t="s">
        <v>88</v>
      </c>
      <c r="AW686" s="13" t="s">
        <v>32</v>
      </c>
      <c r="AX686" s="13" t="s">
        <v>76</v>
      </c>
      <c r="AY686" s="252" t="s">
        <v>362</v>
      </c>
    </row>
    <row r="687" s="13" customFormat="1">
      <c r="A687" s="13"/>
      <c r="B687" s="241"/>
      <c r="C687" s="242"/>
      <c r="D687" s="243" t="s">
        <v>372</v>
      </c>
      <c r="E687" s="244" t="s">
        <v>1</v>
      </c>
      <c r="F687" s="245" t="s">
        <v>963</v>
      </c>
      <c r="G687" s="242"/>
      <c r="H687" s="246">
        <v>-2.4630000000000001</v>
      </c>
      <c r="I687" s="247"/>
      <c r="J687" s="242"/>
      <c r="K687" s="242"/>
      <c r="L687" s="248"/>
      <c r="M687" s="249"/>
      <c r="N687" s="250"/>
      <c r="O687" s="250"/>
      <c r="P687" s="250"/>
      <c r="Q687" s="250"/>
      <c r="R687" s="250"/>
      <c r="S687" s="250"/>
      <c r="T687" s="251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52" t="s">
        <v>372</v>
      </c>
      <c r="AU687" s="252" t="s">
        <v>88</v>
      </c>
      <c r="AV687" s="13" t="s">
        <v>88</v>
      </c>
      <c r="AW687" s="13" t="s">
        <v>32</v>
      </c>
      <c r="AX687" s="13" t="s">
        <v>76</v>
      </c>
      <c r="AY687" s="252" t="s">
        <v>362</v>
      </c>
    </row>
    <row r="688" s="13" customFormat="1">
      <c r="A688" s="13"/>
      <c r="B688" s="241"/>
      <c r="C688" s="242"/>
      <c r="D688" s="243" t="s">
        <v>372</v>
      </c>
      <c r="E688" s="244" t="s">
        <v>1</v>
      </c>
      <c r="F688" s="245" t="s">
        <v>2316</v>
      </c>
      <c r="G688" s="242"/>
      <c r="H688" s="246">
        <v>-3</v>
      </c>
      <c r="I688" s="247"/>
      <c r="J688" s="242"/>
      <c r="K688" s="242"/>
      <c r="L688" s="248"/>
      <c r="M688" s="249"/>
      <c r="N688" s="250"/>
      <c r="O688" s="250"/>
      <c r="P688" s="250"/>
      <c r="Q688" s="250"/>
      <c r="R688" s="250"/>
      <c r="S688" s="250"/>
      <c r="T688" s="251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52" t="s">
        <v>372</v>
      </c>
      <c r="AU688" s="252" t="s">
        <v>88</v>
      </c>
      <c r="AV688" s="13" t="s">
        <v>88</v>
      </c>
      <c r="AW688" s="13" t="s">
        <v>32</v>
      </c>
      <c r="AX688" s="13" t="s">
        <v>76</v>
      </c>
      <c r="AY688" s="252" t="s">
        <v>362</v>
      </c>
    </row>
    <row r="689" s="15" customFormat="1">
      <c r="A689" s="15"/>
      <c r="B689" s="274"/>
      <c r="C689" s="275"/>
      <c r="D689" s="243" t="s">
        <v>372</v>
      </c>
      <c r="E689" s="276" t="s">
        <v>1</v>
      </c>
      <c r="F689" s="277" t="s">
        <v>4644</v>
      </c>
      <c r="G689" s="275"/>
      <c r="H689" s="276" t="s">
        <v>1</v>
      </c>
      <c r="I689" s="278"/>
      <c r="J689" s="275"/>
      <c r="K689" s="275"/>
      <c r="L689" s="279"/>
      <c r="M689" s="280"/>
      <c r="N689" s="281"/>
      <c r="O689" s="281"/>
      <c r="P689" s="281"/>
      <c r="Q689" s="281"/>
      <c r="R689" s="281"/>
      <c r="S689" s="281"/>
      <c r="T689" s="282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T689" s="283" t="s">
        <v>372</v>
      </c>
      <c r="AU689" s="283" t="s">
        <v>88</v>
      </c>
      <c r="AV689" s="15" t="s">
        <v>83</v>
      </c>
      <c r="AW689" s="15" t="s">
        <v>32</v>
      </c>
      <c r="AX689" s="15" t="s">
        <v>76</v>
      </c>
      <c r="AY689" s="283" t="s">
        <v>362</v>
      </c>
    </row>
    <row r="690" s="13" customFormat="1">
      <c r="A690" s="13"/>
      <c r="B690" s="241"/>
      <c r="C690" s="242"/>
      <c r="D690" s="243" t="s">
        <v>372</v>
      </c>
      <c r="E690" s="244" t="s">
        <v>1</v>
      </c>
      <c r="F690" s="245" t="s">
        <v>4645</v>
      </c>
      <c r="G690" s="242"/>
      <c r="H690" s="246">
        <v>52.268999999999998</v>
      </c>
      <c r="I690" s="247"/>
      <c r="J690" s="242"/>
      <c r="K690" s="242"/>
      <c r="L690" s="248"/>
      <c r="M690" s="249"/>
      <c r="N690" s="250"/>
      <c r="O690" s="250"/>
      <c r="P690" s="250"/>
      <c r="Q690" s="250"/>
      <c r="R690" s="250"/>
      <c r="S690" s="250"/>
      <c r="T690" s="251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52" t="s">
        <v>372</v>
      </c>
      <c r="AU690" s="252" t="s">
        <v>88</v>
      </c>
      <c r="AV690" s="13" t="s">
        <v>88</v>
      </c>
      <c r="AW690" s="13" t="s">
        <v>32</v>
      </c>
      <c r="AX690" s="13" t="s">
        <v>76</v>
      </c>
      <c r="AY690" s="252" t="s">
        <v>362</v>
      </c>
    </row>
    <row r="691" s="13" customFormat="1">
      <c r="A691" s="13"/>
      <c r="B691" s="241"/>
      <c r="C691" s="242"/>
      <c r="D691" s="243" t="s">
        <v>372</v>
      </c>
      <c r="E691" s="244" t="s">
        <v>1</v>
      </c>
      <c r="F691" s="245" t="s">
        <v>963</v>
      </c>
      <c r="G691" s="242"/>
      <c r="H691" s="246">
        <v>-2.4630000000000001</v>
      </c>
      <c r="I691" s="247"/>
      <c r="J691" s="242"/>
      <c r="K691" s="242"/>
      <c r="L691" s="248"/>
      <c r="M691" s="249"/>
      <c r="N691" s="250"/>
      <c r="O691" s="250"/>
      <c r="P691" s="250"/>
      <c r="Q691" s="250"/>
      <c r="R691" s="250"/>
      <c r="S691" s="250"/>
      <c r="T691" s="251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52" t="s">
        <v>372</v>
      </c>
      <c r="AU691" s="252" t="s">
        <v>88</v>
      </c>
      <c r="AV691" s="13" t="s">
        <v>88</v>
      </c>
      <c r="AW691" s="13" t="s">
        <v>32</v>
      </c>
      <c r="AX691" s="13" t="s">
        <v>76</v>
      </c>
      <c r="AY691" s="252" t="s">
        <v>362</v>
      </c>
    </row>
    <row r="692" s="15" customFormat="1">
      <c r="A692" s="15"/>
      <c r="B692" s="274"/>
      <c r="C692" s="275"/>
      <c r="D692" s="243" t="s">
        <v>372</v>
      </c>
      <c r="E692" s="276" t="s">
        <v>1</v>
      </c>
      <c r="F692" s="277" t="s">
        <v>4646</v>
      </c>
      <c r="G692" s="275"/>
      <c r="H692" s="276" t="s">
        <v>1</v>
      </c>
      <c r="I692" s="278"/>
      <c r="J692" s="275"/>
      <c r="K692" s="275"/>
      <c r="L692" s="279"/>
      <c r="M692" s="280"/>
      <c r="N692" s="281"/>
      <c r="O692" s="281"/>
      <c r="P692" s="281"/>
      <c r="Q692" s="281"/>
      <c r="R692" s="281"/>
      <c r="S692" s="281"/>
      <c r="T692" s="282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T692" s="283" t="s">
        <v>372</v>
      </c>
      <c r="AU692" s="283" t="s">
        <v>88</v>
      </c>
      <c r="AV692" s="15" t="s">
        <v>83</v>
      </c>
      <c r="AW692" s="15" t="s">
        <v>32</v>
      </c>
      <c r="AX692" s="15" t="s">
        <v>76</v>
      </c>
      <c r="AY692" s="283" t="s">
        <v>362</v>
      </c>
    </row>
    <row r="693" s="13" customFormat="1">
      <c r="A693" s="13"/>
      <c r="B693" s="241"/>
      <c r="C693" s="242"/>
      <c r="D693" s="243" t="s">
        <v>372</v>
      </c>
      <c r="E693" s="244" t="s">
        <v>1</v>
      </c>
      <c r="F693" s="245" t="s">
        <v>4647</v>
      </c>
      <c r="G693" s="242"/>
      <c r="H693" s="246">
        <v>37.787999999999997</v>
      </c>
      <c r="I693" s="247"/>
      <c r="J693" s="242"/>
      <c r="K693" s="242"/>
      <c r="L693" s="248"/>
      <c r="M693" s="249"/>
      <c r="N693" s="250"/>
      <c r="O693" s="250"/>
      <c r="P693" s="250"/>
      <c r="Q693" s="250"/>
      <c r="R693" s="250"/>
      <c r="S693" s="250"/>
      <c r="T693" s="251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52" t="s">
        <v>372</v>
      </c>
      <c r="AU693" s="252" t="s">
        <v>88</v>
      </c>
      <c r="AV693" s="13" t="s">
        <v>88</v>
      </c>
      <c r="AW693" s="13" t="s">
        <v>32</v>
      </c>
      <c r="AX693" s="13" t="s">
        <v>76</v>
      </c>
      <c r="AY693" s="252" t="s">
        <v>362</v>
      </c>
    </row>
    <row r="694" s="13" customFormat="1">
      <c r="A694" s="13"/>
      <c r="B694" s="241"/>
      <c r="C694" s="242"/>
      <c r="D694" s="243" t="s">
        <v>372</v>
      </c>
      <c r="E694" s="244" t="s">
        <v>1</v>
      </c>
      <c r="F694" s="245" t="s">
        <v>966</v>
      </c>
      <c r="G694" s="242"/>
      <c r="H694" s="246">
        <v>-1.379</v>
      </c>
      <c r="I694" s="247"/>
      <c r="J694" s="242"/>
      <c r="K694" s="242"/>
      <c r="L694" s="248"/>
      <c r="M694" s="249"/>
      <c r="N694" s="250"/>
      <c r="O694" s="250"/>
      <c r="P694" s="250"/>
      <c r="Q694" s="250"/>
      <c r="R694" s="250"/>
      <c r="S694" s="250"/>
      <c r="T694" s="251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52" t="s">
        <v>372</v>
      </c>
      <c r="AU694" s="252" t="s">
        <v>88</v>
      </c>
      <c r="AV694" s="13" t="s">
        <v>88</v>
      </c>
      <c r="AW694" s="13" t="s">
        <v>32</v>
      </c>
      <c r="AX694" s="13" t="s">
        <v>76</v>
      </c>
      <c r="AY694" s="252" t="s">
        <v>362</v>
      </c>
    </row>
    <row r="695" s="16" customFormat="1">
      <c r="A695" s="16"/>
      <c r="B695" s="297"/>
      <c r="C695" s="298"/>
      <c r="D695" s="243" t="s">
        <v>372</v>
      </c>
      <c r="E695" s="299" t="s">
        <v>1</v>
      </c>
      <c r="F695" s="300" t="s">
        <v>848</v>
      </c>
      <c r="G695" s="298"/>
      <c r="H695" s="301">
        <v>1201.127</v>
      </c>
      <c r="I695" s="302"/>
      <c r="J695" s="298"/>
      <c r="K695" s="298"/>
      <c r="L695" s="303"/>
      <c r="M695" s="304"/>
      <c r="N695" s="305"/>
      <c r="O695" s="305"/>
      <c r="P695" s="305"/>
      <c r="Q695" s="305"/>
      <c r="R695" s="305"/>
      <c r="S695" s="305"/>
      <c r="T695" s="306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T695" s="307" t="s">
        <v>372</v>
      </c>
      <c r="AU695" s="307" t="s">
        <v>88</v>
      </c>
      <c r="AV695" s="16" t="s">
        <v>104</v>
      </c>
      <c r="AW695" s="16" t="s">
        <v>32</v>
      </c>
      <c r="AX695" s="16" t="s">
        <v>76</v>
      </c>
      <c r="AY695" s="307" t="s">
        <v>362</v>
      </c>
    </row>
    <row r="696" s="15" customFormat="1">
      <c r="A696" s="15"/>
      <c r="B696" s="274"/>
      <c r="C696" s="275"/>
      <c r="D696" s="243" t="s">
        <v>372</v>
      </c>
      <c r="E696" s="276" t="s">
        <v>1</v>
      </c>
      <c r="F696" s="277" t="s">
        <v>684</v>
      </c>
      <c r="G696" s="275"/>
      <c r="H696" s="276" t="s">
        <v>1</v>
      </c>
      <c r="I696" s="278"/>
      <c r="J696" s="275"/>
      <c r="K696" s="275"/>
      <c r="L696" s="279"/>
      <c r="M696" s="280"/>
      <c r="N696" s="281"/>
      <c r="O696" s="281"/>
      <c r="P696" s="281"/>
      <c r="Q696" s="281"/>
      <c r="R696" s="281"/>
      <c r="S696" s="281"/>
      <c r="T696" s="282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T696" s="283" t="s">
        <v>372</v>
      </c>
      <c r="AU696" s="283" t="s">
        <v>88</v>
      </c>
      <c r="AV696" s="15" t="s">
        <v>83</v>
      </c>
      <c r="AW696" s="15" t="s">
        <v>32</v>
      </c>
      <c r="AX696" s="15" t="s">
        <v>76</v>
      </c>
      <c r="AY696" s="283" t="s">
        <v>362</v>
      </c>
    </row>
    <row r="697" s="15" customFormat="1">
      <c r="A697" s="15"/>
      <c r="B697" s="274"/>
      <c r="C697" s="275"/>
      <c r="D697" s="243" t="s">
        <v>372</v>
      </c>
      <c r="E697" s="276" t="s">
        <v>1</v>
      </c>
      <c r="F697" s="277" t="s">
        <v>4648</v>
      </c>
      <c r="G697" s="275"/>
      <c r="H697" s="276" t="s">
        <v>1</v>
      </c>
      <c r="I697" s="278"/>
      <c r="J697" s="275"/>
      <c r="K697" s="275"/>
      <c r="L697" s="279"/>
      <c r="M697" s="280"/>
      <c r="N697" s="281"/>
      <c r="O697" s="281"/>
      <c r="P697" s="281"/>
      <c r="Q697" s="281"/>
      <c r="R697" s="281"/>
      <c r="S697" s="281"/>
      <c r="T697" s="282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T697" s="283" t="s">
        <v>372</v>
      </c>
      <c r="AU697" s="283" t="s">
        <v>88</v>
      </c>
      <c r="AV697" s="15" t="s">
        <v>83</v>
      </c>
      <c r="AW697" s="15" t="s">
        <v>32</v>
      </c>
      <c r="AX697" s="15" t="s">
        <v>76</v>
      </c>
      <c r="AY697" s="283" t="s">
        <v>362</v>
      </c>
    </row>
    <row r="698" s="13" customFormat="1">
      <c r="A698" s="13"/>
      <c r="B698" s="241"/>
      <c r="C698" s="242"/>
      <c r="D698" s="243" t="s">
        <v>372</v>
      </c>
      <c r="E698" s="244" t="s">
        <v>1</v>
      </c>
      <c r="F698" s="245" t="s">
        <v>1015</v>
      </c>
      <c r="G698" s="242"/>
      <c r="H698" s="246">
        <v>105.75</v>
      </c>
      <c r="I698" s="247"/>
      <c r="J698" s="242"/>
      <c r="K698" s="242"/>
      <c r="L698" s="248"/>
      <c r="M698" s="249"/>
      <c r="N698" s="250"/>
      <c r="O698" s="250"/>
      <c r="P698" s="250"/>
      <c r="Q698" s="250"/>
      <c r="R698" s="250"/>
      <c r="S698" s="250"/>
      <c r="T698" s="251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52" t="s">
        <v>372</v>
      </c>
      <c r="AU698" s="252" t="s">
        <v>88</v>
      </c>
      <c r="AV698" s="13" t="s">
        <v>88</v>
      </c>
      <c r="AW698" s="13" t="s">
        <v>32</v>
      </c>
      <c r="AX698" s="13" t="s">
        <v>76</v>
      </c>
      <c r="AY698" s="252" t="s">
        <v>362</v>
      </c>
    </row>
    <row r="699" s="13" customFormat="1">
      <c r="A699" s="13"/>
      <c r="B699" s="241"/>
      <c r="C699" s="242"/>
      <c r="D699" s="243" t="s">
        <v>372</v>
      </c>
      <c r="E699" s="244" t="s">
        <v>1</v>
      </c>
      <c r="F699" s="245" t="s">
        <v>954</v>
      </c>
      <c r="G699" s="242"/>
      <c r="H699" s="246">
        <v>-4.7279999999999998</v>
      </c>
      <c r="I699" s="247"/>
      <c r="J699" s="242"/>
      <c r="K699" s="242"/>
      <c r="L699" s="248"/>
      <c r="M699" s="249"/>
      <c r="N699" s="250"/>
      <c r="O699" s="250"/>
      <c r="P699" s="250"/>
      <c r="Q699" s="250"/>
      <c r="R699" s="250"/>
      <c r="S699" s="250"/>
      <c r="T699" s="251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52" t="s">
        <v>372</v>
      </c>
      <c r="AU699" s="252" t="s">
        <v>88</v>
      </c>
      <c r="AV699" s="13" t="s">
        <v>88</v>
      </c>
      <c r="AW699" s="13" t="s">
        <v>32</v>
      </c>
      <c r="AX699" s="13" t="s">
        <v>76</v>
      </c>
      <c r="AY699" s="252" t="s">
        <v>362</v>
      </c>
    </row>
    <row r="700" s="15" customFormat="1">
      <c r="A700" s="15"/>
      <c r="B700" s="274"/>
      <c r="C700" s="275"/>
      <c r="D700" s="243" t="s">
        <v>372</v>
      </c>
      <c r="E700" s="276" t="s">
        <v>1</v>
      </c>
      <c r="F700" s="277" t="s">
        <v>4649</v>
      </c>
      <c r="G700" s="275"/>
      <c r="H700" s="276" t="s">
        <v>1</v>
      </c>
      <c r="I700" s="278"/>
      <c r="J700" s="275"/>
      <c r="K700" s="275"/>
      <c r="L700" s="279"/>
      <c r="M700" s="280"/>
      <c r="N700" s="281"/>
      <c r="O700" s="281"/>
      <c r="P700" s="281"/>
      <c r="Q700" s="281"/>
      <c r="R700" s="281"/>
      <c r="S700" s="281"/>
      <c r="T700" s="282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T700" s="283" t="s">
        <v>372</v>
      </c>
      <c r="AU700" s="283" t="s">
        <v>88</v>
      </c>
      <c r="AV700" s="15" t="s">
        <v>83</v>
      </c>
      <c r="AW700" s="15" t="s">
        <v>32</v>
      </c>
      <c r="AX700" s="15" t="s">
        <v>76</v>
      </c>
      <c r="AY700" s="283" t="s">
        <v>362</v>
      </c>
    </row>
    <row r="701" s="13" customFormat="1">
      <c r="A701" s="13"/>
      <c r="B701" s="241"/>
      <c r="C701" s="242"/>
      <c r="D701" s="243" t="s">
        <v>372</v>
      </c>
      <c r="E701" s="244" t="s">
        <v>1</v>
      </c>
      <c r="F701" s="245" t="s">
        <v>1030</v>
      </c>
      <c r="G701" s="242"/>
      <c r="H701" s="246">
        <v>249.375</v>
      </c>
      <c r="I701" s="247"/>
      <c r="J701" s="242"/>
      <c r="K701" s="242"/>
      <c r="L701" s="248"/>
      <c r="M701" s="249"/>
      <c r="N701" s="250"/>
      <c r="O701" s="250"/>
      <c r="P701" s="250"/>
      <c r="Q701" s="250"/>
      <c r="R701" s="250"/>
      <c r="S701" s="250"/>
      <c r="T701" s="251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52" t="s">
        <v>372</v>
      </c>
      <c r="AU701" s="252" t="s">
        <v>88</v>
      </c>
      <c r="AV701" s="13" t="s">
        <v>88</v>
      </c>
      <c r="AW701" s="13" t="s">
        <v>32</v>
      </c>
      <c r="AX701" s="13" t="s">
        <v>76</v>
      </c>
      <c r="AY701" s="252" t="s">
        <v>362</v>
      </c>
    </row>
    <row r="702" s="13" customFormat="1">
      <c r="A702" s="13"/>
      <c r="B702" s="241"/>
      <c r="C702" s="242"/>
      <c r="D702" s="243" t="s">
        <v>372</v>
      </c>
      <c r="E702" s="244" t="s">
        <v>1</v>
      </c>
      <c r="F702" s="245" t="s">
        <v>1008</v>
      </c>
      <c r="G702" s="242"/>
      <c r="H702" s="246">
        <v>-7.8799999999999999</v>
      </c>
      <c r="I702" s="247"/>
      <c r="J702" s="242"/>
      <c r="K702" s="242"/>
      <c r="L702" s="248"/>
      <c r="M702" s="249"/>
      <c r="N702" s="250"/>
      <c r="O702" s="250"/>
      <c r="P702" s="250"/>
      <c r="Q702" s="250"/>
      <c r="R702" s="250"/>
      <c r="S702" s="250"/>
      <c r="T702" s="251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52" t="s">
        <v>372</v>
      </c>
      <c r="AU702" s="252" t="s">
        <v>88</v>
      </c>
      <c r="AV702" s="13" t="s">
        <v>88</v>
      </c>
      <c r="AW702" s="13" t="s">
        <v>32</v>
      </c>
      <c r="AX702" s="13" t="s">
        <v>76</v>
      </c>
      <c r="AY702" s="252" t="s">
        <v>362</v>
      </c>
    </row>
    <row r="703" s="13" customFormat="1">
      <c r="A703" s="13"/>
      <c r="B703" s="241"/>
      <c r="C703" s="242"/>
      <c r="D703" s="243" t="s">
        <v>372</v>
      </c>
      <c r="E703" s="244" t="s">
        <v>1</v>
      </c>
      <c r="F703" s="245" t="s">
        <v>4650</v>
      </c>
      <c r="G703" s="242"/>
      <c r="H703" s="246">
        <v>39.5</v>
      </c>
      <c r="I703" s="247"/>
      <c r="J703" s="242"/>
      <c r="K703" s="242"/>
      <c r="L703" s="248"/>
      <c r="M703" s="249"/>
      <c r="N703" s="250"/>
      <c r="O703" s="250"/>
      <c r="P703" s="250"/>
      <c r="Q703" s="250"/>
      <c r="R703" s="250"/>
      <c r="S703" s="250"/>
      <c r="T703" s="251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52" t="s">
        <v>372</v>
      </c>
      <c r="AU703" s="252" t="s">
        <v>88</v>
      </c>
      <c r="AV703" s="13" t="s">
        <v>88</v>
      </c>
      <c r="AW703" s="13" t="s">
        <v>32</v>
      </c>
      <c r="AX703" s="13" t="s">
        <v>76</v>
      </c>
      <c r="AY703" s="252" t="s">
        <v>362</v>
      </c>
    </row>
    <row r="704" s="15" customFormat="1">
      <c r="A704" s="15"/>
      <c r="B704" s="274"/>
      <c r="C704" s="275"/>
      <c r="D704" s="243" t="s">
        <v>372</v>
      </c>
      <c r="E704" s="276" t="s">
        <v>1</v>
      </c>
      <c r="F704" s="277" t="s">
        <v>4651</v>
      </c>
      <c r="G704" s="275"/>
      <c r="H704" s="276" t="s">
        <v>1</v>
      </c>
      <c r="I704" s="278"/>
      <c r="J704" s="275"/>
      <c r="K704" s="275"/>
      <c r="L704" s="279"/>
      <c r="M704" s="280"/>
      <c r="N704" s="281"/>
      <c r="O704" s="281"/>
      <c r="P704" s="281"/>
      <c r="Q704" s="281"/>
      <c r="R704" s="281"/>
      <c r="S704" s="281"/>
      <c r="T704" s="282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T704" s="283" t="s">
        <v>372</v>
      </c>
      <c r="AU704" s="283" t="s">
        <v>88</v>
      </c>
      <c r="AV704" s="15" t="s">
        <v>83</v>
      </c>
      <c r="AW704" s="15" t="s">
        <v>32</v>
      </c>
      <c r="AX704" s="15" t="s">
        <v>76</v>
      </c>
      <c r="AY704" s="283" t="s">
        <v>362</v>
      </c>
    </row>
    <row r="705" s="13" customFormat="1">
      <c r="A705" s="13"/>
      <c r="B705" s="241"/>
      <c r="C705" s="242"/>
      <c r="D705" s="243" t="s">
        <v>372</v>
      </c>
      <c r="E705" s="244" t="s">
        <v>1</v>
      </c>
      <c r="F705" s="245" t="s">
        <v>4652</v>
      </c>
      <c r="G705" s="242"/>
      <c r="H705" s="246">
        <v>158.625</v>
      </c>
      <c r="I705" s="247"/>
      <c r="J705" s="242"/>
      <c r="K705" s="242"/>
      <c r="L705" s="248"/>
      <c r="M705" s="249"/>
      <c r="N705" s="250"/>
      <c r="O705" s="250"/>
      <c r="P705" s="250"/>
      <c r="Q705" s="250"/>
      <c r="R705" s="250"/>
      <c r="S705" s="250"/>
      <c r="T705" s="251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52" t="s">
        <v>372</v>
      </c>
      <c r="AU705" s="252" t="s">
        <v>88</v>
      </c>
      <c r="AV705" s="13" t="s">
        <v>88</v>
      </c>
      <c r="AW705" s="13" t="s">
        <v>32</v>
      </c>
      <c r="AX705" s="13" t="s">
        <v>76</v>
      </c>
      <c r="AY705" s="252" t="s">
        <v>362</v>
      </c>
    </row>
    <row r="706" s="13" customFormat="1">
      <c r="A706" s="13"/>
      <c r="B706" s="241"/>
      <c r="C706" s="242"/>
      <c r="D706" s="243" t="s">
        <v>372</v>
      </c>
      <c r="E706" s="244" t="s">
        <v>1</v>
      </c>
      <c r="F706" s="245" t="s">
        <v>954</v>
      </c>
      <c r="G706" s="242"/>
      <c r="H706" s="246">
        <v>-4.7279999999999998</v>
      </c>
      <c r="I706" s="247"/>
      <c r="J706" s="242"/>
      <c r="K706" s="242"/>
      <c r="L706" s="248"/>
      <c r="M706" s="249"/>
      <c r="N706" s="250"/>
      <c r="O706" s="250"/>
      <c r="P706" s="250"/>
      <c r="Q706" s="250"/>
      <c r="R706" s="250"/>
      <c r="S706" s="250"/>
      <c r="T706" s="251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52" t="s">
        <v>372</v>
      </c>
      <c r="AU706" s="252" t="s">
        <v>88</v>
      </c>
      <c r="AV706" s="13" t="s">
        <v>88</v>
      </c>
      <c r="AW706" s="13" t="s">
        <v>32</v>
      </c>
      <c r="AX706" s="13" t="s">
        <v>76</v>
      </c>
      <c r="AY706" s="252" t="s">
        <v>362</v>
      </c>
    </row>
    <row r="707" s="15" customFormat="1">
      <c r="A707" s="15"/>
      <c r="B707" s="274"/>
      <c r="C707" s="275"/>
      <c r="D707" s="243" t="s">
        <v>372</v>
      </c>
      <c r="E707" s="276" t="s">
        <v>1</v>
      </c>
      <c r="F707" s="277" t="s">
        <v>4653</v>
      </c>
      <c r="G707" s="275"/>
      <c r="H707" s="276" t="s">
        <v>1</v>
      </c>
      <c r="I707" s="278"/>
      <c r="J707" s="275"/>
      <c r="K707" s="275"/>
      <c r="L707" s="279"/>
      <c r="M707" s="280"/>
      <c r="N707" s="281"/>
      <c r="O707" s="281"/>
      <c r="P707" s="281"/>
      <c r="Q707" s="281"/>
      <c r="R707" s="281"/>
      <c r="S707" s="281"/>
      <c r="T707" s="282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T707" s="283" t="s">
        <v>372</v>
      </c>
      <c r="AU707" s="283" t="s">
        <v>88</v>
      </c>
      <c r="AV707" s="15" t="s">
        <v>83</v>
      </c>
      <c r="AW707" s="15" t="s">
        <v>32</v>
      </c>
      <c r="AX707" s="15" t="s">
        <v>76</v>
      </c>
      <c r="AY707" s="283" t="s">
        <v>362</v>
      </c>
    </row>
    <row r="708" s="13" customFormat="1">
      <c r="A708" s="13"/>
      <c r="B708" s="241"/>
      <c r="C708" s="242"/>
      <c r="D708" s="243" t="s">
        <v>372</v>
      </c>
      <c r="E708" s="244" t="s">
        <v>1</v>
      </c>
      <c r="F708" s="245" t="s">
        <v>4654</v>
      </c>
      <c r="G708" s="242"/>
      <c r="H708" s="246">
        <v>222.727</v>
      </c>
      <c r="I708" s="247"/>
      <c r="J708" s="242"/>
      <c r="K708" s="242"/>
      <c r="L708" s="248"/>
      <c r="M708" s="249"/>
      <c r="N708" s="250"/>
      <c r="O708" s="250"/>
      <c r="P708" s="250"/>
      <c r="Q708" s="250"/>
      <c r="R708" s="250"/>
      <c r="S708" s="250"/>
      <c r="T708" s="251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52" t="s">
        <v>372</v>
      </c>
      <c r="AU708" s="252" t="s">
        <v>88</v>
      </c>
      <c r="AV708" s="13" t="s">
        <v>88</v>
      </c>
      <c r="AW708" s="13" t="s">
        <v>32</v>
      </c>
      <c r="AX708" s="13" t="s">
        <v>76</v>
      </c>
      <c r="AY708" s="252" t="s">
        <v>362</v>
      </c>
    </row>
    <row r="709" s="13" customFormat="1">
      <c r="A709" s="13"/>
      <c r="B709" s="241"/>
      <c r="C709" s="242"/>
      <c r="D709" s="243" t="s">
        <v>372</v>
      </c>
      <c r="E709" s="244" t="s">
        <v>1</v>
      </c>
      <c r="F709" s="245" t="s">
        <v>4655</v>
      </c>
      <c r="G709" s="242"/>
      <c r="H709" s="246">
        <v>-31.52</v>
      </c>
      <c r="I709" s="247"/>
      <c r="J709" s="242"/>
      <c r="K709" s="242"/>
      <c r="L709" s="248"/>
      <c r="M709" s="249"/>
      <c r="N709" s="250"/>
      <c r="O709" s="250"/>
      <c r="P709" s="250"/>
      <c r="Q709" s="250"/>
      <c r="R709" s="250"/>
      <c r="S709" s="250"/>
      <c r="T709" s="251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52" t="s">
        <v>372</v>
      </c>
      <c r="AU709" s="252" t="s">
        <v>88</v>
      </c>
      <c r="AV709" s="13" t="s">
        <v>88</v>
      </c>
      <c r="AW709" s="13" t="s">
        <v>32</v>
      </c>
      <c r="AX709" s="13" t="s">
        <v>76</v>
      </c>
      <c r="AY709" s="252" t="s">
        <v>362</v>
      </c>
    </row>
    <row r="710" s="13" customFormat="1">
      <c r="A710" s="13"/>
      <c r="B710" s="241"/>
      <c r="C710" s="242"/>
      <c r="D710" s="243" t="s">
        <v>372</v>
      </c>
      <c r="E710" s="244" t="s">
        <v>1</v>
      </c>
      <c r="F710" s="245" t="s">
        <v>966</v>
      </c>
      <c r="G710" s="242"/>
      <c r="H710" s="246">
        <v>-1.379</v>
      </c>
      <c r="I710" s="247"/>
      <c r="J710" s="242"/>
      <c r="K710" s="242"/>
      <c r="L710" s="248"/>
      <c r="M710" s="249"/>
      <c r="N710" s="250"/>
      <c r="O710" s="250"/>
      <c r="P710" s="250"/>
      <c r="Q710" s="250"/>
      <c r="R710" s="250"/>
      <c r="S710" s="250"/>
      <c r="T710" s="251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52" t="s">
        <v>372</v>
      </c>
      <c r="AU710" s="252" t="s">
        <v>88</v>
      </c>
      <c r="AV710" s="13" t="s">
        <v>88</v>
      </c>
      <c r="AW710" s="13" t="s">
        <v>32</v>
      </c>
      <c r="AX710" s="13" t="s">
        <v>76</v>
      </c>
      <c r="AY710" s="252" t="s">
        <v>362</v>
      </c>
    </row>
    <row r="711" s="13" customFormat="1">
      <c r="A711" s="13"/>
      <c r="B711" s="241"/>
      <c r="C711" s="242"/>
      <c r="D711" s="243" t="s">
        <v>372</v>
      </c>
      <c r="E711" s="244" t="s">
        <v>1</v>
      </c>
      <c r="F711" s="245" t="s">
        <v>1027</v>
      </c>
      <c r="G711" s="242"/>
      <c r="H711" s="246">
        <v>-4.9249999999999998</v>
      </c>
      <c r="I711" s="247"/>
      <c r="J711" s="242"/>
      <c r="K711" s="242"/>
      <c r="L711" s="248"/>
      <c r="M711" s="249"/>
      <c r="N711" s="250"/>
      <c r="O711" s="250"/>
      <c r="P711" s="250"/>
      <c r="Q711" s="250"/>
      <c r="R711" s="250"/>
      <c r="S711" s="250"/>
      <c r="T711" s="251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52" t="s">
        <v>372</v>
      </c>
      <c r="AU711" s="252" t="s">
        <v>88</v>
      </c>
      <c r="AV711" s="13" t="s">
        <v>88</v>
      </c>
      <c r="AW711" s="13" t="s">
        <v>32</v>
      </c>
      <c r="AX711" s="13" t="s">
        <v>76</v>
      </c>
      <c r="AY711" s="252" t="s">
        <v>362</v>
      </c>
    </row>
    <row r="712" s="15" customFormat="1">
      <c r="A712" s="15"/>
      <c r="B712" s="274"/>
      <c r="C712" s="275"/>
      <c r="D712" s="243" t="s">
        <v>372</v>
      </c>
      <c r="E712" s="276" t="s">
        <v>1</v>
      </c>
      <c r="F712" s="277" t="s">
        <v>4656</v>
      </c>
      <c r="G712" s="275"/>
      <c r="H712" s="276" t="s">
        <v>1</v>
      </c>
      <c r="I712" s="278"/>
      <c r="J712" s="275"/>
      <c r="K712" s="275"/>
      <c r="L712" s="279"/>
      <c r="M712" s="280"/>
      <c r="N712" s="281"/>
      <c r="O712" s="281"/>
      <c r="P712" s="281"/>
      <c r="Q712" s="281"/>
      <c r="R712" s="281"/>
      <c r="S712" s="281"/>
      <c r="T712" s="282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T712" s="283" t="s">
        <v>372</v>
      </c>
      <c r="AU712" s="283" t="s">
        <v>88</v>
      </c>
      <c r="AV712" s="15" t="s">
        <v>83</v>
      </c>
      <c r="AW712" s="15" t="s">
        <v>32</v>
      </c>
      <c r="AX712" s="15" t="s">
        <v>76</v>
      </c>
      <c r="AY712" s="283" t="s">
        <v>362</v>
      </c>
    </row>
    <row r="713" s="13" customFormat="1">
      <c r="A713" s="13"/>
      <c r="B713" s="241"/>
      <c r="C713" s="242"/>
      <c r="D713" s="243" t="s">
        <v>372</v>
      </c>
      <c r="E713" s="244" t="s">
        <v>1</v>
      </c>
      <c r="F713" s="245" t="s">
        <v>4657</v>
      </c>
      <c r="G713" s="242"/>
      <c r="H713" s="246">
        <v>31.702000000000002</v>
      </c>
      <c r="I713" s="247"/>
      <c r="J713" s="242"/>
      <c r="K713" s="242"/>
      <c r="L713" s="248"/>
      <c r="M713" s="249"/>
      <c r="N713" s="250"/>
      <c r="O713" s="250"/>
      <c r="P713" s="250"/>
      <c r="Q713" s="250"/>
      <c r="R713" s="250"/>
      <c r="S713" s="250"/>
      <c r="T713" s="251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52" t="s">
        <v>372</v>
      </c>
      <c r="AU713" s="252" t="s">
        <v>88</v>
      </c>
      <c r="AV713" s="13" t="s">
        <v>88</v>
      </c>
      <c r="AW713" s="13" t="s">
        <v>32</v>
      </c>
      <c r="AX713" s="13" t="s">
        <v>76</v>
      </c>
      <c r="AY713" s="252" t="s">
        <v>362</v>
      </c>
    </row>
    <row r="714" s="13" customFormat="1">
      <c r="A714" s="13"/>
      <c r="B714" s="241"/>
      <c r="C714" s="242"/>
      <c r="D714" s="243" t="s">
        <v>372</v>
      </c>
      <c r="E714" s="244" t="s">
        <v>1</v>
      </c>
      <c r="F714" s="245" t="s">
        <v>966</v>
      </c>
      <c r="G714" s="242"/>
      <c r="H714" s="246">
        <v>-1.379</v>
      </c>
      <c r="I714" s="247"/>
      <c r="J714" s="242"/>
      <c r="K714" s="242"/>
      <c r="L714" s="248"/>
      <c r="M714" s="249"/>
      <c r="N714" s="250"/>
      <c r="O714" s="250"/>
      <c r="P714" s="250"/>
      <c r="Q714" s="250"/>
      <c r="R714" s="250"/>
      <c r="S714" s="250"/>
      <c r="T714" s="251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52" t="s">
        <v>372</v>
      </c>
      <c r="AU714" s="252" t="s">
        <v>88</v>
      </c>
      <c r="AV714" s="13" t="s">
        <v>88</v>
      </c>
      <c r="AW714" s="13" t="s">
        <v>32</v>
      </c>
      <c r="AX714" s="13" t="s">
        <v>76</v>
      </c>
      <c r="AY714" s="252" t="s">
        <v>362</v>
      </c>
    </row>
    <row r="715" s="15" customFormat="1">
      <c r="A715" s="15"/>
      <c r="B715" s="274"/>
      <c r="C715" s="275"/>
      <c r="D715" s="243" t="s">
        <v>372</v>
      </c>
      <c r="E715" s="276" t="s">
        <v>1</v>
      </c>
      <c r="F715" s="277" t="s">
        <v>4658</v>
      </c>
      <c r="G715" s="275"/>
      <c r="H715" s="276" t="s">
        <v>1</v>
      </c>
      <c r="I715" s="278"/>
      <c r="J715" s="275"/>
      <c r="K715" s="275"/>
      <c r="L715" s="279"/>
      <c r="M715" s="280"/>
      <c r="N715" s="281"/>
      <c r="O715" s="281"/>
      <c r="P715" s="281"/>
      <c r="Q715" s="281"/>
      <c r="R715" s="281"/>
      <c r="S715" s="281"/>
      <c r="T715" s="282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T715" s="283" t="s">
        <v>372</v>
      </c>
      <c r="AU715" s="283" t="s">
        <v>88</v>
      </c>
      <c r="AV715" s="15" t="s">
        <v>83</v>
      </c>
      <c r="AW715" s="15" t="s">
        <v>32</v>
      </c>
      <c r="AX715" s="15" t="s">
        <v>76</v>
      </c>
      <c r="AY715" s="283" t="s">
        <v>362</v>
      </c>
    </row>
    <row r="716" s="13" customFormat="1">
      <c r="A716" s="13"/>
      <c r="B716" s="241"/>
      <c r="C716" s="242"/>
      <c r="D716" s="243" t="s">
        <v>372</v>
      </c>
      <c r="E716" s="244" t="s">
        <v>1</v>
      </c>
      <c r="F716" s="245" t="s">
        <v>1022</v>
      </c>
      <c r="G716" s="242"/>
      <c r="H716" s="246">
        <v>52.268999999999998</v>
      </c>
      <c r="I716" s="247"/>
      <c r="J716" s="242"/>
      <c r="K716" s="242"/>
      <c r="L716" s="248"/>
      <c r="M716" s="249"/>
      <c r="N716" s="250"/>
      <c r="O716" s="250"/>
      <c r="P716" s="250"/>
      <c r="Q716" s="250"/>
      <c r="R716" s="250"/>
      <c r="S716" s="250"/>
      <c r="T716" s="251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52" t="s">
        <v>372</v>
      </c>
      <c r="AU716" s="252" t="s">
        <v>88</v>
      </c>
      <c r="AV716" s="13" t="s">
        <v>88</v>
      </c>
      <c r="AW716" s="13" t="s">
        <v>32</v>
      </c>
      <c r="AX716" s="13" t="s">
        <v>76</v>
      </c>
      <c r="AY716" s="252" t="s">
        <v>362</v>
      </c>
    </row>
    <row r="717" s="13" customFormat="1">
      <c r="A717" s="13"/>
      <c r="B717" s="241"/>
      <c r="C717" s="242"/>
      <c r="D717" s="243" t="s">
        <v>372</v>
      </c>
      <c r="E717" s="244" t="s">
        <v>1</v>
      </c>
      <c r="F717" s="245" t="s">
        <v>963</v>
      </c>
      <c r="G717" s="242"/>
      <c r="H717" s="246">
        <v>-2.4630000000000001</v>
      </c>
      <c r="I717" s="247"/>
      <c r="J717" s="242"/>
      <c r="K717" s="242"/>
      <c r="L717" s="248"/>
      <c r="M717" s="249"/>
      <c r="N717" s="250"/>
      <c r="O717" s="250"/>
      <c r="P717" s="250"/>
      <c r="Q717" s="250"/>
      <c r="R717" s="250"/>
      <c r="S717" s="250"/>
      <c r="T717" s="251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52" t="s">
        <v>372</v>
      </c>
      <c r="AU717" s="252" t="s">
        <v>88</v>
      </c>
      <c r="AV717" s="13" t="s">
        <v>88</v>
      </c>
      <c r="AW717" s="13" t="s">
        <v>32</v>
      </c>
      <c r="AX717" s="13" t="s">
        <v>76</v>
      </c>
      <c r="AY717" s="252" t="s">
        <v>362</v>
      </c>
    </row>
    <row r="718" s="15" customFormat="1">
      <c r="A718" s="15"/>
      <c r="B718" s="274"/>
      <c r="C718" s="275"/>
      <c r="D718" s="243" t="s">
        <v>372</v>
      </c>
      <c r="E718" s="276" t="s">
        <v>1</v>
      </c>
      <c r="F718" s="277" t="s">
        <v>4659</v>
      </c>
      <c r="G718" s="275"/>
      <c r="H718" s="276" t="s">
        <v>1</v>
      </c>
      <c r="I718" s="278"/>
      <c r="J718" s="275"/>
      <c r="K718" s="275"/>
      <c r="L718" s="279"/>
      <c r="M718" s="280"/>
      <c r="N718" s="281"/>
      <c r="O718" s="281"/>
      <c r="P718" s="281"/>
      <c r="Q718" s="281"/>
      <c r="R718" s="281"/>
      <c r="S718" s="281"/>
      <c r="T718" s="282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T718" s="283" t="s">
        <v>372</v>
      </c>
      <c r="AU718" s="283" t="s">
        <v>88</v>
      </c>
      <c r="AV718" s="15" t="s">
        <v>83</v>
      </c>
      <c r="AW718" s="15" t="s">
        <v>32</v>
      </c>
      <c r="AX718" s="15" t="s">
        <v>76</v>
      </c>
      <c r="AY718" s="283" t="s">
        <v>362</v>
      </c>
    </row>
    <row r="719" s="13" customFormat="1">
      <c r="A719" s="13"/>
      <c r="B719" s="241"/>
      <c r="C719" s="242"/>
      <c r="D719" s="243" t="s">
        <v>372</v>
      </c>
      <c r="E719" s="244" t="s">
        <v>1</v>
      </c>
      <c r="F719" s="245" t="s">
        <v>4660</v>
      </c>
      <c r="G719" s="242"/>
      <c r="H719" s="246">
        <v>211.5</v>
      </c>
      <c r="I719" s="247"/>
      <c r="J719" s="242"/>
      <c r="K719" s="242"/>
      <c r="L719" s="248"/>
      <c r="M719" s="249"/>
      <c r="N719" s="250"/>
      <c r="O719" s="250"/>
      <c r="P719" s="250"/>
      <c r="Q719" s="250"/>
      <c r="R719" s="250"/>
      <c r="S719" s="250"/>
      <c r="T719" s="251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52" t="s">
        <v>372</v>
      </c>
      <c r="AU719" s="252" t="s">
        <v>88</v>
      </c>
      <c r="AV719" s="13" t="s">
        <v>88</v>
      </c>
      <c r="AW719" s="13" t="s">
        <v>32</v>
      </c>
      <c r="AX719" s="13" t="s">
        <v>76</v>
      </c>
      <c r="AY719" s="252" t="s">
        <v>362</v>
      </c>
    </row>
    <row r="720" s="13" customFormat="1">
      <c r="A720" s="13"/>
      <c r="B720" s="241"/>
      <c r="C720" s="242"/>
      <c r="D720" s="243" t="s">
        <v>372</v>
      </c>
      <c r="E720" s="244" t="s">
        <v>1</v>
      </c>
      <c r="F720" s="245" t="s">
        <v>960</v>
      </c>
      <c r="G720" s="242"/>
      <c r="H720" s="246">
        <v>-6.3040000000000003</v>
      </c>
      <c r="I720" s="247"/>
      <c r="J720" s="242"/>
      <c r="K720" s="242"/>
      <c r="L720" s="248"/>
      <c r="M720" s="249"/>
      <c r="N720" s="250"/>
      <c r="O720" s="250"/>
      <c r="P720" s="250"/>
      <c r="Q720" s="250"/>
      <c r="R720" s="250"/>
      <c r="S720" s="250"/>
      <c r="T720" s="251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52" t="s">
        <v>372</v>
      </c>
      <c r="AU720" s="252" t="s">
        <v>88</v>
      </c>
      <c r="AV720" s="13" t="s">
        <v>88</v>
      </c>
      <c r="AW720" s="13" t="s">
        <v>32</v>
      </c>
      <c r="AX720" s="13" t="s">
        <v>76</v>
      </c>
      <c r="AY720" s="252" t="s">
        <v>362</v>
      </c>
    </row>
    <row r="721" s="15" customFormat="1">
      <c r="A721" s="15"/>
      <c r="B721" s="274"/>
      <c r="C721" s="275"/>
      <c r="D721" s="243" t="s">
        <v>372</v>
      </c>
      <c r="E721" s="276" t="s">
        <v>1</v>
      </c>
      <c r="F721" s="277" t="s">
        <v>4661</v>
      </c>
      <c r="G721" s="275"/>
      <c r="H721" s="276" t="s">
        <v>1</v>
      </c>
      <c r="I721" s="278"/>
      <c r="J721" s="275"/>
      <c r="K721" s="275"/>
      <c r="L721" s="279"/>
      <c r="M721" s="280"/>
      <c r="N721" s="281"/>
      <c r="O721" s="281"/>
      <c r="P721" s="281"/>
      <c r="Q721" s="281"/>
      <c r="R721" s="281"/>
      <c r="S721" s="281"/>
      <c r="T721" s="282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T721" s="283" t="s">
        <v>372</v>
      </c>
      <c r="AU721" s="283" t="s">
        <v>88</v>
      </c>
      <c r="AV721" s="15" t="s">
        <v>83</v>
      </c>
      <c r="AW721" s="15" t="s">
        <v>32</v>
      </c>
      <c r="AX721" s="15" t="s">
        <v>76</v>
      </c>
      <c r="AY721" s="283" t="s">
        <v>362</v>
      </c>
    </row>
    <row r="722" s="13" customFormat="1">
      <c r="A722" s="13"/>
      <c r="B722" s="241"/>
      <c r="C722" s="242"/>
      <c r="D722" s="243" t="s">
        <v>372</v>
      </c>
      <c r="E722" s="244" t="s">
        <v>1</v>
      </c>
      <c r="F722" s="245" t="s">
        <v>1018</v>
      </c>
      <c r="G722" s="242"/>
      <c r="H722" s="246">
        <v>299.25</v>
      </c>
      <c r="I722" s="247"/>
      <c r="J722" s="242"/>
      <c r="K722" s="242"/>
      <c r="L722" s="248"/>
      <c r="M722" s="249"/>
      <c r="N722" s="250"/>
      <c r="O722" s="250"/>
      <c r="P722" s="250"/>
      <c r="Q722" s="250"/>
      <c r="R722" s="250"/>
      <c r="S722" s="250"/>
      <c r="T722" s="251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52" t="s">
        <v>372</v>
      </c>
      <c r="AU722" s="252" t="s">
        <v>88</v>
      </c>
      <c r="AV722" s="13" t="s">
        <v>88</v>
      </c>
      <c r="AW722" s="13" t="s">
        <v>32</v>
      </c>
      <c r="AX722" s="13" t="s">
        <v>76</v>
      </c>
      <c r="AY722" s="252" t="s">
        <v>362</v>
      </c>
    </row>
    <row r="723" s="13" customFormat="1">
      <c r="A723" s="13"/>
      <c r="B723" s="241"/>
      <c r="C723" s="242"/>
      <c r="D723" s="243" t="s">
        <v>372</v>
      </c>
      <c r="E723" s="244" t="s">
        <v>1</v>
      </c>
      <c r="F723" s="245" t="s">
        <v>982</v>
      </c>
      <c r="G723" s="242"/>
      <c r="H723" s="246">
        <v>-9.4559999999999995</v>
      </c>
      <c r="I723" s="247"/>
      <c r="J723" s="242"/>
      <c r="K723" s="242"/>
      <c r="L723" s="248"/>
      <c r="M723" s="249"/>
      <c r="N723" s="250"/>
      <c r="O723" s="250"/>
      <c r="P723" s="250"/>
      <c r="Q723" s="250"/>
      <c r="R723" s="250"/>
      <c r="S723" s="250"/>
      <c r="T723" s="251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52" t="s">
        <v>372</v>
      </c>
      <c r="AU723" s="252" t="s">
        <v>88</v>
      </c>
      <c r="AV723" s="13" t="s">
        <v>88</v>
      </c>
      <c r="AW723" s="13" t="s">
        <v>32</v>
      </c>
      <c r="AX723" s="13" t="s">
        <v>76</v>
      </c>
      <c r="AY723" s="252" t="s">
        <v>362</v>
      </c>
    </row>
    <row r="724" s="13" customFormat="1">
      <c r="A724" s="13"/>
      <c r="B724" s="241"/>
      <c r="C724" s="242"/>
      <c r="D724" s="243" t="s">
        <v>372</v>
      </c>
      <c r="E724" s="244" t="s">
        <v>1</v>
      </c>
      <c r="F724" s="245" t="s">
        <v>992</v>
      </c>
      <c r="G724" s="242"/>
      <c r="H724" s="246">
        <v>-47.399999999999999</v>
      </c>
      <c r="I724" s="247"/>
      <c r="J724" s="242"/>
      <c r="K724" s="242"/>
      <c r="L724" s="248"/>
      <c r="M724" s="249"/>
      <c r="N724" s="250"/>
      <c r="O724" s="250"/>
      <c r="P724" s="250"/>
      <c r="Q724" s="250"/>
      <c r="R724" s="250"/>
      <c r="S724" s="250"/>
      <c r="T724" s="251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52" t="s">
        <v>372</v>
      </c>
      <c r="AU724" s="252" t="s">
        <v>88</v>
      </c>
      <c r="AV724" s="13" t="s">
        <v>88</v>
      </c>
      <c r="AW724" s="13" t="s">
        <v>32</v>
      </c>
      <c r="AX724" s="13" t="s">
        <v>76</v>
      </c>
      <c r="AY724" s="252" t="s">
        <v>362</v>
      </c>
    </row>
    <row r="725" s="16" customFormat="1">
      <c r="A725" s="16"/>
      <c r="B725" s="297"/>
      <c r="C725" s="298"/>
      <c r="D725" s="243" t="s">
        <v>372</v>
      </c>
      <c r="E725" s="299" t="s">
        <v>1</v>
      </c>
      <c r="F725" s="300" t="s">
        <v>848</v>
      </c>
      <c r="G725" s="298"/>
      <c r="H725" s="301">
        <v>1248.5360000000001</v>
      </c>
      <c r="I725" s="302"/>
      <c r="J725" s="298"/>
      <c r="K725" s="298"/>
      <c r="L725" s="303"/>
      <c r="M725" s="304"/>
      <c r="N725" s="305"/>
      <c r="O725" s="305"/>
      <c r="P725" s="305"/>
      <c r="Q725" s="305"/>
      <c r="R725" s="305"/>
      <c r="S725" s="305"/>
      <c r="T725" s="306"/>
      <c r="U725" s="16"/>
      <c r="V725" s="16"/>
      <c r="W725" s="16"/>
      <c r="X725" s="16"/>
      <c r="Y725" s="16"/>
      <c r="Z725" s="16"/>
      <c r="AA725" s="16"/>
      <c r="AB725" s="16"/>
      <c r="AC725" s="16"/>
      <c r="AD725" s="16"/>
      <c r="AE725" s="16"/>
      <c r="AT725" s="307" t="s">
        <v>372</v>
      </c>
      <c r="AU725" s="307" t="s">
        <v>88</v>
      </c>
      <c r="AV725" s="16" t="s">
        <v>104</v>
      </c>
      <c r="AW725" s="16" t="s">
        <v>32</v>
      </c>
      <c r="AX725" s="16" t="s">
        <v>76</v>
      </c>
      <c r="AY725" s="307" t="s">
        <v>362</v>
      </c>
    </row>
    <row r="726" s="15" customFormat="1">
      <c r="A726" s="15"/>
      <c r="B726" s="274"/>
      <c r="C726" s="275"/>
      <c r="D726" s="243" t="s">
        <v>372</v>
      </c>
      <c r="E726" s="276" t="s">
        <v>1</v>
      </c>
      <c r="F726" s="277" t="s">
        <v>688</v>
      </c>
      <c r="G726" s="275"/>
      <c r="H726" s="276" t="s">
        <v>1</v>
      </c>
      <c r="I726" s="278"/>
      <c r="J726" s="275"/>
      <c r="K726" s="275"/>
      <c r="L726" s="279"/>
      <c r="M726" s="280"/>
      <c r="N726" s="281"/>
      <c r="O726" s="281"/>
      <c r="P726" s="281"/>
      <c r="Q726" s="281"/>
      <c r="R726" s="281"/>
      <c r="S726" s="281"/>
      <c r="T726" s="282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T726" s="283" t="s">
        <v>372</v>
      </c>
      <c r="AU726" s="283" t="s">
        <v>88</v>
      </c>
      <c r="AV726" s="15" t="s">
        <v>83</v>
      </c>
      <c r="AW726" s="15" t="s">
        <v>32</v>
      </c>
      <c r="AX726" s="15" t="s">
        <v>76</v>
      </c>
      <c r="AY726" s="283" t="s">
        <v>362</v>
      </c>
    </row>
    <row r="727" s="15" customFormat="1">
      <c r="A727" s="15"/>
      <c r="B727" s="274"/>
      <c r="C727" s="275"/>
      <c r="D727" s="243" t="s">
        <v>372</v>
      </c>
      <c r="E727" s="276" t="s">
        <v>1</v>
      </c>
      <c r="F727" s="277" t="s">
        <v>4662</v>
      </c>
      <c r="G727" s="275"/>
      <c r="H727" s="276" t="s">
        <v>1</v>
      </c>
      <c r="I727" s="278"/>
      <c r="J727" s="275"/>
      <c r="K727" s="275"/>
      <c r="L727" s="279"/>
      <c r="M727" s="280"/>
      <c r="N727" s="281"/>
      <c r="O727" s="281"/>
      <c r="P727" s="281"/>
      <c r="Q727" s="281"/>
      <c r="R727" s="281"/>
      <c r="S727" s="281"/>
      <c r="T727" s="282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T727" s="283" t="s">
        <v>372</v>
      </c>
      <c r="AU727" s="283" t="s">
        <v>88</v>
      </c>
      <c r="AV727" s="15" t="s">
        <v>83</v>
      </c>
      <c r="AW727" s="15" t="s">
        <v>32</v>
      </c>
      <c r="AX727" s="15" t="s">
        <v>76</v>
      </c>
      <c r="AY727" s="283" t="s">
        <v>362</v>
      </c>
    </row>
    <row r="728" s="13" customFormat="1">
      <c r="A728" s="13"/>
      <c r="B728" s="241"/>
      <c r="C728" s="242"/>
      <c r="D728" s="243" t="s">
        <v>372</v>
      </c>
      <c r="E728" s="244" t="s">
        <v>1</v>
      </c>
      <c r="F728" s="245" t="s">
        <v>1015</v>
      </c>
      <c r="G728" s="242"/>
      <c r="H728" s="246">
        <v>105.75</v>
      </c>
      <c r="I728" s="247"/>
      <c r="J728" s="242"/>
      <c r="K728" s="242"/>
      <c r="L728" s="248"/>
      <c r="M728" s="249"/>
      <c r="N728" s="250"/>
      <c r="O728" s="250"/>
      <c r="P728" s="250"/>
      <c r="Q728" s="250"/>
      <c r="R728" s="250"/>
      <c r="S728" s="250"/>
      <c r="T728" s="251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52" t="s">
        <v>372</v>
      </c>
      <c r="AU728" s="252" t="s">
        <v>88</v>
      </c>
      <c r="AV728" s="13" t="s">
        <v>88</v>
      </c>
      <c r="AW728" s="13" t="s">
        <v>32</v>
      </c>
      <c r="AX728" s="13" t="s">
        <v>76</v>
      </c>
      <c r="AY728" s="252" t="s">
        <v>362</v>
      </c>
    </row>
    <row r="729" s="13" customFormat="1">
      <c r="A729" s="13"/>
      <c r="B729" s="241"/>
      <c r="C729" s="242"/>
      <c r="D729" s="243" t="s">
        <v>372</v>
      </c>
      <c r="E729" s="244" t="s">
        <v>1</v>
      </c>
      <c r="F729" s="245" t="s">
        <v>954</v>
      </c>
      <c r="G729" s="242"/>
      <c r="H729" s="246">
        <v>-4.7279999999999998</v>
      </c>
      <c r="I729" s="247"/>
      <c r="J729" s="242"/>
      <c r="K729" s="242"/>
      <c r="L729" s="248"/>
      <c r="M729" s="249"/>
      <c r="N729" s="250"/>
      <c r="O729" s="250"/>
      <c r="P729" s="250"/>
      <c r="Q729" s="250"/>
      <c r="R729" s="250"/>
      <c r="S729" s="250"/>
      <c r="T729" s="251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52" t="s">
        <v>372</v>
      </c>
      <c r="AU729" s="252" t="s">
        <v>88</v>
      </c>
      <c r="AV729" s="13" t="s">
        <v>88</v>
      </c>
      <c r="AW729" s="13" t="s">
        <v>32</v>
      </c>
      <c r="AX729" s="13" t="s">
        <v>76</v>
      </c>
      <c r="AY729" s="252" t="s">
        <v>362</v>
      </c>
    </row>
    <row r="730" s="15" customFormat="1">
      <c r="A730" s="15"/>
      <c r="B730" s="274"/>
      <c r="C730" s="275"/>
      <c r="D730" s="243" t="s">
        <v>372</v>
      </c>
      <c r="E730" s="276" t="s">
        <v>1</v>
      </c>
      <c r="F730" s="277" t="s">
        <v>4663</v>
      </c>
      <c r="G730" s="275"/>
      <c r="H730" s="276" t="s">
        <v>1</v>
      </c>
      <c r="I730" s="278"/>
      <c r="J730" s="275"/>
      <c r="K730" s="275"/>
      <c r="L730" s="279"/>
      <c r="M730" s="280"/>
      <c r="N730" s="281"/>
      <c r="O730" s="281"/>
      <c r="P730" s="281"/>
      <c r="Q730" s="281"/>
      <c r="R730" s="281"/>
      <c r="S730" s="281"/>
      <c r="T730" s="282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T730" s="283" t="s">
        <v>372</v>
      </c>
      <c r="AU730" s="283" t="s">
        <v>88</v>
      </c>
      <c r="AV730" s="15" t="s">
        <v>83</v>
      </c>
      <c r="AW730" s="15" t="s">
        <v>32</v>
      </c>
      <c r="AX730" s="15" t="s">
        <v>76</v>
      </c>
      <c r="AY730" s="283" t="s">
        <v>362</v>
      </c>
    </row>
    <row r="731" s="13" customFormat="1">
      <c r="A731" s="13"/>
      <c r="B731" s="241"/>
      <c r="C731" s="242"/>
      <c r="D731" s="243" t="s">
        <v>372</v>
      </c>
      <c r="E731" s="244" t="s">
        <v>1</v>
      </c>
      <c r="F731" s="245" t="s">
        <v>1030</v>
      </c>
      <c r="G731" s="242"/>
      <c r="H731" s="246">
        <v>249.375</v>
      </c>
      <c r="I731" s="247"/>
      <c r="J731" s="242"/>
      <c r="K731" s="242"/>
      <c r="L731" s="248"/>
      <c r="M731" s="249"/>
      <c r="N731" s="250"/>
      <c r="O731" s="250"/>
      <c r="P731" s="250"/>
      <c r="Q731" s="250"/>
      <c r="R731" s="250"/>
      <c r="S731" s="250"/>
      <c r="T731" s="251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52" t="s">
        <v>372</v>
      </c>
      <c r="AU731" s="252" t="s">
        <v>88</v>
      </c>
      <c r="AV731" s="13" t="s">
        <v>88</v>
      </c>
      <c r="AW731" s="13" t="s">
        <v>32</v>
      </c>
      <c r="AX731" s="13" t="s">
        <v>76</v>
      </c>
      <c r="AY731" s="252" t="s">
        <v>362</v>
      </c>
    </row>
    <row r="732" s="13" customFormat="1">
      <c r="A732" s="13"/>
      <c r="B732" s="241"/>
      <c r="C732" s="242"/>
      <c r="D732" s="243" t="s">
        <v>372</v>
      </c>
      <c r="E732" s="244" t="s">
        <v>1</v>
      </c>
      <c r="F732" s="245" t="s">
        <v>1008</v>
      </c>
      <c r="G732" s="242"/>
      <c r="H732" s="246">
        <v>-7.8799999999999999</v>
      </c>
      <c r="I732" s="247"/>
      <c r="J732" s="242"/>
      <c r="K732" s="242"/>
      <c r="L732" s="248"/>
      <c r="M732" s="249"/>
      <c r="N732" s="250"/>
      <c r="O732" s="250"/>
      <c r="P732" s="250"/>
      <c r="Q732" s="250"/>
      <c r="R732" s="250"/>
      <c r="S732" s="250"/>
      <c r="T732" s="251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52" t="s">
        <v>372</v>
      </c>
      <c r="AU732" s="252" t="s">
        <v>88</v>
      </c>
      <c r="AV732" s="13" t="s">
        <v>88</v>
      </c>
      <c r="AW732" s="13" t="s">
        <v>32</v>
      </c>
      <c r="AX732" s="13" t="s">
        <v>76</v>
      </c>
      <c r="AY732" s="252" t="s">
        <v>362</v>
      </c>
    </row>
    <row r="733" s="13" customFormat="1">
      <c r="A733" s="13"/>
      <c r="B733" s="241"/>
      <c r="C733" s="242"/>
      <c r="D733" s="243" t="s">
        <v>372</v>
      </c>
      <c r="E733" s="244" t="s">
        <v>1</v>
      </c>
      <c r="F733" s="245" t="s">
        <v>1009</v>
      </c>
      <c r="G733" s="242"/>
      <c r="H733" s="246">
        <v>-39.5</v>
      </c>
      <c r="I733" s="247"/>
      <c r="J733" s="242"/>
      <c r="K733" s="242"/>
      <c r="L733" s="248"/>
      <c r="M733" s="249"/>
      <c r="N733" s="250"/>
      <c r="O733" s="250"/>
      <c r="P733" s="250"/>
      <c r="Q733" s="250"/>
      <c r="R733" s="250"/>
      <c r="S733" s="250"/>
      <c r="T733" s="251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52" t="s">
        <v>372</v>
      </c>
      <c r="AU733" s="252" t="s">
        <v>88</v>
      </c>
      <c r="AV733" s="13" t="s">
        <v>88</v>
      </c>
      <c r="AW733" s="13" t="s">
        <v>32</v>
      </c>
      <c r="AX733" s="13" t="s">
        <v>76</v>
      </c>
      <c r="AY733" s="252" t="s">
        <v>362</v>
      </c>
    </row>
    <row r="734" s="15" customFormat="1">
      <c r="A734" s="15"/>
      <c r="B734" s="274"/>
      <c r="C734" s="275"/>
      <c r="D734" s="243" t="s">
        <v>372</v>
      </c>
      <c r="E734" s="276" t="s">
        <v>1</v>
      </c>
      <c r="F734" s="277" t="s">
        <v>4664</v>
      </c>
      <c r="G734" s="275"/>
      <c r="H734" s="276" t="s">
        <v>1</v>
      </c>
      <c r="I734" s="278"/>
      <c r="J734" s="275"/>
      <c r="K734" s="275"/>
      <c r="L734" s="279"/>
      <c r="M734" s="280"/>
      <c r="N734" s="281"/>
      <c r="O734" s="281"/>
      <c r="P734" s="281"/>
      <c r="Q734" s="281"/>
      <c r="R734" s="281"/>
      <c r="S734" s="281"/>
      <c r="T734" s="282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T734" s="283" t="s">
        <v>372</v>
      </c>
      <c r="AU734" s="283" t="s">
        <v>88</v>
      </c>
      <c r="AV734" s="15" t="s">
        <v>83</v>
      </c>
      <c r="AW734" s="15" t="s">
        <v>32</v>
      </c>
      <c r="AX734" s="15" t="s">
        <v>76</v>
      </c>
      <c r="AY734" s="283" t="s">
        <v>362</v>
      </c>
    </row>
    <row r="735" s="13" customFormat="1">
      <c r="A735" s="13"/>
      <c r="B735" s="241"/>
      <c r="C735" s="242"/>
      <c r="D735" s="243" t="s">
        <v>372</v>
      </c>
      <c r="E735" s="244" t="s">
        <v>1</v>
      </c>
      <c r="F735" s="245" t="s">
        <v>1015</v>
      </c>
      <c r="G735" s="242"/>
      <c r="H735" s="246">
        <v>105.75</v>
      </c>
      <c r="I735" s="247"/>
      <c r="J735" s="242"/>
      <c r="K735" s="242"/>
      <c r="L735" s="248"/>
      <c r="M735" s="249"/>
      <c r="N735" s="250"/>
      <c r="O735" s="250"/>
      <c r="P735" s="250"/>
      <c r="Q735" s="250"/>
      <c r="R735" s="250"/>
      <c r="S735" s="250"/>
      <c r="T735" s="251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52" t="s">
        <v>372</v>
      </c>
      <c r="AU735" s="252" t="s">
        <v>88</v>
      </c>
      <c r="AV735" s="13" t="s">
        <v>88</v>
      </c>
      <c r="AW735" s="13" t="s">
        <v>32</v>
      </c>
      <c r="AX735" s="13" t="s">
        <v>76</v>
      </c>
      <c r="AY735" s="252" t="s">
        <v>362</v>
      </c>
    </row>
    <row r="736" s="13" customFormat="1">
      <c r="A736" s="13"/>
      <c r="B736" s="241"/>
      <c r="C736" s="242"/>
      <c r="D736" s="243" t="s">
        <v>372</v>
      </c>
      <c r="E736" s="244" t="s">
        <v>1</v>
      </c>
      <c r="F736" s="245" t="s">
        <v>952</v>
      </c>
      <c r="G736" s="242"/>
      <c r="H736" s="246">
        <v>-3.1520000000000001</v>
      </c>
      <c r="I736" s="247"/>
      <c r="J736" s="242"/>
      <c r="K736" s="242"/>
      <c r="L736" s="248"/>
      <c r="M736" s="249"/>
      <c r="N736" s="250"/>
      <c r="O736" s="250"/>
      <c r="P736" s="250"/>
      <c r="Q736" s="250"/>
      <c r="R736" s="250"/>
      <c r="S736" s="250"/>
      <c r="T736" s="251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52" t="s">
        <v>372</v>
      </c>
      <c r="AU736" s="252" t="s">
        <v>88</v>
      </c>
      <c r="AV736" s="13" t="s">
        <v>88</v>
      </c>
      <c r="AW736" s="13" t="s">
        <v>32</v>
      </c>
      <c r="AX736" s="13" t="s">
        <v>76</v>
      </c>
      <c r="AY736" s="252" t="s">
        <v>362</v>
      </c>
    </row>
    <row r="737" s="15" customFormat="1">
      <c r="A737" s="15"/>
      <c r="B737" s="274"/>
      <c r="C737" s="275"/>
      <c r="D737" s="243" t="s">
        <v>372</v>
      </c>
      <c r="E737" s="276" t="s">
        <v>1</v>
      </c>
      <c r="F737" s="277" t="s">
        <v>4665</v>
      </c>
      <c r="G737" s="275"/>
      <c r="H737" s="276" t="s">
        <v>1</v>
      </c>
      <c r="I737" s="278"/>
      <c r="J737" s="275"/>
      <c r="K737" s="275"/>
      <c r="L737" s="279"/>
      <c r="M737" s="280"/>
      <c r="N737" s="281"/>
      <c r="O737" s="281"/>
      <c r="P737" s="281"/>
      <c r="Q737" s="281"/>
      <c r="R737" s="281"/>
      <c r="S737" s="281"/>
      <c r="T737" s="282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T737" s="283" t="s">
        <v>372</v>
      </c>
      <c r="AU737" s="283" t="s">
        <v>88</v>
      </c>
      <c r="AV737" s="15" t="s">
        <v>83</v>
      </c>
      <c r="AW737" s="15" t="s">
        <v>32</v>
      </c>
      <c r="AX737" s="15" t="s">
        <v>76</v>
      </c>
      <c r="AY737" s="283" t="s">
        <v>362</v>
      </c>
    </row>
    <row r="738" s="13" customFormat="1">
      <c r="A738" s="13"/>
      <c r="B738" s="241"/>
      <c r="C738" s="242"/>
      <c r="D738" s="243" t="s">
        <v>372</v>
      </c>
      <c r="E738" s="244" t="s">
        <v>1</v>
      </c>
      <c r="F738" s="245" t="s">
        <v>4666</v>
      </c>
      <c r="G738" s="242"/>
      <c r="H738" s="246">
        <v>205.065</v>
      </c>
      <c r="I738" s="247"/>
      <c r="J738" s="242"/>
      <c r="K738" s="242"/>
      <c r="L738" s="248"/>
      <c r="M738" s="249"/>
      <c r="N738" s="250"/>
      <c r="O738" s="250"/>
      <c r="P738" s="250"/>
      <c r="Q738" s="250"/>
      <c r="R738" s="250"/>
      <c r="S738" s="250"/>
      <c r="T738" s="251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52" t="s">
        <v>372</v>
      </c>
      <c r="AU738" s="252" t="s">
        <v>88</v>
      </c>
      <c r="AV738" s="13" t="s">
        <v>88</v>
      </c>
      <c r="AW738" s="13" t="s">
        <v>32</v>
      </c>
      <c r="AX738" s="13" t="s">
        <v>76</v>
      </c>
      <c r="AY738" s="252" t="s">
        <v>362</v>
      </c>
    </row>
    <row r="739" s="13" customFormat="1">
      <c r="A739" s="13"/>
      <c r="B739" s="241"/>
      <c r="C739" s="242"/>
      <c r="D739" s="243" t="s">
        <v>372</v>
      </c>
      <c r="E739" s="244" t="s">
        <v>1</v>
      </c>
      <c r="F739" s="245" t="s">
        <v>969</v>
      </c>
      <c r="G739" s="242"/>
      <c r="H739" s="246">
        <v>-28.367999999999999</v>
      </c>
      <c r="I739" s="247"/>
      <c r="J739" s="242"/>
      <c r="K739" s="242"/>
      <c r="L739" s="248"/>
      <c r="M739" s="249"/>
      <c r="N739" s="250"/>
      <c r="O739" s="250"/>
      <c r="P739" s="250"/>
      <c r="Q739" s="250"/>
      <c r="R739" s="250"/>
      <c r="S739" s="250"/>
      <c r="T739" s="251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52" t="s">
        <v>372</v>
      </c>
      <c r="AU739" s="252" t="s">
        <v>88</v>
      </c>
      <c r="AV739" s="13" t="s">
        <v>88</v>
      </c>
      <c r="AW739" s="13" t="s">
        <v>32</v>
      </c>
      <c r="AX739" s="13" t="s">
        <v>76</v>
      </c>
      <c r="AY739" s="252" t="s">
        <v>362</v>
      </c>
    </row>
    <row r="740" s="13" customFormat="1">
      <c r="A740" s="13"/>
      <c r="B740" s="241"/>
      <c r="C740" s="242"/>
      <c r="D740" s="243" t="s">
        <v>372</v>
      </c>
      <c r="E740" s="244" t="s">
        <v>1</v>
      </c>
      <c r="F740" s="245" t="s">
        <v>966</v>
      </c>
      <c r="G740" s="242"/>
      <c r="H740" s="246">
        <v>-1.379</v>
      </c>
      <c r="I740" s="247"/>
      <c r="J740" s="242"/>
      <c r="K740" s="242"/>
      <c r="L740" s="248"/>
      <c r="M740" s="249"/>
      <c r="N740" s="250"/>
      <c r="O740" s="250"/>
      <c r="P740" s="250"/>
      <c r="Q740" s="250"/>
      <c r="R740" s="250"/>
      <c r="S740" s="250"/>
      <c r="T740" s="251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52" t="s">
        <v>372</v>
      </c>
      <c r="AU740" s="252" t="s">
        <v>88</v>
      </c>
      <c r="AV740" s="13" t="s">
        <v>88</v>
      </c>
      <c r="AW740" s="13" t="s">
        <v>32</v>
      </c>
      <c r="AX740" s="13" t="s">
        <v>76</v>
      </c>
      <c r="AY740" s="252" t="s">
        <v>362</v>
      </c>
    </row>
    <row r="741" s="13" customFormat="1">
      <c r="A741" s="13"/>
      <c r="B741" s="241"/>
      <c r="C741" s="242"/>
      <c r="D741" s="243" t="s">
        <v>372</v>
      </c>
      <c r="E741" s="244" t="s">
        <v>1</v>
      </c>
      <c r="F741" s="245" t="s">
        <v>1027</v>
      </c>
      <c r="G741" s="242"/>
      <c r="H741" s="246">
        <v>-4.9249999999999998</v>
      </c>
      <c r="I741" s="247"/>
      <c r="J741" s="242"/>
      <c r="K741" s="242"/>
      <c r="L741" s="248"/>
      <c r="M741" s="249"/>
      <c r="N741" s="250"/>
      <c r="O741" s="250"/>
      <c r="P741" s="250"/>
      <c r="Q741" s="250"/>
      <c r="R741" s="250"/>
      <c r="S741" s="250"/>
      <c r="T741" s="251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52" t="s">
        <v>372</v>
      </c>
      <c r="AU741" s="252" t="s">
        <v>88</v>
      </c>
      <c r="AV741" s="13" t="s">
        <v>88</v>
      </c>
      <c r="AW741" s="13" t="s">
        <v>32</v>
      </c>
      <c r="AX741" s="13" t="s">
        <v>76</v>
      </c>
      <c r="AY741" s="252" t="s">
        <v>362</v>
      </c>
    </row>
    <row r="742" s="15" customFormat="1">
      <c r="A742" s="15"/>
      <c r="B742" s="274"/>
      <c r="C742" s="275"/>
      <c r="D742" s="243" t="s">
        <v>372</v>
      </c>
      <c r="E742" s="276" t="s">
        <v>1</v>
      </c>
      <c r="F742" s="277" t="s">
        <v>4667</v>
      </c>
      <c r="G742" s="275"/>
      <c r="H742" s="276" t="s">
        <v>1</v>
      </c>
      <c r="I742" s="278"/>
      <c r="J742" s="275"/>
      <c r="K742" s="275"/>
      <c r="L742" s="279"/>
      <c r="M742" s="280"/>
      <c r="N742" s="281"/>
      <c r="O742" s="281"/>
      <c r="P742" s="281"/>
      <c r="Q742" s="281"/>
      <c r="R742" s="281"/>
      <c r="S742" s="281"/>
      <c r="T742" s="282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T742" s="283" t="s">
        <v>372</v>
      </c>
      <c r="AU742" s="283" t="s">
        <v>88</v>
      </c>
      <c r="AV742" s="15" t="s">
        <v>83</v>
      </c>
      <c r="AW742" s="15" t="s">
        <v>32</v>
      </c>
      <c r="AX742" s="15" t="s">
        <v>76</v>
      </c>
      <c r="AY742" s="283" t="s">
        <v>362</v>
      </c>
    </row>
    <row r="743" s="13" customFormat="1">
      <c r="A743" s="13"/>
      <c r="B743" s="241"/>
      <c r="C743" s="242"/>
      <c r="D743" s="243" t="s">
        <v>372</v>
      </c>
      <c r="E743" s="244" t="s">
        <v>1</v>
      </c>
      <c r="F743" s="245" t="s">
        <v>4668</v>
      </c>
      <c r="G743" s="242"/>
      <c r="H743" s="246">
        <v>31.702000000000002</v>
      </c>
      <c r="I743" s="247"/>
      <c r="J743" s="242"/>
      <c r="K743" s="242"/>
      <c r="L743" s="248"/>
      <c r="M743" s="249"/>
      <c r="N743" s="250"/>
      <c r="O743" s="250"/>
      <c r="P743" s="250"/>
      <c r="Q743" s="250"/>
      <c r="R743" s="250"/>
      <c r="S743" s="250"/>
      <c r="T743" s="251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52" t="s">
        <v>372</v>
      </c>
      <c r="AU743" s="252" t="s">
        <v>88</v>
      </c>
      <c r="AV743" s="13" t="s">
        <v>88</v>
      </c>
      <c r="AW743" s="13" t="s">
        <v>32</v>
      </c>
      <c r="AX743" s="13" t="s">
        <v>76</v>
      </c>
      <c r="AY743" s="252" t="s">
        <v>362</v>
      </c>
    </row>
    <row r="744" s="13" customFormat="1">
      <c r="A744" s="13"/>
      <c r="B744" s="241"/>
      <c r="C744" s="242"/>
      <c r="D744" s="243" t="s">
        <v>372</v>
      </c>
      <c r="E744" s="244" t="s">
        <v>1</v>
      </c>
      <c r="F744" s="245" t="s">
        <v>966</v>
      </c>
      <c r="G744" s="242"/>
      <c r="H744" s="246">
        <v>-1.379</v>
      </c>
      <c r="I744" s="247"/>
      <c r="J744" s="242"/>
      <c r="K744" s="242"/>
      <c r="L744" s="248"/>
      <c r="M744" s="249"/>
      <c r="N744" s="250"/>
      <c r="O744" s="250"/>
      <c r="P744" s="250"/>
      <c r="Q744" s="250"/>
      <c r="R744" s="250"/>
      <c r="S744" s="250"/>
      <c r="T744" s="251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52" t="s">
        <v>372</v>
      </c>
      <c r="AU744" s="252" t="s">
        <v>88</v>
      </c>
      <c r="AV744" s="13" t="s">
        <v>88</v>
      </c>
      <c r="AW744" s="13" t="s">
        <v>32</v>
      </c>
      <c r="AX744" s="13" t="s">
        <v>76</v>
      </c>
      <c r="AY744" s="252" t="s">
        <v>362</v>
      </c>
    </row>
    <row r="745" s="15" customFormat="1">
      <c r="A745" s="15"/>
      <c r="B745" s="274"/>
      <c r="C745" s="275"/>
      <c r="D745" s="243" t="s">
        <v>372</v>
      </c>
      <c r="E745" s="276" t="s">
        <v>1</v>
      </c>
      <c r="F745" s="277" t="s">
        <v>4669</v>
      </c>
      <c r="G745" s="275"/>
      <c r="H745" s="276" t="s">
        <v>1</v>
      </c>
      <c r="I745" s="278"/>
      <c r="J745" s="275"/>
      <c r="K745" s="275"/>
      <c r="L745" s="279"/>
      <c r="M745" s="280"/>
      <c r="N745" s="281"/>
      <c r="O745" s="281"/>
      <c r="P745" s="281"/>
      <c r="Q745" s="281"/>
      <c r="R745" s="281"/>
      <c r="S745" s="281"/>
      <c r="T745" s="282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T745" s="283" t="s">
        <v>372</v>
      </c>
      <c r="AU745" s="283" t="s">
        <v>88</v>
      </c>
      <c r="AV745" s="15" t="s">
        <v>83</v>
      </c>
      <c r="AW745" s="15" t="s">
        <v>32</v>
      </c>
      <c r="AX745" s="15" t="s">
        <v>76</v>
      </c>
      <c r="AY745" s="283" t="s">
        <v>362</v>
      </c>
    </row>
    <row r="746" s="13" customFormat="1">
      <c r="A746" s="13"/>
      <c r="B746" s="241"/>
      <c r="C746" s="242"/>
      <c r="D746" s="243" t="s">
        <v>372</v>
      </c>
      <c r="E746" s="244" t="s">
        <v>1</v>
      </c>
      <c r="F746" s="245" t="s">
        <v>1022</v>
      </c>
      <c r="G746" s="242"/>
      <c r="H746" s="246">
        <v>52.268999999999998</v>
      </c>
      <c r="I746" s="247"/>
      <c r="J746" s="242"/>
      <c r="K746" s="242"/>
      <c r="L746" s="248"/>
      <c r="M746" s="249"/>
      <c r="N746" s="250"/>
      <c r="O746" s="250"/>
      <c r="P746" s="250"/>
      <c r="Q746" s="250"/>
      <c r="R746" s="250"/>
      <c r="S746" s="250"/>
      <c r="T746" s="251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52" t="s">
        <v>372</v>
      </c>
      <c r="AU746" s="252" t="s">
        <v>88</v>
      </c>
      <c r="AV746" s="13" t="s">
        <v>88</v>
      </c>
      <c r="AW746" s="13" t="s">
        <v>32</v>
      </c>
      <c r="AX746" s="13" t="s">
        <v>76</v>
      </c>
      <c r="AY746" s="252" t="s">
        <v>362</v>
      </c>
    </row>
    <row r="747" s="13" customFormat="1">
      <c r="A747" s="13"/>
      <c r="B747" s="241"/>
      <c r="C747" s="242"/>
      <c r="D747" s="243" t="s">
        <v>372</v>
      </c>
      <c r="E747" s="244" t="s">
        <v>1</v>
      </c>
      <c r="F747" s="245" t="s">
        <v>963</v>
      </c>
      <c r="G747" s="242"/>
      <c r="H747" s="246">
        <v>-2.4630000000000001</v>
      </c>
      <c r="I747" s="247"/>
      <c r="J747" s="242"/>
      <c r="K747" s="242"/>
      <c r="L747" s="248"/>
      <c r="M747" s="249"/>
      <c r="N747" s="250"/>
      <c r="O747" s="250"/>
      <c r="P747" s="250"/>
      <c r="Q747" s="250"/>
      <c r="R747" s="250"/>
      <c r="S747" s="250"/>
      <c r="T747" s="251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52" t="s">
        <v>372</v>
      </c>
      <c r="AU747" s="252" t="s">
        <v>88</v>
      </c>
      <c r="AV747" s="13" t="s">
        <v>88</v>
      </c>
      <c r="AW747" s="13" t="s">
        <v>32</v>
      </c>
      <c r="AX747" s="13" t="s">
        <v>76</v>
      </c>
      <c r="AY747" s="252" t="s">
        <v>362</v>
      </c>
    </row>
    <row r="748" s="15" customFormat="1">
      <c r="A748" s="15"/>
      <c r="B748" s="274"/>
      <c r="C748" s="275"/>
      <c r="D748" s="243" t="s">
        <v>372</v>
      </c>
      <c r="E748" s="276" t="s">
        <v>1</v>
      </c>
      <c r="F748" s="277" t="s">
        <v>4670</v>
      </c>
      <c r="G748" s="275"/>
      <c r="H748" s="276" t="s">
        <v>1</v>
      </c>
      <c r="I748" s="278"/>
      <c r="J748" s="275"/>
      <c r="K748" s="275"/>
      <c r="L748" s="279"/>
      <c r="M748" s="280"/>
      <c r="N748" s="281"/>
      <c r="O748" s="281"/>
      <c r="P748" s="281"/>
      <c r="Q748" s="281"/>
      <c r="R748" s="281"/>
      <c r="S748" s="281"/>
      <c r="T748" s="282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T748" s="283" t="s">
        <v>372</v>
      </c>
      <c r="AU748" s="283" t="s">
        <v>88</v>
      </c>
      <c r="AV748" s="15" t="s">
        <v>83</v>
      </c>
      <c r="AW748" s="15" t="s">
        <v>32</v>
      </c>
      <c r="AX748" s="15" t="s">
        <v>76</v>
      </c>
      <c r="AY748" s="283" t="s">
        <v>362</v>
      </c>
    </row>
    <row r="749" s="15" customFormat="1">
      <c r="A749" s="15"/>
      <c r="B749" s="274"/>
      <c r="C749" s="275"/>
      <c r="D749" s="243" t="s">
        <v>372</v>
      </c>
      <c r="E749" s="276" t="s">
        <v>1</v>
      </c>
      <c r="F749" s="277" t="s">
        <v>4671</v>
      </c>
      <c r="G749" s="275"/>
      <c r="H749" s="276" t="s">
        <v>1</v>
      </c>
      <c r="I749" s="278"/>
      <c r="J749" s="275"/>
      <c r="K749" s="275"/>
      <c r="L749" s="279"/>
      <c r="M749" s="280"/>
      <c r="N749" s="281"/>
      <c r="O749" s="281"/>
      <c r="P749" s="281"/>
      <c r="Q749" s="281"/>
      <c r="R749" s="281"/>
      <c r="S749" s="281"/>
      <c r="T749" s="282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T749" s="283" t="s">
        <v>372</v>
      </c>
      <c r="AU749" s="283" t="s">
        <v>88</v>
      </c>
      <c r="AV749" s="15" t="s">
        <v>83</v>
      </c>
      <c r="AW749" s="15" t="s">
        <v>32</v>
      </c>
      <c r="AX749" s="15" t="s">
        <v>76</v>
      </c>
      <c r="AY749" s="283" t="s">
        <v>362</v>
      </c>
    </row>
    <row r="750" s="13" customFormat="1">
      <c r="A750" s="13"/>
      <c r="B750" s="241"/>
      <c r="C750" s="242"/>
      <c r="D750" s="243" t="s">
        <v>372</v>
      </c>
      <c r="E750" s="244" t="s">
        <v>1</v>
      </c>
      <c r="F750" s="245" t="s">
        <v>4652</v>
      </c>
      <c r="G750" s="242"/>
      <c r="H750" s="246">
        <v>158.625</v>
      </c>
      <c r="I750" s="247"/>
      <c r="J750" s="242"/>
      <c r="K750" s="242"/>
      <c r="L750" s="248"/>
      <c r="M750" s="249"/>
      <c r="N750" s="250"/>
      <c r="O750" s="250"/>
      <c r="P750" s="250"/>
      <c r="Q750" s="250"/>
      <c r="R750" s="250"/>
      <c r="S750" s="250"/>
      <c r="T750" s="251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52" t="s">
        <v>372</v>
      </c>
      <c r="AU750" s="252" t="s">
        <v>88</v>
      </c>
      <c r="AV750" s="13" t="s">
        <v>88</v>
      </c>
      <c r="AW750" s="13" t="s">
        <v>32</v>
      </c>
      <c r="AX750" s="13" t="s">
        <v>76</v>
      </c>
      <c r="AY750" s="252" t="s">
        <v>362</v>
      </c>
    </row>
    <row r="751" s="13" customFormat="1">
      <c r="A751" s="13"/>
      <c r="B751" s="241"/>
      <c r="C751" s="242"/>
      <c r="D751" s="243" t="s">
        <v>372</v>
      </c>
      <c r="E751" s="244" t="s">
        <v>1</v>
      </c>
      <c r="F751" s="245" t="s">
        <v>4672</v>
      </c>
      <c r="G751" s="242"/>
      <c r="H751" s="246">
        <v>-4.008</v>
      </c>
      <c r="I751" s="247"/>
      <c r="J751" s="242"/>
      <c r="K751" s="242"/>
      <c r="L751" s="248"/>
      <c r="M751" s="249"/>
      <c r="N751" s="250"/>
      <c r="O751" s="250"/>
      <c r="P751" s="250"/>
      <c r="Q751" s="250"/>
      <c r="R751" s="250"/>
      <c r="S751" s="250"/>
      <c r="T751" s="251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52" t="s">
        <v>372</v>
      </c>
      <c r="AU751" s="252" t="s">
        <v>88</v>
      </c>
      <c r="AV751" s="13" t="s">
        <v>88</v>
      </c>
      <c r="AW751" s="13" t="s">
        <v>32</v>
      </c>
      <c r="AX751" s="13" t="s">
        <v>76</v>
      </c>
      <c r="AY751" s="252" t="s">
        <v>362</v>
      </c>
    </row>
    <row r="752" s="15" customFormat="1">
      <c r="A752" s="15"/>
      <c r="B752" s="274"/>
      <c r="C752" s="275"/>
      <c r="D752" s="243" t="s">
        <v>372</v>
      </c>
      <c r="E752" s="276" t="s">
        <v>1</v>
      </c>
      <c r="F752" s="277" t="s">
        <v>4673</v>
      </c>
      <c r="G752" s="275"/>
      <c r="H752" s="276" t="s">
        <v>1</v>
      </c>
      <c r="I752" s="278"/>
      <c r="J752" s="275"/>
      <c r="K752" s="275"/>
      <c r="L752" s="279"/>
      <c r="M752" s="280"/>
      <c r="N752" s="281"/>
      <c r="O752" s="281"/>
      <c r="P752" s="281"/>
      <c r="Q752" s="281"/>
      <c r="R752" s="281"/>
      <c r="S752" s="281"/>
      <c r="T752" s="282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T752" s="283" t="s">
        <v>372</v>
      </c>
      <c r="AU752" s="283" t="s">
        <v>88</v>
      </c>
      <c r="AV752" s="15" t="s">
        <v>83</v>
      </c>
      <c r="AW752" s="15" t="s">
        <v>32</v>
      </c>
      <c r="AX752" s="15" t="s">
        <v>76</v>
      </c>
      <c r="AY752" s="283" t="s">
        <v>362</v>
      </c>
    </row>
    <row r="753" s="13" customFormat="1">
      <c r="A753" s="13"/>
      <c r="B753" s="241"/>
      <c r="C753" s="242"/>
      <c r="D753" s="243" t="s">
        <v>372</v>
      </c>
      <c r="E753" s="244" t="s">
        <v>1</v>
      </c>
      <c r="F753" s="245" t="s">
        <v>1018</v>
      </c>
      <c r="G753" s="242"/>
      <c r="H753" s="246">
        <v>299.25</v>
      </c>
      <c r="I753" s="247"/>
      <c r="J753" s="242"/>
      <c r="K753" s="242"/>
      <c r="L753" s="248"/>
      <c r="M753" s="249"/>
      <c r="N753" s="250"/>
      <c r="O753" s="250"/>
      <c r="P753" s="250"/>
      <c r="Q753" s="250"/>
      <c r="R753" s="250"/>
      <c r="S753" s="250"/>
      <c r="T753" s="251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52" t="s">
        <v>372</v>
      </c>
      <c r="AU753" s="252" t="s">
        <v>88</v>
      </c>
      <c r="AV753" s="13" t="s">
        <v>88</v>
      </c>
      <c r="AW753" s="13" t="s">
        <v>32</v>
      </c>
      <c r="AX753" s="13" t="s">
        <v>76</v>
      </c>
      <c r="AY753" s="252" t="s">
        <v>362</v>
      </c>
    </row>
    <row r="754" s="13" customFormat="1">
      <c r="A754" s="13"/>
      <c r="B754" s="241"/>
      <c r="C754" s="242"/>
      <c r="D754" s="243" t="s">
        <v>372</v>
      </c>
      <c r="E754" s="244" t="s">
        <v>1</v>
      </c>
      <c r="F754" s="245" t="s">
        <v>982</v>
      </c>
      <c r="G754" s="242"/>
      <c r="H754" s="246">
        <v>-9.4559999999999995</v>
      </c>
      <c r="I754" s="247"/>
      <c r="J754" s="242"/>
      <c r="K754" s="242"/>
      <c r="L754" s="248"/>
      <c r="M754" s="249"/>
      <c r="N754" s="250"/>
      <c r="O754" s="250"/>
      <c r="P754" s="250"/>
      <c r="Q754" s="250"/>
      <c r="R754" s="250"/>
      <c r="S754" s="250"/>
      <c r="T754" s="251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52" t="s">
        <v>372</v>
      </c>
      <c r="AU754" s="252" t="s">
        <v>88</v>
      </c>
      <c r="AV754" s="13" t="s">
        <v>88</v>
      </c>
      <c r="AW754" s="13" t="s">
        <v>32</v>
      </c>
      <c r="AX754" s="13" t="s">
        <v>76</v>
      </c>
      <c r="AY754" s="252" t="s">
        <v>362</v>
      </c>
    </row>
    <row r="755" s="13" customFormat="1">
      <c r="A755" s="13"/>
      <c r="B755" s="241"/>
      <c r="C755" s="242"/>
      <c r="D755" s="243" t="s">
        <v>372</v>
      </c>
      <c r="E755" s="244" t="s">
        <v>1</v>
      </c>
      <c r="F755" s="245" t="s">
        <v>992</v>
      </c>
      <c r="G755" s="242"/>
      <c r="H755" s="246">
        <v>-47.399999999999999</v>
      </c>
      <c r="I755" s="247"/>
      <c r="J755" s="242"/>
      <c r="K755" s="242"/>
      <c r="L755" s="248"/>
      <c r="M755" s="249"/>
      <c r="N755" s="250"/>
      <c r="O755" s="250"/>
      <c r="P755" s="250"/>
      <c r="Q755" s="250"/>
      <c r="R755" s="250"/>
      <c r="S755" s="250"/>
      <c r="T755" s="251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52" t="s">
        <v>372</v>
      </c>
      <c r="AU755" s="252" t="s">
        <v>88</v>
      </c>
      <c r="AV755" s="13" t="s">
        <v>88</v>
      </c>
      <c r="AW755" s="13" t="s">
        <v>32</v>
      </c>
      <c r="AX755" s="13" t="s">
        <v>76</v>
      </c>
      <c r="AY755" s="252" t="s">
        <v>362</v>
      </c>
    </row>
    <row r="756" s="16" customFormat="1">
      <c r="A756" s="16"/>
      <c r="B756" s="297"/>
      <c r="C756" s="298"/>
      <c r="D756" s="243" t="s">
        <v>372</v>
      </c>
      <c r="E756" s="299" t="s">
        <v>1</v>
      </c>
      <c r="F756" s="300" t="s">
        <v>848</v>
      </c>
      <c r="G756" s="298"/>
      <c r="H756" s="301">
        <v>1053.1479999999999</v>
      </c>
      <c r="I756" s="302"/>
      <c r="J756" s="298"/>
      <c r="K756" s="298"/>
      <c r="L756" s="303"/>
      <c r="M756" s="304"/>
      <c r="N756" s="305"/>
      <c r="O756" s="305"/>
      <c r="P756" s="305"/>
      <c r="Q756" s="305"/>
      <c r="R756" s="305"/>
      <c r="S756" s="305"/>
      <c r="T756" s="306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  <c r="AT756" s="307" t="s">
        <v>372</v>
      </c>
      <c r="AU756" s="307" t="s">
        <v>88</v>
      </c>
      <c r="AV756" s="16" t="s">
        <v>104</v>
      </c>
      <c r="AW756" s="16" t="s">
        <v>32</v>
      </c>
      <c r="AX756" s="16" t="s">
        <v>76</v>
      </c>
      <c r="AY756" s="307" t="s">
        <v>362</v>
      </c>
    </row>
    <row r="757" s="15" customFormat="1">
      <c r="A757" s="15"/>
      <c r="B757" s="274"/>
      <c r="C757" s="275"/>
      <c r="D757" s="243" t="s">
        <v>372</v>
      </c>
      <c r="E757" s="276" t="s">
        <v>1</v>
      </c>
      <c r="F757" s="277" t="s">
        <v>772</v>
      </c>
      <c r="G757" s="275"/>
      <c r="H757" s="276" t="s">
        <v>1</v>
      </c>
      <c r="I757" s="278"/>
      <c r="J757" s="275"/>
      <c r="K757" s="275"/>
      <c r="L757" s="279"/>
      <c r="M757" s="280"/>
      <c r="N757" s="281"/>
      <c r="O757" s="281"/>
      <c r="P757" s="281"/>
      <c r="Q757" s="281"/>
      <c r="R757" s="281"/>
      <c r="S757" s="281"/>
      <c r="T757" s="282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T757" s="283" t="s">
        <v>372</v>
      </c>
      <c r="AU757" s="283" t="s">
        <v>88</v>
      </c>
      <c r="AV757" s="15" t="s">
        <v>83</v>
      </c>
      <c r="AW757" s="15" t="s">
        <v>32</v>
      </c>
      <c r="AX757" s="15" t="s">
        <v>76</v>
      </c>
      <c r="AY757" s="283" t="s">
        <v>362</v>
      </c>
    </row>
    <row r="758" s="15" customFormat="1">
      <c r="A758" s="15"/>
      <c r="B758" s="274"/>
      <c r="C758" s="275"/>
      <c r="D758" s="243" t="s">
        <v>372</v>
      </c>
      <c r="E758" s="276" t="s">
        <v>1</v>
      </c>
      <c r="F758" s="277" t="s">
        <v>4674</v>
      </c>
      <c r="G758" s="275"/>
      <c r="H758" s="276" t="s">
        <v>1</v>
      </c>
      <c r="I758" s="278"/>
      <c r="J758" s="275"/>
      <c r="K758" s="275"/>
      <c r="L758" s="279"/>
      <c r="M758" s="280"/>
      <c r="N758" s="281"/>
      <c r="O758" s="281"/>
      <c r="P758" s="281"/>
      <c r="Q758" s="281"/>
      <c r="R758" s="281"/>
      <c r="S758" s="281"/>
      <c r="T758" s="282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T758" s="283" t="s">
        <v>372</v>
      </c>
      <c r="AU758" s="283" t="s">
        <v>88</v>
      </c>
      <c r="AV758" s="15" t="s">
        <v>83</v>
      </c>
      <c r="AW758" s="15" t="s">
        <v>32</v>
      </c>
      <c r="AX758" s="15" t="s">
        <v>76</v>
      </c>
      <c r="AY758" s="283" t="s">
        <v>362</v>
      </c>
    </row>
    <row r="759" s="13" customFormat="1">
      <c r="A759" s="13"/>
      <c r="B759" s="241"/>
      <c r="C759" s="242"/>
      <c r="D759" s="243" t="s">
        <v>372</v>
      </c>
      <c r="E759" s="244" t="s">
        <v>1</v>
      </c>
      <c r="F759" s="245" t="s">
        <v>1015</v>
      </c>
      <c r="G759" s="242"/>
      <c r="H759" s="246">
        <v>105.75</v>
      </c>
      <c r="I759" s="247"/>
      <c r="J759" s="242"/>
      <c r="K759" s="242"/>
      <c r="L759" s="248"/>
      <c r="M759" s="249"/>
      <c r="N759" s="250"/>
      <c r="O759" s="250"/>
      <c r="P759" s="250"/>
      <c r="Q759" s="250"/>
      <c r="R759" s="250"/>
      <c r="S759" s="250"/>
      <c r="T759" s="251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52" t="s">
        <v>372</v>
      </c>
      <c r="AU759" s="252" t="s">
        <v>88</v>
      </c>
      <c r="AV759" s="13" t="s">
        <v>88</v>
      </c>
      <c r="AW759" s="13" t="s">
        <v>32</v>
      </c>
      <c r="AX759" s="13" t="s">
        <v>76</v>
      </c>
      <c r="AY759" s="252" t="s">
        <v>362</v>
      </c>
    </row>
    <row r="760" s="13" customFormat="1">
      <c r="A760" s="13"/>
      <c r="B760" s="241"/>
      <c r="C760" s="242"/>
      <c r="D760" s="243" t="s">
        <v>372</v>
      </c>
      <c r="E760" s="244" t="s">
        <v>1</v>
      </c>
      <c r="F760" s="245" t="s">
        <v>954</v>
      </c>
      <c r="G760" s="242"/>
      <c r="H760" s="246">
        <v>-4.7279999999999998</v>
      </c>
      <c r="I760" s="247"/>
      <c r="J760" s="242"/>
      <c r="K760" s="242"/>
      <c r="L760" s="248"/>
      <c r="M760" s="249"/>
      <c r="N760" s="250"/>
      <c r="O760" s="250"/>
      <c r="P760" s="250"/>
      <c r="Q760" s="250"/>
      <c r="R760" s="250"/>
      <c r="S760" s="250"/>
      <c r="T760" s="251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52" t="s">
        <v>372</v>
      </c>
      <c r="AU760" s="252" t="s">
        <v>88</v>
      </c>
      <c r="AV760" s="13" t="s">
        <v>88</v>
      </c>
      <c r="AW760" s="13" t="s">
        <v>32</v>
      </c>
      <c r="AX760" s="13" t="s">
        <v>76</v>
      </c>
      <c r="AY760" s="252" t="s">
        <v>362</v>
      </c>
    </row>
    <row r="761" s="15" customFormat="1">
      <c r="A761" s="15"/>
      <c r="B761" s="274"/>
      <c r="C761" s="275"/>
      <c r="D761" s="243" t="s">
        <v>372</v>
      </c>
      <c r="E761" s="276" t="s">
        <v>1</v>
      </c>
      <c r="F761" s="277" t="s">
        <v>4675</v>
      </c>
      <c r="G761" s="275"/>
      <c r="H761" s="276" t="s">
        <v>1</v>
      </c>
      <c r="I761" s="278"/>
      <c r="J761" s="275"/>
      <c r="K761" s="275"/>
      <c r="L761" s="279"/>
      <c r="M761" s="280"/>
      <c r="N761" s="281"/>
      <c r="O761" s="281"/>
      <c r="P761" s="281"/>
      <c r="Q761" s="281"/>
      <c r="R761" s="281"/>
      <c r="S761" s="281"/>
      <c r="T761" s="282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T761" s="283" t="s">
        <v>372</v>
      </c>
      <c r="AU761" s="283" t="s">
        <v>88</v>
      </c>
      <c r="AV761" s="15" t="s">
        <v>83</v>
      </c>
      <c r="AW761" s="15" t="s">
        <v>32</v>
      </c>
      <c r="AX761" s="15" t="s">
        <v>76</v>
      </c>
      <c r="AY761" s="283" t="s">
        <v>362</v>
      </c>
    </row>
    <row r="762" s="13" customFormat="1">
      <c r="A762" s="13"/>
      <c r="B762" s="241"/>
      <c r="C762" s="242"/>
      <c r="D762" s="243" t="s">
        <v>372</v>
      </c>
      <c r="E762" s="244" t="s">
        <v>1</v>
      </c>
      <c r="F762" s="245" t="s">
        <v>1030</v>
      </c>
      <c r="G762" s="242"/>
      <c r="H762" s="246">
        <v>249.375</v>
      </c>
      <c r="I762" s="247"/>
      <c r="J762" s="242"/>
      <c r="K762" s="242"/>
      <c r="L762" s="248"/>
      <c r="M762" s="249"/>
      <c r="N762" s="250"/>
      <c r="O762" s="250"/>
      <c r="P762" s="250"/>
      <c r="Q762" s="250"/>
      <c r="R762" s="250"/>
      <c r="S762" s="250"/>
      <c r="T762" s="251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52" t="s">
        <v>372</v>
      </c>
      <c r="AU762" s="252" t="s">
        <v>88</v>
      </c>
      <c r="AV762" s="13" t="s">
        <v>88</v>
      </c>
      <c r="AW762" s="13" t="s">
        <v>32</v>
      </c>
      <c r="AX762" s="13" t="s">
        <v>76</v>
      </c>
      <c r="AY762" s="252" t="s">
        <v>362</v>
      </c>
    </row>
    <row r="763" s="13" customFormat="1">
      <c r="A763" s="13"/>
      <c r="B763" s="241"/>
      <c r="C763" s="242"/>
      <c r="D763" s="243" t="s">
        <v>372</v>
      </c>
      <c r="E763" s="244" t="s">
        <v>1</v>
      </c>
      <c r="F763" s="245" t="s">
        <v>1008</v>
      </c>
      <c r="G763" s="242"/>
      <c r="H763" s="246">
        <v>-7.8799999999999999</v>
      </c>
      <c r="I763" s="247"/>
      <c r="J763" s="242"/>
      <c r="K763" s="242"/>
      <c r="L763" s="248"/>
      <c r="M763" s="249"/>
      <c r="N763" s="250"/>
      <c r="O763" s="250"/>
      <c r="P763" s="250"/>
      <c r="Q763" s="250"/>
      <c r="R763" s="250"/>
      <c r="S763" s="250"/>
      <c r="T763" s="251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52" t="s">
        <v>372</v>
      </c>
      <c r="AU763" s="252" t="s">
        <v>88</v>
      </c>
      <c r="AV763" s="13" t="s">
        <v>88</v>
      </c>
      <c r="AW763" s="13" t="s">
        <v>32</v>
      </c>
      <c r="AX763" s="13" t="s">
        <v>76</v>
      </c>
      <c r="AY763" s="252" t="s">
        <v>362</v>
      </c>
    </row>
    <row r="764" s="13" customFormat="1">
      <c r="A764" s="13"/>
      <c r="B764" s="241"/>
      <c r="C764" s="242"/>
      <c r="D764" s="243" t="s">
        <v>372</v>
      </c>
      <c r="E764" s="244" t="s">
        <v>1</v>
      </c>
      <c r="F764" s="245" t="s">
        <v>1009</v>
      </c>
      <c r="G764" s="242"/>
      <c r="H764" s="246">
        <v>-39.5</v>
      </c>
      <c r="I764" s="247"/>
      <c r="J764" s="242"/>
      <c r="K764" s="242"/>
      <c r="L764" s="248"/>
      <c r="M764" s="249"/>
      <c r="N764" s="250"/>
      <c r="O764" s="250"/>
      <c r="P764" s="250"/>
      <c r="Q764" s="250"/>
      <c r="R764" s="250"/>
      <c r="S764" s="250"/>
      <c r="T764" s="251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52" t="s">
        <v>372</v>
      </c>
      <c r="AU764" s="252" t="s">
        <v>88</v>
      </c>
      <c r="AV764" s="13" t="s">
        <v>88</v>
      </c>
      <c r="AW764" s="13" t="s">
        <v>32</v>
      </c>
      <c r="AX764" s="13" t="s">
        <v>76</v>
      </c>
      <c r="AY764" s="252" t="s">
        <v>362</v>
      </c>
    </row>
    <row r="765" s="15" customFormat="1">
      <c r="A765" s="15"/>
      <c r="B765" s="274"/>
      <c r="C765" s="275"/>
      <c r="D765" s="243" t="s">
        <v>372</v>
      </c>
      <c r="E765" s="276" t="s">
        <v>1</v>
      </c>
      <c r="F765" s="277" t="s">
        <v>4676</v>
      </c>
      <c r="G765" s="275"/>
      <c r="H765" s="276" t="s">
        <v>1</v>
      </c>
      <c r="I765" s="278"/>
      <c r="J765" s="275"/>
      <c r="K765" s="275"/>
      <c r="L765" s="279"/>
      <c r="M765" s="280"/>
      <c r="N765" s="281"/>
      <c r="O765" s="281"/>
      <c r="P765" s="281"/>
      <c r="Q765" s="281"/>
      <c r="R765" s="281"/>
      <c r="S765" s="281"/>
      <c r="T765" s="282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T765" s="283" t="s">
        <v>372</v>
      </c>
      <c r="AU765" s="283" t="s">
        <v>88</v>
      </c>
      <c r="AV765" s="15" t="s">
        <v>83</v>
      </c>
      <c r="AW765" s="15" t="s">
        <v>32</v>
      </c>
      <c r="AX765" s="15" t="s">
        <v>76</v>
      </c>
      <c r="AY765" s="283" t="s">
        <v>362</v>
      </c>
    </row>
    <row r="766" s="13" customFormat="1">
      <c r="A766" s="13"/>
      <c r="B766" s="241"/>
      <c r="C766" s="242"/>
      <c r="D766" s="243" t="s">
        <v>372</v>
      </c>
      <c r="E766" s="244" t="s">
        <v>1</v>
      </c>
      <c r="F766" s="245" t="s">
        <v>1020</v>
      </c>
      <c r="G766" s="242"/>
      <c r="H766" s="246">
        <v>52.875</v>
      </c>
      <c r="I766" s="247"/>
      <c r="J766" s="242"/>
      <c r="K766" s="242"/>
      <c r="L766" s="248"/>
      <c r="M766" s="249"/>
      <c r="N766" s="250"/>
      <c r="O766" s="250"/>
      <c r="P766" s="250"/>
      <c r="Q766" s="250"/>
      <c r="R766" s="250"/>
      <c r="S766" s="250"/>
      <c r="T766" s="251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52" t="s">
        <v>372</v>
      </c>
      <c r="AU766" s="252" t="s">
        <v>88</v>
      </c>
      <c r="AV766" s="13" t="s">
        <v>88</v>
      </c>
      <c r="AW766" s="13" t="s">
        <v>32</v>
      </c>
      <c r="AX766" s="13" t="s">
        <v>76</v>
      </c>
      <c r="AY766" s="252" t="s">
        <v>362</v>
      </c>
    </row>
    <row r="767" s="13" customFormat="1">
      <c r="A767" s="13"/>
      <c r="B767" s="241"/>
      <c r="C767" s="242"/>
      <c r="D767" s="243" t="s">
        <v>372</v>
      </c>
      <c r="E767" s="244" t="s">
        <v>1</v>
      </c>
      <c r="F767" s="245" t="s">
        <v>957</v>
      </c>
      <c r="G767" s="242"/>
      <c r="H767" s="246">
        <v>-1.5760000000000001</v>
      </c>
      <c r="I767" s="247"/>
      <c r="J767" s="242"/>
      <c r="K767" s="242"/>
      <c r="L767" s="248"/>
      <c r="M767" s="249"/>
      <c r="N767" s="250"/>
      <c r="O767" s="250"/>
      <c r="P767" s="250"/>
      <c r="Q767" s="250"/>
      <c r="R767" s="250"/>
      <c r="S767" s="250"/>
      <c r="T767" s="251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52" t="s">
        <v>372</v>
      </c>
      <c r="AU767" s="252" t="s">
        <v>88</v>
      </c>
      <c r="AV767" s="13" t="s">
        <v>88</v>
      </c>
      <c r="AW767" s="13" t="s">
        <v>32</v>
      </c>
      <c r="AX767" s="13" t="s">
        <v>76</v>
      </c>
      <c r="AY767" s="252" t="s">
        <v>362</v>
      </c>
    </row>
    <row r="768" s="15" customFormat="1">
      <c r="A768" s="15"/>
      <c r="B768" s="274"/>
      <c r="C768" s="275"/>
      <c r="D768" s="243" t="s">
        <v>372</v>
      </c>
      <c r="E768" s="276" t="s">
        <v>1</v>
      </c>
      <c r="F768" s="277" t="s">
        <v>4677</v>
      </c>
      <c r="G768" s="275"/>
      <c r="H768" s="276" t="s">
        <v>1</v>
      </c>
      <c r="I768" s="278"/>
      <c r="J768" s="275"/>
      <c r="K768" s="275"/>
      <c r="L768" s="279"/>
      <c r="M768" s="280"/>
      <c r="N768" s="281"/>
      <c r="O768" s="281"/>
      <c r="P768" s="281"/>
      <c r="Q768" s="281"/>
      <c r="R768" s="281"/>
      <c r="S768" s="281"/>
      <c r="T768" s="282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T768" s="283" t="s">
        <v>372</v>
      </c>
      <c r="AU768" s="283" t="s">
        <v>88</v>
      </c>
      <c r="AV768" s="15" t="s">
        <v>83</v>
      </c>
      <c r="AW768" s="15" t="s">
        <v>32</v>
      </c>
      <c r="AX768" s="15" t="s">
        <v>76</v>
      </c>
      <c r="AY768" s="283" t="s">
        <v>362</v>
      </c>
    </row>
    <row r="769" s="13" customFormat="1">
      <c r="A769" s="13"/>
      <c r="B769" s="241"/>
      <c r="C769" s="242"/>
      <c r="D769" s="243" t="s">
        <v>372</v>
      </c>
      <c r="E769" s="244" t="s">
        <v>1</v>
      </c>
      <c r="F769" s="245" t="s">
        <v>1039</v>
      </c>
      <c r="G769" s="242"/>
      <c r="H769" s="246">
        <v>187.42500000000001</v>
      </c>
      <c r="I769" s="247"/>
      <c r="J769" s="242"/>
      <c r="K769" s="242"/>
      <c r="L769" s="248"/>
      <c r="M769" s="249"/>
      <c r="N769" s="250"/>
      <c r="O769" s="250"/>
      <c r="P769" s="250"/>
      <c r="Q769" s="250"/>
      <c r="R769" s="250"/>
      <c r="S769" s="250"/>
      <c r="T769" s="251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52" t="s">
        <v>372</v>
      </c>
      <c r="AU769" s="252" t="s">
        <v>88</v>
      </c>
      <c r="AV769" s="13" t="s">
        <v>88</v>
      </c>
      <c r="AW769" s="13" t="s">
        <v>32</v>
      </c>
      <c r="AX769" s="13" t="s">
        <v>76</v>
      </c>
      <c r="AY769" s="252" t="s">
        <v>362</v>
      </c>
    </row>
    <row r="770" s="13" customFormat="1">
      <c r="A770" s="13"/>
      <c r="B770" s="241"/>
      <c r="C770" s="242"/>
      <c r="D770" s="243" t="s">
        <v>372</v>
      </c>
      <c r="E770" s="244" t="s">
        <v>1</v>
      </c>
      <c r="F770" s="245" t="s">
        <v>1040</v>
      </c>
      <c r="G770" s="242"/>
      <c r="H770" s="246">
        <v>-25.216000000000001</v>
      </c>
      <c r="I770" s="247"/>
      <c r="J770" s="242"/>
      <c r="K770" s="242"/>
      <c r="L770" s="248"/>
      <c r="M770" s="249"/>
      <c r="N770" s="250"/>
      <c r="O770" s="250"/>
      <c r="P770" s="250"/>
      <c r="Q770" s="250"/>
      <c r="R770" s="250"/>
      <c r="S770" s="250"/>
      <c r="T770" s="251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52" t="s">
        <v>372</v>
      </c>
      <c r="AU770" s="252" t="s">
        <v>88</v>
      </c>
      <c r="AV770" s="13" t="s">
        <v>88</v>
      </c>
      <c r="AW770" s="13" t="s">
        <v>32</v>
      </c>
      <c r="AX770" s="13" t="s">
        <v>76</v>
      </c>
      <c r="AY770" s="252" t="s">
        <v>362</v>
      </c>
    </row>
    <row r="771" s="13" customFormat="1">
      <c r="A771" s="13"/>
      <c r="B771" s="241"/>
      <c r="C771" s="242"/>
      <c r="D771" s="243" t="s">
        <v>372</v>
      </c>
      <c r="E771" s="244" t="s">
        <v>1</v>
      </c>
      <c r="F771" s="245" t="s">
        <v>966</v>
      </c>
      <c r="G771" s="242"/>
      <c r="H771" s="246">
        <v>-1.379</v>
      </c>
      <c r="I771" s="247"/>
      <c r="J771" s="242"/>
      <c r="K771" s="242"/>
      <c r="L771" s="248"/>
      <c r="M771" s="249"/>
      <c r="N771" s="250"/>
      <c r="O771" s="250"/>
      <c r="P771" s="250"/>
      <c r="Q771" s="250"/>
      <c r="R771" s="250"/>
      <c r="S771" s="250"/>
      <c r="T771" s="251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52" t="s">
        <v>372</v>
      </c>
      <c r="AU771" s="252" t="s">
        <v>88</v>
      </c>
      <c r="AV771" s="13" t="s">
        <v>88</v>
      </c>
      <c r="AW771" s="13" t="s">
        <v>32</v>
      </c>
      <c r="AX771" s="13" t="s">
        <v>76</v>
      </c>
      <c r="AY771" s="252" t="s">
        <v>362</v>
      </c>
    </row>
    <row r="772" s="13" customFormat="1">
      <c r="A772" s="13"/>
      <c r="B772" s="241"/>
      <c r="C772" s="242"/>
      <c r="D772" s="243" t="s">
        <v>372</v>
      </c>
      <c r="E772" s="244" t="s">
        <v>1</v>
      </c>
      <c r="F772" s="245" t="s">
        <v>1027</v>
      </c>
      <c r="G772" s="242"/>
      <c r="H772" s="246">
        <v>-4.9249999999999998</v>
      </c>
      <c r="I772" s="247"/>
      <c r="J772" s="242"/>
      <c r="K772" s="242"/>
      <c r="L772" s="248"/>
      <c r="M772" s="249"/>
      <c r="N772" s="250"/>
      <c r="O772" s="250"/>
      <c r="P772" s="250"/>
      <c r="Q772" s="250"/>
      <c r="R772" s="250"/>
      <c r="S772" s="250"/>
      <c r="T772" s="251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52" t="s">
        <v>372</v>
      </c>
      <c r="AU772" s="252" t="s">
        <v>88</v>
      </c>
      <c r="AV772" s="13" t="s">
        <v>88</v>
      </c>
      <c r="AW772" s="13" t="s">
        <v>32</v>
      </c>
      <c r="AX772" s="13" t="s">
        <v>76</v>
      </c>
      <c r="AY772" s="252" t="s">
        <v>362</v>
      </c>
    </row>
    <row r="773" s="15" customFormat="1">
      <c r="A773" s="15"/>
      <c r="B773" s="274"/>
      <c r="C773" s="275"/>
      <c r="D773" s="243" t="s">
        <v>372</v>
      </c>
      <c r="E773" s="276" t="s">
        <v>1</v>
      </c>
      <c r="F773" s="277" t="s">
        <v>4678</v>
      </c>
      <c r="G773" s="275"/>
      <c r="H773" s="276" t="s">
        <v>1</v>
      </c>
      <c r="I773" s="278"/>
      <c r="J773" s="275"/>
      <c r="K773" s="275"/>
      <c r="L773" s="279"/>
      <c r="M773" s="280"/>
      <c r="N773" s="281"/>
      <c r="O773" s="281"/>
      <c r="P773" s="281"/>
      <c r="Q773" s="281"/>
      <c r="R773" s="281"/>
      <c r="S773" s="281"/>
      <c r="T773" s="282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T773" s="283" t="s">
        <v>372</v>
      </c>
      <c r="AU773" s="283" t="s">
        <v>88</v>
      </c>
      <c r="AV773" s="15" t="s">
        <v>83</v>
      </c>
      <c r="AW773" s="15" t="s">
        <v>32</v>
      </c>
      <c r="AX773" s="15" t="s">
        <v>76</v>
      </c>
      <c r="AY773" s="283" t="s">
        <v>362</v>
      </c>
    </row>
    <row r="774" s="13" customFormat="1">
      <c r="A774" s="13"/>
      <c r="B774" s="241"/>
      <c r="C774" s="242"/>
      <c r="D774" s="243" t="s">
        <v>372</v>
      </c>
      <c r="E774" s="244" t="s">
        <v>1</v>
      </c>
      <c r="F774" s="245" t="s">
        <v>4668</v>
      </c>
      <c r="G774" s="242"/>
      <c r="H774" s="246">
        <v>31.702000000000002</v>
      </c>
      <c r="I774" s="247"/>
      <c r="J774" s="242"/>
      <c r="K774" s="242"/>
      <c r="L774" s="248"/>
      <c r="M774" s="249"/>
      <c r="N774" s="250"/>
      <c r="O774" s="250"/>
      <c r="P774" s="250"/>
      <c r="Q774" s="250"/>
      <c r="R774" s="250"/>
      <c r="S774" s="250"/>
      <c r="T774" s="251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52" t="s">
        <v>372</v>
      </c>
      <c r="AU774" s="252" t="s">
        <v>88</v>
      </c>
      <c r="AV774" s="13" t="s">
        <v>88</v>
      </c>
      <c r="AW774" s="13" t="s">
        <v>32</v>
      </c>
      <c r="AX774" s="13" t="s">
        <v>76</v>
      </c>
      <c r="AY774" s="252" t="s">
        <v>362</v>
      </c>
    </row>
    <row r="775" s="13" customFormat="1">
      <c r="A775" s="13"/>
      <c r="B775" s="241"/>
      <c r="C775" s="242"/>
      <c r="D775" s="243" t="s">
        <v>372</v>
      </c>
      <c r="E775" s="244" t="s">
        <v>1</v>
      </c>
      <c r="F775" s="245" t="s">
        <v>966</v>
      </c>
      <c r="G775" s="242"/>
      <c r="H775" s="246">
        <v>-1.379</v>
      </c>
      <c r="I775" s="247"/>
      <c r="J775" s="242"/>
      <c r="K775" s="242"/>
      <c r="L775" s="248"/>
      <c r="M775" s="249"/>
      <c r="N775" s="250"/>
      <c r="O775" s="250"/>
      <c r="P775" s="250"/>
      <c r="Q775" s="250"/>
      <c r="R775" s="250"/>
      <c r="S775" s="250"/>
      <c r="T775" s="251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52" t="s">
        <v>372</v>
      </c>
      <c r="AU775" s="252" t="s">
        <v>88</v>
      </c>
      <c r="AV775" s="13" t="s">
        <v>88</v>
      </c>
      <c r="AW775" s="13" t="s">
        <v>32</v>
      </c>
      <c r="AX775" s="13" t="s">
        <v>76</v>
      </c>
      <c r="AY775" s="252" t="s">
        <v>362</v>
      </c>
    </row>
    <row r="776" s="15" customFormat="1">
      <c r="A776" s="15"/>
      <c r="B776" s="274"/>
      <c r="C776" s="275"/>
      <c r="D776" s="243" t="s">
        <v>372</v>
      </c>
      <c r="E776" s="276" t="s">
        <v>1</v>
      </c>
      <c r="F776" s="277" t="s">
        <v>4679</v>
      </c>
      <c r="G776" s="275"/>
      <c r="H776" s="276" t="s">
        <v>1</v>
      </c>
      <c r="I776" s="278"/>
      <c r="J776" s="275"/>
      <c r="K776" s="275"/>
      <c r="L776" s="279"/>
      <c r="M776" s="280"/>
      <c r="N776" s="281"/>
      <c r="O776" s="281"/>
      <c r="P776" s="281"/>
      <c r="Q776" s="281"/>
      <c r="R776" s="281"/>
      <c r="S776" s="281"/>
      <c r="T776" s="282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T776" s="283" t="s">
        <v>372</v>
      </c>
      <c r="AU776" s="283" t="s">
        <v>88</v>
      </c>
      <c r="AV776" s="15" t="s">
        <v>83</v>
      </c>
      <c r="AW776" s="15" t="s">
        <v>32</v>
      </c>
      <c r="AX776" s="15" t="s">
        <v>76</v>
      </c>
      <c r="AY776" s="283" t="s">
        <v>362</v>
      </c>
    </row>
    <row r="777" s="13" customFormat="1">
      <c r="A777" s="13"/>
      <c r="B777" s="241"/>
      <c r="C777" s="242"/>
      <c r="D777" s="243" t="s">
        <v>372</v>
      </c>
      <c r="E777" s="244" t="s">
        <v>1</v>
      </c>
      <c r="F777" s="245" t="s">
        <v>1015</v>
      </c>
      <c r="G777" s="242"/>
      <c r="H777" s="246">
        <v>105.75</v>
      </c>
      <c r="I777" s="247"/>
      <c r="J777" s="242"/>
      <c r="K777" s="242"/>
      <c r="L777" s="248"/>
      <c r="M777" s="249"/>
      <c r="N777" s="250"/>
      <c r="O777" s="250"/>
      <c r="P777" s="250"/>
      <c r="Q777" s="250"/>
      <c r="R777" s="250"/>
      <c r="S777" s="250"/>
      <c r="T777" s="251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52" t="s">
        <v>372</v>
      </c>
      <c r="AU777" s="252" t="s">
        <v>88</v>
      </c>
      <c r="AV777" s="13" t="s">
        <v>88</v>
      </c>
      <c r="AW777" s="13" t="s">
        <v>32</v>
      </c>
      <c r="AX777" s="13" t="s">
        <v>76</v>
      </c>
      <c r="AY777" s="252" t="s">
        <v>362</v>
      </c>
    </row>
    <row r="778" s="13" customFormat="1">
      <c r="A778" s="13"/>
      <c r="B778" s="241"/>
      <c r="C778" s="242"/>
      <c r="D778" s="243" t="s">
        <v>372</v>
      </c>
      <c r="E778" s="244" t="s">
        <v>1</v>
      </c>
      <c r="F778" s="245" t="s">
        <v>952</v>
      </c>
      <c r="G778" s="242"/>
      <c r="H778" s="246">
        <v>-3.1520000000000001</v>
      </c>
      <c r="I778" s="247"/>
      <c r="J778" s="242"/>
      <c r="K778" s="242"/>
      <c r="L778" s="248"/>
      <c r="M778" s="249"/>
      <c r="N778" s="250"/>
      <c r="O778" s="250"/>
      <c r="P778" s="250"/>
      <c r="Q778" s="250"/>
      <c r="R778" s="250"/>
      <c r="S778" s="250"/>
      <c r="T778" s="251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52" t="s">
        <v>372</v>
      </c>
      <c r="AU778" s="252" t="s">
        <v>88</v>
      </c>
      <c r="AV778" s="13" t="s">
        <v>88</v>
      </c>
      <c r="AW778" s="13" t="s">
        <v>32</v>
      </c>
      <c r="AX778" s="13" t="s">
        <v>76</v>
      </c>
      <c r="AY778" s="252" t="s">
        <v>362</v>
      </c>
    </row>
    <row r="779" s="15" customFormat="1">
      <c r="A779" s="15"/>
      <c r="B779" s="274"/>
      <c r="C779" s="275"/>
      <c r="D779" s="243" t="s">
        <v>372</v>
      </c>
      <c r="E779" s="276" t="s">
        <v>1</v>
      </c>
      <c r="F779" s="277" t="s">
        <v>4680</v>
      </c>
      <c r="G779" s="275"/>
      <c r="H779" s="276" t="s">
        <v>1</v>
      </c>
      <c r="I779" s="278"/>
      <c r="J779" s="275"/>
      <c r="K779" s="275"/>
      <c r="L779" s="279"/>
      <c r="M779" s="280"/>
      <c r="N779" s="281"/>
      <c r="O779" s="281"/>
      <c r="P779" s="281"/>
      <c r="Q779" s="281"/>
      <c r="R779" s="281"/>
      <c r="S779" s="281"/>
      <c r="T779" s="282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T779" s="283" t="s">
        <v>372</v>
      </c>
      <c r="AU779" s="283" t="s">
        <v>88</v>
      </c>
      <c r="AV779" s="15" t="s">
        <v>83</v>
      </c>
      <c r="AW779" s="15" t="s">
        <v>32</v>
      </c>
      <c r="AX779" s="15" t="s">
        <v>76</v>
      </c>
      <c r="AY779" s="283" t="s">
        <v>362</v>
      </c>
    </row>
    <row r="780" s="13" customFormat="1">
      <c r="A780" s="13"/>
      <c r="B780" s="241"/>
      <c r="C780" s="242"/>
      <c r="D780" s="243" t="s">
        <v>372</v>
      </c>
      <c r="E780" s="244" t="s">
        <v>1</v>
      </c>
      <c r="F780" s="245" t="s">
        <v>1018</v>
      </c>
      <c r="G780" s="242"/>
      <c r="H780" s="246">
        <v>299.25</v>
      </c>
      <c r="I780" s="247"/>
      <c r="J780" s="242"/>
      <c r="K780" s="242"/>
      <c r="L780" s="248"/>
      <c r="M780" s="249"/>
      <c r="N780" s="250"/>
      <c r="O780" s="250"/>
      <c r="P780" s="250"/>
      <c r="Q780" s="250"/>
      <c r="R780" s="250"/>
      <c r="S780" s="250"/>
      <c r="T780" s="251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52" t="s">
        <v>372</v>
      </c>
      <c r="AU780" s="252" t="s">
        <v>88</v>
      </c>
      <c r="AV780" s="13" t="s">
        <v>88</v>
      </c>
      <c r="AW780" s="13" t="s">
        <v>32</v>
      </c>
      <c r="AX780" s="13" t="s">
        <v>76</v>
      </c>
      <c r="AY780" s="252" t="s">
        <v>362</v>
      </c>
    </row>
    <row r="781" s="13" customFormat="1">
      <c r="A781" s="13"/>
      <c r="B781" s="241"/>
      <c r="C781" s="242"/>
      <c r="D781" s="243" t="s">
        <v>372</v>
      </c>
      <c r="E781" s="244" t="s">
        <v>1</v>
      </c>
      <c r="F781" s="245" t="s">
        <v>982</v>
      </c>
      <c r="G781" s="242"/>
      <c r="H781" s="246">
        <v>-9.4559999999999995</v>
      </c>
      <c r="I781" s="247"/>
      <c r="J781" s="242"/>
      <c r="K781" s="242"/>
      <c r="L781" s="248"/>
      <c r="M781" s="249"/>
      <c r="N781" s="250"/>
      <c r="O781" s="250"/>
      <c r="P781" s="250"/>
      <c r="Q781" s="250"/>
      <c r="R781" s="250"/>
      <c r="S781" s="250"/>
      <c r="T781" s="251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52" t="s">
        <v>372</v>
      </c>
      <c r="AU781" s="252" t="s">
        <v>88</v>
      </c>
      <c r="AV781" s="13" t="s">
        <v>88</v>
      </c>
      <c r="AW781" s="13" t="s">
        <v>32</v>
      </c>
      <c r="AX781" s="13" t="s">
        <v>76</v>
      </c>
      <c r="AY781" s="252" t="s">
        <v>362</v>
      </c>
    </row>
    <row r="782" s="13" customFormat="1">
      <c r="A782" s="13"/>
      <c r="B782" s="241"/>
      <c r="C782" s="242"/>
      <c r="D782" s="243" t="s">
        <v>372</v>
      </c>
      <c r="E782" s="244" t="s">
        <v>1</v>
      </c>
      <c r="F782" s="245" t="s">
        <v>992</v>
      </c>
      <c r="G782" s="242"/>
      <c r="H782" s="246">
        <v>-47.399999999999999</v>
      </c>
      <c r="I782" s="247"/>
      <c r="J782" s="242"/>
      <c r="K782" s="242"/>
      <c r="L782" s="248"/>
      <c r="M782" s="249"/>
      <c r="N782" s="250"/>
      <c r="O782" s="250"/>
      <c r="P782" s="250"/>
      <c r="Q782" s="250"/>
      <c r="R782" s="250"/>
      <c r="S782" s="250"/>
      <c r="T782" s="251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52" t="s">
        <v>372</v>
      </c>
      <c r="AU782" s="252" t="s">
        <v>88</v>
      </c>
      <c r="AV782" s="13" t="s">
        <v>88</v>
      </c>
      <c r="AW782" s="13" t="s">
        <v>32</v>
      </c>
      <c r="AX782" s="13" t="s">
        <v>76</v>
      </c>
      <c r="AY782" s="252" t="s">
        <v>362</v>
      </c>
    </row>
    <row r="783" s="15" customFormat="1">
      <c r="A783" s="15"/>
      <c r="B783" s="274"/>
      <c r="C783" s="275"/>
      <c r="D783" s="243" t="s">
        <v>372</v>
      </c>
      <c r="E783" s="276" t="s">
        <v>1</v>
      </c>
      <c r="F783" s="277" t="s">
        <v>4681</v>
      </c>
      <c r="G783" s="275"/>
      <c r="H783" s="276" t="s">
        <v>1</v>
      </c>
      <c r="I783" s="278"/>
      <c r="J783" s="275"/>
      <c r="K783" s="275"/>
      <c r="L783" s="279"/>
      <c r="M783" s="280"/>
      <c r="N783" s="281"/>
      <c r="O783" s="281"/>
      <c r="P783" s="281"/>
      <c r="Q783" s="281"/>
      <c r="R783" s="281"/>
      <c r="S783" s="281"/>
      <c r="T783" s="282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T783" s="283" t="s">
        <v>372</v>
      </c>
      <c r="AU783" s="283" t="s">
        <v>88</v>
      </c>
      <c r="AV783" s="15" t="s">
        <v>83</v>
      </c>
      <c r="AW783" s="15" t="s">
        <v>32</v>
      </c>
      <c r="AX783" s="15" t="s">
        <v>76</v>
      </c>
      <c r="AY783" s="283" t="s">
        <v>362</v>
      </c>
    </row>
    <row r="784" s="13" customFormat="1">
      <c r="A784" s="13"/>
      <c r="B784" s="241"/>
      <c r="C784" s="242"/>
      <c r="D784" s="243" t="s">
        <v>372</v>
      </c>
      <c r="E784" s="244" t="s">
        <v>1</v>
      </c>
      <c r="F784" s="245" t="s">
        <v>1022</v>
      </c>
      <c r="G784" s="242"/>
      <c r="H784" s="246">
        <v>52.268999999999998</v>
      </c>
      <c r="I784" s="247"/>
      <c r="J784" s="242"/>
      <c r="K784" s="242"/>
      <c r="L784" s="248"/>
      <c r="M784" s="249"/>
      <c r="N784" s="250"/>
      <c r="O784" s="250"/>
      <c r="P784" s="250"/>
      <c r="Q784" s="250"/>
      <c r="R784" s="250"/>
      <c r="S784" s="250"/>
      <c r="T784" s="251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52" t="s">
        <v>372</v>
      </c>
      <c r="AU784" s="252" t="s">
        <v>88</v>
      </c>
      <c r="AV784" s="13" t="s">
        <v>88</v>
      </c>
      <c r="AW784" s="13" t="s">
        <v>32</v>
      </c>
      <c r="AX784" s="13" t="s">
        <v>76</v>
      </c>
      <c r="AY784" s="252" t="s">
        <v>362</v>
      </c>
    </row>
    <row r="785" s="13" customFormat="1">
      <c r="A785" s="13"/>
      <c r="B785" s="241"/>
      <c r="C785" s="242"/>
      <c r="D785" s="243" t="s">
        <v>372</v>
      </c>
      <c r="E785" s="244" t="s">
        <v>1</v>
      </c>
      <c r="F785" s="245" t="s">
        <v>4618</v>
      </c>
      <c r="G785" s="242"/>
      <c r="H785" s="246">
        <v>-1.7729999999999999</v>
      </c>
      <c r="I785" s="247"/>
      <c r="J785" s="242"/>
      <c r="K785" s="242"/>
      <c r="L785" s="248"/>
      <c r="M785" s="249"/>
      <c r="N785" s="250"/>
      <c r="O785" s="250"/>
      <c r="P785" s="250"/>
      <c r="Q785" s="250"/>
      <c r="R785" s="250"/>
      <c r="S785" s="250"/>
      <c r="T785" s="251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52" t="s">
        <v>372</v>
      </c>
      <c r="AU785" s="252" t="s">
        <v>88</v>
      </c>
      <c r="AV785" s="13" t="s">
        <v>88</v>
      </c>
      <c r="AW785" s="13" t="s">
        <v>32</v>
      </c>
      <c r="AX785" s="13" t="s">
        <v>76</v>
      </c>
      <c r="AY785" s="252" t="s">
        <v>362</v>
      </c>
    </row>
    <row r="786" s="16" customFormat="1">
      <c r="A786" s="16"/>
      <c r="B786" s="297"/>
      <c r="C786" s="298"/>
      <c r="D786" s="243" t="s">
        <v>372</v>
      </c>
      <c r="E786" s="299" t="s">
        <v>1</v>
      </c>
      <c r="F786" s="300" t="s">
        <v>848</v>
      </c>
      <c r="G786" s="298"/>
      <c r="H786" s="301">
        <v>936.03200000000004</v>
      </c>
      <c r="I786" s="302"/>
      <c r="J786" s="298"/>
      <c r="K786" s="298"/>
      <c r="L786" s="303"/>
      <c r="M786" s="304"/>
      <c r="N786" s="305"/>
      <c r="O786" s="305"/>
      <c r="P786" s="305"/>
      <c r="Q786" s="305"/>
      <c r="R786" s="305"/>
      <c r="S786" s="305"/>
      <c r="T786" s="306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  <c r="AE786" s="16"/>
      <c r="AT786" s="307" t="s">
        <v>372</v>
      </c>
      <c r="AU786" s="307" t="s">
        <v>88</v>
      </c>
      <c r="AV786" s="16" t="s">
        <v>104</v>
      </c>
      <c r="AW786" s="16" t="s">
        <v>32</v>
      </c>
      <c r="AX786" s="16" t="s">
        <v>76</v>
      </c>
      <c r="AY786" s="307" t="s">
        <v>362</v>
      </c>
    </row>
    <row r="787" s="15" customFormat="1">
      <c r="A787" s="15"/>
      <c r="B787" s="274"/>
      <c r="C787" s="275"/>
      <c r="D787" s="243" t="s">
        <v>372</v>
      </c>
      <c r="E787" s="276" t="s">
        <v>1</v>
      </c>
      <c r="F787" s="277" t="s">
        <v>4457</v>
      </c>
      <c r="G787" s="275"/>
      <c r="H787" s="276" t="s">
        <v>1</v>
      </c>
      <c r="I787" s="278"/>
      <c r="J787" s="275"/>
      <c r="K787" s="275"/>
      <c r="L787" s="279"/>
      <c r="M787" s="280"/>
      <c r="N787" s="281"/>
      <c r="O787" s="281"/>
      <c r="P787" s="281"/>
      <c r="Q787" s="281"/>
      <c r="R787" s="281"/>
      <c r="S787" s="281"/>
      <c r="T787" s="282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T787" s="283" t="s">
        <v>372</v>
      </c>
      <c r="AU787" s="283" t="s">
        <v>88</v>
      </c>
      <c r="AV787" s="15" t="s">
        <v>83</v>
      </c>
      <c r="AW787" s="15" t="s">
        <v>32</v>
      </c>
      <c r="AX787" s="15" t="s">
        <v>76</v>
      </c>
      <c r="AY787" s="283" t="s">
        <v>362</v>
      </c>
    </row>
    <row r="788" s="15" customFormat="1">
      <c r="A788" s="15"/>
      <c r="B788" s="274"/>
      <c r="C788" s="275"/>
      <c r="D788" s="243" t="s">
        <v>372</v>
      </c>
      <c r="E788" s="276" t="s">
        <v>1</v>
      </c>
      <c r="F788" s="277" t="s">
        <v>4682</v>
      </c>
      <c r="G788" s="275"/>
      <c r="H788" s="276" t="s">
        <v>1</v>
      </c>
      <c r="I788" s="278"/>
      <c r="J788" s="275"/>
      <c r="K788" s="275"/>
      <c r="L788" s="279"/>
      <c r="M788" s="280"/>
      <c r="N788" s="281"/>
      <c r="O788" s="281"/>
      <c r="P788" s="281"/>
      <c r="Q788" s="281"/>
      <c r="R788" s="281"/>
      <c r="S788" s="281"/>
      <c r="T788" s="282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T788" s="283" t="s">
        <v>372</v>
      </c>
      <c r="AU788" s="283" t="s">
        <v>88</v>
      </c>
      <c r="AV788" s="15" t="s">
        <v>83</v>
      </c>
      <c r="AW788" s="15" t="s">
        <v>32</v>
      </c>
      <c r="AX788" s="15" t="s">
        <v>76</v>
      </c>
      <c r="AY788" s="283" t="s">
        <v>362</v>
      </c>
    </row>
    <row r="789" s="13" customFormat="1">
      <c r="A789" s="13"/>
      <c r="B789" s="241"/>
      <c r="C789" s="242"/>
      <c r="D789" s="243" t="s">
        <v>372</v>
      </c>
      <c r="E789" s="244" t="s">
        <v>1</v>
      </c>
      <c r="F789" s="245" t="s">
        <v>1015</v>
      </c>
      <c r="G789" s="242"/>
      <c r="H789" s="246">
        <v>105.75</v>
      </c>
      <c r="I789" s="247"/>
      <c r="J789" s="242"/>
      <c r="K789" s="242"/>
      <c r="L789" s="248"/>
      <c r="M789" s="249"/>
      <c r="N789" s="250"/>
      <c r="O789" s="250"/>
      <c r="P789" s="250"/>
      <c r="Q789" s="250"/>
      <c r="R789" s="250"/>
      <c r="S789" s="250"/>
      <c r="T789" s="251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52" t="s">
        <v>372</v>
      </c>
      <c r="AU789" s="252" t="s">
        <v>88</v>
      </c>
      <c r="AV789" s="13" t="s">
        <v>88</v>
      </c>
      <c r="AW789" s="13" t="s">
        <v>32</v>
      </c>
      <c r="AX789" s="13" t="s">
        <v>76</v>
      </c>
      <c r="AY789" s="252" t="s">
        <v>362</v>
      </c>
    </row>
    <row r="790" s="13" customFormat="1">
      <c r="A790" s="13"/>
      <c r="B790" s="241"/>
      <c r="C790" s="242"/>
      <c r="D790" s="243" t="s">
        <v>372</v>
      </c>
      <c r="E790" s="244" t="s">
        <v>1</v>
      </c>
      <c r="F790" s="245" t="s">
        <v>954</v>
      </c>
      <c r="G790" s="242"/>
      <c r="H790" s="246">
        <v>-4.7279999999999998</v>
      </c>
      <c r="I790" s="247"/>
      <c r="J790" s="242"/>
      <c r="K790" s="242"/>
      <c r="L790" s="248"/>
      <c r="M790" s="249"/>
      <c r="N790" s="250"/>
      <c r="O790" s="250"/>
      <c r="P790" s="250"/>
      <c r="Q790" s="250"/>
      <c r="R790" s="250"/>
      <c r="S790" s="250"/>
      <c r="T790" s="251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52" t="s">
        <v>372</v>
      </c>
      <c r="AU790" s="252" t="s">
        <v>88</v>
      </c>
      <c r="AV790" s="13" t="s">
        <v>88</v>
      </c>
      <c r="AW790" s="13" t="s">
        <v>32</v>
      </c>
      <c r="AX790" s="13" t="s">
        <v>76</v>
      </c>
      <c r="AY790" s="252" t="s">
        <v>362</v>
      </c>
    </row>
    <row r="791" s="15" customFormat="1">
      <c r="A791" s="15"/>
      <c r="B791" s="274"/>
      <c r="C791" s="275"/>
      <c r="D791" s="243" t="s">
        <v>372</v>
      </c>
      <c r="E791" s="276" t="s">
        <v>1</v>
      </c>
      <c r="F791" s="277" t="s">
        <v>4683</v>
      </c>
      <c r="G791" s="275"/>
      <c r="H791" s="276" t="s">
        <v>1</v>
      </c>
      <c r="I791" s="278"/>
      <c r="J791" s="275"/>
      <c r="K791" s="275"/>
      <c r="L791" s="279"/>
      <c r="M791" s="280"/>
      <c r="N791" s="281"/>
      <c r="O791" s="281"/>
      <c r="P791" s="281"/>
      <c r="Q791" s="281"/>
      <c r="R791" s="281"/>
      <c r="S791" s="281"/>
      <c r="T791" s="282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T791" s="283" t="s">
        <v>372</v>
      </c>
      <c r="AU791" s="283" t="s">
        <v>88</v>
      </c>
      <c r="AV791" s="15" t="s">
        <v>83</v>
      </c>
      <c r="AW791" s="15" t="s">
        <v>32</v>
      </c>
      <c r="AX791" s="15" t="s">
        <v>76</v>
      </c>
      <c r="AY791" s="283" t="s">
        <v>362</v>
      </c>
    </row>
    <row r="792" s="13" customFormat="1">
      <c r="A792" s="13"/>
      <c r="B792" s="241"/>
      <c r="C792" s="242"/>
      <c r="D792" s="243" t="s">
        <v>372</v>
      </c>
      <c r="E792" s="244" t="s">
        <v>1</v>
      </c>
      <c r="F792" s="245" t="s">
        <v>1030</v>
      </c>
      <c r="G792" s="242"/>
      <c r="H792" s="246">
        <v>249.375</v>
      </c>
      <c r="I792" s="247"/>
      <c r="J792" s="242"/>
      <c r="K792" s="242"/>
      <c r="L792" s="248"/>
      <c r="M792" s="249"/>
      <c r="N792" s="250"/>
      <c r="O792" s="250"/>
      <c r="P792" s="250"/>
      <c r="Q792" s="250"/>
      <c r="R792" s="250"/>
      <c r="S792" s="250"/>
      <c r="T792" s="251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52" t="s">
        <v>372</v>
      </c>
      <c r="AU792" s="252" t="s">
        <v>88</v>
      </c>
      <c r="AV792" s="13" t="s">
        <v>88</v>
      </c>
      <c r="AW792" s="13" t="s">
        <v>32</v>
      </c>
      <c r="AX792" s="13" t="s">
        <v>76</v>
      </c>
      <c r="AY792" s="252" t="s">
        <v>362</v>
      </c>
    </row>
    <row r="793" s="13" customFormat="1">
      <c r="A793" s="13"/>
      <c r="B793" s="241"/>
      <c r="C793" s="242"/>
      <c r="D793" s="243" t="s">
        <v>372</v>
      </c>
      <c r="E793" s="244" t="s">
        <v>1</v>
      </c>
      <c r="F793" s="245" t="s">
        <v>1008</v>
      </c>
      <c r="G793" s="242"/>
      <c r="H793" s="246">
        <v>-7.8799999999999999</v>
      </c>
      <c r="I793" s="247"/>
      <c r="J793" s="242"/>
      <c r="K793" s="242"/>
      <c r="L793" s="248"/>
      <c r="M793" s="249"/>
      <c r="N793" s="250"/>
      <c r="O793" s="250"/>
      <c r="P793" s="250"/>
      <c r="Q793" s="250"/>
      <c r="R793" s="250"/>
      <c r="S793" s="250"/>
      <c r="T793" s="251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52" t="s">
        <v>372</v>
      </c>
      <c r="AU793" s="252" t="s">
        <v>88</v>
      </c>
      <c r="AV793" s="13" t="s">
        <v>88</v>
      </c>
      <c r="AW793" s="13" t="s">
        <v>32</v>
      </c>
      <c r="AX793" s="13" t="s">
        <v>76</v>
      </c>
      <c r="AY793" s="252" t="s">
        <v>362</v>
      </c>
    </row>
    <row r="794" s="13" customFormat="1">
      <c r="A794" s="13"/>
      <c r="B794" s="241"/>
      <c r="C794" s="242"/>
      <c r="D794" s="243" t="s">
        <v>372</v>
      </c>
      <c r="E794" s="244" t="s">
        <v>1</v>
      </c>
      <c r="F794" s="245" t="s">
        <v>1009</v>
      </c>
      <c r="G794" s="242"/>
      <c r="H794" s="246">
        <v>-39.5</v>
      </c>
      <c r="I794" s="247"/>
      <c r="J794" s="242"/>
      <c r="K794" s="242"/>
      <c r="L794" s="248"/>
      <c r="M794" s="249"/>
      <c r="N794" s="250"/>
      <c r="O794" s="250"/>
      <c r="P794" s="250"/>
      <c r="Q794" s="250"/>
      <c r="R794" s="250"/>
      <c r="S794" s="250"/>
      <c r="T794" s="251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52" t="s">
        <v>372</v>
      </c>
      <c r="AU794" s="252" t="s">
        <v>88</v>
      </c>
      <c r="AV794" s="13" t="s">
        <v>88</v>
      </c>
      <c r="AW794" s="13" t="s">
        <v>32</v>
      </c>
      <c r="AX794" s="13" t="s">
        <v>76</v>
      </c>
      <c r="AY794" s="252" t="s">
        <v>362</v>
      </c>
    </row>
    <row r="795" s="15" customFormat="1">
      <c r="A795" s="15"/>
      <c r="B795" s="274"/>
      <c r="C795" s="275"/>
      <c r="D795" s="243" t="s">
        <v>372</v>
      </c>
      <c r="E795" s="276" t="s">
        <v>1</v>
      </c>
      <c r="F795" s="277" t="s">
        <v>4684</v>
      </c>
      <c r="G795" s="275"/>
      <c r="H795" s="276" t="s">
        <v>1</v>
      </c>
      <c r="I795" s="278"/>
      <c r="J795" s="275"/>
      <c r="K795" s="275"/>
      <c r="L795" s="279"/>
      <c r="M795" s="280"/>
      <c r="N795" s="281"/>
      <c r="O795" s="281"/>
      <c r="P795" s="281"/>
      <c r="Q795" s="281"/>
      <c r="R795" s="281"/>
      <c r="S795" s="281"/>
      <c r="T795" s="282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T795" s="283" t="s">
        <v>372</v>
      </c>
      <c r="AU795" s="283" t="s">
        <v>88</v>
      </c>
      <c r="AV795" s="15" t="s">
        <v>83</v>
      </c>
      <c r="AW795" s="15" t="s">
        <v>32</v>
      </c>
      <c r="AX795" s="15" t="s">
        <v>76</v>
      </c>
      <c r="AY795" s="283" t="s">
        <v>362</v>
      </c>
    </row>
    <row r="796" s="13" customFormat="1">
      <c r="A796" s="13"/>
      <c r="B796" s="241"/>
      <c r="C796" s="242"/>
      <c r="D796" s="243" t="s">
        <v>372</v>
      </c>
      <c r="E796" s="244" t="s">
        <v>1</v>
      </c>
      <c r="F796" s="245" t="s">
        <v>1020</v>
      </c>
      <c r="G796" s="242"/>
      <c r="H796" s="246">
        <v>52.875</v>
      </c>
      <c r="I796" s="247"/>
      <c r="J796" s="242"/>
      <c r="K796" s="242"/>
      <c r="L796" s="248"/>
      <c r="M796" s="249"/>
      <c r="N796" s="250"/>
      <c r="O796" s="250"/>
      <c r="P796" s="250"/>
      <c r="Q796" s="250"/>
      <c r="R796" s="250"/>
      <c r="S796" s="250"/>
      <c r="T796" s="251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52" t="s">
        <v>372</v>
      </c>
      <c r="AU796" s="252" t="s">
        <v>88</v>
      </c>
      <c r="AV796" s="13" t="s">
        <v>88</v>
      </c>
      <c r="AW796" s="13" t="s">
        <v>32</v>
      </c>
      <c r="AX796" s="13" t="s">
        <v>76</v>
      </c>
      <c r="AY796" s="252" t="s">
        <v>362</v>
      </c>
    </row>
    <row r="797" s="13" customFormat="1">
      <c r="A797" s="13"/>
      <c r="B797" s="241"/>
      <c r="C797" s="242"/>
      <c r="D797" s="243" t="s">
        <v>372</v>
      </c>
      <c r="E797" s="244" t="s">
        <v>1</v>
      </c>
      <c r="F797" s="245" t="s">
        <v>957</v>
      </c>
      <c r="G797" s="242"/>
      <c r="H797" s="246">
        <v>-1.5760000000000001</v>
      </c>
      <c r="I797" s="247"/>
      <c r="J797" s="242"/>
      <c r="K797" s="242"/>
      <c r="L797" s="248"/>
      <c r="M797" s="249"/>
      <c r="N797" s="250"/>
      <c r="O797" s="250"/>
      <c r="P797" s="250"/>
      <c r="Q797" s="250"/>
      <c r="R797" s="250"/>
      <c r="S797" s="250"/>
      <c r="T797" s="251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52" t="s">
        <v>372</v>
      </c>
      <c r="AU797" s="252" t="s">
        <v>88</v>
      </c>
      <c r="AV797" s="13" t="s">
        <v>88</v>
      </c>
      <c r="AW797" s="13" t="s">
        <v>32</v>
      </c>
      <c r="AX797" s="13" t="s">
        <v>76</v>
      </c>
      <c r="AY797" s="252" t="s">
        <v>362</v>
      </c>
    </row>
    <row r="798" s="15" customFormat="1">
      <c r="A798" s="15"/>
      <c r="B798" s="274"/>
      <c r="C798" s="275"/>
      <c r="D798" s="243" t="s">
        <v>372</v>
      </c>
      <c r="E798" s="276" t="s">
        <v>1</v>
      </c>
      <c r="F798" s="277" t="s">
        <v>4685</v>
      </c>
      <c r="G798" s="275"/>
      <c r="H798" s="276" t="s">
        <v>1</v>
      </c>
      <c r="I798" s="278"/>
      <c r="J798" s="275"/>
      <c r="K798" s="275"/>
      <c r="L798" s="279"/>
      <c r="M798" s="280"/>
      <c r="N798" s="281"/>
      <c r="O798" s="281"/>
      <c r="P798" s="281"/>
      <c r="Q798" s="281"/>
      <c r="R798" s="281"/>
      <c r="S798" s="281"/>
      <c r="T798" s="282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T798" s="283" t="s">
        <v>372</v>
      </c>
      <c r="AU798" s="283" t="s">
        <v>88</v>
      </c>
      <c r="AV798" s="15" t="s">
        <v>83</v>
      </c>
      <c r="AW798" s="15" t="s">
        <v>32</v>
      </c>
      <c r="AX798" s="15" t="s">
        <v>76</v>
      </c>
      <c r="AY798" s="283" t="s">
        <v>362</v>
      </c>
    </row>
    <row r="799" s="13" customFormat="1">
      <c r="A799" s="13"/>
      <c r="B799" s="241"/>
      <c r="C799" s="242"/>
      <c r="D799" s="243" t="s">
        <v>372</v>
      </c>
      <c r="E799" s="244" t="s">
        <v>1</v>
      </c>
      <c r="F799" s="245" t="s">
        <v>4686</v>
      </c>
      <c r="G799" s="242"/>
      <c r="H799" s="246">
        <v>14.41</v>
      </c>
      <c r="I799" s="247"/>
      <c r="J799" s="242"/>
      <c r="K799" s="242"/>
      <c r="L799" s="248"/>
      <c r="M799" s="249"/>
      <c r="N799" s="250"/>
      <c r="O799" s="250"/>
      <c r="P799" s="250"/>
      <c r="Q799" s="250"/>
      <c r="R799" s="250"/>
      <c r="S799" s="250"/>
      <c r="T799" s="251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52" t="s">
        <v>372</v>
      </c>
      <c r="AU799" s="252" t="s">
        <v>88</v>
      </c>
      <c r="AV799" s="13" t="s">
        <v>88</v>
      </c>
      <c r="AW799" s="13" t="s">
        <v>32</v>
      </c>
      <c r="AX799" s="13" t="s">
        <v>76</v>
      </c>
      <c r="AY799" s="252" t="s">
        <v>362</v>
      </c>
    </row>
    <row r="800" s="13" customFormat="1">
      <c r="A800" s="13"/>
      <c r="B800" s="241"/>
      <c r="C800" s="242"/>
      <c r="D800" s="243" t="s">
        <v>372</v>
      </c>
      <c r="E800" s="244" t="s">
        <v>1</v>
      </c>
      <c r="F800" s="245" t="s">
        <v>957</v>
      </c>
      <c r="G800" s="242"/>
      <c r="H800" s="246">
        <v>-1.5760000000000001</v>
      </c>
      <c r="I800" s="247"/>
      <c r="J800" s="242"/>
      <c r="K800" s="242"/>
      <c r="L800" s="248"/>
      <c r="M800" s="249"/>
      <c r="N800" s="250"/>
      <c r="O800" s="250"/>
      <c r="P800" s="250"/>
      <c r="Q800" s="250"/>
      <c r="R800" s="250"/>
      <c r="S800" s="250"/>
      <c r="T800" s="251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52" t="s">
        <v>372</v>
      </c>
      <c r="AU800" s="252" t="s">
        <v>88</v>
      </c>
      <c r="AV800" s="13" t="s">
        <v>88</v>
      </c>
      <c r="AW800" s="13" t="s">
        <v>32</v>
      </c>
      <c r="AX800" s="13" t="s">
        <v>76</v>
      </c>
      <c r="AY800" s="252" t="s">
        <v>362</v>
      </c>
    </row>
    <row r="801" s="15" customFormat="1">
      <c r="A801" s="15"/>
      <c r="B801" s="274"/>
      <c r="C801" s="275"/>
      <c r="D801" s="243" t="s">
        <v>372</v>
      </c>
      <c r="E801" s="276" t="s">
        <v>1</v>
      </c>
      <c r="F801" s="277" t="s">
        <v>4687</v>
      </c>
      <c r="G801" s="275"/>
      <c r="H801" s="276" t="s">
        <v>1</v>
      </c>
      <c r="I801" s="278"/>
      <c r="J801" s="275"/>
      <c r="K801" s="275"/>
      <c r="L801" s="279"/>
      <c r="M801" s="280"/>
      <c r="N801" s="281"/>
      <c r="O801" s="281"/>
      <c r="P801" s="281"/>
      <c r="Q801" s="281"/>
      <c r="R801" s="281"/>
      <c r="S801" s="281"/>
      <c r="T801" s="282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T801" s="283" t="s">
        <v>372</v>
      </c>
      <c r="AU801" s="283" t="s">
        <v>88</v>
      </c>
      <c r="AV801" s="15" t="s">
        <v>83</v>
      </c>
      <c r="AW801" s="15" t="s">
        <v>32</v>
      </c>
      <c r="AX801" s="15" t="s">
        <v>76</v>
      </c>
      <c r="AY801" s="283" t="s">
        <v>362</v>
      </c>
    </row>
    <row r="802" s="13" customFormat="1">
      <c r="A802" s="13"/>
      <c r="B802" s="241"/>
      <c r="C802" s="242"/>
      <c r="D802" s="243" t="s">
        <v>372</v>
      </c>
      <c r="E802" s="244" t="s">
        <v>1</v>
      </c>
      <c r="F802" s="245" t="s">
        <v>1039</v>
      </c>
      <c r="G802" s="242"/>
      <c r="H802" s="246">
        <v>187.42500000000001</v>
      </c>
      <c r="I802" s="247"/>
      <c r="J802" s="242"/>
      <c r="K802" s="242"/>
      <c r="L802" s="248"/>
      <c r="M802" s="249"/>
      <c r="N802" s="250"/>
      <c r="O802" s="250"/>
      <c r="P802" s="250"/>
      <c r="Q802" s="250"/>
      <c r="R802" s="250"/>
      <c r="S802" s="250"/>
      <c r="T802" s="251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52" t="s">
        <v>372</v>
      </c>
      <c r="AU802" s="252" t="s">
        <v>88</v>
      </c>
      <c r="AV802" s="13" t="s">
        <v>88</v>
      </c>
      <c r="AW802" s="13" t="s">
        <v>32</v>
      </c>
      <c r="AX802" s="13" t="s">
        <v>76</v>
      </c>
      <c r="AY802" s="252" t="s">
        <v>362</v>
      </c>
    </row>
    <row r="803" s="13" customFormat="1">
      <c r="A803" s="13"/>
      <c r="B803" s="241"/>
      <c r="C803" s="242"/>
      <c r="D803" s="243" t="s">
        <v>372</v>
      </c>
      <c r="E803" s="244" t="s">
        <v>1</v>
      </c>
      <c r="F803" s="245" t="s">
        <v>1040</v>
      </c>
      <c r="G803" s="242"/>
      <c r="H803" s="246">
        <v>-25.216000000000001</v>
      </c>
      <c r="I803" s="247"/>
      <c r="J803" s="242"/>
      <c r="K803" s="242"/>
      <c r="L803" s="248"/>
      <c r="M803" s="249"/>
      <c r="N803" s="250"/>
      <c r="O803" s="250"/>
      <c r="P803" s="250"/>
      <c r="Q803" s="250"/>
      <c r="R803" s="250"/>
      <c r="S803" s="250"/>
      <c r="T803" s="251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52" t="s">
        <v>372</v>
      </c>
      <c r="AU803" s="252" t="s">
        <v>88</v>
      </c>
      <c r="AV803" s="13" t="s">
        <v>88</v>
      </c>
      <c r="AW803" s="13" t="s">
        <v>32</v>
      </c>
      <c r="AX803" s="13" t="s">
        <v>76</v>
      </c>
      <c r="AY803" s="252" t="s">
        <v>362</v>
      </c>
    </row>
    <row r="804" s="13" customFormat="1">
      <c r="A804" s="13"/>
      <c r="B804" s="241"/>
      <c r="C804" s="242"/>
      <c r="D804" s="243" t="s">
        <v>372</v>
      </c>
      <c r="E804" s="244" t="s">
        <v>1</v>
      </c>
      <c r="F804" s="245" t="s">
        <v>1027</v>
      </c>
      <c r="G804" s="242"/>
      <c r="H804" s="246">
        <v>-4.9249999999999998</v>
      </c>
      <c r="I804" s="247"/>
      <c r="J804" s="242"/>
      <c r="K804" s="242"/>
      <c r="L804" s="248"/>
      <c r="M804" s="249"/>
      <c r="N804" s="250"/>
      <c r="O804" s="250"/>
      <c r="P804" s="250"/>
      <c r="Q804" s="250"/>
      <c r="R804" s="250"/>
      <c r="S804" s="250"/>
      <c r="T804" s="251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52" t="s">
        <v>372</v>
      </c>
      <c r="AU804" s="252" t="s">
        <v>88</v>
      </c>
      <c r="AV804" s="13" t="s">
        <v>88</v>
      </c>
      <c r="AW804" s="13" t="s">
        <v>32</v>
      </c>
      <c r="AX804" s="13" t="s">
        <v>76</v>
      </c>
      <c r="AY804" s="252" t="s">
        <v>362</v>
      </c>
    </row>
    <row r="805" s="13" customFormat="1">
      <c r="A805" s="13"/>
      <c r="B805" s="241"/>
      <c r="C805" s="242"/>
      <c r="D805" s="243" t="s">
        <v>372</v>
      </c>
      <c r="E805" s="244" t="s">
        <v>1</v>
      </c>
      <c r="F805" s="245" t="s">
        <v>966</v>
      </c>
      <c r="G805" s="242"/>
      <c r="H805" s="246">
        <v>-1.379</v>
      </c>
      <c r="I805" s="247"/>
      <c r="J805" s="242"/>
      <c r="K805" s="242"/>
      <c r="L805" s="248"/>
      <c r="M805" s="249"/>
      <c r="N805" s="250"/>
      <c r="O805" s="250"/>
      <c r="P805" s="250"/>
      <c r="Q805" s="250"/>
      <c r="R805" s="250"/>
      <c r="S805" s="250"/>
      <c r="T805" s="251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52" t="s">
        <v>372</v>
      </c>
      <c r="AU805" s="252" t="s">
        <v>88</v>
      </c>
      <c r="AV805" s="13" t="s">
        <v>88</v>
      </c>
      <c r="AW805" s="13" t="s">
        <v>32</v>
      </c>
      <c r="AX805" s="13" t="s">
        <v>76</v>
      </c>
      <c r="AY805" s="252" t="s">
        <v>362</v>
      </c>
    </row>
    <row r="806" s="15" customFormat="1">
      <c r="A806" s="15"/>
      <c r="B806" s="274"/>
      <c r="C806" s="275"/>
      <c r="D806" s="243" t="s">
        <v>372</v>
      </c>
      <c r="E806" s="276" t="s">
        <v>1</v>
      </c>
      <c r="F806" s="277" t="s">
        <v>4688</v>
      </c>
      <c r="G806" s="275"/>
      <c r="H806" s="276" t="s">
        <v>1</v>
      </c>
      <c r="I806" s="278"/>
      <c r="J806" s="275"/>
      <c r="K806" s="275"/>
      <c r="L806" s="279"/>
      <c r="M806" s="280"/>
      <c r="N806" s="281"/>
      <c r="O806" s="281"/>
      <c r="P806" s="281"/>
      <c r="Q806" s="281"/>
      <c r="R806" s="281"/>
      <c r="S806" s="281"/>
      <c r="T806" s="282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T806" s="283" t="s">
        <v>372</v>
      </c>
      <c r="AU806" s="283" t="s">
        <v>88</v>
      </c>
      <c r="AV806" s="15" t="s">
        <v>83</v>
      </c>
      <c r="AW806" s="15" t="s">
        <v>32</v>
      </c>
      <c r="AX806" s="15" t="s">
        <v>76</v>
      </c>
      <c r="AY806" s="283" t="s">
        <v>362</v>
      </c>
    </row>
    <row r="807" s="13" customFormat="1">
      <c r="A807" s="13"/>
      <c r="B807" s="241"/>
      <c r="C807" s="242"/>
      <c r="D807" s="243" t="s">
        <v>372</v>
      </c>
      <c r="E807" s="244" t="s">
        <v>1</v>
      </c>
      <c r="F807" s="245" t="s">
        <v>4668</v>
      </c>
      <c r="G807" s="242"/>
      <c r="H807" s="246">
        <v>31.702000000000002</v>
      </c>
      <c r="I807" s="247"/>
      <c r="J807" s="242"/>
      <c r="K807" s="242"/>
      <c r="L807" s="248"/>
      <c r="M807" s="249"/>
      <c r="N807" s="250"/>
      <c r="O807" s="250"/>
      <c r="P807" s="250"/>
      <c r="Q807" s="250"/>
      <c r="R807" s="250"/>
      <c r="S807" s="250"/>
      <c r="T807" s="251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52" t="s">
        <v>372</v>
      </c>
      <c r="AU807" s="252" t="s">
        <v>88</v>
      </c>
      <c r="AV807" s="13" t="s">
        <v>88</v>
      </c>
      <c r="AW807" s="13" t="s">
        <v>32</v>
      </c>
      <c r="AX807" s="13" t="s">
        <v>76</v>
      </c>
      <c r="AY807" s="252" t="s">
        <v>362</v>
      </c>
    </row>
    <row r="808" s="13" customFormat="1">
      <c r="A808" s="13"/>
      <c r="B808" s="241"/>
      <c r="C808" s="242"/>
      <c r="D808" s="243" t="s">
        <v>372</v>
      </c>
      <c r="E808" s="244" t="s">
        <v>1</v>
      </c>
      <c r="F808" s="245" t="s">
        <v>966</v>
      </c>
      <c r="G808" s="242"/>
      <c r="H808" s="246">
        <v>-1.379</v>
      </c>
      <c r="I808" s="247"/>
      <c r="J808" s="242"/>
      <c r="K808" s="242"/>
      <c r="L808" s="248"/>
      <c r="M808" s="249"/>
      <c r="N808" s="250"/>
      <c r="O808" s="250"/>
      <c r="P808" s="250"/>
      <c r="Q808" s="250"/>
      <c r="R808" s="250"/>
      <c r="S808" s="250"/>
      <c r="T808" s="251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52" t="s">
        <v>372</v>
      </c>
      <c r="AU808" s="252" t="s">
        <v>88</v>
      </c>
      <c r="AV808" s="13" t="s">
        <v>88</v>
      </c>
      <c r="AW808" s="13" t="s">
        <v>32</v>
      </c>
      <c r="AX808" s="13" t="s">
        <v>76</v>
      </c>
      <c r="AY808" s="252" t="s">
        <v>362</v>
      </c>
    </row>
    <row r="809" s="15" customFormat="1">
      <c r="A809" s="15"/>
      <c r="B809" s="274"/>
      <c r="C809" s="275"/>
      <c r="D809" s="243" t="s">
        <v>372</v>
      </c>
      <c r="E809" s="276" t="s">
        <v>1</v>
      </c>
      <c r="F809" s="277" t="s">
        <v>4689</v>
      </c>
      <c r="G809" s="275"/>
      <c r="H809" s="276" t="s">
        <v>1</v>
      </c>
      <c r="I809" s="278"/>
      <c r="J809" s="275"/>
      <c r="K809" s="275"/>
      <c r="L809" s="279"/>
      <c r="M809" s="280"/>
      <c r="N809" s="281"/>
      <c r="O809" s="281"/>
      <c r="P809" s="281"/>
      <c r="Q809" s="281"/>
      <c r="R809" s="281"/>
      <c r="S809" s="281"/>
      <c r="T809" s="282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T809" s="283" t="s">
        <v>372</v>
      </c>
      <c r="AU809" s="283" t="s">
        <v>88</v>
      </c>
      <c r="AV809" s="15" t="s">
        <v>83</v>
      </c>
      <c r="AW809" s="15" t="s">
        <v>32</v>
      </c>
      <c r="AX809" s="15" t="s">
        <v>76</v>
      </c>
      <c r="AY809" s="283" t="s">
        <v>362</v>
      </c>
    </row>
    <row r="810" s="13" customFormat="1">
      <c r="A810" s="13"/>
      <c r="B810" s="241"/>
      <c r="C810" s="242"/>
      <c r="D810" s="243" t="s">
        <v>372</v>
      </c>
      <c r="E810" s="244" t="s">
        <v>1</v>
      </c>
      <c r="F810" s="245" t="s">
        <v>1022</v>
      </c>
      <c r="G810" s="242"/>
      <c r="H810" s="246">
        <v>52.268999999999998</v>
      </c>
      <c r="I810" s="247"/>
      <c r="J810" s="242"/>
      <c r="K810" s="242"/>
      <c r="L810" s="248"/>
      <c r="M810" s="249"/>
      <c r="N810" s="250"/>
      <c r="O810" s="250"/>
      <c r="P810" s="250"/>
      <c r="Q810" s="250"/>
      <c r="R810" s="250"/>
      <c r="S810" s="250"/>
      <c r="T810" s="251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52" t="s">
        <v>372</v>
      </c>
      <c r="AU810" s="252" t="s">
        <v>88</v>
      </c>
      <c r="AV810" s="13" t="s">
        <v>88</v>
      </c>
      <c r="AW810" s="13" t="s">
        <v>32</v>
      </c>
      <c r="AX810" s="13" t="s">
        <v>76</v>
      </c>
      <c r="AY810" s="252" t="s">
        <v>362</v>
      </c>
    </row>
    <row r="811" s="13" customFormat="1">
      <c r="A811" s="13"/>
      <c r="B811" s="241"/>
      <c r="C811" s="242"/>
      <c r="D811" s="243" t="s">
        <v>372</v>
      </c>
      <c r="E811" s="244" t="s">
        <v>1</v>
      </c>
      <c r="F811" s="245" t="s">
        <v>957</v>
      </c>
      <c r="G811" s="242"/>
      <c r="H811" s="246">
        <v>-1.5760000000000001</v>
      </c>
      <c r="I811" s="247"/>
      <c r="J811" s="242"/>
      <c r="K811" s="242"/>
      <c r="L811" s="248"/>
      <c r="M811" s="249"/>
      <c r="N811" s="250"/>
      <c r="O811" s="250"/>
      <c r="P811" s="250"/>
      <c r="Q811" s="250"/>
      <c r="R811" s="250"/>
      <c r="S811" s="250"/>
      <c r="T811" s="251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52" t="s">
        <v>372</v>
      </c>
      <c r="AU811" s="252" t="s">
        <v>88</v>
      </c>
      <c r="AV811" s="13" t="s">
        <v>88</v>
      </c>
      <c r="AW811" s="13" t="s">
        <v>32</v>
      </c>
      <c r="AX811" s="13" t="s">
        <v>76</v>
      </c>
      <c r="AY811" s="252" t="s">
        <v>362</v>
      </c>
    </row>
    <row r="812" s="15" customFormat="1">
      <c r="A812" s="15"/>
      <c r="B812" s="274"/>
      <c r="C812" s="275"/>
      <c r="D812" s="243" t="s">
        <v>372</v>
      </c>
      <c r="E812" s="276" t="s">
        <v>1</v>
      </c>
      <c r="F812" s="277" t="s">
        <v>4690</v>
      </c>
      <c r="G812" s="275"/>
      <c r="H812" s="276" t="s">
        <v>1</v>
      </c>
      <c r="I812" s="278"/>
      <c r="J812" s="275"/>
      <c r="K812" s="275"/>
      <c r="L812" s="279"/>
      <c r="M812" s="280"/>
      <c r="N812" s="281"/>
      <c r="O812" s="281"/>
      <c r="P812" s="281"/>
      <c r="Q812" s="281"/>
      <c r="R812" s="281"/>
      <c r="S812" s="281"/>
      <c r="T812" s="282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T812" s="283" t="s">
        <v>372</v>
      </c>
      <c r="AU812" s="283" t="s">
        <v>88</v>
      </c>
      <c r="AV812" s="15" t="s">
        <v>83</v>
      </c>
      <c r="AW812" s="15" t="s">
        <v>32</v>
      </c>
      <c r="AX812" s="15" t="s">
        <v>76</v>
      </c>
      <c r="AY812" s="283" t="s">
        <v>362</v>
      </c>
    </row>
    <row r="813" s="13" customFormat="1">
      <c r="A813" s="13"/>
      <c r="B813" s="241"/>
      <c r="C813" s="242"/>
      <c r="D813" s="243" t="s">
        <v>372</v>
      </c>
      <c r="E813" s="244" t="s">
        <v>1</v>
      </c>
      <c r="F813" s="245" t="s">
        <v>1020</v>
      </c>
      <c r="G813" s="242"/>
      <c r="H813" s="246">
        <v>52.875</v>
      </c>
      <c r="I813" s="247"/>
      <c r="J813" s="242"/>
      <c r="K813" s="242"/>
      <c r="L813" s="248"/>
      <c r="M813" s="249"/>
      <c r="N813" s="250"/>
      <c r="O813" s="250"/>
      <c r="P813" s="250"/>
      <c r="Q813" s="250"/>
      <c r="R813" s="250"/>
      <c r="S813" s="250"/>
      <c r="T813" s="251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52" t="s">
        <v>372</v>
      </c>
      <c r="AU813" s="252" t="s">
        <v>88</v>
      </c>
      <c r="AV813" s="13" t="s">
        <v>88</v>
      </c>
      <c r="AW813" s="13" t="s">
        <v>32</v>
      </c>
      <c r="AX813" s="13" t="s">
        <v>76</v>
      </c>
      <c r="AY813" s="252" t="s">
        <v>362</v>
      </c>
    </row>
    <row r="814" s="13" customFormat="1">
      <c r="A814" s="13"/>
      <c r="B814" s="241"/>
      <c r="C814" s="242"/>
      <c r="D814" s="243" t="s">
        <v>372</v>
      </c>
      <c r="E814" s="244" t="s">
        <v>1</v>
      </c>
      <c r="F814" s="245" t="s">
        <v>957</v>
      </c>
      <c r="G814" s="242"/>
      <c r="H814" s="246">
        <v>-1.5760000000000001</v>
      </c>
      <c r="I814" s="247"/>
      <c r="J814" s="242"/>
      <c r="K814" s="242"/>
      <c r="L814" s="248"/>
      <c r="M814" s="249"/>
      <c r="N814" s="250"/>
      <c r="O814" s="250"/>
      <c r="P814" s="250"/>
      <c r="Q814" s="250"/>
      <c r="R814" s="250"/>
      <c r="S814" s="250"/>
      <c r="T814" s="251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52" t="s">
        <v>372</v>
      </c>
      <c r="AU814" s="252" t="s">
        <v>88</v>
      </c>
      <c r="AV814" s="13" t="s">
        <v>88</v>
      </c>
      <c r="AW814" s="13" t="s">
        <v>32</v>
      </c>
      <c r="AX814" s="13" t="s">
        <v>76</v>
      </c>
      <c r="AY814" s="252" t="s">
        <v>362</v>
      </c>
    </row>
    <row r="815" s="15" customFormat="1">
      <c r="A815" s="15"/>
      <c r="B815" s="274"/>
      <c r="C815" s="275"/>
      <c r="D815" s="243" t="s">
        <v>372</v>
      </c>
      <c r="E815" s="276" t="s">
        <v>1</v>
      </c>
      <c r="F815" s="277" t="s">
        <v>4691</v>
      </c>
      <c r="G815" s="275"/>
      <c r="H815" s="276" t="s">
        <v>1</v>
      </c>
      <c r="I815" s="278"/>
      <c r="J815" s="275"/>
      <c r="K815" s="275"/>
      <c r="L815" s="279"/>
      <c r="M815" s="280"/>
      <c r="N815" s="281"/>
      <c r="O815" s="281"/>
      <c r="P815" s="281"/>
      <c r="Q815" s="281"/>
      <c r="R815" s="281"/>
      <c r="S815" s="281"/>
      <c r="T815" s="282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T815" s="283" t="s">
        <v>372</v>
      </c>
      <c r="AU815" s="283" t="s">
        <v>88</v>
      </c>
      <c r="AV815" s="15" t="s">
        <v>83</v>
      </c>
      <c r="AW815" s="15" t="s">
        <v>32</v>
      </c>
      <c r="AX815" s="15" t="s">
        <v>76</v>
      </c>
      <c r="AY815" s="283" t="s">
        <v>362</v>
      </c>
    </row>
    <row r="816" s="13" customFormat="1">
      <c r="A816" s="13"/>
      <c r="B816" s="241"/>
      <c r="C816" s="242"/>
      <c r="D816" s="243" t="s">
        <v>372</v>
      </c>
      <c r="E816" s="244" t="s">
        <v>1</v>
      </c>
      <c r="F816" s="245" t="s">
        <v>1018</v>
      </c>
      <c r="G816" s="242"/>
      <c r="H816" s="246">
        <v>299.25</v>
      </c>
      <c r="I816" s="247"/>
      <c r="J816" s="242"/>
      <c r="K816" s="242"/>
      <c r="L816" s="248"/>
      <c r="M816" s="249"/>
      <c r="N816" s="250"/>
      <c r="O816" s="250"/>
      <c r="P816" s="250"/>
      <c r="Q816" s="250"/>
      <c r="R816" s="250"/>
      <c r="S816" s="250"/>
      <c r="T816" s="251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52" t="s">
        <v>372</v>
      </c>
      <c r="AU816" s="252" t="s">
        <v>88</v>
      </c>
      <c r="AV816" s="13" t="s">
        <v>88</v>
      </c>
      <c r="AW816" s="13" t="s">
        <v>32</v>
      </c>
      <c r="AX816" s="13" t="s">
        <v>76</v>
      </c>
      <c r="AY816" s="252" t="s">
        <v>362</v>
      </c>
    </row>
    <row r="817" s="13" customFormat="1">
      <c r="A817" s="13"/>
      <c r="B817" s="241"/>
      <c r="C817" s="242"/>
      <c r="D817" s="243" t="s">
        <v>372</v>
      </c>
      <c r="E817" s="244" t="s">
        <v>1</v>
      </c>
      <c r="F817" s="245" t="s">
        <v>982</v>
      </c>
      <c r="G817" s="242"/>
      <c r="H817" s="246">
        <v>-9.4559999999999995</v>
      </c>
      <c r="I817" s="247"/>
      <c r="J817" s="242"/>
      <c r="K817" s="242"/>
      <c r="L817" s="248"/>
      <c r="M817" s="249"/>
      <c r="N817" s="250"/>
      <c r="O817" s="250"/>
      <c r="P817" s="250"/>
      <c r="Q817" s="250"/>
      <c r="R817" s="250"/>
      <c r="S817" s="250"/>
      <c r="T817" s="251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52" t="s">
        <v>372</v>
      </c>
      <c r="AU817" s="252" t="s">
        <v>88</v>
      </c>
      <c r="AV817" s="13" t="s">
        <v>88</v>
      </c>
      <c r="AW817" s="13" t="s">
        <v>32</v>
      </c>
      <c r="AX817" s="13" t="s">
        <v>76</v>
      </c>
      <c r="AY817" s="252" t="s">
        <v>362</v>
      </c>
    </row>
    <row r="818" s="13" customFormat="1">
      <c r="A818" s="13"/>
      <c r="B818" s="241"/>
      <c r="C818" s="242"/>
      <c r="D818" s="243" t="s">
        <v>372</v>
      </c>
      <c r="E818" s="244" t="s">
        <v>1</v>
      </c>
      <c r="F818" s="245" t="s">
        <v>992</v>
      </c>
      <c r="G818" s="242"/>
      <c r="H818" s="246">
        <v>-47.399999999999999</v>
      </c>
      <c r="I818" s="247"/>
      <c r="J818" s="242"/>
      <c r="K818" s="242"/>
      <c r="L818" s="248"/>
      <c r="M818" s="249"/>
      <c r="N818" s="250"/>
      <c r="O818" s="250"/>
      <c r="P818" s="250"/>
      <c r="Q818" s="250"/>
      <c r="R818" s="250"/>
      <c r="S818" s="250"/>
      <c r="T818" s="251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52" t="s">
        <v>372</v>
      </c>
      <c r="AU818" s="252" t="s">
        <v>88</v>
      </c>
      <c r="AV818" s="13" t="s">
        <v>88</v>
      </c>
      <c r="AW818" s="13" t="s">
        <v>32</v>
      </c>
      <c r="AX818" s="13" t="s">
        <v>76</v>
      </c>
      <c r="AY818" s="252" t="s">
        <v>362</v>
      </c>
    </row>
    <row r="819" s="15" customFormat="1">
      <c r="A819" s="15"/>
      <c r="B819" s="274"/>
      <c r="C819" s="275"/>
      <c r="D819" s="243" t="s">
        <v>372</v>
      </c>
      <c r="E819" s="276" t="s">
        <v>1</v>
      </c>
      <c r="F819" s="277" t="s">
        <v>4692</v>
      </c>
      <c r="G819" s="275"/>
      <c r="H819" s="276" t="s">
        <v>1</v>
      </c>
      <c r="I819" s="278"/>
      <c r="J819" s="275"/>
      <c r="K819" s="275"/>
      <c r="L819" s="279"/>
      <c r="M819" s="280"/>
      <c r="N819" s="281"/>
      <c r="O819" s="281"/>
      <c r="P819" s="281"/>
      <c r="Q819" s="281"/>
      <c r="R819" s="281"/>
      <c r="S819" s="281"/>
      <c r="T819" s="282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T819" s="283" t="s">
        <v>372</v>
      </c>
      <c r="AU819" s="283" t="s">
        <v>88</v>
      </c>
      <c r="AV819" s="15" t="s">
        <v>83</v>
      </c>
      <c r="AW819" s="15" t="s">
        <v>32</v>
      </c>
      <c r="AX819" s="15" t="s">
        <v>76</v>
      </c>
      <c r="AY819" s="283" t="s">
        <v>362</v>
      </c>
    </row>
    <row r="820" s="13" customFormat="1">
      <c r="A820" s="13"/>
      <c r="B820" s="241"/>
      <c r="C820" s="242"/>
      <c r="D820" s="243" t="s">
        <v>372</v>
      </c>
      <c r="E820" s="244" t="s">
        <v>1</v>
      </c>
      <c r="F820" s="245" t="s">
        <v>1020</v>
      </c>
      <c r="G820" s="242"/>
      <c r="H820" s="246">
        <v>52.875</v>
      </c>
      <c r="I820" s="247"/>
      <c r="J820" s="242"/>
      <c r="K820" s="242"/>
      <c r="L820" s="248"/>
      <c r="M820" s="249"/>
      <c r="N820" s="250"/>
      <c r="O820" s="250"/>
      <c r="P820" s="250"/>
      <c r="Q820" s="250"/>
      <c r="R820" s="250"/>
      <c r="S820" s="250"/>
      <c r="T820" s="251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52" t="s">
        <v>372</v>
      </c>
      <c r="AU820" s="252" t="s">
        <v>88</v>
      </c>
      <c r="AV820" s="13" t="s">
        <v>88</v>
      </c>
      <c r="AW820" s="13" t="s">
        <v>32</v>
      </c>
      <c r="AX820" s="13" t="s">
        <v>76</v>
      </c>
      <c r="AY820" s="252" t="s">
        <v>362</v>
      </c>
    </row>
    <row r="821" s="13" customFormat="1">
      <c r="A821" s="13"/>
      <c r="B821" s="241"/>
      <c r="C821" s="242"/>
      <c r="D821" s="243" t="s">
        <v>372</v>
      </c>
      <c r="E821" s="244" t="s">
        <v>1</v>
      </c>
      <c r="F821" s="245" t="s">
        <v>957</v>
      </c>
      <c r="G821" s="242"/>
      <c r="H821" s="246">
        <v>-1.5760000000000001</v>
      </c>
      <c r="I821" s="247"/>
      <c r="J821" s="242"/>
      <c r="K821" s="242"/>
      <c r="L821" s="248"/>
      <c r="M821" s="249"/>
      <c r="N821" s="250"/>
      <c r="O821" s="250"/>
      <c r="P821" s="250"/>
      <c r="Q821" s="250"/>
      <c r="R821" s="250"/>
      <c r="S821" s="250"/>
      <c r="T821" s="251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52" t="s">
        <v>372</v>
      </c>
      <c r="AU821" s="252" t="s">
        <v>88</v>
      </c>
      <c r="AV821" s="13" t="s">
        <v>88</v>
      </c>
      <c r="AW821" s="13" t="s">
        <v>32</v>
      </c>
      <c r="AX821" s="13" t="s">
        <v>76</v>
      </c>
      <c r="AY821" s="252" t="s">
        <v>362</v>
      </c>
    </row>
    <row r="822" s="16" customFormat="1">
      <c r="A822" s="16"/>
      <c r="B822" s="297"/>
      <c r="C822" s="298"/>
      <c r="D822" s="243" t="s">
        <v>372</v>
      </c>
      <c r="E822" s="299" t="s">
        <v>1</v>
      </c>
      <c r="F822" s="300" t="s">
        <v>848</v>
      </c>
      <c r="G822" s="298"/>
      <c r="H822" s="301">
        <v>949.06299999999999</v>
      </c>
      <c r="I822" s="302"/>
      <c r="J822" s="298"/>
      <c r="K822" s="298"/>
      <c r="L822" s="303"/>
      <c r="M822" s="304"/>
      <c r="N822" s="305"/>
      <c r="O822" s="305"/>
      <c r="P822" s="305"/>
      <c r="Q822" s="305"/>
      <c r="R822" s="305"/>
      <c r="S822" s="305"/>
      <c r="T822" s="306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  <c r="AT822" s="307" t="s">
        <v>372</v>
      </c>
      <c r="AU822" s="307" t="s">
        <v>88</v>
      </c>
      <c r="AV822" s="16" t="s">
        <v>104</v>
      </c>
      <c r="AW822" s="16" t="s">
        <v>32</v>
      </c>
      <c r="AX822" s="16" t="s">
        <v>76</v>
      </c>
      <c r="AY822" s="307" t="s">
        <v>362</v>
      </c>
    </row>
    <row r="823" s="14" customFormat="1">
      <c r="A823" s="14"/>
      <c r="B823" s="263"/>
      <c r="C823" s="264"/>
      <c r="D823" s="243" t="s">
        <v>372</v>
      </c>
      <c r="E823" s="265" t="s">
        <v>1</v>
      </c>
      <c r="F823" s="266" t="s">
        <v>396</v>
      </c>
      <c r="G823" s="264"/>
      <c r="H823" s="267">
        <v>5387.9059999999999</v>
      </c>
      <c r="I823" s="268"/>
      <c r="J823" s="264"/>
      <c r="K823" s="264"/>
      <c r="L823" s="269"/>
      <c r="M823" s="270"/>
      <c r="N823" s="271"/>
      <c r="O823" s="271"/>
      <c r="P823" s="271"/>
      <c r="Q823" s="271"/>
      <c r="R823" s="271"/>
      <c r="S823" s="271"/>
      <c r="T823" s="272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73" t="s">
        <v>372</v>
      </c>
      <c r="AU823" s="273" t="s">
        <v>88</v>
      </c>
      <c r="AV823" s="14" t="s">
        <v>370</v>
      </c>
      <c r="AW823" s="14" t="s">
        <v>32</v>
      </c>
      <c r="AX823" s="14" t="s">
        <v>83</v>
      </c>
      <c r="AY823" s="273" t="s">
        <v>362</v>
      </c>
    </row>
    <row r="824" s="2" customFormat="1" ht="24.15" customHeight="1">
      <c r="A824" s="39"/>
      <c r="B824" s="40"/>
      <c r="C824" s="228" t="s">
        <v>517</v>
      </c>
      <c r="D824" s="228" t="s">
        <v>365</v>
      </c>
      <c r="E824" s="229" t="s">
        <v>1059</v>
      </c>
      <c r="F824" s="230" t="s">
        <v>1060</v>
      </c>
      <c r="G824" s="231" t="s">
        <v>368</v>
      </c>
      <c r="H824" s="232">
        <v>38.159999999999997</v>
      </c>
      <c r="I824" s="233"/>
      <c r="J824" s="234">
        <f>ROUND(I824*H824,2)</f>
        <v>0</v>
      </c>
      <c r="K824" s="230" t="s">
        <v>369</v>
      </c>
      <c r="L824" s="45"/>
      <c r="M824" s="235" t="s">
        <v>1</v>
      </c>
      <c r="N824" s="236" t="s">
        <v>42</v>
      </c>
      <c r="O824" s="92"/>
      <c r="P824" s="237">
        <f>O824*H824</f>
        <v>0</v>
      </c>
      <c r="Q824" s="237">
        <v>0.0044099999999999999</v>
      </c>
      <c r="R824" s="237">
        <f>Q824*H824</f>
        <v>0.16828559999999998</v>
      </c>
      <c r="S824" s="237">
        <v>0</v>
      </c>
      <c r="T824" s="238">
        <f>S824*H824</f>
        <v>0</v>
      </c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R824" s="239" t="s">
        <v>370</v>
      </c>
      <c r="AT824" s="239" t="s">
        <v>365</v>
      </c>
      <c r="AU824" s="239" t="s">
        <v>88</v>
      </c>
      <c r="AY824" s="18" t="s">
        <v>362</v>
      </c>
      <c r="BE824" s="240">
        <f>IF(N824="základní",J824,0)</f>
        <v>0</v>
      </c>
      <c r="BF824" s="240">
        <f>IF(N824="snížená",J824,0)</f>
        <v>0</v>
      </c>
      <c r="BG824" s="240">
        <f>IF(N824="zákl. přenesená",J824,0)</f>
        <v>0</v>
      </c>
      <c r="BH824" s="240">
        <f>IF(N824="sníž. přenesená",J824,0)</f>
        <v>0</v>
      </c>
      <c r="BI824" s="240">
        <f>IF(N824="nulová",J824,0)</f>
        <v>0</v>
      </c>
      <c r="BJ824" s="18" t="s">
        <v>88</v>
      </c>
      <c r="BK824" s="240">
        <f>ROUND(I824*H824,2)</f>
        <v>0</v>
      </c>
      <c r="BL824" s="18" t="s">
        <v>370</v>
      </c>
      <c r="BM824" s="239" t="s">
        <v>1061</v>
      </c>
    </row>
    <row r="825" s="15" customFormat="1">
      <c r="A825" s="15"/>
      <c r="B825" s="274"/>
      <c r="C825" s="275"/>
      <c r="D825" s="243" t="s">
        <v>372</v>
      </c>
      <c r="E825" s="276" t="s">
        <v>1</v>
      </c>
      <c r="F825" s="277" t="s">
        <v>1062</v>
      </c>
      <c r="G825" s="275"/>
      <c r="H825" s="276" t="s">
        <v>1</v>
      </c>
      <c r="I825" s="278"/>
      <c r="J825" s="275"/>
      <c r="K825" s="275"/>
      <c r="L825" s="279"/>
      <c r="M825" s="280"/>
      <c r="N825" s="281"/>
      <c r="O825" s="281"/>
      <c r="P825" s="281"/>
      <c r="Q825" s="281"/>
      <c r="R825" s="281"/>
      <c r="S825" s="281"/>
      <c r="T825" s="282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T825" s="283" t="s">
        <v>372</v>
      </c>
      <c r="AU825" s="283" t="s">
        <v>88</v>
      </c>
      <c r="AV825" s="15" t="s">
        <v>83</v>
      </c>
      <c r="AW825" s="15" t="s">
        <v>32</v>
      </c>
      <c r="AX825" s="15" t="s">
        <v>76</v>
      </c>
      <c r="AY825" s="283" t="s">
        <v>362</v>
      </c>
    </row>
    <row r="826" s="13" customFormat="1">
      <c r="A826" s="13"/>
      <c r="B826" s="241"/>
      <c r="C826" s="242"/>
      <c r="D826" s="243" t="s">
        <v>372</v>
      </c>
      <c r="E826" s="244" t="s">
        <v>1</v>
      </c>
      <c r="F826" s="245" t="s">
        <v>4696</v>
      </c>
      <c r="G826" s="242"/>
      <c r="H826" s="246">
        <v>38.159999999999997</v>
      </c>
      <c r="I826" s="247"/>
      <c r="J826" s="242"/>
      <c r="K826" s="242"/>
      <c r="L826" s="248"/>
      <c r="M826" s="249"/>
      <c r="N826" s="250"/>
      <c r="O826" s="250"/>
      <c r="P826" s="250"/>
      <c r="Q826" s="250"/>
      <c r="R826" s="250"/>
      <c r="S826" s="250"/>
      <c r="T826" s="251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52" t="s">
        <v>372</v>
      </c>
      <c r="AU826" s="252" t="s">
        <v>88</v>
      </c>
      <c r="AV826" s="13" t="s">
        <v>88</v>
      </c>
      <c r="AW826" s="13" t="s">
        <v>32</v>
      </c>
      <c r="AX826" s="13" t="s">
        <v>83</v>
      </c>
      <c r="AY826" s="252" t="s">
        <v>362</v>
      </c>
    </row>
    <row r="827" s="2" customFormat="1" ht="24.15" customHeight="1">
      <c r="A827" s="39"/>
      <c r="B827" s="40"/>
      <c r="C827" s="228" t="s">
        <v>522</v>
      </c>
      <c r="D827" s="228" t="s">
        <v>365</v>
      </c>
      <c r="E827" s="229" t="s">
        <v>1064</v>
      </c>
      <c r="F827" s="230" t="s">
        <v>1065</v>
      </c>
      <c r="G827" s="231" t="s">
        <v>368</v>
      </c>
      <c r="H827" s="232">
        <v>38.159999999999997</v>
      </c>
      <c r="I827" s="233"/>
      <c r="J827" s="234">
        <f>ROUND(I827*H827,2)</f>
        <v>0</v>
      </c>
      <c r="K827" s="230" t="s">
        <v>369</v>
      </c>
      <c r="L827" s="45"/>
      <c r="M827" s="235" t="s">
        <v>1</v>
      </c>
      <c r="N827" s="236" t="s">
        <v>42</v>
      </c>
      <c r="O827" s="92"/>
      <c r="P827" s="237">
        <f>O827*H827</f>
        <v>0</v>
      </c>
      <c r="Q827" s="237">
        <v>0.0030000000000000001</v>
      </c>
      <c r="R827" s="237">
        <f>Q827*H827</f>
        <v>0.11448</v>
      </c>
      <c r="S827" s="237">
        <v>0</v>
      </c>
      <c r="T827" s="238">
        <f>S827*H827</f>
        <v>0</v>
      </c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R827" s="239" t="s">
        <v>370</v>
      </c>
      <c r="AT827" s="239" t="s">
        <v>365</v>
      </c>
      <c r="AU827" s="239" t="s">
        <v>88</v>
      </c>
      <c r="AY827" s="18" t="s">
        <v>362</v>
      </c>
      <c r="BE827" s="240">
        <f>IF(N827="základní",J827,0)</f>
        <v>0</v>
      </c>
      <c r="BF827" s="240">
        <f>IF(N827="snížená",J827,0)</f>
        <v>0</v>
      </c>
      <c r="BG827" s="240">
        <f>IF(N827="zákl. přenesená",J827,0)</f>
        <v>0</v>
      </c>
      <c r="BH827" s="240">
        <f>IF(N827="sníž. přenesená",J827,0)</f>
        <v>0</v>
      </c>
      <c r="BI827" s="240">
        <f>IF(N827="nulová",J827,0)</f>
        <v>0</v>
      </c>
      <c r="BJ827" s="18" t="s">
        <v>88</v>
      </c>
      <c r="BK827" s="240">
        <f>ROUND(I827*H827,2)</f>
        <v>0</v>
      </c>
      <c r="BL827" s="18" t="s">
        <v>370</v>
      </c>
      <c r="BM827" s="239" t="s">
        <v>1066</v>
      </c>
    </row>
    <row r="828" s="2" customFormat="1" ht="16.5" customHeight="1">
      <c r="A828" s="39"/>
      <c r="B828" s="40"/>
      <c r="C828" s="228" t="s">
        <v>526</v>
      </c>
      <c r="D828" s="228" t="s">
        <v>365</v>
      </c>
      <c r="E828" s="229" t="s">
        <v>1067</v>
      </c>
      <c r="F828" s="230" t="s">
        <v>1068</v>
      </c>
      <c r="G828" s="231" t="s">
        <v>368</v>
      </c>
      <c r="H828" s="232">
        <v>2.5800000000000001</v>
      </c>
      <c r="I828" s="233"/>
      <c r="J828" s="234">
        <f>ROUND(I828*H828,2)</f>
        <v>0</v>
      </c>
      <c r="K828" s="230" t="s">
        <v>369</v>
      </c>
      <c r="L828" s="45"/>
      <c r="M828" s="235" t="s">
        <v>1</v>
      </c>
      <c r="N828" s="236" t="s">
        <v>42</v>
      </c>
      <c r="O828" s="92"/>
      <c r="P828" s="237">
        <f>O828*H828</f>
        <v>0</v>
      </c>
      <c r="Q828" s="237">
        <v>0.00025999999999999998</v>
      </c>
      <c r="R828" s="237">
        <f>Q828*H828</f>
        <v>0.00067079999999999993</v>
      </c>
      <c r="S828" s="237">
        <v>0</v>
      </c>
      <c r="T828" s="238">
        <f>S828*H828</f>
        <v>0</v>
      </c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R828" s="239" t="s">
        <v>370</v>
      </c>
      <c r="AT828" s="239" t="s">
        <v>365</v>
      </c>
      <c r="AU828" s="239" t="s">
        <v>88</v>
      </c>
      <c r="AY828" s="18" t="s">
        <v>362</v>
      </c>
      <c r="BE828" s="240">
        <f>IF(N828="základní",J828,0)</f>
        <v>0</v>
      </c>
      <c r="BF828" s="240">
        <f>IF(N828="snížená",J828,0)</f>
        <v>0</v>
      </c>
      <c r="BG828" s="240">
        <f>IF(N828="zákl. přenesená",J828,0)</f>
        <v>0</v>
      </c>
      <c r="BH828" s="240">
        <f>IF(N828="sníž. přenesená",J828,0)</f>
        <v>0</v>
      </c>
      <c r="BI828" s="240">
        <f>IF(N828="nulová",J828,0)</f>
        <v>0</v>
      </c>
      <c r="BJ828" s="18" t="s">
        <v>88</v>
      </c>
      <c r="BK828" s="240">
        <f>ROUND(I828*H828,2)</f>
        <v>0</v>
      </c>
      <c r="BL828" s="18" t="s">
        <v>370</v>
      </c>
      <c r="BM828" s="239" t="s">
        <v>1069</v>
      </c>
    </row>
    <row r="829" s="15" customFormat="1">
      <c r="A829" s="15"/>
      <c r="B829" s="274"/>
      <c r="C829" s="275"/>
      <c r="D829" s="243" t="s">
        <v>372</v>
      </c>
      <c r="E829" s="276" t="s">
        <v>1</v>
      </c>
      <c r="F829" s="277" t="s">
        <v>234</v>
      </c>
      <c r="G829" s="275"/>
      <c r="H829" s="276" t="s">
        <v>1</v>
      </c>
      <c r="I829" s="278"/>
      <c r="J829" s="275"/>
      <c r="K829" s="275"/>
      <c r="L829" s="279"/>
      <c r="M829" s="280"/>
      <c r="N829" s="281"/>
      <c r="O829" s="281"/>
      <c r="P829" s="281"/>
      <c r="Q829" s="281"/>
      <c r="R829" s="281"/>
      <c r="S829" s="281"/>
      <c r="T829" s="282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T829" s="283" t="s">
        <v>372</v>
      </c>
      <c r="AU829" s="283" t="s">
        <v>88</v>
      </c>
      <c r="AV829" s="15" t="s">
        <v>83</v>
      </c>
      <c r="AW829" s="15" t="s">
        <v>32</v>
      </c>
      <c r="AX829" s="15" t="s">
        <v>76</v>
      </c>
      <c r="AY829" s="283" t="s">
        <v>362</v>
      </c>
    </row>
    <row r="830" s="13" customFormat="1">
      <c r="A830" s="13"/>
      <c r="B830" s="241"/>
      <c r="C830" s="242"/>
      <c r="D830" s="243" t="s">
        <v>372</v>
      </c>
      <c r="E830" s="244" t="s">
        <v>1</v>
      </c>
      <c r="F830" s="245" t="s">
        <v>4697</v>
      </c>
      <c r="G830" s="242"/>
      <c r="H830" s="246">
        <v>1.5</v>
      </c>
      <c r="I830" s="247"/>
      <c r="J830" s="242"/>
      <c r="K830" s="242"/>
      <c r="L830" s="248"/>
      <c r="M830" s="249"/>
      <c r="N830" s="250"/>
      <c r="O830" s="250"/>
      <c r="P830" s="250"/>
      <c r="Q830" s="250"/>
      <c r="R830" s="250"/>
      <c r="S830" s="250"/>
      <c r="T830" s="251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52" t="s">
        <v>372</v>
      </c>
      <c r="AU830" s="252" t="s">
        <v>88</v>
      </c>
      <c r="AV830" s="13" t="s">
        <v>88</v>
      </c>
      <c r="AW830" s="13" t="s">
        <v>32</v>
      </c>
      <c r="AX830" s="13" t="s">
        <v>76</v>
      </c>
      <c r="AY830" s="252" t="s">
        <v>362</v>
      </c>
    </row>
    <row r="831" s="13" customFormat="1">
      <c r="A831" s="13"/>
      <c r="B831" s="241"/>
      <c r="C831" s="242"/>
      <c r="D831" s="243" t="s">
        <v>372</v>
      </c>
      <c r="E831" s="244" t="s">
        <v>1</v>
      </c>
      <c r="F831" s="245" t="s">
        <v>4500</v>
      </c>
      <c r="G831" s="242"/>
      <c r="H831" s="246">
        <v>1.0800000000000001</v>
      </c>
      <c r="I831" s="247"/>
      <c r="J831" s="242"/>
      <c r="K831" s="242"/>
      <c r="L831" s="248"/>
      <c r="M831" s="249"/>
      <c r="N831" s="250"/>
      <c r="O831" s="250"/>
      <c r="P831" s="250"/>
      <c r="Q831" s="250"/>
      <c r="R831" s="250"/>
      <c r="S831" s="250"/>
      <c r="T831" s="251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52" t="s">
        <v>372</v>
      </c>
      <c r="AU831" s="252" t="s">
        <v>88</v>
      </c>
      <c r="AV831" s="13" t="s">
        <v>88</v>
      </c>
      <c r="AW831" s="13" t="s">
        <v>32</v>
      </c>
      <c r="AX831" s="13" t="s">
        <v>76</v>
      </c>
      <c r="AY831" s="252" t="s">
        <v>362</v>
      </c>
    </row>
    <row r="832" s="14" customFormat="1">
      <c r="A832" s="14"/>
      <c r="B832" s="263"/>
      <c r="C832" s="264"/>
      <c r="D832" s="243" t="s">
        <v>372</v>
      </c>
      <c r="E832" s="265" t="s">
        <v>1</v>
      </c>
      <c r="F832" s="266" t="s">
        <v>396</v>
      </c>
      <c r="G832" s="264"/>
      <c r="H832" s="267">
        <v>2.5800000000000001</v>
      </c>
      <c r="I832" s="268"/>
      <c r="J832" s="264"/>
      <c r="K832" s="264"/>
      <c r="L832" s="269"/>
      <c r="M832" s="270"/>
      <c r="N832" s="271"/>
      <c r="O832" s="271"/>
      <c r="P832" s="271"/>
      <c r="Q832" s="271"/>
      <c r="R832" s="271"/>
      <c r="S832" s="271"/>
      <c r="T832" s="272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73" t="s">
        <v>372</v>
      </c>
      <c r="AU832" s="273" t="s">
        <v>88</v>
      </c>
      <c r="AV832" s="14" t="s">
        <v>370</v>
      </c>
      <c r="AW832" s="14" t="s">
        <v>32</v>
      </c>
      <c r="AX832" s="14" t="s">
        <v>83</v>
      </c>
      <c r="AY832" s="273" t="s">
        <v>362</v>
      </c>
    </row>
    <row r="833" s="2" customFormat="1" ht="49.05" customHeight="1">
      <c r="A833" s="39"/>
      <c r="B833" s="40"/>
      <c r="C833" s="228" t="s">
        <v>530</v>
      </c>
      <c r="D833" s="228" t="s">
        <v>365</v>
      </c>
      <c r="E833" s="229" t="s">
        <v>1073</v>
      </c>
      <c r="F833" s="230" t="s">
        <v>1074</v>
      </c>
      <c r="G833" s="231" t="s">
        <v>368</v>
      </c>
      <c r="H833" s="232">
        <v>2.5800000000000001</v>
      </c>
      <c r="I833" s="233"/>
      <c r="J833" s="234">
        <f>ROUND(I833*H833,2)</f>
        <v>0</v>
      </c>
      <c r="K833" s="230" t="s">
        <v>369</v>
      </c>
      <c r="L833" s="45"/>
      <c r="M833" s="235" t="s">
        <v>1</v>
      </c>
      <c r="N833" s="236" t="s">
        <v>42</v>
      </c>
      <c r="O833" s="92"/>
      <c r="P833" s="237">
        <f>O833*H833</f>
        <v>0</v>
      </c>
      <c r="Q833" s="237">
        <v>0.01179</v>
      </c>
      <c r="R833" s="237">
        <f>Q833*H833</f>
        <v>0.030418200000000003</v>
      </c>
      <c r="S833" s="237">
        <v>0</v>
      </c>
      <c r="T833" s="238">
        <f>S833*H833</f>
        <v>0</v>
      </c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R833" s="239" t="s">
        <v>370</v>
      </c>
      <c r="AT833" s="239" t="s">
        <v>365</v>
      </c>
      <c r="AU833" s="239" t="s">
        <v>88</v>
      </c>
      <c r="AY833" s="18" t="s">
        <v>362</v>
      </c>
      <c r="BE833" s="240">
        <f>IF(N833="základní",J833,0)</f>
        <v>0</v>
      </c>
      <c r="BF833" s="240">
        <f>IF(N833="snížená",J833,0)</f>
        <v>0</v>
      </c>
      <c r="BG833" s="240">
        <f>IF(N833="zákl. přenesená",J833,0)</f>
        <v>0</v>
      </c>
      <c r="BH833" s="240">
        <f>IF(N833="sníž. přenesená",J833,0)</f>
        <v>0</v>
      </c>
      <c r="BI833" s="240">
        <f>IF(N833="nulová",J833,0)</f>
        <v>0</v>
      </c>
      <c r="BJ833" s="18" t="s">
        <v>88</v>
      </c>
      <c r="BK833" s="240">
        <f>ROUND(I833*H833,2)</f>
        <v>0</v>
      </c>
      <c r="BL833" s="18" t="s">
        <v>370</v>
      </c>
      <c r="BM833" s="239" t="s">
        <v>1075</v>
      </c>
    </row>
    <row r="834" s="13" customFormat="1">
      <c r="A834" s="13"/>
      <c r="B834" s="241"/>
      <c r="C834" s="242"/>
      <c r="D834" s="243" t="s">
        <v>372</v>
      </c>
      <c r="E834" s="244" t="s">
        <v>1</v>
      </c>
      <c r="F834" s="245" t="s">
        <v>4698</v>
      </c>
      <c r="G834" s="242"/>
      <c r="H834" s="246">
        <v>2.5800000000000001</v>
      </c>
      <c r="I834" s="247"/>
      <c r="J834" s="242"/>
      <c r="K834" s="242"/>
      <c r="L834" s="248"/>
      <c r="M834" s="249"/>
      <c r="N834" s="250"/>
      <c r="O834" s="250"/>
      <c r="P834" s="250"/>
      <c r="Q834" s="250"/>
      <c r="R834" s="250"/>
      <c r="S834" s="250"/>
      <c r="T834" s="251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52" t="s">
        <v>372</v>
      </c>
      <c r="AU834" s="252" t="s">
        <v>88</v>
      </c>
      <c r="AV834" s="13" t="s">
        <v>88</v>
      </c>
      <c r="AW834" s="13" t="s">
        <v>32</v>
      </c>
      <c r="AX834" s="13" t="s">
        <v>83</v>
      </c>
      <c r="AY834" s="252" t="s">
        <v>362</v>
      </c>
    </row>
    <row r="835" s="2" customFormat="1" ht="24.15" customHeight="1">
      <c r="A835" s="39"/>
      <c r="B835" s="40"/>
      <c r="C835" s="253" t="s">
        <v>536</v>
      </c>
      <c r="D835" s="253" t="s">
        <v>380</v>
      </c>
      <c r="E835" s="254" t="s">
        <v>1077</v>
      </c>
      <c r="F835" s="255" t="s">
        <v>1078</v>
      </c>
      <c r="G835" s="256" t="s">
        <v>368</v>
      </c>
      <c r="H835" s="257">
        <v>2.7090000000000001</v>
      </c>
      <c r="I835" s="258"/>
      <c r="J835" s="259">
        <f>ROUND(I835*H835,2)</f>
        <v>0</v>
      </c>
      <c r="K835" s="255" t="s">
        <v>369</v>
      </c>
      <c r="L835" s="260"/>
      <c r="M835" s="261" t="s">
        <v>1</v>
      </c>
      <c r="N835" s="262" t="s">
        <v>42</v>
      </c>
      <c r="O835" s="92"/>
      <c r="P835" s="237">
        <f>O835*H835</f>
        <v>0</v>
      </c>
      <c r="Q835" s="237">
        <v>0.022749999999999999</v>
      </c>
      <c r="R835" s="237">
        <f>Q835*H835</f>
        <v>0.061629749999999997</v>
      </c>
      <c r="S835" s="237">
        <v>0</v>
      </c>
      <c r="T835" s="238">
        <f>S835*H835</f>
        <v>0</v>
      </c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R835" s="239" t="s">
        <v>383</v>
      </c>
      <c r="AT835" s="239" t="s">
        <v>380</v>
      </c>
      <c r="AU835" s="239" t="s">
        <v>88</v>
      </c>
      <c r="AY835" s="18" t="s">
        <v>362</v>
      </c>
      <c r="BE835" s="240">
        <f>IF(N835="základní",J835,0)</f>
        <v>0</v>
      </c>
      <c r="BF835" s="240">
        <f>IF(N835="snížená",J835,0)</f>
        <v>0</v>
      </c>
      <c r="BG835" s="240">
        <f>IF(N835="zákl. přenesená",J835,0)</f>
        <v>0</v>
      </c>
      <c r="BH835" s="240">
        <f>IF(N835="sníž. přenesená",J835,0)</f>
        <v>0</v>
      </c>
      <c r="BI835" s="240">
        <f>IF(N835="nulová",J835,0)</f>
        <v>0</v>
      </c>
      <c r="BJ835" s="18" t="s">
        <v>88</v>
      </c>
      <c r="BK835" s="240">
        <f>ROUND(I835*H835,2)</f>
        <v>0</v>
      </c>
      <c r="BL835" s="18" t="s">
        <v>370</v>
      </c>
      <c r="BM835" s="239" t="s">
        <v>1079</v>
      </c>
    </row>
    <row r="836" s="13" customFormat="1">
      <c r="A836" s="13"/>
      <c r="B836" s="241"/>
      <c r="C836" s="242"/>
      <c r="D836" s="243" t="s">
        <v>372</v>
      </c>
      <c r="E836" s="242"/>
      <c r="F836" s="245" t="s">
        <v>4699</v>
      </c>
      <c r="G836" s="242"/>
      <c r="H836" s="246">
        <v>2.7090000000000001</v>
      </c>
      <c r="I836" s="247"/>
      <c r="J836" s="242"/>
      <c r="K836" s="242"/>
      <c r="L836" s="248"/>
      <c r="M836" s="249"/>
      <c r="N836" s="250"/>
      <c r="O836" s="250"/>
      <c r="P836" s="250"/>
      <c r="Q836" s="250"/>
      <c r="R836" s="250"/>
      <c r="S836" s="250"/>
      <c r="T836" s="251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52" t="s">
        <v>372</v>
      </c>
      <c r="AU836" s="252" t="s">
        <v>88</v>
      </c>
      <c r="AV836" s="13" t="s">
        <v>88</v>
      </c>
      <c r="AW836" s="13" t="s">
        <v>4</v>
      </c>
      <c r="AX836" s="13" t="s">
        <v>83</v>
      </c>
      <c r="AY836" s="252" t="s">
        <v>362</v>
      </c>
    </row>
    <row r="837" s="2" customFormat="1" ht="37.8" customHeight="1">
      <c r="A837" s="39"/>
      <c r="B837" s="40"/>
      <c r="C837" s="228" t="s">
        <v>540</v>
      </c>
      <c r="D837" s="228" t="s">
        <v>365</v>
      </c>
      <c r="E837" s="229" t="s">
        <v>401</v>
      </c>
      <c r="F837" s="230" t="s">
        <v>402</v>
      </c>
      <c r="G837" s="231" t="s">
        <v>403</v>
      </c>
      <c r="H837" s="232">
        <v>16.100000000000001</v>
      </c>
      <c r="I837" s="233"/>
      <c r="J837" s="234">
        <f>ROUND(I837*H837,2)</f>
        <v>0</v>
      </c>
      <c r="K837" s="230" t="s">
        <v>369</v>
      </c>
      <c r="L837" s="45"/>
      <c r="M837" s="235" t="s">
        <v>1</v>
      </c>
      <c r="N837" s="236" t="s">
        <v>42</v>
      </c>
      <c r="O837" s="92"/>
      <c r="P837" s="237">
        <f>O837*H837</f>
        <v>0</v>
      </c>
      <c r="Q837" s="237">
        <v>0.0017600000000000001</v>
      </c>
      <c r="R837" s="237">
        <f>Q837*H837</f>
        <v>0.028336000000000004</v>
      </c>
      <c r="S837" s="237">
        <v>0</v>
      </c>
      <c r="T837" s="238">
        <f>S837*H837</f>
        <v>0</v>
      </c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R837" s="239" t="s">
        <v>370</v>
      </c>
      <c r="AT837" s="239" t="s">
        <v>365</v>
      </c>
      <c r="AU837" s="239" t="s">
        <v>88</v>
      </c>
      <c r="AY837" s="18" t="s">
        <v>362</v>
      </c>
      <c r="BE837" s="240">
        <f>IF(N837="základní",J837,0)</f>
        <v>0</v>
      </c>
      <c r="BF837" s="240">
        <f>IF(N837="snížená",J837,0)</f>
        <v>0</v>
      </c>
      <c r="BG837" s="240">
        <f>IF(N837="zákl. přenesená",J837,0)</f>
        <v>0</v>
      </c>
      <c r="BH837" s="240">
        <f>IF(N837="sníž. přenesená",J837,0)</f>
        <v>0</v>
      </c>
      <c r="BI837" s="240">
        <f>IF(N837="nulová",J837,0)</f>
        <v>0</v>
      </c>
      <c r="BJ837" s="18" t="s">
        <v>88</v>
      </c>
      <c r="BK837" s="240">
        <f>ROUND(I837*H837,2)</f>
        <v>0</v>
      </c>
      <c r="BL837" s="18" t="s">
        <v>370</v>
      </c>
      <c r="BM837" s="239" t="s">
        <v>1081</v>
      </c>
    </row>
    <row r="838" s="15" customFormat="1">
      <c r="A838" s="15"/>
      <c r="B838" s="274"/>
      <c r="C838" s="275"/>
      <c r="D838" s="243" t="s">
        <v>372</v>
      </c>
      <c r="E838" s="276" t="s">
        <v>1</v>
      </c>
      <c r="F838" s="277" t="s">
        <v>234</v>
      </c>
      <c r="G838" s="275"/>
      <c r="H838" s="276" t="s">
        <v>1</v>
      </c>
      <c r="I838" s="278"/>
      <c r="J838" s="275"/>
      <c r="K838" s="275"/>
      <c r="L838" s="279"/>
      <c r="M838" s="280"/>
      <c r="N838" s="281"/>
      <c r="O838" s="281"/>
      <c r="P838" s="281"/>
      <c r="Q838" s="281"/>
      <c r="R838" s="281"/>
      <c r="S838" s="281"/>
      <c r="T838" s="282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T838" s="283" t="s">
        <v>372</v>
      </c>
      <c r="AU838" s="283" t="s">
        <v>88</v>
      </c>
      <c r="AV838" s="15" t="s">
        <v>83</v>
      </c>
      <c r="AW838" s="15" t="s">
        <v>32</v>
      </c>
      <c r="AX838" s="15" t="s">
        <v>76</v>
      </c>
      <c r="AY838" s="283" t="s">
        <v>362</v>
      </c>
    </row>
    <row r="839" s="13" customFormat="1">
      <c r="A839" s="13"/>
      <c r="B839" s="241"/>
      <c r="C839" s="242"/>
      <c r="D839" s="243" t="s">
        <v>372</v>
      </c>
      <c r="E839" s="244" t="s">
        <v>1</v>
      </c>
      <c r="F839" s="245" t="s">
        <v>4700</v>
      </c>
      <c r="G839" s="242"/>
      <c r="H839" s="246">
        <v>6.5</v>
      </c>
      <c r="I839" s="247"/>
      <c r="J839" s="242"/>
      <c r="K839" s="242"/>
      <c r="L839" s="248"/>
      <c r="M839" s="249"/>
      <c r="N839" s="250"/>
      <c r="O839" s="250"/>
      <c r="P839" s="250"/>
      <c r="Q839" s="250"/>
      <c r="R839" s="250"/>
      <c r="S839" s="250"/>
      <c r="T839" s="251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52" t="s">
        <v>372</v>
      </c>
      <c r="AU839" s="252" t="s">
        <v>88</v>
      </c>
      <c r="AV839" s="13" t="s">
        <v>88</v>
      </c>
      <c r="AW839" s="13" t="s">
        <v>32</v>
      </c>
      <c r="AX839" s="13" t="s">
        <v>76</v>
      </c>
      <c r="AY839" s="252" t="s">
        <v>362</v>
      </c>
    </row>
    <row r="840" s="13" customFormat="1">
      <c r="A840" s="13"/>
      <c r="B840" s="241"/>
      <c r="C840" s="242"/>
      <c r="D840" s="243" t="s">
        <v>372</v>
      </c>
      <c r="E840" s="244" t="s">
        <v>1</v>
      </c>
      <c r="F840" s="245" t="s">
        <v>4701</v>
      </c>
      <c r="G840" s="242"/>
      <c r="H840" s="246">
        <v>4.4000000000000004</v>
      </c>
      <c r="I840" s="247"/>
      <c r="J840" s="242"/>
      <c r="K840" s="242"/>
      <c r="L840" s="248"/>
      <c r="M840" s="249"/>
      <c r="N840" s="250"/>
      <c r="O840" s="250"/>
      <c r="P840" s="250"/>
      <c r="Q840" s="250"/>
      <c r="R840" s="250"/>
      <c r="S840" s="250"/>
      <c r="T840" s="251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52" t="s">
        <v>372</v>
      </c>
      <c r="AU840" s="252" t="s">
        <v>88</v>
      </c>
      <c r="AV840" s="13" t="s">
        <v>88</v>
      </c>
      <c r="AW840" s="13" t="s">
        <v>32</v>
      </c>
      <c r="AX840" s="13" t="s">
        <v>76</v>
      </c>
      <c r="AY840" s="252" t="s">
        <v>362</v>
      </c>
    </row>
    <row r="841" s="13" customFormat="1">
      <c r="A841" s="13"/>
      <c r="B841" s="241"/>
      <c r="C841" s="242"/>
      <c r="D841" s="243" t="s">
        <v>372</v>
      </c>
      <c r="E841" s="244" t="s">
        <v>1</v>
      </c>
      <c r="F841" s="245" t="s">
        <v>4702</v>
      </c>
      <c r="G841" s="242"/>
      <c r="H841" s="246">
        <v>5.2000000000000002</v>
      </c>
      <c r="I841" s="247"/>
      <c r="J841" s="242"/>
      <c r="K841" s="242"/>
      <c r="L841" s="248"/>
      <c r="M841" s="249"/>
      <c r="N841" s="250"/>
      <c r="O841" s="250"/>
      <c r="P841" s="250"/>
      <c r="Q841" s="250"/>
      <c r="R841" s="250"/>
      <c r="S841" s="250"/>
      <c r="T841" s="251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52" t="s">
        <v>372</v>
      </c>
      <c r="AU841" s="252" t="s">
        <v>88</v>
      </c>
      <c r="AV841" s="13" t="s">
        <v>88</v>
      </c>
      <c r="AW841" s="13" t="s">
        <v>32</v>
      </c>
      <c r="AX841" s="13" t="s">
        <v>76</v>
      </c>
      <c r="AY841" s="252" t="s">
        <v>362</v>
      </c>
    </row>
    <row r="842" s="16" customFormat="1">
      <c r="A842" s="16"/>
      <c r="B842" s="297"/>
      <c r="C842" s="298"/>
      <c r="D842" s="243" t="s">
        <v>372</v>
      </c>
      <c r="E842" s="299" t="s">
        <v>1</v>
      </c>
      <c r="F842" s="300" t="s">
        <v>848</v>
      </c>
      <c r="G842" s="298"/>
      <c r="H842" s="301">
        <v>16.100000000000001</v>
      </c>
      <c r="I842" s="302"/>
      <c r="J842" s="298"/>
      <c r="K842" s="298"/>
      <c r="L842" s="303"/>
      <c r="M842" s="304"/>
      <c r="N842" s="305"/>
      <c r="O842" s="305"/>
      <c r="P842" s="305"/>
      <c r="Q842" s="305"/>
      <c r="R842" s="305"/>
      <c r="S842" s="305"/>
      <c r="T842" s="306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T842" s="307" t="s">
        <v>372</v>
      </c>
      <c r="AU842" s="307" t="s">
        <v>88</v>
      </c>
      <c r="AV842" s="16" t="s">
        <v>104</v>
      </c>
      <c r="AW842" s="16" t="s">
        <v>32</v>
      </c>
      <c r="AX842" s="16" t="s">
        <v>76</v>
      </c>
      <c r="AY842" s="307" t="s">
        <v>362</v>
      </c>
    </row>
    <row r="843" s="14" customFormat="1">
      <c r="A843" s="14"/>
      <c r="B843" s="263"/>
      <c r="C843" s="264"/>
      <c r="D843" s="243" t="s">
        <v>372</v>
      </c>
      <c r="E843" s="265" t="s">
        <v>1</v>
      </c>
      <c r="F843" s="266" t="s">
        <v>396</v>
      </c>
      <c r="G843" s="264"/>
      <c r="H843" s="267">
        <v>16.100000000000001</v>
      </c>
      <c r="I843" s="268"/>
      <c r="J843" s="264"/>
      <c r="K843" s="264"/>
      <c r="L843" s="269"/>
      <c r="M843" s="270"/>
      <c r="N843" s="271"/>
      <c r="O843" s="271"/>
      <c r="P843" s="271"/>
      <c r="Q843" s="271"/>
      <c r="R843" s="271"/>
      <c r="S843" s="271"/>
      <c r="T843" s="272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73" t="s">
        <v>372</v>
      </c>
      <c r="AU843" s="273" t="s">
        <v>88</v>
      </c>
      <c r="AV843" s="14" t="s">
        <v>370</v>
      </c>
      <c r="AW843" s="14" t="s">
        <v>32</v>
      </c>
      <c r="AX843" s="14" t="s">
        <v>83</v>
      </c>
      <c r="AY843" s="273" t="s">
        <v>362</v>
      </c>
    </row>
    <row r="844" s="2" customFormat="1" ht="24.15" customHeight="1">
      <c r="A844" s="39"/>
      <c r="B844" s="40"/>
      <c r="C844" s="253" t="s">
        <v>544</v>
      </c>
      <c r="D844" s="253" t="s">
        <v>380</v>
      </c>
      <c r="E844" s="254" t="s">
        <v>407</v>
      </c>
      <c r="F844" s="255" t="s">
        <v>408</v>
      </c>
      <c r="G844" s="256" t="s">
        <v>368</v>
      </c>
      <c r="H844" s="257">
        <v>3.5419999999999998</v>
      </c>
      <c r="I844" s="258"/>
      <c r="J844" s="259">
        <f>ROUND(I844*H844,2)</f>
        <v>0</v>
      </c>
      <c r="K844" s="255" t="s">
        <v>369</v>
      </c>
      <c r="L844" s="260"/>
      <c r="M844" s="261" t="s">
        <v>1</v>
      </c>
      <c r="N844" s="262" t="s">
        <v>42</v>
      </c>
      <c r="O844" s="92"/>
      <c r="P844" s="237">
        <f>O844*H844</f>
        <v>0</v>
      </c>
      <c r="Q844" s="237">
        <v>0.0047999999999999996</v>
      </c>
      <c r="R844" s="237">
        <f>Q844*H844</f>
        <v>0.017001599999999999</v>
      </c>
      <c r="S844" s="237">
        <v>0</v>
      </c>
      <c r="T844" s="238">
        <f>S844*H844</f>
        <v>0</v>
      </c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R844" s="239" t="s">
        <v>383</v>
      </c>
      <c r="AT844" s="239" t="s">
        <v>380</v>
      </c>
      <c r="AU844" s="239" t="s">
        <v>88</v>
      </c>
      <c r="AY844" s="18" t="s">
        <v>362</v>
      </c>
      <c r="BE844" s="240">
        <f>IF(N844="základní",J844,0)</f>
        <v>0</v>
      </c>
      <c r="BF844" s="240">
        <f>IF(N844="snížená",J844,0)</f>
        <v>0</v>
      </c>
      <c r="BG844" s="240">
        <f>IF(N844="zákl. přenesená",J844,0)</f>
        <v>0</v>
      </c>
      <c r="BH844" s="240">
        <f>IF(N844="sníž. přenesená",J844,0)</f>
        <v>0</v>
      </c>
      <c r="BI844" s="240">
        <f>IF(N844="nulová",J844,0)</f>
        <v>0</v>
      </c>
      <c r="BJ844" s="18" t="s">
        <v>88</v>
      </c>
      <c r="BK844" s="240">
        <f>ROUND(I844*H844,2)</f>
        <v>0</v>
      </c>
      <c r="BL844" s="18" t="s">
        <v>370</v>
      </c>
      <c r="BM844" s="239" t="s">
        <v>1085</v>
      </c>
    </row>
    <row r="845" s="13" customFormat="1">
      <c r="A845" s="13"/>
      <c r="B845" s="241"/>
      <c r="C845" s="242"/>
      <c r="D845" s="243" t="s">
        <v>372</v>
      </c>
      <c r="E845" s="244" t="s">
        <v>1</v>
      </c>
      <c r="F845" s="245" t="s">
        <v>4703</v>
      </c>
      <c r="G845" s="242"/>
      <c r="H845" s="246">
        <v>3.5419999999999998</v>
      </c>
      <c r="I845" s="247"/>
      <c r="J845" s="242"/>
      <c r="K845" s="242"/>
      <c r="L845" s="248"/>
      <c r="M845" s="249"/>
      <c r="N845" s="250"/>
      <c r="O845" s="250"/>
      <c r="P845" s="250"/>
      <c r="Q845" s="250"/>
      <c r="R845" s="250"/>
      <c r="S845" s="250"/>
      <c r="T845" s="251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52" t="s">
        <v>372</v>
      </c>
      <c r="AU845" s="252" t="s">
        <v>88</v>
      </c>
      <c r="AV845" s="13" t="s">
        <v>88</v>
      </c>
      <c r="AW845" s="13" t="s">
        <v>32</v>
      </c>
      <c r="AX845" s="13" t="s">
        <v>83</v>
      </c>
      <c r="AY845" s="252" t="s">
        <v>362</v>
      </c>
    </row>
    <row r="846" s="2" customFormat="1" ht="16.5" customHeight="1">
      <c r="A846" s="39"/>
      <c r="B846" s="40"/>
      <c r="C846" s="228" t="s">
        <v>548</v>
      </c>
      <c r="D846" s="228" t="s">
        <v>365</v>
      </c>
      <c r="E846" s="229" t="s">
        <v>412</v>
      </c>
      <c r="F846" s="230" t="s">
        <v>413</v>
      </c>
      <c r="G846" s="231" t="s">
        <v>403</v>
      </c>
      <c r="H846" s="232">
        <v>42.420999999999999</v>
      </c>
      <c r="I846" s="233"/>
      <c r="J846" s="234">
        <f>ROUND(I846*H846,2)</f>
        <v>0</v>
      </c>
      <c r="K846" s="230" t="s">
        <v>369</v>
      </c>
      <c r="L846" s="45"/>
      <c r="M846" s="235" t="s">
        <v>1</v>
      </c>
      <c r="N846" s="236" t="s">
        <v>42</v>
      </c>
      <c r="O846" s="92"/>
      <c r="P846" s="237">
        <f>O846*H846</f>
        <v>0</v>
      </c>
      <c r="Q846" s="237">
        <v>0</v>
      </c>
      <c r="R846" s="237">
        <f>Q846*H846</f>
        <v>0</v>
      </c>
      <c r="S846" s="237">
        <v>0</v>
      </c>
      <c r="T846" s="238">
        <f>S846*H846</f>
        <v>0</v>
      </c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R846" s="239" t="s">
        <v>370</v>
      </c>
      <c r="AT846" s="239" t="s">
        <v>365</v>
      </c>
      <c r="AU846" s="239" t="s">
        <v>88</v>
      </c>
      <c r="AY846" s="18" t="s">
        <v>362</v>
      </c>
      <c r="BE846" s="240">
        <f>IF(N846="základní",J846,0)</f>
        <v>0</v>
      </c>
      <c r="BF846" s="240">
        <f>IF(N846="snížená",J846,0)</f>
        <v>0</v>
      </c>
      <c r="BG846" s="240">
        <f>IF(N846="zákl. přenesená",J846,0)</f>
        <v>0</v>
      </c>
      <c r="BH846" s="240">
        <f>IF(N846="sníž. přenesená",J846,0)</f>
        <v>0</v>
      </c>
      <c r="BI846" s="240">
        <f>IF(N846="nulová",J846,0)</f>
        <v>0</v>
      </c>
      <c r="BJ846" s="18" t="s">
        <v>88</v>
      </c>
      <c r="BK846" s="240">
        <f>ROUND(I846*H846,2)</f>
        <v>0</v>
      </c>
      <c r="BL846" s="18" t="s">
        <v>370</v>
      </c>
      <c r="BM846" s="239" t="s">
        <v>1087</v>
      </c>
    </row>
    <row r="847" s="13" customFormat="1">
      <c r="A847" s="13"/>
      <c r="B847" s="241"/>
      <c r="C847" s="242"/>
      <c r="D847" s="243" t="s">
        <v>372</v>
      </c>
      <c r="E847" s="244" t="s">
        <v>1</v>
      </c>
      <c r="F847" s="245" t="s">
        <v>4704</v>
      </c>
      <c r="G847" s="242"/>
      <c r="H847" s="246">
        <v>42.420999999999999</v>
      </c>
      <c r="I847" s="247"/>
      <c r="J847" s="242"/>
      <c r="K847" s="242"/>
      <c r="L847" s="248"/>
      <c r="M847" s="249"/>
      <c r="N847" s="250"/>
      <c r="O847" s="250"/>
      <c r="P847" s="250"/>
      <c r="Q847" s="250"/>
      <c r="R847" s="250"/>
      <c r="S847" s="250"/>
      <c r="T847" s="251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52" t="s">
        <v>372</v>
      </c>
      <c r="AU847" s="252" t="s">
        <v>88</v>
      </c>
      <c r="AV847" s="13" t="s">
        <v>88</v>
      </c>
      <c r="AW847" s="13" t="s">
        <v>32</v>
      </c>
      <c r="AX847" s="13" t="s">
        <v>83</v>
      </c>
      <c r="AY847" s="252" t="s">
        <v>362</v>
      </c>
    </row>
    <row r="848" s="2" customFormat="1" ht="21.75" customHeight="1">
      <c r="A848" s="39"/>
      <c r="B848" s="40"/>
      <c r="C848" s="253" t="s">
        <v>554</v>
      </c>
      <c r="D848" s="253" t="s">
        <v>380</v>
      </c>
      <c r="E848" s="254" t="s">
        <v>417</v>
      </c>
      <c r="F848" s="255" t="s">
        <v>418</v>
      </c>
      <c r="G848" s="256" t="s">
        <v>403</v>
      </c>
      <c r="H848" s="257">
        <v>18.596</v>
      </c>
      <c r="I848" s="258"/>
      <c r="J848" s="259">
        <f>ROUND(I848*H848,2)</f>
        <v>0</v>
      </c>
      <c r="K848" s="255" t="s">
        <v>369</v>
      </c>
      <c r="L848" s="260"/>
      <c r="M848" s="261" t="s">
        <v>1</v>
      </c>
      <c r="N848" s="262" t="s">
        <v>42</v>
      </c>
      <c r="O848" s="92"/>
      <c r="P848" s="237">
        <f>O848*H848</f>
        <v>0</v>
      </c>
      <c r="Q848" s="237">
        <v>0.00012</v>
      </c>
      <c r="R848" s="237">
        <f>Q848*H848</f>
        <v>0.0022315199999999999</v>
      </c>
      <c r="S848" s="237">
        <v>0</v>
      </c>
      <c r="T848" s="238">
        <f>S848*H848</f>
        <v>0</v>
      </c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R848" s="239" t="s">
        <v>383</v>
      </c>
      <c r="AT848" s="239" t="s">
        <v>380</v>
      </c>
      <c r="AU848" s="239" t="s">
        <v>88</v>
      </c>
      <c r="AY848" s="18" t="s">
        <v>362</v>
      </c>
      <c r="BE848" s="240">
        <f>IF(N848="základní",J848,0)</f>
        <v>0</v>
      </c>
      <c r="BF848" s="240">
        <f>IF(N848="snížená",J848,0)</f>
        <v>0</v>
      </c>
      <c r="BG848" s="240">
        <f>IF(N848="zákl. přenesená",J848,0)</f>
        <v>0</v>
      </c>
      <c r="BH848" s="240">
        <f>IF(N848="sníž. přenesená",J848,0)</f>
        <v>0</v>
      </c>
      <c r="BI848" s="240">
        <f>IF(N848="nulová",J848,0)</f>
        <v>0</v>
      </c>
      <c r="BJ848" s="18" t="s">
        <v>88</v>
      </c>
      <c r="BK848" s="240">
        <f>ROUND(I848*H848,2)</f>
        <v>0</v>
      </c>
      <c r="BL848" s="18" t="s">
        <v>370</v>
      </c>
      <c r="BM848" s="239" t="s">
        <v>1089</v>
      </c>
    </row>
    <row r="849" s="13" customFormat="1">
      <c r="A849" s="13"/>
      <c r="B849" s="241"/>
      <c r="C849" s="242"/>
      <c r="D849" s="243" t="s">
        <v>372</v>
      </c>
      <c r="E849" s="244" t="s">
        <v>1</v>
      </c>
      <c r="F849" s="245" t="s">
        <v>4705</v>
      </c>
      <c r="G849" s="242"/>
      <c r="H849" s="246">
        <v>17.710000000000001</v>
      </c>
      <c r="I849" s="247"/>
      <c r="J849" s="242"/>
      <c r="K849" s="242"/>
      <c r="L849" s="248"/>
      <c r="M849" s="249"/>
      <c r="N849" s="250"/>
      <c r="O849" s="250"/>
      <c r="P849" s="250"/>
      <c r="Q849" s="250"/>
      <c r="R849" s="250"/>
      <c r="S849" s="250"/>
      <c r="T849" s="251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52" t="s">
        <v>372</v>
      </c>
      <c r="AU849" s="252" t="s">
        <v>88</v>
      </c>
      <c r="AV849" s="13" t="s">
        <v>88</v>
      </c>
      <c r="AW849" s="13" t="s">
        <v>32</v>
      </c>
      <c r="AX849" s="13" t="s">
        <v>83</v>
      </c>
      <c r="AY849" s="252" t="s">
        <v>362</v>
      </c>
    </row>
    <row r="850" s="13" customFormat="1">
      <c r="A850" s="13"/>
      <c r="B850" s="241"/>
      <c r="C850" s="242"/>
      <c r="D850" s="243" t="s">
        <v>372</v>
      </c>
      <c r="E850" s="242"/>
      <c r="F850" s="245" t="s">
        <v>4706</v>
      </c>
      <c r="G850" s="242"/>
      <c r="H850" s="246">
        <v>18.596</v>
      </c>
      <c r="I850" s="247"/>
      <c r="J850" s="242"/>
      <c r="K850" s="242"/>
      <c r="L850" s="248"/>
      <c r="M850" s="249"/>
      <c r="N850" s="250"/>
      <c r="O850" s="250"/>
      <c r="P850" s="250"/>
      <c r="Q850" s="250"/>
      <c r="R850" s="250"/>
      <c r="S850" s="250"/>
      <c r="T850" s="251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52" t="s">
        <v>372</v>
      </c>
      <c r="AU850" s="252" t="s">
        <v>88</v>
      </c>
      <c r="AV850" s="13" t="s">
        <v>88</v>
      </c>
      <c r="AW850" s="13" t="s">
        <v>4</v>
      </c>
      <c r="AX850" s="13" t="s">
        <v>83</v>
      </c>
      <c r="AY850" s="252" t="s">
        <v>362</v>
      </c>
    </row>
    <row r="851" s="2" customFormat="1" ht="24.15" customHeight="1">
      <c r="A851" s="39"/>
      <c r="B851" s="40"/>
      <c r="C851" s="253" t="s">
        <v>564</v>
      </c>
      <c r="D851" s="253" t="s">
        <v>380</v>
      </c>
      <c r="E851" s="254" t="s">
        <v>423</v>
      </c>
      <c r="F851" s="255" t="s">
        <v>1092</v>
      </c>
      <c r="G851" s="256" t="s">
        <v>403</v>
      </c>
      <c r="H851" s="257">
        <v>18.596</v>
      </c>
      <c r="I851" s="258"/>
      <c r="J851" s="259">
        <f>ROUND(I851*H851,2)</f>
        <v>0</v>
      </c>
      <c r="K851" s="255" t="s">
        <v>369</v>
      </c>
      <c r="L851" s="260"/>
      <c r="M851" s="261" t="s">
        <v>1</v>
      </c>
      <c r="N851" s="262" t="s">
        <v>42</v>
      </c>
      <c r="O851" s="92"/>
      <c r="P851" s="237">
        <f>O851*H851</f>
        <v>0</v>
      </c>
      <c r="Q851" s="237">
        <v>4.0000000000000003E-05</v>
      </c>
      <c r="R851" s="237">
        <f>Q851*H851</f>
        <v>0.00074384000000000006</v>
      </c>
      <c r="S851" s="237">
        <v>0</v>
      </c>
      <c r="T851" s="238">
        <f>S851*H851</f>
        <v>0</v>
      </c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R851" s="239" t="s">
        <v>383</v>
      </c>
      <c r="AT851" s="239" t="s">
        <v>380</v>
      </c>
      <c r="AU851" s="239" t="s">
        <v>88</v>
      </c>
      <c r="AY851" s="18" t="s">
        <v>362</v>
      </c>
      <c r="BE851" s="240">
        <f>IF(N851="základní",J851,0)</f>
        <v>0</v>
      </c>
      <c r="BF851" s="240">
        <f>IF(N851="snížená",J851,0)</f>
        <v>0</v>
      </c>
      <c r="BG851" s="240">
        <f>IF(N851="zákl. přenesená",J851,0)</f>
        <v>0</v>
      </c>
      <c r="BH851" s="240">
        <f>IF(N851="sníž. přenesená",J851,0)</f>
        <v>0</v>
      </c>
      <c r="BI851" s="240">
        <f>IF(N851="nulová",J851,0)</f>
        <v>0</v>
      </c>
      <c r="BJ851" s="18" t="s">
        <v>88</v>
      </c>
      <c r="BK851" s="240">
        <f>ROUND(I851*H851,2)</f>
        <v>0</v>
      </c>
      <c r="BL851" s="18" t="s">
        <v>370</v>
      </c>
      <c r="BM851" s="239" t="s">
        <v>1093</v>
      </c>
    </row>
    <row r="852" s="13" customFormat="1">
      <c r="A852" s="13"/>
      <c r="B852" s="241"/>
      <c r="C852" s="242"/>
      <c r="D852" s="243" t="s">
        <v>372</v>
      </c>
      <c r="E852" s="244" t="s">
        <v>1</v>
      </c>
      <c r="F852" s="245" t="s">
        <v>4705</v>
      </c>
      <c r="G852" s="242"/>
      <c r="H852" s="246">
        <v>17.710000000000001</v>
      </c>
      <c r="I852" s="247"/>
      <c r="J852" s="242"/>
      <c r="K852" s="242"/>
      <c r="L852" s="248"/>
      <c r="M852" s="249"/>
      <c r="N852" s="250"/>
      <c r="O852" s="250"/>
      <c r="P852" s="250"/>
      <c r="Q852" s="250"/>
      <c r="R852" s="250"/>
      <c r="S852" s="250"/>
      <c r="T852" s="251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52" t="s">
        <v>372</v>
      </c>
      <c r="AU852" s="252" t="s">
        <v>88</v>
      </c>
      <c r="AV852" s="13" t="s">
        <v>88</v>
      </c>
      <c r="AW852" s="13" t="s">
        <v>32</v>
      </c>
      <c r="AX852" s="13" t="s">
        <v>83</v>
      </c>
      <c r="AY852" s="252" t="s">
        <v>362</v>
      </c>
    </row>
    <row r="853" s="13" customFormat="1">
      <c r="A853" s="13"/>
      <c r="B853" s="241"/>
      <c r="C853" s="242"/>
      <c r="D853" s="243" t="s">
        <v>372</v>
      </c>
      <c r="E853" s="242"/>
      <c r="F853" s="245" t="s">
        <v>4706</v>
      </c>
      <c r="G853" s="242"/>
      <c r="H853" s="246">
        <v>18.596</v>
      </c>
      <c r="I853" s="247"/>
      <c r="J853" s="242"/>
      <c r="K853" s="242"/>
      <c r="L853" s="248"/>
      <c r="M853" s="249"/>
      <c r="N853" s="250"/>
      <c r="O853" s="250"/>
      <c r="P853" s="250"/>
      <c r="Q853" s="250"/>
      <c r="R853" s="250"/>
      <c r="S853" s="250"/>
      <c r="T853" s="251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52" t="s">
        <v>372</v>
      </c>
      <c r="AU853" s="252" t="s">
        <v>88</v>
      </c>
      <c r="AV853" s="13" t="s">
        <v>88</v>
      </c>
      <c r="AW853" s="13" t="s">
        <v>4</v>
      </c>
      <c r="AX853" s="13" t="s">
        <v>83</v>
      </c>
      <c r="AY853" s="252" t="s">
        <v>362</v>
      </c>
    </row>
    <row r="854" s="2" customFormat="1" ht="24.15" customHeight="1">
      <c r="A854" s="39"/>
      <c r="B854" s="40"/>
      <c r="C854" s="253" t="s">
        <v>574</v>
      </c>
      <c r="D854" s="253" t="s">
        <v>380</v>
      </c>
      <c r="E854" s="254" t="s">
        <v>1094</v>
      </c>
      <c r="F854" s="255" t="s">
        <v>1095</v>
      </c>
      <c r="G854" s="256" t="s">
        <v>403</v>
      </c>
      <c r="H854" s="257">
        <v>4.3890000000000002</v>
      </c>
      <c r="I854" s="258"/>
      <c r="J854" s="259">
        <f>ROUND(I854*H854,2)</f>
        <v>0</v>
      </c>
      <c r="K854" s="255" t="s">
        <v>369</v>
      </c>
      <c r="L854" s="260"/>
      <c r="M854" s="261" t="s">
        <v>1</v>
      </c>
      <c r="N854" s="262" t="s">
        <v>42</v>
      </c>
      <c r="O854" s="92"/>
      <c r="P854" s="237">
        <f>O854*H854</f>
        <v>0</v>
      </c>
      <c r="Q854" s="237">
        <v>0.00029999999999999997</v>
      </c>
      <c r="R854" s="237">
        <f>Q854*H854</f>
        <v>0.0013166999999999999</v>
      </c>
      <c r="S854" s="237">
        <v>0</v>
      </c>
      <c r="T854" s="238">
        <f>S854*H854</f>
        <v>0</v>
      </c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R854" s="239" t="s">
        <v>383</v>
      </c>
      <c r="AT854" s="239" t="s">
        <v>380</v>
      </c>
      <c r="AU854" s="239" t="s">
        <v>88</v>
      </c>
      <c r="AY854" s="18" t="s">
        <v>362</v>
      </c>
      <c r="BE854" s="240">
        <f>IF(N854="základní",J854,0)</f>
        <v>0</v>
      </c>
      <c r="BF854" s="240">
        <f>IF(N854="snížená",J854,0)</f>
        <v>0</v>
      </c>
      <c r="BG854" s="240">
        <f>IF(N854="zákl. přenesená",J854,0)</f>
        <v>0</v>
      </c>
      <c r="BH854" s="240">
        <f>IF(N854="sníž. přenesená",J854,0)</f>
        <v>0</v>
      </c>
      <c r="BI854" s="240">
        <f>IF(N854="nulová",J854,0)</f>
        <v>0</v>
      </c>
      <c r="BJ854" s="18" t="s">
        <v>88</v>
      </c>
      <c r="BK854" s="240">
        <f>ROUND(I854*H854,2)</f>
        <v>0</v>
      </c>
      <c r="BL854" s="18" t="s">
        <v>370</v>
      </c>
      <c r="BM854" s="239" t="s">
        <v>1096</v>
      </c>
    </row>
    <row r="855" s="13" customFormat="1">
      <c r="A855" s="13"/>
      <c r="B855" s="241"/>
      <c r="C855" s="242"/>
      <c r="D855" s="243" t="s">
        <v>372</v>
      </c>
      <c r="E855" s="244" t="s">
        <v>1</v>
      </c>
      <c r="F855" s="245" t="s">
        <v>4707</v>
      </c>
      <c r="G855" s="242"/>
      <c r="H855" s="246">
        <v>4.1799999999999997</v>
      </c>
      <c r="I855" s="247"/>
      <c r="J855" s="242"/>
      <c r="K855" s="242"/>
      <c r="L855" s="248"/>
      <c r="M855" s="249"/>
      <c r="N855" s="250"/>
      <c r="O855" s="250"/>
      <c r="P855" s="250"/>
      <c r="Q855" s="250"/>
      <c r="R855" s="250"/>
      <c r="S855" s="250"/>
      <c r="T855" s="251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52" t="s">
        <v>372</v>
      </c>
      <c r="AU855" s="252" t="s">
        <v>88</v>
      </c>
      <c r="AV855" s="13" t="s">
        <v>88</v>
      </c>
      <c r="AW855" s="13" t="s">
        <v>32</v>
      </c>
      <c r="AX855" s="13" t="s">
        <v>83</v>
      </c>
      <c r="AY855" s="252" t="s">
        <v>362</v>
      </c>
    </row>
    <row r="856" s="13" customFormat="1">
      <c r="A856" s="13"/>
      <c r="B856" s="241"/>
      <c r="C856" s="242"/>
      <c r="D856" s="243" t="s">
        <v>372</v>
      </c>
      <c r="E856" s="242"/>
      <c r="F856" s="245" t="s">
        <v>4708</v>
      </c>
      <c r="G856" s="242"/>
      <c r="H856" s="246">
        <v>4.3890000000000002</v>
      </c>
      <c r="I856" s="247"/>
      <c r="J856" s="242"/>
      <c r="K856" s="242"/>
      <c r="L856" s="248"/>
      <c r="M856" s="249"/>
      <c r="N856" s="250"/>
      <c r="O856" s="250"/>
      <c r="P856" s="250"/>
      <c r="Q856" s="250"/>
      <c r="R856" s="250"/>
      <c r="S856" s="250"/>
      <c r="T856" s="251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52" t="s">
        <v>372</v>
      </c>
      <c r="AU856" s="252" t="s">
        <v>88</v>
      </c>
      <c r="AV856" s="13" t="s">
        <v>88</v>
      </c>
      <c r="AW856" s="13" t="s">
        <v>4</v>
      </c>
      <c r="AX856" s="13" t="s">
        <v>83</v>
      </c>
      <c r="AY856" s="252" t="s">
        <v>362</v>
      </c>
    </row>
    <row r="857" s="2" customFormat="1" ht="24.15" customHeight="1">
      <c r="A857" s="39"/>
      <c r="B857" s="40"/>
      <c r="C857" s="253" t="s">
        <v>1128</v>
      </c>
      <c r="D857" s="253" t="s">
        <v>380</v>
      </c>
      <c r="E857" s="254" t="s">
        <v>1100</v>
      </c>
      <c r="F857" s="255" t="s">
        <v>1101</v>
      </c>
      <c r="G857" s="256" t="s">
        <v>403</v>
      </c>
      <c r="H857" s="257">
        <v>0.83999999999999997</v>
      </c>
      <c r="I857" s="258"/>
      <c r="J857" s="259">
        <f>ROUND(I857*H857,2)</f>
        <v>0</v>
      </c>
      <c r="K857" s="255" t="s">
        <v>369</v>
      </c>
      <c r="L857" s="260"/>
      <c r="M857" s="261" t="s">
        <v>1</v>
      </c>
      <c r="N857" s="262" t="s">
        <v>42</v>
      </c>
      <c r="O857" s="92"/>
      <c r="P857" s="237">
        <f>O857*H857</f>
        <v>0</v>
      </c>
      <c r="Q857" s="237">
        <v>0.00020000000000000001</v>
      </c>
      <c r="R857" s="237">
        <f>Q857*H857</f>
        <v>0.00016799999999999999</v>
      </c>
      <c r="S857" s="237">
        <v>0</v>
      </c>
      <c r="T857" s="238">
        <f>S857*H857</f>
        <v>0</v>
      </c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R857" s="239" t="s">
        <v>383</v>
      </c>
      <c r="AT857" s="239" t="s">
        <v>380</v>
      </c>
      <c r="AU857" s="239" t="s">
        <v>88</v>
      </c>
      <c r="AY857" s="18" t="s">
        <v>362</v>
      </c>
      <c r="BE857" s="240">
        <f>IF(N857="základní",J857,0)</f>
        <v>0</v>
      </c>
      <c r="BF857" s="240">
        <f>IF(N857="snížená",J857,0)</f>
        <v>0</v>
      </c>
      <c r="BG857" s="240">
        <f>IF(N857="zákl. přenesená",J857,0)</f>
        <v>0</v>
      </c>
      <c r="BH857" s="240">
        <f>IF(N857="sníž. přenesená",J857,0)</f>
        <v>0</v>
      </c>
      <c r="BI857" s="240">
        <f>IF(N857="nulová",J857,0)</f>
        <v>0</v>
      </c>
      <c r="BJ857" s="18" t="s">
        <v>88</v>
      </c>
      <c r="BK857" s="240">
        <f>ROUND(I857*H857,2)</f>
        <v>0</v>
      </c>
      <c r="BL857" s="18" t="s">
        <v>370</v>
      </c>
      <c r="BM857" s="239" t="s">
        <v>1102</v>
      </c>
    </row>
    <row r="858" s="13" customFormat="1">
      <c r="A858" s="13"/>
      <c r="B858" s="241"/>
      <c r="C858" s="242"/>
      <c r="D858" s="243" t="s">
        <v>372</v>
      </c>
      <c r="E858" s="244" t="s">
        <v>1</v>
      </c>
      <c r="F858" s="245" t="s">
        <v>4709</v>
      </c>
      <c r="G858" s="242"/>
      <c r="H858" s="246">
        <v>0.80000000000000004</v>
      </c>
      <c r="I858" s="247"/>
      <c r="J858" s="242"/>
      <c r="K858" s="242"/>
      <c r="L858" s="248"/>
      <c r="M858" s="249"/>
      <c r="N858" s="250"/>
      <c r="O858" s="250"/>
      <c r="P858" s="250"/>
      <c r="Q858" s="250"/>
      <c r="R858" s="250"/>
      <c r="S858" s="250"/>
      <c r="T858" s="251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52" t="s">
        <v>372</v>
      </c>
      <c r="AU858" s="252" t="s">
        <v>88</v>
      </c>
      <c r="AV858" s="13" t="s">
        <v>88</v>
      </c>
      <c r="AW858" s="13" t="s">
        <v>32</v>
      </c>
      <c r="AX858" s="13" t="s">
        <v>83</v>
      </c>
      <c r="AY858" s="252" t="s">
        <v>362</v>
      </c>
    </row>
    <row r="859" s="13" customFormat="1">
      <c r="A859" s="13"/>
      <c r="B859" s="241"/>
      <c r="C859" s="242"/>
      <c r="D859" s="243" t="s">
        <v>372</v>
      </c>
      <c r="E859" s="242"/>
      <c r="F859" s="245" t="s">
        <v>4710</v>
      </c>
      <c r="G859" s="242"/>
      <c r="H859" s="246">
        <v>0.83999999999999997</v>
      </c>
      <c r="I859" s="247"/>
      <c r="J859" s="242"/>
      <c r="K859" s="242"/>
      <c r="L859" s="248"/>
      <c r="M859" s="249"/>
      <c r="N859" s="250"/>
      <c r="O859" s="250"/>
      <c r="P859" s="250"/>
      <c r="Q859" s="250"/>
      <c r="R859" s="250"/>
      <c r="S859" s="250"/>
      <c r="T859" s="251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52" t="s">
        <v>372</v>
      </c>
      <c r="AU859" s="252" t="s">
        <v>88</v>
      </c>
      <c r="AV859" s="13" t="s">
        <v>88</v>
      </c>
      <c r="AW859" s="13" t="s">
        <v>4</v>
      </c>
      <c r="AX859" s="13" t="s">
        <v>83</v>
      </c>
      <c r="AY859" s="252" t="s">
        <v>362</v>
      </c>
    </row>
    <row r="860" s="2" customFormat="1" ht="24.15" customHeight="1">
      <c r="A860" s="39"/>
      <c r="B860" s="40"/>
      <c r="C860" s="228" t="s">
        <v>1132</v>
      </c>
      <c r="D860" s="228" t="s">
        <v>365</v>
      </c>
      <c r="E860" s="229" t="s">
        <v>398</v>
      </c>
      <c r="F860" s="230" t="s">
        <v>399</v>
      </c>
      <c r="G860" s="231" t="s">
        <v>368</v>
      </c>
      <c r="H860" s="232">
        <v>27.960000000000001</v>
      </c>
      <c r="I860" s="233"/>
      <c r="J860" s="234">
        <f>ROUND(I860*H860,2)</f>
        <v>0</v>
      </c>
      <c r="K860" s="230" t="s">
        <v>369</v>
      </c>
      <c r="L860" s="45"/>
      <c r="M860" s="235" t="s">
        <v>1</v>
      </c>
      <c r="N860" s="236" t="s">
        <v>42</v>
      </c>
      <c r="O860" s="92"/>
      <c r="P860" s="237">
        <f>O860*H860</f>
        <v>0</v>
      </c>
      <c r="Q860" s="237">
        <v>0.00013999999999999999</v>
      </c>
      <c r="R860" s="237">
        <f>Q860*H860</f>
        <v>0.0039144000000000002</v>
      </c>
      <c r="S860" s="237">
        <v>0</v>
      </c>
      <c r="T860" s="238">
        <f>S860*H860</f>
        <v>0</v>
      </c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R860" s="239" t="s">
        <v>370</v>
      </c>
      <c r="AT860" s="239" t="s">
        <v>365</v>
      </c>
      <c r="AU860" s="239" t="s">
        <v>88</v>
      </c>
      <c r="AY860" s="18" t="s">
        <v>362</v>
      </c>
      <c r="BE860" s="240">
        <f>IF(N860="základní",J860,0)</f>
        <v>0</v>
      </c>
      <c r="BF860" s="240">
        <f>IF(N860="snížená",J860,0)</f>
        <v>0</v>
      </c>
      <c r="BG860" s="240">
        <f>IF(N860="zákl. přenesená",J860,0)</f>
        <v>0</v>
      </c>
      <c r="BH860" s="240">
        <f>IF(N860="sníž. přenesená",J860,0)</f>
        <v>0</v>
      </c>
      <c r="BI860" s="240">
        <f>IF(N860="nulová",J860,0)</f>
        <v>0</v>
      </c>
      <c r="BJ860" s="18" t="s">
        <v>88</v>
      </c>
      <c r="BK860" s="240">
        <f>ROUND(I860*H860,2)</f>
        <v>0</v>
      </c>
      <c r="BL860" s="18" t="s">
        <v>370</v>
      </c>
      <c r="BM860" s="239" t="s">
        <v>1105</v>
      </c>
    </row>
    <row r="861" s="15" customFormat="1">
      <c r="A861" s="15"/>
      <c r="B861" s="274"/>
      <c r="C861" s="275"/>
      <c r="D861" s="243" t="s">
        <v>372</v>
      </c>
      <c r="E861" s="276" t="s">
        <v>1</v>
      </c>
      <c r="F861" s="277" t="s">
        <v>1106</v>
      </c>
      <c r="G861" s="275"/>
      <c r="H861" s="276" t="s">
        <v>1</v>
      </c>
      <c r="I861" s="278"/>
      <c r="J861" s="275"/>
      <c r="K861" s="275"/>
      <c r="L861" s="279"/>
      <c r="M861" s="280"/>
      <c r="N861" s="281"/>
      <c r="O861" s="281"/>
      <c r="P861" s="281"/>
      <c r="Q861" s="281"/>
      <c r="R861" s="281"/>
      <c r="S861" s="281"/>
      <c r="T861" s="282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T861" s="283" t="s">
        <v>372</v>
      </c>
      <c r="AU861" s="283" t="s">
        <v>88</v>
      </c>
      <c r="AV861" s="15" t="s">
        <v>83</v>
      </c>
      <c r="AW861" s="15" t="s">
        <v>32</v>
      </c>
      <c r="AX861" s="15" t="s">
        <v>76</v>
      </c>
      <c r="AY861" s="283" t="s">
        <v>362</v>
      </c>
    </row>
    <row r="862" s="15" customFormat="1">
      <c r="A862" s="15"/>
      <c r="B862" s="274"/>
      <c r="C862" s="275"/>
      <c r="D862" s="243" t="s">
        <v>372</v>
      </c>
      <c r="E862" s="276" t="s">
        <v>1</v>
      </c>
      <c r="F862" s="277" t="s">
        <v>234</v>
      </c>
      <c r="G862" s="275"/>
      <c r="H862" s="276" t="s">
        <v>1</v>
      </c>
      <c r="I862" s="278"/>
      <c r="J862" s="275"/>
      <c r="K862" s="275"/>
      <c r="L862" s="279"/>
      <c r="M862" s="280"/>
      <c r="N862" s="281"/>
      <c r="O862" s="281"/>
      <c r="P862" s="281"/>
      <c r="Q862" s="281"/>
      <c r="R862" s="281"/>
      <c r="S862" s="281"/>
      <c r="T862" s="282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T862" s="283" t="s">
        <v>372</v>
      </c>
      <c r="AU862" s="283" t="s">
        <v>88</v>
      </c>
      <c r="AV862" s="15" t="s">
        <v>83</v>
      </c>
      <c r="AW862" s="15" t="s">
        <v>32</v>
      </c>
      <c r="AX862" s="15" t="s">
        <v>76</v>
      </c>
      <c r="AY862" s="283" t="s">
        <v>362</v>
      </c>
    </row>
    <row r="863" s="13" customFormat="1">
      <c r="A863" s="13"/>
      <c r="B863" s="241"/>
      <c r="C863" s="242"/>
      <c r="D863" s="243" t="s">
        <v>372</v>
      </c>
      <c r="E863" s="244" t="s">
        <v>1</v>
      </c>
      <c r="F863" s="245" t="s">
        <v>4711</v>
      </c>
      <c r="G863" s="242"/>
      <c r="H863" s="246">
        <v>32.399999999999999</v>
      </c>
      <c r="I863" s="247"/>
      <c r="J863" s="242"/>
      <c r="K863" s="242"/>
      <c r="L863" s="248"/>
      <c r="M863" s="249"/>
      <c r="N863" s="250"/>
      <c r="O863" s="250"/>
      <c r="P863" s="250"/>
      <c r="Q863" s="250"/>
      <c r="R863" s="250"/>
      <c r="S863" s="250"/>
      <c r="T863" s="251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52" t="s">
        <v>372</v>
      </c>
      <c r="AU863" s="252" t="s">
        <v>88</v>
      </c>
      <c r="AV863" s="13" t="s">
        <v>88</v>
      </c>
      <c r="AW863" s="13" t="s">
        <v>32</v>
      </c>
      <c r="AX863" s="13" t="s">
        <v>76</v>
      </c>
      <c r="AY863" s="252" t="s">
        <v>362</v>
      </c>
    </row>
    <row r="864" s="13" customFormat="1">
      <c r="A864" s="13"/>
      <c r="B864" s="241"/>
      <c r="C864" s="242"/>
      <c r="D864" s="243" t="s">
        <v>372</v>
      </c>
      <c r="E864" s="244" t="s">
        <v>1</v>
      </c>
      <c r="F864" s="245" t="s">
        <v>4712</v>
      </c>
      <c r="G864" s="242"/>
      <c r="H864" s="246">
        <v>-1.9199999999999999</v>
      </c>
      <c r="I864" s="247"/>
      <c r="J864" s="242"/>
      <c r="K864" s="242"/>
      <c r="L864" s="248"/>
      <c r="M864" s="249"/>
      <c r="N864" s="250"/>
      <c r="O864" s="250"/>
      <c r="P864" s="250"/>
      <c r="Q864" s="250"/>
      <c r="R864" s="250"/>
      <c r="S864" s="250"/>
      <c r="T864" s="251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52" t="s">
        <v>372</v>
      </c>
      <c r="AU864" s="252" t="s">
        <v>88</v>
      </c>
      <c r="AV864" s="13" t="s">
        <v>88</v>
      </c>
      <c r="AW864" s="13" t="s">
        <v>32</v>
      </c>
      <c r="AX864" s="13" t="s">
        <v>76</v>
      </c>
      <c r="AY864" s="252" t="s">
        <v>362</v>
      </c>
    </row>
    <row r="865" s="13" customFormat="1">
      <c r="A865" s="13"/>
      <c r="B865" s="241"/>
      <c r="C865" s="242"/>
      <c r="D865" s="243" t="s">
        <v>372</v>
      </c>
      <c r="E865" s="244" t="s">
        <v>1</v>
      </c>
      <c r="F865" s="245" t="s">
        <v>4713</v>
      </c>
      <c r="G865" s="242"/>
      <c r="H865" s="246">
        <v>-2.1000000000000001</v>
      </c>
      <c r="I865" s="247"/>
      <c r="J865" s="242"/>
      <c r="K865" s="242"/>
      <c r="L865" s="248"/>
      <c r="M865" s="249"/>
      <c r="N865" s="250"/>
      <c r="O865" s="250"/>
      <c r="P865" s="250"/>
      <c r="Q865" s="250"/>
      <c r="R865" s="250"/>
      <c r="S865" s="250"/>
      <c r="T865" s="251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52" t="s">
        <v>372</v>
      </c>
      <c r="AU865" s="252" t="s">
        <v>88</v>
      </c>
      <c r="AV865" s="13" t="s">
        <v>88</v>
      </c>
      <c r="AW865" s="13" t="s">
        <v>32</v>
      </c>
      <c r="AX865" s="13" t="s">
        <v>76</v>
      </c>
      <c r="AY865" s="252" t="s">
        <v>362</v>
      </c>
    </row>
    <row r="866" s="13" customFormat="1">
      <c r="A866" s="13"/>
      <c r="B866" s="241"/>
      <c r="C866" s="242"/>
      <c r="D866" s="243" t="s">
        <v>372</v>
      </c>
      <c r="E866" s="244" t="s">
        <v>1</v>
      </c>
      <c r="F866" s="245" t="s">
        <v>4714</v>
      </c>
      <c r="G866" s="242"/>
      <c r="H866" s="246">
        <v>-3.6000000000000001</v>
      </c>
      <c r="I866" s="247"/>
      <c r="J866" s="242"/>
      <c r="K866" s="242"/>
      <c r="L866" s="248"/>
      <c r="M866" s="249"/>
      <c r="N866" s="250"/>
      <c r="O866" s="250"/>
      <c r="P866" s="250"/>
      <c r="Q866" s="250"/>
      <c r="R866" s="250"/>
      <c r="S866" s="250"/>
      <c r="T866" s="251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52" t="s">
        <v>372</v>
      </c>
      <c r="AU866" s="252" t="s">
        <v>88</v>
      </c>
      <c r="AV866" s="13" t="s">
        <v>88</v>
      </c>
      <c r="AW866" s="13" t="s">
        <v>32</v>
      </c>
      <c r="AX866" s="13" t="s">
        <v>76</v>
      </c>
      <c r="AY866" s="252" t="s">
        <v>362</v>
      </c>
    </row>
    <row r="867" s="13" customFormat="1">
      <c r="A867" s="13"/>
      <c r="B867" s="241"/>
      <c r="C867" s="242"/>
      <c r="D867" s="243" t="s">
        <v>372</v>
      </c>
      <c r="E867" s="244" t="s">
        <v>1</v>
      </c>
      <c r="F867" s="245" t="s">
        <v>4715</v>
      </c>
      <c r="G867" s="242"/>
      <c r="H867" s="246">
        <v>1.26</v>
      </c>
      <c r="I867" s="247"/>
      <c r="J867" s="242"/>
      <c r="K867" s="242"/>
      <c r="L867" s="248"/>
      <c r="M867" s="249"/>
      <c r="N867" s="250"/>
      <c r="O867" s="250"/>
      <c r="P867" s="250"/>
      <c r="Q867" s="250"/>
      <c r="R867" s="250"/>
      <c r="S867" s="250"/>
      <c r="T867" s="251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52" t="s">
        <v>372</v>
      </c>
      <c r="AU867" s="252" t="s">
        <v>88</v>
      </c>
      <c r="AV867" s="13" t="s">
        <v>88</v>
      </c>
      <c r="AW867" s="13" t="s">
        <v>32</v>
      </c>
      <c r="AX867" s="13" t="s">
        <v>76</v>
      </c>
      <c r="AY867" s="252" t="s">
        <v>362</v>
      </c>
    </row>
    <row r="868" s="13" customFormat="1">
      <c r="A868" s="13"/>
      <c r="B868" s="241"/>
      <c r="C868" s="242"/>
      <c r="D868" s="243" t="s">
        <v>372</v>
      </c>
      <c r="E868" s="244" t="s">
        <v>1</v>
      </c>
      <c r="F868" s="245" t="s">
        <v>4716</v>
      </c>
      <c r="G868" s="242"/>
      <c r="H868" s="246">
        <v>1.04</v>
      </c>
      <c r="I868" s="247"/>
      <c r="J868" s="242"/>
      <c r="K868" s="242"/>
      <c r="L868" s="248"/>
      <c r="M868" s="249"/>
      <c r="N868" s="250"/>
      <c r="O868" s="250"/>
      <c r="P868" s="250"/>
      <c r="Q868" s="250"/>
      <c r="R868" s="250"/>
      <c r="S868" s="250"/>
      <c r="T868" s="251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52" t="s">
        <v>372</v>
      </c>
      <c r="AU868" s="252" t="s">
        <v>88</v>
      </c>
      <c r="AV868" s="13" t="s">
        <v>88</v>
      </c>
      <c r="AW868" s="13" t="s">
        <v>32</v>
      </c>
      <c r="AX868" s="13" t="s">
        <v>76</v>
      </c>
      <c r="AY868" s="252" t="s">
        <v>362</v>
      </c>
    </row>
    <row r="869" s="13" customFormat="1">
      <c r="A869" s="13"/>
      <c r="B869" s="241"/>
      <c r="C869" s="242"/>
      <c r="D869" s="243" t="s">
        <v>372</v>
      </c>
      <c r="E869" s="244" t="s">
        <v>1</v>
      </c>
      <c r="F869" s="245" t="s">
        <v>4717</v>
      </c>
      <c r="G869" s="242"/>
      <c r="H869" s="246">
        <v>0.88</v>
      </c>
      <c r="I869" s="247"/>
      <c r="J869" s="242"/>
      <c r="K869" s="242"/>
      <c r="L869" s="248"/>
      <c r="M869" s="249"/>
      <c r="N869" s="250"/>
      <c r="O869" s="250"/>
      <c r="P869" s="250"/>
      <c r="Q869" s="250"/>
      <c r="R869" s="250"/>
      <c r="S869" s="250"/>
      <c r="T869" s="251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52" t="s">
        <v>372</v>
      </c>
      <c r="AU869" s="252" t="s">
        <v>88</v>
      </c>
      <c r="AV869" s="13" t="s">
        <v>88</v>
      </c>
      <c r="AW869" s="13" t="s">
        <v>32</v>
      </c>
      <c r="AX869" s="13" t="s">
        <v>76</v>
      </c>
      <c r="AY869" s="252" t="s">
        <v>362</v>
      </c>
    </row>
    <row r="870" s="14" customFormat="1">
      <c r="A870" s="14"/>
      <c r="B870" s="263"/>
      <c r="C870" s="264"/>
      <c r="D870" s="243" t="s">
        <v>372</v>
      </c>
      <c r="E870" s="265" t="s">
        <v>1</v>
      </c>
      <c r="F870" s="266" t="s">
        <v>396</v>
      </c>
      <c r="G870" s="264"/>
      <c r="H870" s="267">
        <v>27.960000000000001</v>
      </c>
      <c r="I870" s="268"/>
      <c r="J870" s="264"/>
      <c r="K870" s="264"/>
      <c r="L870" s="269"/>
      <c r="M870" s="270"/>
      <c r="N870" s="271"/>
      <c r="O870" s="271"/>
      <c r="P870" s="271"/>
      <c r="Q870" s="271"/>
      <c r="R870" s="271"/>
      <c r="S870" s="271"/>
      <c r="T870" s="272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73" t="s">
        <v>372</v>
      </c>
      <c r="AU870" s="273" t="s">
        <v>88</v>
      </c>
      <c r="AV870" s="14" t="s">
        <v>370</v>
      </c>
      <c r="AW870" s="14" t="s">
        <v>32</v>
      </c>
      <c r="AX870" s="14" t="s">
        <v>83</v>
      </c>
      <c r="AY870" s="273" t="s">
        <v>362</v>
      </c>
    </row>
    <row r="871" s="2" customFormat="1" ht="24.15" customHeight="1">
      <c r="A871" s="39"/>
      <c r="B871" s="40"/>
      <c r="C871" s="228" t="s">
        <v>1136</v>
      </c>
      <c r="D871" s="228" t="s">
        <v>365</v>
      </c>
      <c r="E871" s="229" t="s">
        <v>428</v>
      </c>
      <c r="F871" s="230" t="s">
        <v>429</v>
      </c>
      <c r="G871" s="231" t="s">
        <v>368</v>
      </c>
      <c r="H871" s="232">
        <v>27.960000000000001</v>
      </c>
      <c r="I871" s="233"/>
      <c r="J871" s="234">
        <f>ROUND(I871*H871,2)</f>
        <v>0</v>
      </c>
      <c r="K871" s="230" t="s">
        <v>369</v>
      </c>
      <c r="L871" s="45"/>
      <c r="M871" s="235" t="s">
        <v>1</v>
      </c>
      <c r="N871" s="236" t="s">
        <v>42</v>
      </c>
      <c r="O871" s="92"/>
      <c r="P871" s="237">
        <f>O871*H871</f>
        <v>0</v>
      </c>
      <c r="Q871" s="237">
        <v>0.0028500000000000001</v>
      </c>
      <c r="R871" s="237">
        <f>Q871*H871</f>
        <v>0.079686000000000007</v>
      </c>
      <c r="S871" s="237">
        <v>0</v>
      </c>
      <c r="T871" s="238">
        <f>S871*H871</f>
        <v>0</v>
      </c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  <c r="AR871" s="239" t="s">
        <v>370</v>
      </c>
      <c r="AT871" s="239" t="s">
        <v>365</v>
      </c>
      <c r="AU871" s="239" t="s">
        <v>88</v>
      </c>
      <c r="AY871" s="18" t="s">
        <v>362</v>
      </c>
      <c r="BE871" s="240">
        <f>IF(N871="základní",J871,0)</f>
        <v>0</v>
      </c>
      <c r="BF871" s="240">
        <f>IF(N871="snížená",J871,0)</f>
        <v>0</v>
      </c>
      <c r="BG871" s="240">
        <f>IF(N871="zákl. přenesená",J871,0)</f>
        <v>0</v>
      </c>
      <c r="BH871" s="240">
        <f>IF(N871="sníž. přenesená",J871,0)</f>
        <v>0</v>
      </c>
      <c r="BI871" s="240">
        <f>IF(N871="nulová",J871,0)</f>
        <v>0</v>
      </c>
      <c r="BJ871" s="18" t="s">
        <v>88</v>
      </c>
      <c r="BK871" s="240">
        <f>ROUND(I871*H871,2)</f>
        <v>0</v>
      </c>
      <c r="BL871" s="18" t="s">
        <v>370</v>
      </c>
      <c r="BM871" s="239" t="s">
        <v>1113</v>
      </c>
    </row>
    <row r="872" s="2" customFormat="1" ht="24.15" customHeight="1">
      <c r="A872" s="39"/>
      <c r="B872" s="40"/>
      <c r="C872" s="228" t="s">
        <v>1141</v>
      </c>
      <c r="D872" s="228" t="s">
        <v>365</v>
      </c>
      <c r="E872" s="229" t="s">
        <v>1119</v>
      </c>
      <c r="F872" s="230" t="s">
        <v>1120</v>
      </c>
      <c r="G872" s="231" t="s">
        <v>464</v>
      </c>
      <c r="H872" s="232">
        <v>4.9500000000000002</v>
      </c>
      <c r="I872" s="233"/>
      <c r="J872" s="234">
        <f>ROUND(I872*H872,2)</f>
        <v>0</v>
      </c>
      <c r="K872" s="230" t="s">
        <v>369</v>
      </c>
      <c r="L872" s="45"/>
      <c r="M872" s="235" t="s">
        <v>1</v>
      </c>
      <c r="N872" s="236" t="s">
        <v>42</v>
      </c>
      <c r="O872" s="92"/>
      <c r="P872" s="237">
        <f>O872*H872</f>
        <v>0</v>
      </c>
      <c r="Q872" s="237">
        <v>2.5018699999999998</v>
      </c>
      <c r="R872" s="237">
        <f>Q872*H872</f>
        <v>12.384256499999999</v>
      </c>
      <c r="S872" s="237">
        <v>0</v>
      </c>
      <c r="T872" s="238">
        <f>S872*H872</f>
        <v>0</v>
      </c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  <c r="AR872" s="239" t="s">
        <v>370</v>
      </c>
      <c r="AT872" s="239" t="s">
        <v>365</v>
      </c>
      <c r="AU872" s="239" t="s">
        <v>88</v>
      </c>
      <c r="AY872" s="18" t="s">
        <v>362</v>
      </c>
      <c r="BE872" s="240">
        <f>IF(N872="základní",J872,0)</f>
        <v>0</v>
      </c>
      <c r="BF872" s="240">
        <f>IF(N872="snížená",J872,0)</f>
        <v>0</v>
      </c>
      <c r="BG872" s="240">
        <f>IF(N872="zákl. přenesená",J872,0)</f>
        <v>0</v>
      </c>
      <c r="BH872" s="240">
        <f>IF(N872="sníž. přenesená",J872,0)</f>
        <v>0</v>
      </c>
      <c r="BI872" s="240">
        <f>IF(N872="nulová",J872,0)</f>
        <v>0</v>
      </c>
      <c r="BJ872" s="18" t="s">
        <v>88</v>
      </c>
      <c r="BK872" s="240">
        <f>ROUND(I872*H872,2)</f>
        <v>0</v>
      </c>
      <c r="BL872" s="18" t="s">
        <v>370</v>
      </c>
      <c r="BM872" s="239" t="s">
        <v>1121</v>
      </c>
    </row>
    <row r="873" s="13" customFormat="1">
      <c r="A873" s="13"/>
      <c r="B873" s="241"/>
      <c r="C873" s="242"/>
      <c r="D873" s="243" t="s">
        <v>372</v>
      </c>
      <c r="E873" s="244" t="s">
        <v>1</v>
      </c>
      <c r="F873" s="245" t="s">
        <v>4718</v>
      </c>
      <c r="G873" s="242"/>
      <c r="H873" s="246">
        <v>3.96</v>
      </c>
      <c r="I873" s="247"/>
      <c r="J873" s="242"/>
      <c r="K873" s="242"/>
      <c r="L873" s="248"/>
      <c r="M873" s="249"/>
      <c r="N873" s="250"/>
      <c r="O873" s="250"/>
      <c r="P873" s="250"/>
      <c r="Q873" s="250"/>
      <c r="R873" s="250"/>
      <c r="S873" s="250"/>
      <c r="T873" s="251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52" t="s">
        <v>372</v>
      </c>
      <c r="AU873" s="252" t="s">
        <v>88</v>
      </c>
      <c r="AV873" s="13" t="s">
        <v>88</v>
      </c>
      <c r="AW873" s="13" t="s">
        <v>32</v>
      </c>
      <c r="AX873" s="13" t="s">
        <v>76</v>
      </c>
      <c r="AY873" s="252" t="s">
        <v>362</v>
      </c>
    </row>
    <row r="874" s="13" customFormat="1">
      <c r="A874" s="13"/>
      <c r="B874" s="241"/>
      <c r="C874" s="242"/>
      <c r="D874" s="243" t="s">
        <v>372</v>
      </c>
      <c r="E874" s="244" t="s">
        <v>1</v>
      </c>
      <c r="F874" s="245" t="s">
        <v>4719</v>
      </c>
      <c r="G874" s="242"/>
      <c r="H874" s="246">
        <v>0.98999999999999999</v>
      </c>
      <c r="I874" s="247"/>
      <c r="J874" s="242"/>
      <c r="K874" s="242"/>
      <c r="L874" s="248"/>
      <c r="M874" s="249"/>
      <c r="N874" s="250"/>
      <c r="O874" s="250"/>
      <c r="P874" s="250"/>
      <c r="Q874" s="250"/>
      <c r="R874" s="250"/>
      <c r="S874" s="250"/>
      <c r="T874" s="251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52" t="s">
        <v>372</v>
      </c>
      <c r="AU874" s="252" t="s">
        <v>88</v>
      </c>
      <c r="AV874" s="13" t="s">
        <v>88</v>
      </c>
      <c r="AW874" s="13" t="s">
        <v>32</v>
      </c>
      <c r="AX874" s="13" t="s">
        <v>76</v>
      </c>
      <c r="AY874" s="252" t="s">
        <v>362</v>
      </c>
    </row>
    <row r="875" s="14" customFormat="1">
      <c r="A875" s="14"/>
      <c r="B875" s="263"/>
      <c r="C875" s="264"/>
      <c r="D875" s="243" t="s">
        <v>372</v>
      </c>
      <c r="E875" s="265" t="s">
        <v>1</v>
      </c>
      <c r="F875" s="266" t="s">
        <v>396</v>
      </c>
      <c r="G875" s="264"/>
      <c r="H875" s="267">
        <v>4.9500000000000002</v>
      </c>
      <c r="I875" s="268"/>
      <c r="J875" s="264"/>
      <c r="K875" s="264"/>
      <c r="L875" s="269"/>
      <c r="M875" s="270"/>
      <c r="N875" s="271"/>
      <c r="O875" s="271"/>
      <c r="P875" s="271"/>
      <c r="Q875" s="271"/>
      <c r="R875" s="271"/>
      <c r="S875" s="271"/>
      <c r="T875" s="272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73" t="s">
        <v>372</v>
      </c>
      <c r="AU875" s="273" t="s">
        <v>88</v>
      </c>
      <c r="AV875" s="14" t="s">
        <v>370</v>
      </c>
      <c r="AW875" s="14" t="s">
        <v>32</v>
      </c>
      <c r="AX875" s="14" t="s">
        <v>83</v>
      </c>
      <c r="AY875" s="273" t="s">
        <v>362</v>
      </c>
    </row>
    <row r="876" s="12" customFormat="1" ht="22.8" customHeight="1">
      <c r="A876" s="12"/>
      <c r="B876" s="212"/>
      <c r="C876" s="213"/>
      <c r="D876" s="214" t="s">
        <v>75</v>
      </c>
      <c r="E876" s="226" t="s">
        <v>406</v>
      </c>
      <c r="F876" s="226" t="s">
        <v>439</v>
      </c>
      <c r="G876" s="213"/>
      <c r="H876" s="213"/>
      <c r="I876" s="216"/>
      <c r="J876" s="227">
        <f>BK876</f>
        <v>0</v>
      </c>
      <c r="K876" s="213"/>
      <c r="L876" s="218"/>
      <c r="M876" s="219"/>
      <c r="N876" s="220"/>
      <c r="O876" s="220"/>
      <c r="P876" s="221">
        <f>SUM(P877:P916)</f>
        <v>0</v>
      </c>
      <c r="Q876" s="220"/>
      <c r="R876" s="221">
        <f>SUM(R877:R916)</f>
        <v>7.7966800200000019</v>
      </c>
      <c r="S876" s="220"/>
      <c r="T876" s="222">
        <f>SUM(T877:T916)</f>
        <v>10.682986</v>
      </c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R876" s="223" t="s">
        <v>83</v>
      </c>
      <c r="AT876" s="224" t="s">
        <v>75</v>
      </c>
      <c r="AU876" s="224" t="s">
        <v>83</v>
      </c>
      <c r="AY876" s="223" t="s">
        <v>362</v>
      </c>
      <c r="BK876" s="225">
        <f>SUM(BK877:BK916)</f>
        <v>0</v>
      </c>
    </row>
    <row r="877" s="2" customFormat="1" ht="24.15" customHeight="1">
      <c r="A877" s="39"/>
      <c r="B877" s="40"/>
      <c r="C877" s="228" t="s">
        <v>1145</v>
      </c>
      <c r="D877" s="228" t="s">
        <v>365</v>
      </c>
      <c r="E877" s="229" t="s">
        <v>1146</v>
      </c>
      <c r="F877" s="230" t="s">
        <v>1147</v>
      </c>
      <c r="G877" s="231" t="s">
        <v>470</v>
      </c>
      <c r="H877" s="232">
        <v>1</v>
      </c>
      <c r="I877" s="233"/>
      <c r="J877" s="234">
        <f>ROUND(I877*H877,2)</f>
        <v>0</v>
      </c>
      <c r="K877" s="230" t="s">
        <v>471</v>
      </c>
      <c r="L877" s="45"/>
      <c r="M877" s="235" t="s">
        <v>1</v>
      </c>
      <c r="N877" s="236" t="s">
        <v>42</v>
      </c>
      <c r="O877" s="92"/>
      <c r="P877" s="237">
        <f>O877*H877</f>
        <v>0</v>
      </c>
      <c r="Q877" s="237">
        <v>0</v>
      </c>
      <c r="R877" s="237">
        <f>Q877*H877</f>
        <v>0</v>
      </c>
      <c r="S877" s="237">
        <v>0</v>
      </c>
      <c r="T877" s="238">
        <f>S877*H877</f>
        <v>0</v>
      </c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R877" s="239" t="s">
        <v>370</v>
      </c>
      <c r="AT877" s="239" t="s">
        <v>365</v>
      </c>
      <c r="AU877" s="239" t="s">
        <v>88</v>
      </c>
      <c r="AY877" s="18" t="s">
        <v>362</v>
      </c>
      <c r="BE877" s="240">
        <f>IF(N877="základní",J877,0)</f>
        <v>0</v>
      </c>
      <c r="BF877" s="240">
        <f>IF(N877="snížená",J877,0)</f>
        <v>0</v>
      </c>
      <c r="BG877" s="240">
        <f>IF(N877="zákl. přenesená",J877,0)</f>
        <v>0</v>
      </c>
      <c r="BH877" s="240">
        <f>IF(N877="sníž. přenesená",J877,0)</f>
        <v>0</v>
      </c>
      <c r="BI877" s="240">
        <f>IF(N877="nulová",J877,0)</f>
        <v>0</v>
      </c>
      <c r="BJ877" s="18" t="s">
        <v>88</v>
      </c>
      <c r="BK877" s="240">
        <f>ROUND(I877*H877,2)</f>
        <v>0</v>
      </c>
      <c r="BL877" s="18" t="s">
        <v>370</v>
      </c>
      <c r="BM877" s="239" t="s">
        <v>4720</v>
      </c>
    </row>
    <row r="878" s="2" customFormat="1" ht="16.5" customHeight="1">
      <c r="A878" s="39"/>
      <c r="B878" s="40"/>
      <c r="C878" s="228" t="s">
        <v>1149</v>
      </c>
      <c r="D878" s="228" t="s">
        <v>365</v>
      </c>
      <c r="E878" s="229" t="s">
        <v>1150</v>
      </c>
      <c r="F878" s="230" t="s">
        <v>1151</v>
      </c>
      <c r="G878" s="231" t="s">
        <v>1152</v>
      </c>
      <c r="H878" s="232">
        <v>360</v>
      </c>
      <c r="I878" s="233"/>
      <c r="J878" s="234">
        <f>ROUND(I878*H878,2)</f>
        <v>0</v>
      </c>
      <c r="K878" s="230" t="s">
        <v>471</v>
      </c>
      <c r="L878" s="45"/>
      <c r="M878" s="235" t="s">
        <v>1</v>
      </c>
      <c r="N878" s="236" t="s">
        <v>42</v>
      </c>
      <c r="O878" s="92"/>
      <c r="P878" s="237">
        <f>O878*H878</f>
        <v>0</v>
      </c>
      <c r="Q878" s="237">
        <v>0</v>
      </c>
      <c r="R878" s="237">
        <f>Q878*H878</f>
        <v>0</v>
      </c>
      <c r="S878" s="237">
        <v>0</v>
      </c>
      <c r="T878" s="238">
        <f>S878*H878</f>
        <v>0</v>
      </c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  <c r="AR878" s="239" t="s">
        <v>370</v>
      </c>
      <c r="AT878" s="239" t="s">
        <v>365</v>
      </c>
      <c r="AU878" s="239" t="s">
        <v>88</v>
      </c>
      <c r="AY878" s="18" t="s">
        <v>362</v>
      </c>
      <c r="BE878" s="240">
        <f>IF(N878="základní",J878,0)</f>
        <v>0</v>
      </c>
      <c r="BF878" s="240">
        <f>IF(N878="snížená",J878,0)</f>
        <v>0</v>
      </c>
      <c r="BG878" s="240">
        <f>IF(N878="zákl. přenesená",J878,0)</f>
        <v>0</v>
      </c>
      <c r="BH878" s="240">
        <f>IF(N878="sníž. přenesená",J878,0)</f>
        <v>0</v>
      </c>
      <c r="BI878" s="240">
        <f>IF(N878="nulová",J878,0)</f>
        <v>0</v>
      </c>
      <c r="BJ878" s="18" t="s">
        <v>88</v>
      </c>
      <c r="BK878" s="240">
        <f>ROUND(I878*H878,2)</f>
        <v>0</v>
      </c>
      <c r="BL878" s="18" t="s">
        <v>370</v>
      </c>
      <c r="BM878" s="239" t="s">
        <v>4721</v>
      </c>
    </row>
    <row r="879" s="13" customFormat="1">
      <c r="A879" s="13"/>
      <c r="B879" s="241"/>
      <c r="C879" s="242"/>
      <c r="D879" s="243" t="s">
        <v>372</v>
      </c>
      <c r="E879" s="244" t="s">
        <v>1</v>
      </c>
      <c r="F879" s="245" t="s">
        <v>1154</v>
      </c>
      <c r="G879" s="242"/>
      <c r="H879" s="246">
        <v>360</v>
      </c>
      <c r="I879" s="247"/>
      <c r="J879" s="242"/>
      <c r="K879" s="242"/>
      <c r="L879" s="248"/>
      <c r="M879" s="249"/>
      <c r="N879" s="250"/>
      <c r="O879" s="250"/>
      <c r="P879" s="250"/>
      <c r="Q879" s="250"/>
      <c r="R879" s="250"/>
      <c r="S879" s="250"/>
      <c r="T879" s="251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52" t="s">
        <v>372</v>
      </c>
      <c r="AU879" s="252" t="s">
        <v>88</v>
      </c>
      <c r="AV879" s="13" t="s">
        <v>88</v>
      </c>
      <c r="AW879" s="13" t="s">
        <v>32</v>
      </c>
      <c r="AX879" s="13" t="s">
        <v>76</v>
      </c>
      <c r="AY879" s="252" t="s">
        <v>362</v>
      </c>
    </row>
    <row r="880" s="14" customFormat="1">
      <c r="A880" s="14"/>
      <c r="B880" s="263"/>
      <c r="C880" s="264"/>
      <c r="D880" s="243" t="s">
        <v>372</v>
      </c>
      <c r="E880" s="265" t="s">
        <v>1</v>
      </c>
      <c r="F880" s="266" t="s">
        <v>396</v>
      </c>
      <c r="G880" s="264"/>
      <c r="H880" s="267">
        <v>360</v>
      </c>
      <c r="I880" s="268"/>
      <c r="J880" s="264"/>
      <c r="K880" s="264"/>
      <c r="L880" s="269"/>
      <c r="M880" s="270"/>
      <c r="N880" s="271"/>
      <c r="O880" s="271"/>
      <c r="P880" s="271"/>
      <c r="Q880" s="271"/>
      <c r="R880" s="271"/>
      <c r="S880" s="271"/>
      <c r="T880" s="272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73" t="s">
        <v>372</v>
      </c>
      <c r="AU880" s="273" t="s">
        <v>88</v>
      </c>
      <c r="AV880" s="14" t="s">
        <v>370</v>
      </c>
      <c r="AW880" s="14" t="s">
        <v>32</v>
      </c>
      <c r="AX880" s="14" t="s">
        <v>83</v>
      </c>
      <c r="AY880" s="273" t="s">
        <v>362</v>
      </c>
    </row>
    <row r="881" s="2" customFormat="1" ht="21.75" customHeight="1">
      <c r="A881" s="39"/>
      <c r="B881" s="40"/>
      <c r="C881" s="228" t="s">
        <v>1155</v>
      </c>
      <c r="D881" s="228" t="s">
        <v>365</v>
      </c>
      <c r="E881" s="229" t="s">
        <v>1156</v>
      </c>
      <c r="F881" s="230" t="s">
        <v>1157</v>
      </c>
      <c r="G881" s="231" t="s">
        <v>470</v>
      </c>
      <c r="H881" s="232">
        <v>1</v>
      </c>
      <c r="I881" s="233"/>
      <c r="J881" s="234">
        <f>ROUND(I881*H881,2)</f>
        <v>0</v>
      </c>
      <c r="K881" s="230" t="s">
        <v>471</v>
      </c>
      <c r="L881" s="45"/>
      <c r="M881" s="235" t="s">
        <v>1</v>
      </c>
      <c r="N881" s="236" t="s">
        <v>42</v>
      </c>
      <c r="O881" s="92"/>
      <c r="P881" s="237">
        <f>O881*H881</f>
        <v>0</v>
      </c>
      <c r="Q881" s="237">
        <v>0</v>
      </c>
      <c r="R881" s="237">
        <f>Q881*H881</f>
        <v>0</v>
      </c>
      <c r="S881" s="237">
        <v>0</v>
      </c>
      <c r="T881" s="238">
        <f>S881*H881</f>
        <v>0</v>
      </c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R881" s="239" t="s">
        <v>370</v>
      </c>
      <c r="AT881" s="239" t="s">
        <v>365</v>
      </c>
      <c r="AU881" s="239" t="s">
        <v>88</v>
      </c>
      <c r="AY881" s="18" t="s">
        <v>362</v>
      </c>
      <c r="BE881" s="240">
        <f>IF(N881="základní",J881,0)</f>
        <v>0</v>
      </c>
      <c r="BF881" s="240">
        <f>IF(N881="snížená",J881,0)</f>
        <v>0</v>
      </c>
      <c r="BG881" s="240">
        <f>IF(N881="zákl. přenesená",J881,0)</f>
        <v>0</v>
      </c>
      <c r="BH881" s="240">
        <f>IF(N881="sníž. přenesená",J881,0)</f>
        <v>0</v>
      </c>
      <c r="BI881" s="240">
        <f>IF(N881="nulová",J881,0)</f>
        <v>0</v>
      </c>
      <c r="BJ881" s="18" t="s">
        <v>88</v>
      </c>
      <c r="BK881" s="240">
        <f>ROUND(I881*H881,2)</f>
        <v>0</v>
      </c>
      <c r="BL881" s="18" t="s">
        <v>370</v>
      </c>
      <c r="BM881" s="239" t="s">
        <v>4722</v>
      </c>
    </row>
    <row r="882" s="2" customFormat="1" ht="33" customHeight="1">
      <c r="A882" s="39"/>
      <c r="B882" s="40"/>
      <c r="C882" s="228" t="s">
        <v>1159</v>
      </c>
      <c r="D882" s="228" t="s">
        <v>365</v>
      </c>
      <c r="E882" s="229" t="s">
        <v>1160</v>
      </c>
      <c r="F882" s="230" t="s">
        <v>1161</v>
      </c>
      <c r="G882" s="231" t="s">
        <v>368</v>
      </c>
      <c r="H882" s="232">
        <v>2972.8400000000001</v>
      </c>
      <c r="I882" s="233"/>
      <c r="J882" s="234">
        <f>ROUND(I882*H882,2)</f>
        <v>0</v>
      </c>
      <c r="K882" s="230" t="s">
        <v>369</v>
      </c>
      <c r="L882" s="45"/>
      <c r="M882" s="235" t="s">
        <v>1</v>
      </c>
      <c r="N882" s="236" t="s">
        <v>42</v>
      </c>
      <c r="O882" s="92"/>
      <c r="P882" s="237">
        <f>O882*H882</f>
        <v>0</v>
      </c>
      <c r="Q882" s="237">
        <v>0</v>
      </c>
      <c r="R882" s="237">
        <f>Q882*H882</f>
        <v>0</v>
      </c>
      <c r="S882" s="237">
        <v>0</v>
      </c>
      <c r="T882" s="238">
        <f>S882*H882</f>
        <v>0</v>
      </c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R882" s="239" t="s">
        <v>370</v>
      </c>
      <c r="AT882" s="239" t="s">
        <v>365</v>
      </c>
      <c r="AU882" s="239" t="s">
        <v>88</v>
      </c>
      <c r="AY882" s="18" t="s">
        <v>362</v>
      </c>
      <c r="BE882" s="240">
        <f>IF(N882="základní",J882,0)</f>
        <v>0</v>
      </c>
      <c r="BF882" s="240">
        <f>IF(N882="snížená",J882,0)</f>
        <v>0</v>
      </c>
      <c r="BG882" s="240">
        <f>IF(N882="zákl. přenesená",J882,0)</f>
        <v>0</v>
      </c>
      <c r="BH882" s="240">
        <f>IF(N882="sníž. přenesená",J882,0)</f>
        <v>0</v>
      </c>
      <c r="BI882" s="240">
        <f>IF(N882="nulová",J882,0)</f>
        <v>0</v>
      </c>
      <c r="BJ882" s="18" t="s">
        <v>88</v>
      </c>
      <c r="BK882" s="240">
        <f>ROUND(I882*H882,2)</f>
        <v>0</v>
      </c>
      <c r="BL882" s="18" t="s">
        <v>370</v>
      </c>
      <c r="BM882" s="239" t="s">
        <v>1162</v>
      </c>
    </row>
    <row r="883" s="15" customFormat="1">
      <c r="A883" s="15"/>
      <c r="B883" s="274"/>
      <c r="C883" s="275"/>
      <c r="D883" s="243" t="s">
        <v>372</v>
      </c>
      <c r="E883" s="276" t="s">
        <v>1</v>
      </c>
      <c r="F883" s="277" t="s">
        <v>4723</v>
      </c>
      <c r="G883" s="275"/>
      <c r="H883" s="276" t="s">
        <v>1</v>
      </c>
      <c r="I883" s="278"/>
      <c r="J883" s="275"/>
      <c r="K883" s="275"/>
      <c r="L883" s="279"/>
      <c r="M883" s="280"/>
      <c r="N883" s="281"/>
      <c r="O883" s="281"/>
      <c r="P883" s="281"/>
      <c r="Q883" s="281"/>
      <c r="R883" s="281"/>
      <c r="S883" s="281"/>
      <c r="T883" s="282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T883" s="283" t="s">
        <v>372</v>
      </c>
      <c r="AU883" s="283" t="s">
        <v>88</v>
      </c>
      <c r="AV883" s="15" t="s">
        <v>83</v>
      </c>
      <c r="AW883" s="15" t="s">
        <v>32</v>
      </c>
      <c r="AX883" s="15" t="s">
        <v>76</v>
      </c>
      <c r="AY883" s="283" t="s">
        <v>362</v>
      </c>
    </row>
    <row r="884" s="13" customFormat="1">
      <c r="A884" s="13"/>
      <c r="B884" s="241"/>
      <c r="C884" s="242"/>
      <c r="D884" s="243" t="s">
        <v>372</v>
      </c>
      <c r="E884" s="244" t="s">
        <v>1</v>
      </c>
      <c r="F884" s="245" t="s">
        <v>4724</v>
      </c>
      <c r="G884" s="242"/>
      <c r="H884" s="246">
        <v>2972.8400000000001</v>
      </c>
      <c r="I884" s="247"/>
      <c r="J884" s="242"/>
      <c r="K884" s="242"/>
      <c r="L884" s="248"/>
      <c r="M884" s="249"/>
      <c r="N884" s="250"/>
      <c r="O884" s="250"/>
      <c r="P884" s="250"/>
      <c r="Q884" s="250"/>
      <c r="R884" s="250"/>
      <c r="S884" s="250"/>
      <c r="T884" s="251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52" t="s">
        <v>372</v>
      </c>
      <c r="AU884" s="252" t="s">
        <v>88</v>
      </c>
      <c r="AV884" s="13" t="s">
        <v>88</v>
      </c>
      <c r="AW884" s="13" t="s">
        <v>32</v>
      </c>
      <c r="AX884" s="13" t="s">
        <v>76</v>
      </c>
      <c r="AY884" s="252" t="s">
        <v>362</v>
      </c>
    </row>
    <row r="885" s="14" customFormat="1">
      <c r="A885" s="14"/>
      <c r="B885" s="263"/>
      <c r="C885" s="264"/>
      <c r="D885" s="243" t="s">
        <v>372</v>
      </c>
      <c r="E885" s="265" t="s">
        <v>1</v>
      </c>
      <c r="F885" s="266" t="s">
        <v>396</v>
      </c>
      <c r="G885" s="264"/>
      <c r="H885" s="267">
        <v>2972.8400000000001</v>
      </c>
      <c r="I885" s="268"/>
      <c r="J885" s="264"/>
      <c r="K885" s="264"/>
      <c r="L885" s="269"/>
      <c r="M885" s="270"/>
      <c r="N885" s="271"/>
      <c r="O885" s="271"/>
      <c r="P885" s="271"/>
      <c r="Q885" s="271"/>
      <c r="R885" s="271"/>
      <c r="S885" s="271"/>
      <c r="T885" s="272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73" t="s">
        <v>372</v>
      </c>
      <c r="AU885" s="273" t="s">
        <v>88</v>
      </c>
      <c r="AV885" s="14" t="s">
        <v>370</v>
      </c>
      <c r="AW885" s="14" t="s">
        <v>32</v>
      </c>
      <c r="AX885" s="14" t="s">
        <v>83</v>
      </c>
      <c r="AY885" s="273" t="s">
        <v>362</v>
      </c>
    </row>
    <row r="886" s="2" customFormat="1" ht="21.75" customHeight="1">
      <c r="A886" s="39"/>
      <c r="B886" s="40"/>
      <c r="C886" s="228" t="s">
        <v>1165</v>
      </c>
      <c r="D886" s="228" t="s">
        <v>365</v>
      </c>
      <c r="E886" s="229" t="s">
        <v>1166</v>
      </c>
      <c r="F886" s="230" t="s">
        <v>1167</v>
      </c>
      <c r="G886" s="231" t="s">
        <v>1168</v>
      </c>
      <c r="H886" s="232">
        <v>100</v>
      </c>
      <c r="I886" s="233"/>
      <c r="J886" s="234">
        <f>ROUND(I886*H886,2)</f>
        <v>0</v>
      </c>
      <c r="K886" s="230" t="s">
        <v>369</v>
      </c>
      <c r="L886" s="45"/>
      <c r="M886" s="235" t="s">
        <v>1</v>
      </c>
      <c r="N886" s="236" t="s">
        <v>42</v>
      </c>
      <c r="O886" s="92"/>
      <c r="P886" s="237">
        <f>O886*H886</f>
        <v>0</v>
      </c>
      <c r="Q886" s="237">
        <v>0</v>
      </c>
      <c r="R886" s="237">
        <f>Q886*H886</f>
        <v>0</v>
      </c>
      <c r="S886" s="237">
        <v>0</v>
      </c>
      <c r="T886" s="238">
        <f>S886*H886</f>
        <v>0</v>
      </c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  <c r="AR886" s="239" t="s">
        <v>370</v>
      </c>
      <c r="AT886" s="239" t="s">
        <v>365</v>
      </c>
      <c r="AU886" s="239" t="s">
        <v>88</v>
      </c>
      <c r="AY886" s="18" t="s">
        <v>362</v>
      </c>
      <c r="BE886" s="240">
        <f>IF(N886="základní",J886,0)</f>
        <v>0</v>
      </c>
      <c r="BF886" s="240">
        <f>IF(N886="snížená",J886,0)</f>
        <v>0</v>
      </c>
      <c r="BG886" s="240">
        <f>IF(N886="zákl. přenesená",J886,0)</f>
        <v>0</v>
      </c>
      <c r="BH886" s="240">
        <f>IF(N886="sníž. přenesená",J886,0)</f>
        <v>0</v>
      </c>
      <c r="BI886" s="240">
        <f>IF(N886="nulová",J886,0)</f>
        <v>0</v>
      </c>
      <c r="BJ886" s="18" t="s">
        <v>88</v>
      </c>
      <c r="BK886" s="240">
        <f>ROUND(I886*H886,2)</f>
        <v>0</v>
      </c>
      <c r="BL886" s="18" t="s">
        <v>370</v>
      </c>
      <c r="BM886" s="239" t="s">
        <v>1169</v>
      </c>
    </row>
    <row r="887" s="13" customFormat="1">
      <c r="A887" s="13"/>
      <c r="B887" s="241"/>
      <c r="C887" s="242"/>
      <c r="D887" s="243" t="s">
        <v>372</v>
      </c>
      <c r="E887" s="244" t="s">
        <v>1</v>
      </c>
      <c r="F887" s="245" t="s">
        <v>1170</v>
      </c>
      <c r="G887" s="242"/>
      <c r="H887" s="246">
        <v>100</v>
      </c>
      <c r="I887" s="247"/>
      <c r="J887" s="242"/>
      <c r="K887" s="242"/>
      <c r="L887" s="248"/>
      <c r="M887" s="249"/>
      <c r="N887" s="250"/>
      <c r="O887" s="250"/>
      <c r="P887" s="250"/>
      <c r="Q887" s="250"/>
      <c r="R887" s="250"/>
      <c r="S887" s="250"/>
      <c r="T887" s="251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52" t="s">
        <v>372</v>
      </c>
      <c r="AU887" s="252" t="s">
        <v>88</v>
      </c>
      <c r="AV887" s="13" t="s">
        <v>88</v>
      </c>
      <c r="AW887" s="13" t="s">
        <v>32</v>
      </c>
      <c r="AX887" s="13" t="s">
        <v>83</v>
      </c>
      <c r="AY887" s="252" t="s">
        <v>362</v>
      </c>
    </row>
    <row r="888" s="2" customFormat="1" ht="24.15" customHeight="1">
      <c r="A888" s="39"/>
      <c r="B888" s="40"/>
      <c r="C888" s="228" t="s">
        <v>1171</v>
      </c>
      <c r="D888" s="228" t="s">
        <v>365</v>
      </c>
      <c r="E888" s="229" t="s">
        <v>1172</v>
      </c>
      <c r="F888" s="230" t="s">
        <v>1173</v>
      </c>
      <c r="G888" s="231" t="s">
        <v>1168</v>
      </c>
      <c r="H888" s="232">
        <v>6000</v>
      </c>
      <c r="I888" s="233"/>
      <c r="J888" s="234">
        <f>ROUND(I888*H888,2)</f>
        <v>0</v>
      </c>
      <c r="K888" s="230" t="s">
        <v>369</v>
      </c>
      <c r="L888" s="45"/>
      <c r="M888" s="235" t="s">
        <v>1</v>
      </c>
      <c r="N888" s="236" t="s">
        <v>42</v>
      </c>
      <c r="O888" s="92"/>
      <c r="P888" s="237">
        <f>O888*H888</f>
        <v>0</v>
      </c>
      <c r="Q888" s="237">
        <v>0</v>
      </c>
      <c r="R888" s="237">
        <f>Q888*H888</f>
        <v>0</v>
      </c>
      <c r="S888" s="237">
        <v>0</v>
      </c>
      <c r="T888" s="238">
        <f>S888*H888</f>
        <v>0</v>
      </c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  <c r="AR888" s="239" t="s">
        <v>370</v>
      </c>
      <c r="AT888" s="239" t="s">
        <v>365</v>
      </c>
      <c r="AU888" s="239" t="s">
        <v>88</v>
      </c>
      <c r="AY888" s="18" t="s">
        <v>362</v>
      </c>
      <c r="BE888" s="240">
        <f>IF(N888="základní",J888,0)</f>
        <v>0</v>
      </c>
      <c r="BF888" s="240">
        <f>IF(N888="snížená",J888,0)</f>
        <v>0</v>
      </c>
      <c r="BG888" s="240">
        <f>IF(N888="zákl. přenesená",J888,0)</f>
        <v>0</v>
      </c>
      <c r="BH888" s="240">
        <f>IF(N888="sníž. přenesená",J888,0)</f>
        <v>0</v>
      </c>
      <c r="BI888" s="240">
        <f>IF(N888="nulová",J888,0)</f>
        <v>0</v>
      </c>
      <c r="BJ888" s="18" t="s">
        <v>88</v>
      </c>
      <c r="BK888" s="240">
        <f>ROUND(I888*H888,2)</f>
        <v>0</v>
      </c>
      <c r="BL888" s="18" t="s">
        <v>370</v>
      </c>
      <c r="BM888" s="239" t="s">
        <v>1174</v>
      </c>
    </row>
    <row r="889" s="13" customFormat="1">
      <c r="A889" s="13"/>
      <c r="B889" s="241"/>
      <c r="C889" s="242"/>
      <c r="D889" s="243" t="s">
        <v>372</v>
      </c>
      <c r="E889" s="244" t="s">
        <v>1</v>
      </c>
      <c r="F889" s="245" t="s">
        <v>1175</v>
      </c>
      <c r="G889" s="242"/>
      <c r="H889" s="246">
        <v>6000</v>
      </c>
      <c r="I889" s="247"/>
      <c r="J889" s="242"/>
      <c r="K889" s="242"/>
      <c r="L889" s="248"/>
      <c r="M889" s="249"/>
      <c r="N889" s="250"/>
      <c r="O889" s="250"/>
      <c r="P889" s="250"/>
      <c r="Q889" s="250"/>
      <c r="R889" s="250"/>
      <c r="S889" s="250"/>
      <c r="T889" s="251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52" t="s">
        <v>372</v>
      </c>
      <c r="AU889" s="252" t="s">
        <v>88</v>
      </c>
      <c r="AV889" s="13" t="s">
        <v>88</v>
      </c>
      <c r="AW889" s="13" t="s">
        <v>32</v>
      </c>
      <c r="AX889" s="13" t="s">
        <v>83</v>
      </c>
      <c r="AY889" s="252" t="s">
        <v>362</v>
      </c>
    </row>
    <row r="890" s="2" customFormat="1" ht="24.15" customHeight="1">
      <c r="A890" s="39"/>
      <c r="B890" s="40"/>
      <c r="C890" s="228" t="s">
        <v>1176</v>
      </c>
      <c r="D890" s="228" t="s">
        <v>365</v>
      </c>
      <c r="E890" s="229" t="s">
        <v>1177</v>
      </c>
      <c r="F890" s="230" t="s">
        <v>1178</v>
      </c>
      <c r="G890" s="231" t="s">
        <v>1168</v>
      </c>
      <c r="H890" s="232">
        <v>100</v>
      </c>
      <c r="I890" s="233"/>
      <c r="J890" s="234">
        <f>ROUND(I890*H890,2)</f>
        <v>0</v>
      </c>
      <c r="K890" s="230" t="s">
        <v>369</v>
      </c>
      <c r="L890" s="45"/>
      <c r="M890" s="235" t="s">
        <v>1</v>
      </c>
      <c r="N890" s="236" t="s">
        <v>42</v>
      </c>
      <c r="O890" s="92"/>
      <c r="P890" s="237">
        <f>O890*H890</f>
        <v>0</v>
      </c>
      <c r="Q890" s="237">
        <v>0</v>
      </c>
      <c r="R890" s="237">
        <f>Q890*H890</f>
        <v>0</v>
      </c>
      <c r="S890" s="237">
        <v>0</v>
      </c>
      <c r="T890" s="238">
        <f>S890*H890</f>
        <v>0</v>
      </c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R890" s="239" t="s">
        <v>370</v>
      </c>
      <c r="AT890" s="239" t="s">
        <v>365</v>
      </c>
      <c r="AU890" s="239" t="s">
        <v>88</v>
      </c>
      <c r="AY890" s="18" t="s">
        <v>362</v>
      </c>
      <c r="BE890" s="240">
        <f>IF(N890="základní",J890,0)</f>
        <v>0</v>
      </c>
      <c r="BF890" s="240">
        <f>IF(N890="snížená",J890,0)</f>
        <v>0</v>
      </c>
      <c r="BG890" s="240">
        <f>IF(N890="zákl. přenesená",J890,0)</f>
        <v>0</v>
      </c>
      <c r="BH890" s="240">
        <f>IF(N890="sníž. přenesená",J890,0)</f>
        <v>0</v>
      </c>
      <c r="BI890" s="240">
        <f>IF(N890="nulová",J890,0)</f>
        <v>0</v>
      </c>
      <c r="BJ890" s="18" t="s">
        <v>88</v>
      </c>
      <c r="BK890" s="240">
        <f>ROUND(I890*H890,2)</f>
        <v>0</v>
      </c>
      <c r="BL890" s="18" t="s">
        <v>370</v>
      </c>
      <c r="BM890" s="239" t="s">
        <v>1179</v>
      </c>
    </row>
    <row r="891" s="2" customFormat="1" ht="24.15" customHeight="1">
      <c r="A891" s="39"/>
      <c r="B891" s="40"/>
      <c r="C891" s="228" t="s">
        <v>1180</v>
      </c>
      <c r="D891" s="228" t="s">
        <v>365</v>
      </c>
      <c r="E891" s="229" t="s">
        <v>1181</v>
      </c>
      <c r="F891" s="230" t="s">
        <v>1182</v>
      </c>
      <c r="G891" s="231" t="s">
        <v>368</v>
      </c>
      <c r="H891" s="232">
        <v>2972.8400000000001</v>
      </c>
      <c r="I891" s="233"/>
      <c r="J891" s="234">
        <f>ROUND(I891*H891,2)</f>
        <v>0</v>
      </c>
      <c r="K891" s="230" t="s">
        <v>369</v>
      </c>
      <c r="L891" s="45"/>
      <c r="M891" s="235" t="s">
        <v>1</v>
      </c>
      <c r="N891" s="236" t="s">
        <v>42</v>
      </c>
      <c r="O891" s="92"/>
      <c r="P891" s="237">
        <f>O891*H891</f>
        <v>0</v>
      </c>
      <c r="Q891" s="237">
        <v>4.0000000000000003E-05</v>
      </c>
      <c r="R891" s="237">
        <f>Q891*H891</f>
        <v>0.11891360000000002</v>
      </c>
      <c r="S891" s="237">
        <v>0</v>
      </c>
      <c r="T891" s="238">
        <f>S891*H891</f>
        <v>0</v>
      </c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R891" s="239" t="s">
        <v>370</v>
      </c>
      <c r="AT891" s="239" t="s">
        <v>365</v>
      </c>
      <c r="AU891" s="239" t="s">
        <v>88</v>
      </c>
      <c r="AY891" s="18" t="s">
        <v>362</v>
      </c>
      <c r="BE891" s="240">
        <f>IF(N891="základní",J891,0)</f>
        <v>0</v>
      </c>
      <c r="BF891" s="240">
        <f>IF(N891="snížená",J891,0)</f>
        <v>0</v>
      </c>
      <c r="BG891" s="240">
        <f>IF(N891="zákl. přenesená",J891,0)</f>
        <v>0</v>
      </c>
      <c r="BH891" s="240">
        <f>IF(N891="sníž. přenesená",J891,0)</f>
        <v>0</v>
      </c>
      <c r="BI891" s="240">
        <f>IF(N891="nulová",J891,0)</f>
        <v>0</v>
      </c>
      <c r="BJ891" s="18" t="s">
        <v>88</v>
      </c>
      <c r="BK891" s="240">
        <f>ROUND(I891*H891,2)</f>
        <v>0</v>
      </c>
      <c r="BL891" s="18" t="s">
        <v>370</v>
      </c>
      <c r="BM891" s="239" t="s">
        <v>1183</v>
      </c>
    </row>
    <row r="892" s="2" customFormat="1" ht="24.15" customHeight="1">
      <c r="A892" s="39"/>
      <c r="B892" s="40"/>
      <c r="C892" s="228" t="s">
        <v>1184</v>
      </c>
      <c r="D892" s="228" t="s">
        <v>365</v>
      </c>
      <c r="E892" s="229" t="s">
        <v>1185</v>
      </c>
      <c r="F892" s="230" t="s">
        <v>1186</v>
      </c>
      <c r="G892" s="231" t="s">
        <v>470</v>
      </c>
      <c r="H892" s="232">
        <v>32</v>
      </c>
      <c r="I892" s="233"/>
      <c r="J892" s="234">
        <f>ROUND(I892*H892,2)</f>
        <v>0</v>
      </c>
      <c r="K892" s="230" t="s">
        <v>369</v>
      </c>
      <c r="L892" s="45"/>
      <c r="M892" s="235" t="s">
        <v>1</v>
      </c>
      <c r="N892" s="236" t="s">
        <v>42</v>
      </c>
      <c r="O892" s="92"/>
      <c r="P892" s="237">
        <f>O892*H892</f>
        <v>0</v>
      </c>
      <c r="Q892" s="237">
        <v>2.0000000000000002E-05</v>
      </c>
      <c r="R892" s="237">
        <f>Q892*H892</f>
        <v>0.00064000000000000005</v>
      </c>
      <c r="S892" s="237">
        <v>0</v>
      </c>
      <c r="T892" s="238">
        <f>S892*H892</f>
        <v>0</v>
      </c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R892" s="239" t="s">
        <v>370</v>
      </c>
      <c r="AT892" s="239" t="s">
        <v>365</v>
      </c>
      <c r="AU892" s="239" t="s">
        <v>88</v>
      </c>
      <c r="AY892" s="18" t="s">
        <v>362</v>
      </c>
      <c r="BE892" s="240">
        <f>IF(N892="základní",J892,0)</f>
        <v>0</v>
      </c>
      <c r="BF892" s="240">
        <f>IF(N892="snížená",J892,0)</f>
        <v>0</v>
      </c>
      <c r="BG892" s="240">
        <f>IF(N892="zákl. přenesená",J892,0)</f>
        <v>0</v>
      </c>
      <c r="BH892" s="240">
        <f>IF(N892="sníž. přenesená",J892,0)</f>
        <v>0</v>
      </c>
      <c r="BI892" s="240">
        <f>IF(N892="nulová",J892,0)</f>
        <v>0</v>
      </c>
      <c r="BJ892" s="18" t="s">
        <v>88</v>
      </c>
      <c r="BK892" s="240">
        <f>ROUND(I892*H892,2)</f>
        <v>0</v>
      </c>
      <c r="BL892" s="18" t="s">
        <v>370</v>
      </c>
      <c r="BM892" s="239" t="s">
        <v>1187</v>
      </c>
    </row>
    <row r="893" s="15" customFormat="1">
      <c r="A893" s="15"/>
      <c r="B893" s="274"/>
      <c r="C893" s="275"/>
      <c r="D893" s="243" t="s">
        <v>372</v>
      </c>
      <c r="E893" s="276" t="s">
        <v>1</v>
      </c>
      <c r="F893" s="277" t="s">
        <v>1188</v>
      </c>
      <c r="G893" s="275"/>
      <c r="H893" s="276" t="s">
        <v>1</v>
      </c>
      <c r="I893" s="278"/>
      <c r="J893" s="275"/>
      <c r="K893" s="275"/>
      <c r="L893" s="279"/>
      <c r="M893" s="280"/>
      <c r="N893" s="281"/>
      <c r="O893" s="281"/>
      <c r="P893" s="281"/>
      <c r="Q893" s="281"/>
      <c r="R893" s="281"/>
      <c r="S893" s="281"/>
      <c r="T893" s="282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T893" s="283" t="s">
        <v>372</v>
      </c>
      <c r="AU893" s="283" t="s">
        <v>88</v>
      </c>
      <c r="AV893" s="15" t="s">
        <v>83</v>
      </c>
      <c r="AW893" s="15" t="s">
        <v>32</v>
      </c>
      <c r="AX893" s="15" t="s">
        <v>76</v>
      </c>
      <c r="AY893" s="283" t="s">
        <v>362</v>
      </c>
    </row>
    <row r="894" s="13" customFormat="1">
      <c r="A894" s="13"/>
      <c r="B894" s="241"/>
      <c r="C894" s="242"/>
      <c r="D894" s="243" t="s">
        <v>372</v>
      </c>
      <c r="E894" s="244" t="s">
        <v>1</v>
      </c>
      <c r="F894" s="245" t="s">
        <v>383</v>
      </c>
      <c r="G894" s="242"/>
      <c r="H894" s="246">
        <v>8</v>
      </c>
      <c r="I894" s="247"/>
      <c r="J894" s="242"/>
      <c r="K894" s="242"/>
      <c r="L894" s="248"/>
      <c r="M894" s="249"/>
      <c r="N894" s="250"/>
      <c r="O894" s="250"/>
      <c r="P894" s="250"/>
      <c r="Q894" s="250"/>
      <c r="R894" s="250"/>
      <c r="S894" s="250"/>
      <c r="T894" s="251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52" t="s">
        <v>372</v>
      </c>
      <c r="AU894" s="252" t="s">
        <v>88</v>
      </c>
      <c r="AV894" s="13" t="s">
        <v>88</v>
      </c>
      <c r="AW894" s="13" t="s">
        <v>32</v>
      </c>
      <c r="AX894" s="13" t="s">
        <v>76</v>
      </c>
      <c r="AY894" s="252" t="s">
        <v>362</v>
      </c>
    </row>
    <row r="895" s="15" customFormat="1">
      <c r="A895" s="15"/>
      <c r="B895" s="274"/>
      <c r="C895" s="275"/>
      <c r="D895" s="243" t="s">
        <v>372</v>
      </c>
      <c r="E895" s="276" t="s">
        <v>1</v>
      </c>
      <c r="F895" s="277" t="s">
        <v>814</v>
      </c>
      <c r="G895" s="275"/>
      <c r="H895" s="276" t="s">
        <v>1</v>
      </c>
      <c r="I895" s="278"/>
      <c r="J895" s="275"/>
      <c r="K895" s="275"/>
      <c r="L895" s="279"/>
      <c r="M895" s="280"/>
      <c r="N895" s="281"/>
      <c r="O895" s="281"/>
      <c r="P895" s="281"/>
      <c r="Q895" s="281"/>
      <c r="R895" s="281"/>
      <c r="S895" s="281"/>
      <c r="T895" s="282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T895" s="283" t="s">
        <v>372</v>
      </c>
      <c r="AU895" s="283" t="s">
        <v>88</v>
      </c>
      <c r="AV895" s="15" t="s">
        <v>83</v>
      </c>
      <c r="AW895" s="15" t="s">
        <v>32</v>
      </c>
      <c r="AX895" s="15" t="s">
        <v>76</v>
      </c>
      <c r="AY895" s="283" t="s">
        <v>362</v>
      </c>
    </row>
    <row r="896" s="13" customFormat="1">
      <c r="A896" s="13"/>
      <c r="B896" s="241"/>
      <c r="C896" s="242"/>
      <c r="D896" s="243" t="s">
        <v>372</v>
      </c>
      <c r="E896" s="244" t="s">
        <v>1</v>
      </c>
      <c r="F896" s="245" t="s">
        <v>4725</v>
      </c>
      <c r="G896" s="242"/>
      <c r="H896" s="246">
        <v>24</v>
      </c>
      <c r="I896" s="247"/>
      <c r="J896" s="242"/>
      <c r="K896" s="242"/>
      <c r="L896" s="248"/>
      <c r="M896" s="249"/>
      <c r="N896" s="250"/>
      <c r="O896" s="250"/>
      <c r="P896" s="250"/>
      <c r="Q896" s="250"/>
      <c r="R896" s="250"/>
      <c r="S896" s="250"/>
      <c r="T896" s="251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52" t="s">
        <v>372</v>
      </c>
      <c r="AU896" s="252" t="s">
        <v>88</v>
      </c>
      <c r="AV896" s="13" t="s">
        <v>88</v>
      </c>
      <c r="AW896" s="13" t="s">
        <v>32</v>
      </c>
      <c r="AX896" s="13" t="s">
        <v>76</v>
      </c>
      <c r="AY896" s="252" t="s">
        <v>362</v>
      </c>
    </row>
    <row r="897" s="14" customFormat="1">
      <c r="A897" s="14"/>
      <c r="B897" s="263"/>
      <c r="C897" s="264"/>
      <c r="D897" s="243" t="s">
        <v>372</v>
      </c>
      <c r="E897" s="265" t="s">
        <v>1</v>
      </c>
      <c r="F897" s="266" t="s">
        <v>396</v>
      </c>
      <c r="G897" s="264"/>
      <c r="H897" s="267">
        <v>32</v>
      </c>
      <c r="I897" s="268"/>
      <c r="J897" s="264"/>
      <c r="K897" s="264"/>
      <c r="L897" s="269"/>
      <c r="M897" s="270"/>
      <c r="N897" s="271"/>
      <c r="O897" s="271"/>
      <c r="P897" s="271"/>
      <c r="Q897" s="271"/>
      <c r="R897" s="271"/>
      <c r="S897" s="271"/>
      <c r="T897" s="272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73" t="s">
        <v>372</v>
      </c>
      <c r="AU897" s="273" t="s">
        <v>88</v>
      </c>
      <c r="AV897" s="14" t="s">
        <v>370</v>
      </c>
      <c r="AW897" s="14" t="s">
        <v>32</v>
      </c>
      <c r="AX897" s="14" t="s">
        <v>83</v>
      </c>
      <c r="AY897" s="273" t="s">
        <v>362</v>
      </c>
    </row>
    <row r="898" s="2" customFormat="1" ht="24.15" customHeight="1">
      <c r="A898" s="39"/>
      <c r="B898" s="40"/>
      <c r="C898" s="228" t="s">
        <v>1190</v>
      </c>
      <c r="D898" s="228" t="s">
        <v>365</v>
      </c>
      <c r="E898" s="229" t="s">
        <v>1191</v>
      </c>
      <c r="F898" s="230" t="s">
        <v>1192</v>
      </c>
      <c r="G898" s="231" t="s">
        <v>470</v>
      </c>
      <c r="H898" s="232">
        <v>144</v>
      </c>
      <c r="I898" s="233"/>
      <c r="J898" s="234">
        <f>ROUND(I898*H898,2)</f>
        <v>0</v>
      </c>
      <c r="K898" s="230" t="s">
        <v>369</v>
      </c>
      <c r="L898" s="45"/>
      <c r="M898" s="235" t="s">
        <v>1</v>
      </c>
      <c r="N898" s="236" t="s">
        <v>42</v>
      </c>
      <c r="O898" s="92"/>
      <c r="P898" s="237">
        <f>O898*H898</f>
        <v>0</v>
      </c>
      <c r="Q898" s="237">
        <v>4.0000000000000003E-05</v>
      </c>
      <c r="R898" s="237">
        <f>Q898*H898</f>
        <v>0.0057600000000000004</v>
      </c>
      <c r="S898" s="237">
        <v>0</v>
      </c>
      <c r="T898" s="238">
        <f>S898*H898</f>
        <v>0</v>
      </c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  <c r="AR898" s="239" t="s">
        <v>370</v>
      </c>
      <c r="AT898" s="239" t="s">
        <v>365</v>
      </c>
      <c r="AU898" s="239" t="s">
        <v>88</v>
      </c>
      <c r="AY898" s="18" t="s">
        <v>362</v>
      </c>
      <c r="BE898" s="240">
        <f>IF(N898="základní",J898,0)</f>
        <v>0</v>
      </c>
      <c r="BF898" s="240">
        <f>IF(N898="snížená",J898,0)</f>
        <v>0</v>
      </c>
      <c r="BG898" s="240">
        <f>IF(N898="zákl. přenesená",J898,0)</f>
        <v>0</v>
      </c>
      <c r="BH898" s="240">
        <f>IF(N898="sníž. přenesená",J898,0)</f>
        <v>0</v>
      </c>
      <c r="BI898" s="240">
        <f>IF(N898="nulová",J898,0)</f>
        <v>0</v>
      </c>
      <c r="BJ898" s="18" t="s">
        <v>88</v>
      </c>
      <c r="BK898" s="240">
        <f>ROUND(I898*H898,2)</f>
        <v>0</v>
      </c>
      <c r="BL898" s="18" t="s">
        <v>370</v>
      </c>
      <c r="BM898" s="239" t="s">
        <v>1193</v>
      </c>
    </row>
    <row r="899" s="15" customFormat="1">
      <c r="A899" s="15"/>
      <c r="B899" s="274"/>
      <c r="C899" s="275"/>
      <c r="D899" s="243" t="s">
        <v>372</v>
      </c>
      <c r="E899" s="276" t="s">
        <v>1</v>
      </c>
      <c r="F899" s="277" t="s">
        <v>1188</v>
      </c>
      <c r="G899" s="275"/>
      <c r="H899" s="276" t="s">
        <v>1</v>
      </c>
      <c r="I899" s="278"/>
      <c r="J899" s="275"/>
      <c r="K899" s="275"/>
      <c r="L899" s="279"/>
      <c r="M899" s="280"/>
      <c r="N899" s="281"/>
      <c r="O899" s="281"/>
      <c r="P899" s="281"/>
      <c r="Q899" s="281"/>
      <c r="R899" s="281"/>
      <c r="S899" s="281"/>
      <c r="T899" s="282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T899" s="283" t="s">
        <v>372</v>
      </c>
      <c r="AU899" s="283" t="s">
        <v>88</v>
      </c>
      <c r="AV899" s="15" t="s">
        <v>83</v>
      </c>
      <c r="AW899" s="15" t="s">
        <v>32</v>
      </c>
      <c r="AX899" s="15" t="s">
        <v>76</v>
      </c>
      <c r="AY899" s="283" t="s">
        <v>362</v>
      </c>
    </row>
    <row r="900" s="13" customFormat="1">
      <c r="A900" s="13"/>
      <c r="B900" s="241"/>
      <c r="C900" s="242"/>
      <c r="D900" s="243" t="s">
        <v>372</v>
      </c>
      <c r="E900" s="244" t="s">
        <v>1</v>
      </c>
      <c r="F900" s="245" t="s">
        <v>4726</v>
      </c>
      <c r="G900" s="242"/>
      <c r="H900" s="246">
        <v>120</v>
      </c>
      <c r="I900" s="247"/>
      <c r="J900" s="242"/>
      <c r="K900" s="242"/>
      <c r="L900" s="248"/>
      <c r="M900" s="249"/>
      <c r="N900" s="250"/>
      <c r="O900" s="250"/>
      <c r="P900" s="250"/>
      <c r="Q900" s="250"/>
      <c r="R900" s="250"/>
      <c r="S900" s="250"/>
      <c r="T900" s="251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52" t="s">
        <v>372</v>
      </c>
      <c r="AU900" s="252" t="s">
        <v>88</v>
      </c>
      <c r="AV900" s="13" t="s">
        <v>88</v>
      </c>
      <c r="AW900" s="13" t="s">
        <v>32</v>
      </c>
      <c r="AX900" s="13" t="s">
        <v>76</v>
      </c>
      <c r="AY900" s="252" t="s">
        <v>362</v>
      </c>
    </row>
    <row r="901" s="15" customFormat="1">
      <c r="A901" s="15"/>
      <c r="B901" s="274"/>
      <c r="C901" s="275"/>
      <c r="D901" s="243" t="s">
        <v>372</v>
      </c>
      <c r="E901" s="276" t="s">
        <v>1</v>
      </c>
      <c r="F901" s="277" t="s">
        <v>814</v>
      </c>
      <c r="G901" s="275"/>
      <c r="H901" s="276" t="s">
        <v>1</v>
      </c>
      <c r="I901" s="278"/>
      <c r="J901" s="275"/>
      <c r="K901" s="275"/>
      <c r="L901" s="279"/>
      <c r="M901" s="280"/>
      <c r="N901" s="281"/>
      <c r="O901" s="281"/>
      <c r="P901" s="281"/>
      <c r="Q901" s="281"/>
      <c r="R901" s="281"/>
      <c r="S901" s="281"/>
      <c r="T901" s="282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T901" s="283" t="s">
        <v>372</v>
      </c>
      <c r="AU901" s="283" t="s">
        <v>88</v>
      </c>
      <c r="AV901" s="15" t="s">
        <v>83</v>
      </c>
      <c r="AW901" s="15" t="s">
        <v>32</v>
      </c>
      <c r="AX901" s="15" t="s">
        <v>76</v>
      </c>
      <c r="AY901" s="283" t="s">
        <v>362</v>
      </c>
    </row>
    <row r="902" s="13" customFormat="1">
      <c r="A902" s="13"/>
      <c r="B902" s="241"/>
      <c r="C902" s="242"/>
      <c r="D902" s="243" t="s">
        <v>372</v>
      </c>
      <c r="E902" s="244" t="s">
        <v>1</v>
      </c>
      <c r="F902" s="245" t="s">
        <v>4727</v>
      </c>
      <c r="G902" s="242"/>
      <c r="H902" s="246">
        <v>24</v>
      </c>
      <c r="I902" s="247"/>
      <c r="J902" s="242"/>
      <c r="K902" s="242"/>
      <c r="L902" s="248"/>
      <c r="M902" s="249"/>
      <c r="N902" s="250"/>
      <c r="O902" s="250"/>
      <c r="P902" s="250"/>
      <c r="Q902" s="250"/>
      <c r="R902" s="250"/>
      <c r="S902" s="250"/>
      <c r="T902" s="251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52" t="s">
        <v>372</v>
      </c>
      <c r="AU902" s="252" t="s">
        <v>88</v>
      </c>
      <c r="AV902" s="13" t="s">
        <v>88</v>
      </c>
      <c r="AW902" s="13" t="s">
        <v>32</v>
      </c>
      <c r="AX902" s="13" t="s">
        <v>76</v>
      </c>
      <c r="AY902" s="252" t="s">
        <v>362</v>
      </c>
    </row>
    <row r="903" s="14" customFormat="1">
      <c r="A903" s="14"/>
      <c r="B903" s="263"/>
      <c r="C903" s="264"/>
      <c r="D903" s="243" t="s">
        <v>372</v>
      </c>
      <c r="E903" s="265" t="s">
        <v>1</v>
      </c>
      <c r="F903" s="266" t="s">
        <v>396</v>
      </c>
      <c r="G903" s="264"/>
      <c r="H903" s="267">
        <v>144</v>
      </c>
      <c r="I903" s="268"/>
      <c r="J903" s="264"/>
      <c r="K903" s="264"/>
      <c r="L903" s="269"/>
      <c r="M903" s="270"/>
      <c r="N903" s="271"/>
      <c r="O903" s="271"/>
      <c r="P903" s="271"/>
      <c r="Q903" s="271"/>
      <c r="R903" s="271"/>
      <c r="S903" s="271"/>
      <c r="T903" s="272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73" t="s">
        <v>372</v>
      </c>
      <c r="AU903" s="273" t="s">
        <v>88</v>
      </c>
      <c r="AV903" s="14" t="s">
        <v>370</v>
      </c>
      <c r="AW903" s="14" t="s">
        <v>32</v>
      </c>
      <c r="AX903" s="14" t="s">
        <v>83</v>
      </c>
      <c r="AY903" s="273" t="s">
        <v>362</v>
      </c>
    </row>
    <row r="904" s="2" customFormat="1" ht="21.75" customHeight="1">
      <c r="A904" s="39"/>
      <c r="B904" s="40"/>
      <c r="C904" s="228" t="s">
        <v>1195</v>
      </c>
      <c r="D904" s="228" t="s">
        <v>365</v>
      </c>
      <c r="E904" s="229" t="s">
        <v>1196</v>
      </c>
      <c r="F904" s="230" t="s">
        <v>1197</v>
      </c>
      <c r="G904" s="231" t="s">
        <v>470</v>
      </c>
      <c r="H904" s="232">
        <v>8</v>
      </c>
      <c r="I904" s="233"/>
      <c r="J904" s="234">
        <f>ROUND(I904*H904,2)</f>
        <v>0</v>
      </c>
      <c r="K904" s="230" t="s">
        <v>369</v>
      </c>
      <c r="L904" s="45"/>
      <c r="M904" s="235" t="s">
        <v>1</v>
      </c>
      <c r="N904" s="236" t="s">
        <v>42</v>
      </c>
      <c r="O904" s="92"/>
      <c r="P904" s="237">
        <f>O904*H904</f>
        <v>0</v>
      </c>
      <c r="Q904" s="237">
        <v>4.0000000000000003E-05</v>
      </c>
      <c r="R904" s="237">
        <f>Q904*H904</f>
        <v>0.00032000000000000003</v>
      </c>
      <c r="S904" s="237">
        <v>0</v>
      </c>
      <c r="T904" s="238">
        <f>S904*H904</f>
        <v>0</v>
      </c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  <c r="AR904" s="239" t="s">
        <v>370</v>
      </c>
      <c r="AT904" s="239" t="s">
        <v>365</v>
      </c>
      <c r="AU904" s="239" t="s">
        <v>88</v>
      </c>
      <c r="AY904" s="18" t="s">
        <v>362</v>
      </c>
      <c r="BE904" s="240">
        <f>IF(N904="základní",J904,0)</f>
        <v>0</v>
      </c>
      <c r="BF904" s="240">
        <f>IF(N904="snížená",J904,0)</f>
        <v>0</v>
      </c>
      <c r="BG904" s="240">
        <f>IF(N904="zákl. přenesená",J904,0)</f>
        <v>0</v>
      </c>
      <c r="BH904" s="240">
        <f>IF(N904="sníž. přenesená",J904,0)</f>
        <v>0</v>
      </c>
      <c r="BI904" s="240">
        <f>IF(N904="nulová",J904,0)</f>
        <v>0</v>
      </c>
      <c r="BJ904" s="18" t="s">
        <v>88</v>
      </c>
      <c r="BK904" s="240">
        <f>ROUND(I904*H904,2)</f>
        <v>0</v>
      </c>
      <c r="BL904" s="18" t="s">
        <v>370</v>
      </c>
      <c r="BM904" s="239" t="s">
        <v>1198</v>
      </c>
    </row>
    <row r="905" s="2" customFormat="1" ht="21.75" customHeight="1">
      <c r="A905" s="39"/>
      <c r="B905" s="40"/>
      <c r="C905" s="228" t="s">
        <v>1201</v>
      </c>
      <c r="D905" s="228" t="s">
        <v>365</v>
      </c>
      <c r="E905" s="229" t="s">
        <v>1202</v>
      </c>
      <c r="F905" s="230" t="s">
        <v>1203</v>
      </c>
      <c r="G905" s="231" t="s">
        <v>470</v>
      </c>
      <c r="H905" s="232">
        <v>96</v>
      </c>
      <c r="I905" s="233"/>
      <c r="J905" s="234">
        <f>ROUND(I905*H905,2)</f>
        <v>0</v>
      </c>
      <c r="K905" s="230" t="s">
        <v>369</v>
      </c>
      <c r="L905" s="45"/>
      <c r="M905" s="235" t="s">
        <v>1</v>
      </c>
      <c r="N905" s="236" t="s">
        <v>42</v>
      </c>
      <c r="O905" s="92"/>
      <c r="P905" s="237">
        <f>O905*H905</f>
        <v>0</v>
      </c>
      <c r="Q905" s="237">
        <v>0.00012999999999999999</v>
      </c>
      <c r="R905" s="237">
        <f>Q905*H905</f>
        <v>0.012479999999999998</v>
      </c>
      <c r="S905" s="237">
        <v>0</v>
      </c>
      <c r="T905" s="238">
        <f>S905*H905</f>
        <v>0</v>
      </c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  <c r="AR905" s="239" t="s">
        <v>370</v>
      </c>
      <c r="AT905" s="239" t="s">
        <v>365</v>
      </c>
      <c r="AU905" s="239" t="s">
        <v>88</v>
      </c>
      <c r="AY905" s="18" t="s">
        <v>362</v>
      </c>
      <c r="BE905" s="240">
        <f>IF(N905="základní",J905,0)</f>
        <v>0</v>
      </c>
      <c r="BF905" s="240">
        <f>IF(N905="snížená",J905,0)</f>
        <v>0</v>
      </c>
      <c r="BG905" s="240">
        <f>IF(N905="zákl. přenesená",J905,0)</f>
        <v>0</v>
      </c>
      <c r="BH905" s="240">
        <f>IF(N905="sníž. přenesená",J905,0)</f>
        <v>0</v>
      </c>
      <c r="BI905" s="240">
        <f>IF(N905="nulová",J905,0)</f>
        <v>0</v>
      </c>
      <c r="BJ905" s="18" t="s">
        <v>88</v>
      </c>
      <c r="BK905" s="240">
        <f>ROUND(I905*H905,2)</f>
        <v>0</v>
      </c>
      <c r="BL905" s="18" t="s">
        <v>370</v>
      </c>
      <c r="BM905" s="239" t="s">
        <v>1204</v>
      </c>
    </row>
    <row r="906" s="2" customFormat="1" ht="24.15" customHeight="1">
      <c r="A906" s="39"/>
      <c r="B906" s="40"/>
      <c r="C906" s="228" t="s">
        <v>1207</v>
      </c>
      <c r="D906" s="228" t="s">
        <v>365</v>
      </c>
      <c r="E906" s="229" t="s">
        <v>1208</v>
      </c>
      <c r="F906" s="230" t="s">
        <v>1209</v>
      </c>
      <c r="G906" s="231" t="s">
        <v>403</v>
      </c>
      <c r="H906" s="232">
        <v>3.96</v>
      </c>
      <c r="I906" s="233"/>
      <c r="J906" s="234">
        <f>ROUND(I906*H906,2)</f>
        <v>0</v>
      </c>
      <c r="K906" s="230" t="s">
        <v>369</v>
      </c>
      <c r="L906" s="45"/>
      <c r="M906" s="235" t="s">
        <v>1</v>
      </c>
      <c r="N906" s="236" t="s">
        <v>42</v>
      </c>
      <c r="O906" s="92"/>
      <c r="P906" s="237">
        <f>O906*H906</f>
        <v>0</v>
      </c>
      <c r="Q906" s="237">
        <v>0</v>
      </c>
      <c r="R906" s="237">
        <f>Q906*H906</f>
        <v>0</v>
      </c>
      <c r="S906" s="237">
        <v>0.021999999999999999</v>
      </c>
      <c r="T906" s="238">
        <f>S906*H906</f>
        <v>0.087119999999999989</v>
      </c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  <c r="AR906" s="239" t="s">
        <v>370</v>
      </c>
      <c r="AT906" s="239" t="s">
        <v>365</v>
      </c>
      <c r="AU906" s="239" t="s">
        <v>88</v>
      </c>
      <c r="AY906" s="18" t="s">
        <v>362</v>
      </c>
      <c r="BE906" s="240">
        <f>IF(N906="základní",J906,0)</f>
        <v>0</v>
      </c>
      <c r="BF906" s="240">
        <f>IF(N906="snížená",J906,0)</f>
        <v>0</v>
      </c>
      <c r="BG906" s="240">
        <f>IF(N906="zákl. přenesená",J906,0)</f>
        <v>0</v>
      </c>
      <c r="BH906" s="240">
        <f>IF(N906="sníž. přenesená",J906,0)</f>
        <v>0</v>
      </c>
      <c r="BI906" s="240">
        <f>IF(N906="nulová",J906,0)</f>
        <v>0</v>
      </c>
      <c r="BJ906" s="18" t="s">
        <v>88</v>
      </c>
      <c r="BK906" s="240">
        <f>ROUND(I906*H906,2)</f>
        <v>0</v>
      </c>
      <c r="BL906" s="18" t="s">
        <v>370</v>
      </c>
      <c r="BM906" s="239" t="s">
        <v>1210</v>
      </c>
    </row>
    <row r="907" s="15" customFormat="1">
      <c r="A907" s="15"/>
      <c r="B907" s="274"/>
      <c r="C907" s="275"/>
      <c r="D907" s="243" t="s">
        <v>372</v>
      </c>
      <c r="E907" s="276" t="s">
        <v>1</v>
      </c>
      <c r="F907" s="277" t="s">
        <v>1211</v>
      </c>
      <c r="G907" s="275"/>
      <c r="H907" s="276" t="s">
        <v>1</v>
      </c>
      <c r="I907" s="278"/>
      <c r="J907" s="275"/>
      <c r="K907" s="275"/>
      <c r="L907" s="279"/>
      <c r="M907" s="280"/>
      <c r="N907" s="281"/>
      <c r="O907" s="281"/>
      <c r="P907" s="281"/>
      <c r="Q907" s="281"/>
      <c r="R907" s="281"/>
      <c r="S907" s="281"/>
      <c r="T907" s="282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T907" s="283" t="s">
        <v>372</v>
      </c>
      <c r="AU907" s="283" t="s">
        <v>88</v>
      </c>
      <c r="AV907" s="15" t="s">
        <v>83</v>
      </c>
      <c r="AW907" s="15" t="s">
        <v>32</v>
      </c>
      <c r="AX907" s="15" t="s">
        <v>76</v>
      </c>
      <c r="AY907" s="283" t="s">
        <v>362</v>
      </c>
    </row>
    <row r="908" s="13" customFormat="1">
      <c r="A908" s="13"/>
      <c r="B908" s="241"/>
      <c r="C908" s="242"/>
      <c r="D908" s="243" t="s">
        <v>372</v>
      </c>
      <c r="E908" s="244" t="s">
        <v>1</v>
      </c>
      <c r="F908" s="245" t="s">
        <v>4718</v>
      </c>
      <c r="G908" s="242"/>
      <c r="H908" s="246">
        <v>3.96</v>
      </c>
      <c r="I908" s="247"/>
      <c r="J908" s="242"/>
      <c r="K908" s="242"/>
      <c r="L908" s="248"/>
      <c r="M908" s="249"/>
      <c r="N908" s="250"/>
      <c r="O908" s="250"/>
      <c r="P908" s="250"/>
      <c r="Q908" s="250"/>
      <c r="R908" s="250"/>
      <c r="S908" s="250"/>
      <c r="T908" s="251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52" t="s">
        <v>372</v>
      </c>
      <c r="AU908" s="252" t="s">
        <v>88</v>
      </c>
      <c r="AV908" s="13" t="s">
        <v>88</v>
      </c>
      <c r="AW908" s="13" t="s">
        <v>32</v>
      </c>
      <c r="AX908" s="13" t="s">
        <v>83</v>
      </c>
      <c r="AY908" s="252" t="s">
        <v>362</v>
      </c>
    </row>
    <row r="909" s="2" customFormat="1" ht="24.15" customHeight="1">
      <c r="A909" s="39"/>
      <c r="B909" s="40"/>
      <c r="C909" s="228" t="s">
        <v>1214</v>
      </c>
      <c r="D909" s="228" t="s">
        <v>365</v>
      </c>
      <c r="E909" s="229" t="s">
        <v>1215</v>
      </c>
      <c r="F909" s="230" t="s">
        <v>1216</v>
      </c>
      <c r="G909" s="231" t="s">
        <v>464</v>
      </c>
      <c r="H909" s="232">
        <v>1.2</v>
      </c>
      <c r="I909" s="233"/>
      <c r="J909" s="234">
        <f>ROUND(I909*H909,2)</f>
        <v>0</v>
      </c>
      <c r="K909" s="230" t="s">
        <v>369</v>
      </c>
      <c r="L909" s="45"/>
      <c r="M909" s="235" t="s">
        <v>1</v>
      </c>
      <c r="N909" s="236" t="s">
        <v>42</v>
      </c>
      <c r="O909" s="92"/>
      <c r="P909" s="237">
        <f>O909*H909</f>
        <v>0</v>
      </c>
      <c r="Q909" s="237">
        <v>0</v>
      </c>
      <c r="R909" s="237">
        <f>Q909*H909</f>
        <v>0</v>
      </c>
      <c r="S909" s="237">
        <v>1.95</v>
      </c>
      <c r="T909" s="238">
        <f>S909*H909</f>
        <v>2.3399999999999999</v>
      </c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  <c r="AR909" s="239" t="s">
        <v>370</v>
      </c>
      <c r="AT909" s="239" t="s">
        <v>365</v>
      </c>
      <c r="AU909" s="239" t="s">
        <v>88</v>
      </c>
      <c r="AY909" s="18" t="s">
        <v>362</v>
      </c>
      <c r="BE909" s="240">
        <f>IF(N909="základní",J909,0)</f>
        <v>0</v>
      </c>
      <c r="BF909" s="240">
        <f>IF(N909="snížená",J909,0)</f>
        <v>0</v>
      </c>
      <c r="BG909" s="240">
        <f>IF(N909="zákl. přenesená",J909,0)</f>
        <v>0</v>
      </c>
      <c r="BH909" s="240">
        <f>IF(N909="sníž. přenesená",J909,0)</f>
        <v>0</v>
      </c>
      <c r="BI909" s="240">
        <f>IF(N909="nulová",J909,0)</f>
        <v>0</v>
      </c>
      <c r="BJ909" s="18" t="s">
        <v>88</v>
      </c>
      <c r="BK909" s="240">
        <f>ROUND(I909*H909,2)</f>
        <v>0</v>
      </c>
      <c r="BL909" s="18" t="s">
        <v>370</v>
      </c>
      <c r="BM909" s="239" t="s">
        <v>1217</v>
      </c>
    </row>
    <row r="910" s="2" customFormat="1" ht="24.15" customHeight="1">
      <c r="A910" s="39"/>
      <c r="B910" s="40"/>
      <c r="C910" s="228" t="s">
        <v>1218</v>
      </c>
      <c r="D910" s="228" t="s">
        <v>365</v>
      </c>
      <c r="E910" s="229" t="s">
        <v>1219</v>
      </c>
      <c r="F910" s="230" t="s">
        <v>1220</v>
      </c>
      <c r="G910" s="231" t="s">
        <v>464</v>
      </c>
      <c r="H910" s="232">
        <v>1.2</v>
      </c>
      <c r="I910" s="233"/>
      <c r="J910" s="234">
        <f>ROUND(I910*H910,2)</f>
        <v>0</v>
      </c>
      <c r="K910" s="230" t="s">
        <v>369</v>
      </c>
      <c r="L910" s="45"/>
      <c r="M910" s="235" t="s">
        <v>1</v>
      </c>
      <c r="N910" s="236" t="s">
        <v>42</v>
      </c>
      <c r="O910" s="92"/>
      <c r="P910" s="237">
        <f>O910*H910</f>
        <v>0</v>
      </c>
      <c r="Q910" s="237">
        <v>0.50375000000000003</v>
      </c>
      <c r="R910" s="237">
        <f>Q910*H910</f>
        <v>0.60450000000000004</v>
      </c>
      <c r="S910" s="237">
        <v>1.95</v>
      </c>
      <c r="T910" s="238">
        <f>S910*H910</f>
        <v>2.3399999999999999</v>
      </c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  <c r="AR910" s="239" t="s">
        <v>370</v>
      </c>
      <c r="AT910" s="239" t="s">
        <v>365</v>
      </c>
      <c r="AU910" s="239" t="s">
        <v>88</v>
      </c>
      <c r="AY910" s="18" t="s">
        <v>362</v>
      </c>
      <c r="BE910" s="240">
        <f>IF(N910="základní",J910,0)</f>
        <v>0</v>
      </c>
      <c r="BF910" s="240">
        <f>IF(N910="snížená",J910,0)</f>
        <v>0</v>
      </c>
      <c r="BG910" s="240">
        <f>IF(N910="zákl. přenesená",J910,0)</f>
        <v>0</v>
      </c>
      <c r="BH910" s="240">
        <f>IF(N910="sníž. přenesená",J910,0)</f>
        <v>0</v>
      </c>
      <c r="BI910" s="240">
        <f>IF(N910="nulová",J910,0)</f>
        <v>0</v>
      </c>
      <c r="BJ910" s="18" t="s">
        <v>88</v>
      </c>
      <c r="BK910" s="240">
        <f>ROUND(I910*H910,2)</f>
        <v>0</v>
      </c>
      <c r="BL910" s="18" t="s">
        <v>370</v>
      </c>
      <c r="BM910" s="239" t="s">
        <v>1221</v>
      </c>
    </row>
    <row r="911" s="2" customFormat="1" ht="16.5" customHeight="1">
      <c r="A911" s="39"/>
      <c r="B911" s="40"/>
      <c r="C911" s="253" t="s">
        <v>1222</v>
      </c>
      <c r="D911" s="253" t="s">
        <v>380</v>
      </c>
      <c r="E911" s="254" t="s">
        <v>1223</v>
      </c>
      <c r="F911" s="255" t="s">
        <v>1224</v>
      </c>
      <c r="G911" s="256" t="s">
        <v>470</v>
      </c>
      <c r="H911" s="257">
        <v>399.60000000000002</v>
      </c>
      <c r="I911" s="258"/>
      <c r="J911" s="259">
        <f>ROUND(I911*H911,2)</f>
        <v>0</v>
      </c>
      <c r="K911" s="255" t="s">
        <v>369</v>
      </c>
      <c r="L911" s="260"/>
      <c r="M911" s="261" t="s">
        <v>1</v>
      </c>
      <c r="N911" s="262" t="s">
        <v>42</v>
      </c>
      <c r="O911" s="92"/>
      <c r="P911" s="237">
        <f>O911*H911</f>
        <v>0</v>
      </c>
      <c r="Q911" s="237">
        <v>0.0041000000000000003</v>
      </c>
      <c r="R911" s="237">
        <f>Q911*H911</f>
        <v>1.6383600000000003</v>
      </c>
      <c r="S911" s="237">
        <v>0</v>
      </c>
      <c r="T911" s="238">
        <f>S911*H911</f>
        <v>0</v>
      </c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  <c r="AR911" s="239" t="s">
        <v>383</v>
      </c>
      <c r="AT911" s="239" t="s">
        <v>380</v>
      </c>
      <c r="AU911" s="239" t="s">
        <v>88</v>
      </c>
      <c r="AY911" s="18" t="s">
        <v>362</v>
      </c>
      <c r="BE911" s="240">
        <f>IF(N911="základní",J911,0)</f>
        <v>0</v>
      </c>
      <c r="BF911" s="240">
        <f>IF(N911="snížená",J911,0)</f>
        <v>0</v>
      </c>
      <c r="BG911" s="240">
        <f>IF(N911="zákl. přenesená",J911,0)</f>
        <v>0</v>
      </c>
      <c r="BH911" s="240">
        <f>IF(N911="sníž. přenesená",J911,0)</f>
        <v>0</v>
      </c>
      <c r="BI911" s="240">
        <f>IF(N911="nulová",J911,0)</f>
        <v>0</v>
      </c>
      <c r="BJ911" s="18" t="s">
        <v>88</v>
      </c>
      <c r="BK911" s="240">
        <f>ROUND(I911*H911,2)</f>
        <v>0</v>
      </c>
      <c r="BL911" s="18" t="s">
        <v>370</v>
      </c>
      <c r="BM911" s="239" t="s">
        <v>1225</v>
      </c>
    </row>
    <row r="912" s="2" customFormat="1">
      <c r="A912" s="39"/>
      <c r="B912" s="40"/>
      <c r="C912" s="41"/>
      <c r="D912" s="243" t="s">
        <v>570</v>
      </c>
      <c r="E912" s="41"/>
      <c r="F912" s="284" t="s">
        <v>1226</v>
      </c>
      <c r="G912" s="41"/>
      <c r="H912" s="41"/>
      <c r="I912" s="285"/>
      <c r="J912" s="41"/>
      <c r="K912" s="41"/>
      <c r="L912" s="45"/>
      <c r="M912" s="286"/>
      <c r="N912" s="287"/>
      <c r="O912" s="92"/>
      <c r="P912" s="92"/>
      <c r="Q912" s="92"/>
      <c r="R912" s="92"/>
      <c r="S912" s="92"/>
      <c r="T912" s="93"/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  <c r="AT912" s="18" t="s">
        <v>570</v>
      </c>
      <c r="AU912" s="18" t="s">
        <v>88</v>
      </c>
    </row>
    <row r="913" s="13" customFormat="1">
      <c r="A913" s="13"/>
      <c r="B913" s="241"/>
      <c r="C913" s="242"/>
      <c r="D913" s="243" t="s">
        <v>372</v>
      </c>
      <c r="E913" s="244" t="s">
        <v>1</v>
      </c>
      <c r="F913" s="245" t="s">
        <v>1227</v>
      </c>
      <c r="G913" s="242"/>
      <c r="H913" s="246">
        <v>399.60000000000002</v>
      </c>
      <c r="I913" s="247"/>
      <c r="J913" s="242"/>
      <c r="K913" s="242"/>
      <c r="L913" s="248"/>
      <c r="M913" s="249"/>
      <c r="N913" s="250"/>
      <c r="O913" s="250"/>
      <c r="P913" s="250"/>
      <c r="Q913" s="250"/>
      <c r="R913" s="250"/>
      <c r="S913" s="250"/>
      <c r="T913" s="251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52" t="s">
        <v>372</v>
      </c>
      <c r="AU913" s="252" t="s">
        <v>88</v>
      </c>
      <c r="AV913" s="13" t="s">
        <v>88</v>
      </c>
      <c r="AW913" s="13" t="s">
        <v>32</v>
      </c>
      <c r="AX913" s="13" t="s">
        <v>83</v>
      </c>
      <c r="AY913" s="252" t="s">
        <v>362</v>
      </c>
    </row>
    <row r="914" s="2" customFormat="1" ht="24.15" customHeight="1">
      <c r="A914" s="39"/>
      <c r="B914" s="40"/>
      <c r="C914" s="228" t="s">
        <v>1228</v>
      </c>
      <c r="D914" s="228" t="s">
        <v>365</v>
      </c>
      <c r="E914" s="229" t="s">
        <v>1229</v>
      </c>
      <c r="F914" s="230" t="s">
        <v>1230</v>
      </c>
      <c r="G914" s="231" t="s">
        <v>368</v>
      </c>
      <c r="H914" s="232">
        <v>268.90300000000002</v>
      </c>
      <c r="I914" s="233"/>
      <c r="J914" s="234">
        <f>ROUND(I914*H914,2)</f>
        <v>0</v>
      </c>
      <c r="K914" s="230" t="s">
        <v>369</v>
      </c>
      <c r="L914" s="45"/>
      <c r="M914" s="235" t="s">
        <v>1</v>
      </c>
      <c r="N914" s="236" t="s">
        <v>42</v>
      </c>
      <c r="O914" s="92"/>
      <c r="P914" s="237">
        <f>O914*H914</f>
        <v>0</v>
      </c>
      <c r="Q914" s="237">
        <v>0</v>
      </c>
      <c r="R914" s="237">
        <f>Q914*H914</f>
        <v>0</v>
      </c>
      <c r="S914" s="237">
        <v>0.021999999999999999</v>
      </c>
      <c r="T914" s="238">
        <f>S914*H914</f>
        <v>5.9158660000000003</v>
      </c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  <c r="AR914" s="239" t="s">
        <v>370</v>
      </c>
      <c r="AT914" s="239" t="s">
        <v>365</v>
      </c>
      <c r="AU914" s="239" t="s">
        <v>88</v>
      </c>
      <c r="AY914" s="18" t="s">
        <v>362</v>
      </c>
      <c r="BE914" s="240">
        <f>IF(N914="základní",J914,0)</f>
        <v>0</v>
      </c>
      <c r="BF914" s="240">
        <f>IF(N914="snížená",J914,0)</f>
        <v>0</v>
      </c>
      <c r="BG914" s="240">
        <f>IF(N914="zákl. přenesená",J914,0)</f>
        <v>0</v>
      </c>
      <c r="BH914" s="240">
        <f>IF(N914="sníž. přenesená",J914,0)</f>
        <v>0</v>
      </c>
      <c r="BI914" s="240">
        <f>IF(N914="nulová",J914,0)</f>
        <v>0</v>
      </c>
      <c r="BJ914" s="18" t="s">
        <v>88</v>
      </c>
      <c r="BK914" s="240">
        <f>ROUND(I914*H914,2)</f>
        <v>0</v>
      </c>
      <c r="BL914" s="18" t="s">
        <v>370</v>
      </c>
      <c r="BM914" s="239" t="s">
        <v>1231</v>
      </c>
    </row>
    <row r="915" s="13" customFormat="1">
      <c r="A915" s="13"/>
      <c r="B915" s="241"/>
      <c r="C915" s="242"/>
      <c r="D915" s="243" t="s">
        <v>372</v>
      </c>
      <c r="E915" s="244" t="s">
        <v>1</v>
      </c>
      <c r="F915" s="245" t="s">
        <v>4728</v>
      </c>
      <c r="G915" s="242"/>
      <c r="H915" s="246">
        <v>268.90300000000002</v>
      </c>
      <c r="I915" s="247"/>
      <c r="J915" s="242"/>
      <c r="K915" s="242"/>
      <c r="L915" s="248"/>
      <c r="M915" s="249"/>
      <c r="N915" s="250"/>
      <c r="O915" s="250"/>
      <c r="P915" s="250"/>
      <c r="Q915" s="250"/>
      <c r="R915" s="250"/>
      <c r="S915" s="250"/>
      <c r="T915" s="251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52" t="s">
        <v>372</v>
      </c>
      <c r="AU915" s="252" t="s">
        <v>88</v>
      </c>
      <c r="AV915" s="13" t="s">
        <v>88</v>
      </c>
      <c r="AW915" s="13" t="s">
        <v>32</v>
      </c>
      <c r="AX915" s="13" t="s">
        <v>83</v>
      </c>
      <c r="AY915" s="252" t="s">
        <v>362</v>
      </c>
    </row>
    <row r="916" s="2" customFormat="1" ht="24.15" customHeight="1">
      <c r="A916" s="39"/>
      <c r="B916" s="40"/>
      <c r="C916" s="228" t="s">
        <v>1233</v>
      </c>
      <c r="D916" s="228" t="s">
        <v>365</v>
      </c>
      <c r="E916" s="229" t="s">
        <v>1234</v>
      </c>
      <c r="F916" s="230" t="s">
        <v>1235</v>
      </c>
      <c r="G916" s="231" t="s">
        <v>368</v>
      </c>
      <c r="H916" s="232">
        <v>268.90300000000002</v>
      </c>
      <c r="I916" s="233"/>
      <c r="J916" s="234">
        <f>ROUND(I916*H916,2)</f>
        <v>0</v>
      </c>
      <c r="K916" s="230" t="s">
        <v>369</v>
      </c>
      <c r="L916" s="45"/>
      <c r="M916" s="235" t="s">
        <v>1</v>
      </c>
      <c r="N916" s="236" t="s">
        <v>42</v>
      </c>
      <c r="O916" s="92"/>
      <c r="P916" s="237">
        <f>O916*H916</f>
        <v>0</v>
      </c>
      <c r="Q916" s="237">
        <v>0.020140000000000002</v>
      </c>
      <c r="R916" s="237">
        <f>Q916*H916</f>
        <v>5.4157064200000011</v>
      </c>
      <c r="S916" s="237">
        <v>0</v>
      </c>
      <c r="T916" s="238">
        <f>S916*H916</f>
        <v>0</v>
      </c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  <c r="AR916" s="239" t="s">
        <v>370</v>
      </c>
      <c r="AT916" s="239" t="s">
        <v>365</v>
      </c>
      <c r="AU916" s="239" t="s">
        <v>88</v>
      </c>
      <c r="AY916" s="18" t="s">
        <v>362</v>
      </c>
      <c r="BE916" s="240">
        <f>IF(N916="základní",J916,0)</f>
        <v>0</v>
      </c>
      <c r="BF916" s="240">
        <f>IF(N916="snížená",J916,0)</f>
        <v>0</v>
      </c>
      <c r="BG916" s="240">
        <f>IF(N916="zákl. přenesená",J916,0)</f>
        <v>0</v>
      </c>
      <c r="BH916" s="240">
        <f>IF(N916="sníž. přenesená",J916,0)</f>
        <v>0</v>
      </c>
      <c r="BI916" s="240">
        <f>IF(N916="nulová",J916,0)</f>
        <v>0</v>
      </c>
      <c r="BJ916" s="18" t="s">
        <v>88</v>
      </c>
      <c r="BK916" s="240">
        <f>ROUND(I916*H916,2)</f>
        <v>0</v>
      </c>
      <c r="BL916" s="18" t="s">
        <v>370</v>
      </c>
      <c r="BM916" s="239" t="s">
        <v>1236</v>
      </c>
    </row>
    <row r="917" s="12" customFormat="1" ht="22.8" customHeight="1">
      <c r="A917" s="12"/>
      <c r="B917" s="212"/>
      <c r="C917" s="213"/>
      <c r="D917" s="214" t="s">
        <v>75</v>
      </c>
      <c r="E917" s="226" t="s">
        <v>477</v>
      </c>
      <c r="F917" s="226" t="s">
        <v>478</v>
      </c>
      <c r="G917" s="213"/>
      <c r="H917" s="213"/>
      <c r="I917" s="216"/>
      <c r="J917" s="227">
        <f>BK917</f>
        <v>0</v>
      </c>
      <c r="K917" s="213"/>
      <c r="L917" s="218"/>
      <c r="M917" s="219"/>
      <c r="N917" s="220"/>
      <c r="O917" s="220"/>
      <c r="P917" s="221">
        <f>SUM(P918:P926)</f>
        <v>0</v>
      </c>
      <c r="Q917" s="220"/>
      <c r="R917" s="221">
        <f>SUM(R918:R926)</f>
        <v>0</v>
      </c>
      <c r="S917" s="220"/>
      <c r="T917" s="222">
        <f>SUM(T918:T926)</f>
        <v>0</v>
      </c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R917" s="223" t="s">
        <v>83</v>
      </c>
      <c r="AT917" s="224" t="s">
        <v>75</v>
      </c>
      <c r="AU917" s="224" t="s">
        <v>83</v>
      </c>
      <c r="AY917" s="223" t="s">
        <v>362</v>
      </c>
      <c r="BK917" s="225">
        <f>SUM(BK918:BK926)</f>
        <v>0</v>
      </c>
    </row>
    <row r="918" s="2" customFormat="1" ht="16.5" customHeight="1">
      <c r="A918" s="39"/>
      <c r="B918" s="40"/>
      <c r="C918" s="228" t="s">
        <v>1237</v>
      </c>
      <c r="D918" s="228" t="s">
        <v>365</v>
      </c>
      <c r="E918" s="229" t="s">
        <v>480</v>
      </c>
      <c r="F918" s="230" t="s">
        <v>481</v>
      </c>
      <c r="G918" s="231" t="s">
        <v>482</v>
      </c>
      <c r="H918" s="232">
        <v>12.914999999999999</v>
      </c>
      <c r="I918" s="233"/>
      <c r="J918" s="234">
        <f>ROUND(I918*H918,2)</f>
        <v>0</v>
      </c>
      <c r="K918" s="230" t="s">
        <v>369</v>
      </c>
      <c r="L918" s="45"/>
      <c r="M918" s="235" t="s">
        <v>1</v>
      </c>
      <c r="N918" s="236" t="s">
        <v>42</v>
      </c>
      <c r="O918" s="92"/>
      <c r="P918" s="237">
        <f>O918*H918</f>
        <v>0</v>
      </c>
      <c r="Q918" s="237">
        <v>0</v>
      </c>
      <c r="R918" s="237">
        <f>Q918*H918</f>
        <v>0</v>
      </c>
      <c r="S918" s="237">
        <v>0</v>
      </c>
      <c r="T918" s="238">
        <f>S918*H918</f>
        <v>0</v>
      </c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  <c r="AR918" s="239" t="s">
        <v>370</v>
      </c>
      <c r="AT918" s="239" t="s">
        <v>365</v>
      </c>
      <c r="AU918" s="239" t="s">
        <v>88</v>
      </c>
      <c r="AY918" s="18" t="s">
        <v>362</v>
      </c>
      <c r="BE918" s="240">
        <f>IF(N918="základní",J918,0)</f>
        <v>0</v>
      </c>
      <c r="BF918" s="240">
        <f>IF(N918="snížená",J918,0)</f>
        <v>0</v>
      </c>
      <c r="BG918" s="240">
        <f>IF(N918="zákl. přenesená",J918,0)</f>
        <v>0</v>
      </c>
      <c r="BH918" s="240">
        <f>IF(N918="sníž. přenesená",J918,0)</f>
        <v>0</v>
      </c>
      <c r="BI918" s="240">
        <f>IF(N918="nulová",J918,0)</f>
        <v>0</v>
      </c>
      <c r="BJ918" s="18" t="s">
        <v>88</v>
      </c>
      <c r="BK918" s="240">
        <f>ROUND(I918*H918,2)</f>
        <v>0</v>
      </c>
      <c r="BL918" s="18" t="s">
        <v>370</v>
      </c>
      <c r="BM918" s="239" t="s">
        <v>4729</v>
      </c>
    </row>
    <row r="919" s="2" customFormat="1" ht="24.15" customHeight="1">
      <c r="A919" s="39"/>
      <c r="B919" s="40"/>
      <c r="C919" s="228" t="s">
        <v>1239</v>
      </c>
      <c r="D919" s="228" t="s">
        <v>365</v>
      </c>
      <c r="E919" s="229" t="s">
        <v>737</v>
      </c>
      <c r="F919" s="230" t="s">
        <v>738</v>
      </c>
      <c r="G919" s="231" t="s">
        <v>482</v>
      </c>
      <c r="H919" s="232">
        <v>12.914999999999999</v>
      </c>
      <c r="I919" s="233"/>
      <c r="J919" s="234">
        <f>ROUND(I919*H919,2)</f>
        <v>0</v>
      </c>
      <c r="K919" s="230" t="s">
        <v>369</v>
      </c>
      <c r="L919" s="45"/>
      <c r="M919" s="235" t="s">
        <v>1</v>
      </c>
      <c r="N919" s="236" t="s">
        <v>42</v>
      </c>
      <c r="O919" s="92"/>
      <c r="P919" s="237">
        <f>O919*H919</f>
        <v>0</v>
      </c>
      <c r="Q919" s="237">
        <v>0</v>
      </c>
      <c r="R919" s="237">
        <f>Q919*H919</f>
        <v>0</v>
      </c>
      <c r="S919" s="237">
        <v>0</v>
      </c>
      <c r="T919" s="238">
        <f>S919*H919</f>
        <v>0</v>
      </c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  <c r="AR919" s="239" t="s">
        <v>370</v>
      </c>
      <c r="AT919" s="239" t="s">
        <v>365</v>
      </c>
      <c r="AU919" s="239" t="s">
        <v>88</v>
      </c>
      <c r="AY919" s="18" t="s">
        <v>362</v>
      </c>
      <c r="BE919" s="240">
        <f>IF(N919="základní",J919,0)</f>
        <v>0</v>
      </c>
      <c r="BF919" s="240">
        <f>IF(N919="snížená",J919,0)</f>
        <v>0</v>
      </c>
      <c r="BG919" s="240">
        <f>IF(N919="zákl. přenesená",J919,0)</f>
        <v>0</v>
      </c>
      <c r="BH919" s="240">
        <f>IF(N919="sníž. přenesená",J919,0)</f>
        <v>0</v>
      </c>
      <c r="BI919" s="240">
        <f>IF(N919="nulová",J919,0)</f>
        <v>0</v>
      </c>
      <c r="BJ919" s="18" t="s">
        <v>88</v>
      </c>
      <c r="BK919" s="240">
        <f>ROUND(I919*H919,2)</f>
        <v>0</v>
      </c>
      <c r="BL919" s="18" t="s">
        <v>370</v>
      </c>
      <c r="BM919" s="239" t="s">
        <v>1240</v>
      </c>
    </row>
    <row r="920" s="2" customFormat="1" ht="24.15" customHeight="1">
      <c r="A920" s="39"/>
      <c r="B920" s="40"/>
      <c r="C920" s="228" t="s">
        <v>1241</v>
      </c>
      <c r="D920" s="228" t="s">
        <v>365</v>
      </c>
      <c r="E920" s="229" t="s">
        <v>489</v>
      </c>
      <c r="F920" s="230" t="s">
        <v>490</v>
      </c>
      <c r="G920" s="231" t="s">
        <v>482</v>
      </c>
      <c r="H920" s="232">
        <v>12.914999999999999</v>
      </c>
      <c r="I920" s="233"/>
      <c r="J920" s="234">
        <f>ROUND(I920*H920,2)</f>
        <v>0</v>
      </c>
      <c r="K920" s="230" t="s">
        <v>369</v>
      </c>
      <c r="L920" s="45"/>
      <c r="M920" s="235" t="s">
        <v>1</v>
      </c>
      <c r="N920" s="236" t="s">
        <v>42</v>
      </c>
      <c r="O920" s="92"/>
      <c r="P920" s="237">
        <f>O920*H920</f>
        <v>0</v>
      </c>
      <c r="Q920" s="237">
        <v>0</v>
      </c>
      <c r="R920" s="237">
        <f>Q920*H920</f>
        <v>0</v>
      </c>
      <c r="S920" s="237">
        <v>0</v>
      </c>
      <c r="T920" s="238">
        <f>S920*H920</f>
        <v>0</v>
      </c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  <c r="AR920" s="239" t="s">
        <v>370</v>
      </c>
      <c r="AT920" s="239" t="s">
        <v>365</v>
      </c>
      <c r="AU920" s="239" t="s">
        <v>88</v>
      </c>
      <c r="AY920" s="18" t="s">
        <v>362</v>
      </c>
      <c r="BE920" s="240">
        <f>IF(N920="základní",J920,0)</f>
        <v>0</v>
      </c>
      <c r="BF920" s="240">
        <f>IF(N920="snížená",J920,0)</f>
        <v>0</v>
      </c>
      <c r="BG920" s="240">
        <f>IF(N920="zákl. přenesená",J920,0)</f>
        <v>0</v>
      </c>
      <c r="BH920" s="240">
        <f>IF(N920="sníž. přenesená",J920,0)</f>
        <v>0</v>
      </c>
      <c r="BI920" s="240">
        <f>IF(N920="nulová",J920,0)</f>
        <v>0</v>
      </c>
      <c r="BJ920" s="18" t="s">
        <v>88</v>
      </c>
      <c r="BK920" s="240">
        <f>ROUND(I920*H920,2)</f>
        <v>0</v>
      </c>
      <c r="BL920" s="18" t="s">
        <v>370</v>
      </c>
      <c r="BM920" s="239" t="s">
        <v>1242</v>
      </c>
    </row>
    <row r="921" s="2" customFormat="1" ht="24.15" customHeight="1">
      <c r="A921" s="39"/>
      <c r="B921" s="40"/>
      <c r="C921" s="228" t="s">
        <v>1243</v>
      </c>
      <c r="D921" s="228" t="s">
        <v>365</v>
      </c>
      <c r="E921" s="229" t="s">
        <v>493</v>
      </c>
      <c r="F921" s="230" t="s">
        <v>494</v>
      </c>
      <c r="G921" s="231" t="s">
        <v>482</v>
      </c>
      <c r="H921" s="232">
        <v>129.15000000000001</v>
      </c>
      <c r="I921" s="233"/>
      <c r="J921" s="234">
        <f>ROUND(I921*H921,2)</f>
        <v>0</v>
      </c>
      <c r="K921" s="230" t="s">
        <v>369</v>
      </c>
      <c r="L921" s="45"/>
      <c r="M921" s="235" t="s">
        <v>1</v>
      </c>
      <c r="N921" s="236" t="s">
        <v>42</v>
      </c>
      <c r="O921" s="92"/>
      <c r="P921" s="237">
        <f>O921*H921</f>
        <v>0</v>
      </c>
      <c r="Q921" s="237">
        <v>0</v>
      </c>
      <c r="R921" s="237">
        <f>Q921*H921</f>
        <v>0</v>
      </c>
      <c r="S921" s="237">
        <v>0</v>
      </c>
      <c r="T921" s="238">
        <f>S921*H921</f>
        <v>0</v>
      </c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  <c r="AR921" s="239" t="s">
        <v>370</v>
      </c>
      <c r="AT921" s="239" t="s">
        <v>365</v>
      </c>
      <c r="AU921" s="239" t="s">
        <v>88</v>
      </c>
      <c r="AY921" s="18" t="s">
        <v>362</v>
      </c>
      <c r="BE921" s="240">
        <f>IF(N921="základní",J921,0)</f>
        <v>0</v>
      </c>
      <c r="BF921" s="240">
        <f>IF(N921="snížená",J921,0)</f>
        <v>0</v>
      </c>
      <c r="BG921" s="240">
        <f>IF(N921="zákl. přenesená",J921,0)</f>
        <v>0</v>
      </c>
      <c r="BH921" s="240">
        <f>IF(N921="sníž. přenesená",J921,0)</f>
        <v>0</v>
      </c>
      <c r="BI921" s="240">
        <f>IF(N921="nulová",J921,0)</f>
        <v>0</v>
      </c>
      <c r="BJ921" s="18" t="s">
        <v>88</v>
      </c>
      <c r="BK921" s="240">
        <f>ROUND(I921*H921,2)</f>
        <v>0</v>
      </c>
      <c r="BL921" s="18" t="s">
        <v>370</v>
      </c>
      <c r="BM921" s="239" t="s">
        <v>1244</v>
      </c>
    </row>
    <row r="922" s="13" customFormat="1">
      <c r="A922" s="13"/>
      <c r="B922" s="241"/>
      <c r="C922" s="242"/>
      <c r="D922" s="243" t="s">
        <v>372</v>
      </c>
      <c r="E922" s="242"/>
      <c r="F922" s="245" t="s">
        <v>4730</v>
      </c>
      <c r="G922" s="242"/>
      <c r="H922" s="246">
        <v>129.15000000000001</v>
      </c>
      <c r="I922" s="247"/>
      <c r="J922" s="242"/>
      <c r="K922" s="242"/>
      <c r="L922" s="248"/>
      <c r="M922" s="249"/>
      <c r="N922" s="250"/>
      <c r="O922" s="250"/>
      <c r="P922" s="250"/>
      <c r="Q922" s="250"/>
      <c r="R922" s="250"/>
      <c r="S922" s="250"/>
      <c r="T922" s="251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52" t="s">
        <v>372</v>
      </c>
      <c r="AU922" s="252" t="s">
        <v>88</v>
      </c>
      <c r="AV922" s="13" t="s">
        <v>88</v>
      </c>
      <c r="AW922" s="13" t="s">
        <v>4</v>
      </c>
      <c r="AX922" s="13" t="s">
        <v>83</v>
      </c>
      <c r="AY922" s="252" t="s">
        <v>362</v>
      </c>
    </row>
    <row r="923" s="2" customFormat="1" ht="33" customHeight="1">
      <c r="A923" s="39"/>
      <c r="B923" s="40"/>
      <c r="C923" s="228" t="s">
        <v>1246</v>
      </c>
      <c r="D923" s="228" t="s">
        <v>365</v>
      </c>
      <c r="E923" s="229" t="s">
        <v>498</v>
      </c>
      <c r="F923" s="230" t="s">
        <v>499</v>
      </c>
      <c r="G923" s="231" t="s">
        <v>482</v>
      </c>
      <c r="H923" s="232">
        <v>3.875</v>
      </c>
      <c r="I923" s="233"/>
      <c r="J923" s="234">
        <f>ROUND(I923*H923,2)</f>
        <v>0</v>
      </c>
      <c r="K923" s="230" t="s">
        <v>369</v>
      </c>
      <c r="L923" s="45"/>
      <c r="M923" s="235" t="s">
        <v>1</v>
      </c>
      <c r="N923" s="236" t="s">
        <v>42</v>
      </c>
      <c r="O923" s="92"/>
      <c r="P923" s="237">
        <f>O923*H923</f>
        <v>0</v>
      </c>
      <c r="Q923" s="237">
        <v>0</v>
      </c>
      <c r="R923" s="237">
        <f>Q923*H923</f>
        <v>0</v>
      </c>
      <c r="S923" s="237">
        <v>0</v>
      </c>
      <c r="T923" s="238">
        <f>S923*H923</f>
        <v>0</v>
      </c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  <c r="AR923" s="239" t="s">
        <v>370</v>
      </c>
      <c r="AT923" s="239" t="s">
        <v>365</v>
      </c>
      <c r="AU923" s="239" t="s">
        <v>88</v>
      </c>
      <c r="AY923" s="18" t="s">
        <v>362</v>
      </c>
      <c r="BE923" s="240">
        <f>IF(N923="základní",J923,0)</f>
        <v>0</v>
      </c>
      <c r="BF923" s="240">
        <f>IF(N923="snížená",J923,0)</f>
        <v>0</v>
      </c>
      <c r="BG923" s="240">
        <f>IF(N923="zákl. přenesená",J923,0)</f>
        <v>0</v>
      </c>
      <c r="BH923" s="240">
        <f>IF(N923="sníž. přenesená",J923,0)</f>
        <v>0</v>
      </c>
      <c r="BI923" s="240">
        <f>IF(N923="nulová",J923,0)</f>
        <v>0</v>
      </c>
      <c r="BJ923" s="18" t="s">
        <v>88</v>
      </c>
      <c r="BK923" s="240">
        <f>ROUND(I923*H923,2)</f>
        <v>0</v>
      </c>
      <c r="BL923" s="18" t="s">
        <v>370</v>
      </c>
      <c r="BM923" s="239" t="s">
        <v>1247</v>
      </c>
    </row>
    <row r="924" s="13" customFormat="1">
      <c r="A924" s="13"/>
      <c r="B924" s="241"/>
      <c r="C924" s="242"/>
      <c r="D924" s="243" t="s">
        <v>372</v>
      </c>
      <c r="E924" s="242"/>
      <c r="F924" s="245" t="s">
        <v>4731</v>
      </c>
      <c r="G924" s="242"/>
      <c r="H924" s="246">
        <v>3.875</v>
      </c>
      <c r="I924" s="247"/>
      <c r="J924" s="242"/>
      <c r="K924" s="242"/>
      <c r="L924" s="248"/>
      <c r="M924" s="249"/>
      <c r="N924" s="250"/>
      <c r="O924" s="250"/>
      <c r="P924" s="250"/>
      <c r="Q924" s="250"/>
      <c r="R924" s="250"/>
      <c r="S924" s="250"/>
      <c r="T924" s="251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52" t="s">
        <v>372</v>
      </c>
      <c r="AU924" s="252" t="s">
        <v>88</v>
      </c>
      <c r="AV924" s="13" t="s">
        <v>88</v>
      </c>
      <c r="AW924" s="13" t="s">
        <v>4</v>
      </c>
      <c r="AX924" s="13" t="s">
        <v>83</v>
      </c>
      <c r="AY924" s="252" t="s">
        <v>362</v>
      </c>
    </row>
    <row r="925" s="2" customFormat="1" ht="44.25" customHeight="1">
      <c r="A925" s="39"/>
      <c r="B925" s="40"/>
      <c r="C925" s="228" t="s">
        <v>1249</v>
      </c>
      <c r="D925" s="228" t="s">
        <v>365</v>
      </c>
      <c r="E925" s="229" t="s">
        <v>503</v>
      </c>
      <c r="F925" s="230" t="s">
        <v>504</v>
      </c>
      <c r="G925" s="231" t="s">
        <v>482</v>
      </c>
      <c r="H925" s="232">
        <v>9.0410000000000004</v>
      </c>
      <c r="I925" s="233"/>
      <c r="J925" s="234">
        <f>ROUND(I925*H925,2)</f>
        <v>0</v>
      </c>
      <c r="K925" s="230" t="s">
        <v>369</v>
      </c>
      <c r="L925" s="45"/>
      <c r="M925" s="235" t="s">
        <v>1</v>
      </c>
      <c r="N925" s="236" t="s">
        <v>42</v>
      </c>
      <c r="O925" s="92"/>
      <c r="P925" s="237">
        <f>O925*H925</f>
        <v>0</v>
      </c>
      <c r="Q925" s="237">
        <v>0</v>
      </c>
      <c r="R925" s="237">
        <f>Q925*H925</f>
        <v>0</v>
      </c>
      <c r="S925" s="237">
        <v>0</v>
      </c>
      <c r="T925" s="238">
        <f>S925*H925</f>
        <v>0</v>
      </c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  <c r="AR925" s="239" t="s">
        <v>370</v>
      </c>
      <c r="AT925" s="239" t="s">
        <v>365</v>
      </c>
      <c r="AU925" s="239" t="s">
        <v>88</v>
      </c>
      <c r="AY925" s="18" t="s">
        <v>362</v>
      </c>
      <c r="BE925" s="240">
        <f>IF(N925="základní",J925,0)</f>
        <v>0</v>
      </c>
      <c r="BF925" s="240">
        <f>IF(N925="snížená",J925,0)</f>
        <v>0</v>
      </c>
      <c r="BG925" s="240">
        <f>IF(N925="zákl. přenesená",J925,0)</f>
        <v>0</v>
      </c>
      <c r="BH925" s="240">
        <f>IF(N925="sníž. přenesená",J925,0)</f>
        <v>0</v>
      </c>
      <c r="BI925" s="240">
        <f>IF(N925="nulová",J925,0)</f>
        <v>0</v>
      </c>
      <c r="BJ925" s="18" t="s">
        <v>88</v>
      </c>
      <c r="BK925" s="240">
        <f>ROUND(I925*H925,2)</f>
        <v>0</v>
      </c>
      <c r="BL925" s="18" t="s">
        <v>370</v>
      </c>
      <c r="BM925" s="239" t="s">
        <v>4732</v>
      </c>
    </row>
    <row r="926" s="13" customFormat="1">
      <c r="A926" s="13"/>
      <c r="B926" s="241"/>
      <c r="C926" s="242"/>
      <c r="D926" s="243" t="s">
        <v>372</v>
      </c>
      <c r="E926" s="242"/>
      <c r="F926" s="245" t="s">
        <v>4733</v>
      </c>
      <c r="G926" s="242"/>
      <c r="H926" s="246">
        <v>9.0410000000000004</v>
      </c>
      <c r="I926" s="247"/>
      <c r="J926" s="242"/>
      <c r="K926" s="242"/>
      <c r="L926" s="248"/>
      <c r="M926" s="249"/>
      <c r="N926" s="250"/>
      <c r="O926" s="250"/>
      <c r="P926" s="250"/>
      <c r="Q926" s="250"/>
      <c r="R926" s="250"/>
      <c r="S926" s="250"/>
      <c r="T926" s="251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52" t="s">
        <v>372</v>
      </c>
      <c r="AU926" s="252" t="s">
        <v>88</v>
      </c>
      <c r="AV926" s="13" t="s">
        <v>88</v>
      </c>
      <c r="AW926" s="13" t="s">
        <v>4</v>
      </c>
      <c r="AX926" s="13" t="s">
        <v>83</v>
      </c>
      <c r="AY926" s="252" t="s">
        <v>362</v>
      </c>
    </row>
    <row r="927" s="12" customFormat="1" ht="22.8" customHeight="1">
      <c r="A927" s="12"/>
      <c r="B927" s="212"/>
      <c r="C927" s="213"/>
      <c r="D927" s="214" t="s">
        <v>75</v>
      </c>
      <c r="E927" s="226" t="s">
        <v>507</v>
      </c>
      <c r="F927" s="226" t="s">
        <v>508</v>
      </c>
      <c r="G927" s="213"/>
      <c r="H927" s="213"/>
      <c r="I927" s="216"/>
      <c r="J927" s="227">
        <f>BK927</f>
        <v>0</v>
      </c>
      <c r="K927" s="213"/>
      <c r="L927" s="218"/>
      <c r="M927" s="219"/>
      <c r="N927" s="220"/>
      <c r="O927" s="220"/>
      <c r="P927" s="221">
        <f>P928</f>
        <v>0</v>
      </c>
      <c r="Q927" s="220"/>
      <c r="R927" s="221">
        <f>R928</f>
        <v>0</v>
      </c>
      <c r="S927" s="220"/>
      <c r="T927" s="222">
        <f>T928</f>
        <v>0</v>
      </c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R927" s="223" t="s">
        <v>83</v>
      </c>
      <c r="AT927" s="224" t="s">
        <v>75</v>
      </c>
      <c r="AU927" s="224" t="s">
        <v>83</v>
      </c>
      <c r="AY927" s="223" t="s">
        <v>362</v>
      </c>
      <c r="BK927" s="225">
        <f>BK928</f>
        <v>0</v>
      </c>
    </row>
    <row r="928" s="2" customFormat="1" ht="21.75" customHeight="1">
      <c r="A928" s="39"/>
      <c r="B928" s="40"/>
      <c r="C928" s="228" t="s">
        <v>1252</v>
      </c>
      <c r="D928" s="228" t="s">
        <v>365</v>
      </c>
      <c r="E928" s="229" t="s">
        <v>1253</v>
      </c>
      <c r="F928" s="230" t="s">
        <v>1254</v>
      </c>
      <c r="G928" s="231" t="s">
        <v>482</v>
      </c>
      <c r="H928" s="232">
        <v>125.036</v>
      </c>
      <c r="I928" s="233"/>
      <c r="J928" s="234">
        <f>ROUND(I928*H928,2)</f>
        <v>0</v>
      </c>
      <c r="K928" s="230" t="s">
        <v>369</v>
      </c>
      <c r="L928" s="45"/>
      <c r="M928" s="235" t="s">
        <v>1</v>
      </c>
      <c r="N928" s="236" t="s">
        <v>42</v>
      </c>
      <c r="O928" s="92"/>
      <c r="P928" s="237">
        <f>O928*H928</f>
        <v>0</v>
      </c>
      <c r="Q928" s="237">
        <v>0</v>
      </c>
      <c r="R928" s="237">
        <f>Q928*H928</f>
        <v>0</v>
      </c>
      <c r="S928" s="237">
        <v>0</v>
      </c>
      <c r="T928" s="238">
        <f>S928*H928</f>
        <v>0</v>
      </c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  <c r="AR928" s="239" t="s">
        <v>370</v>
      </c>
      <c r="AT928" s="239" t="s">
        <v>365</v>
      </c>
      <c r="AU928" s="239" t="s">
        <v>88</v>
      </c>
      <c r="AY928" s="18" t="s">
        <v>362</v>
      </c>
      <c r="BE928" s="240">
        <f>IF(N928="základní",J928,0)</f>
        <v>0</v>
      </c>
      <c r="BF928" s="240">
        <f>IF(N928="snížená",J928,0)</f>
        <v>0</v>
      </c>
      <c r="BG928" s="240">
        <f>IF(N928="zákl. přenesená",J928,0)</f>
        <v>0</v>
      </c>
      <c r="BH928" s="240">
        <f>IF(N928="sníž. přenesená",J928,0)</f>
        <v>0</v>
      </c>
      <c r="BI928" s="240">
        <f>IF(N928="nulová",J928,0)</f>
        <v>0</v>
      </c>
      <c r="BJ928" s="18" t="s">
        <v>88</v>
      </c>
      <c r="BK928" s="240">
        <f>ROUND(I928*H928,2)</f>
        <v>0</v>
      </c>
      <c r="BL928" s="18" t="s">
        <v>370</v>
      </c>
      <c r="BM928" s="239" t="s">
        <v>1255</v>
      </c>
    </row>
    <row r="929" s="12" customFormat="1" ht="25.92" customHeight="1">
      <c r="A929" s="12"/>
      <c r="B929" s="212"/>
      <c r="C929" s="213"/>
      <c r="D929" s="214" t="s">
        <v>75</v>
      </c>
      <c r="E929" s="215" t="s">
        <v>513</v>
      </c>
      <c r="F929" s="215" t="s">
        <v>514</v>
      </c>
      <c r="G929" s="213"/>
      <c r="H929" s="213"/>
      <c r="I929" s="216"/>
      <c r="J929" s="217">
        <f>BK929</f>
        <v>0</v>
      </c>
      <c r="K929" s="213"/>
      <c r="L929" s="218"/>
      <c r="M929" s="219"/>
      <c r="N929" s="220"/>
      <c r="O929" s="220"/>
      <c r="P929" s="221">
        <f>P930+P946+P1136+P1156+P1162+P1233+P1300+P1366+P1382</f>
        <v>0</v>
      </c>
      <c r="Q929" s="220"/>
      <c r="R929" s="221">
        <f>R930+R946+R1136+R1156+R1162+R1233+R1300+R1366+R1382</f>
        <v>146.18560987000001</v>
      </c>
      <c r="S929" s="220"/>
      <c r="T929" s="222">
        <f>T930+T946+T1136+T1156+T1162+T1233+T1300+T1366+T1382</f>
        <v>2.2318499599999999</v>
      </c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R929" s="223" t="s">
        <v>88</v>
      </c>
      <c r="AT929" s="224" t="s">
        <v>75</v>
      </c>
      <c r="AU929" s="224" t="s">
        <v>76</v>
      </c>
      <c r="AY929" s="223" t="s">
        <v>362</v>
      </c>
      <c r="BK929" s="225">
        <f>BK930+BK946+BK1136+BK1156+BK1162+BK1233+BK1300+BK1366+BK1382</f>
        <v>0</v>
      </c>
    </row>
    <row r="930" s="12" customFormat="1" ht="22.8" customHeight="1">
      <c r="A930" s="12"/>
      <c r="B930" s="212"/>
      <c r="C930" s="213"/>
      <c r="D930" s="214" t="s">
        <v>75</v>
      </c>
      <c r="E930" s="226" t="s">
        <v>1256</v>
      </c>
      <c r="F930" s="226" t="s">
        <v>1257</v>
      </c>
      <c r="G930" s="213"/>
      <c r="H930" s="213"/>
      <c r="I930" s="216"/>
      <c r="J930" s="227">
        <f>BK930</f>
        <v>0</v>
      </c>
      <c r="K930" s="213"/>
      <c r="L930" s="218"/>
      <c r="M930" s="219"/>
      <c r="N930" s="220"/>
      <c r="O930" s="220"/>
      <c r="P930" s="221">
        <f>SUM(P931:P945)</f>
        <v>0</v>
      </c>
      <c r="Q930" s="220"/>
      <c r="R930" s="221">
        <f>SUM(R931:R945)</f>
        <v>0.45499999999999996</v>
      </c>
      <c r="S930" s="220"/>
      <c r="T930" s="222">
        <f>SUM(T931:T945)</f>
        <v>0</v>
      </c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R930" s="223" t="s">
        <v>88</v>
      </c>
      <c r="AT930" s="224" t="s">
        <v>75</v>
      </c>
      <c r="AU930" s="224" t="s">
        <v>83</v>
      </c>
      <c r="AY930" s="223" t="s">
        <v>362</v>
      </c>
      <c r="BK930" s="225">
        <f>SUM(BK931:BK945)</f>
        <v>0</v>
      </c>
    </row>
    <row r="931" s="2" customFormat="1" ht="24.15" customHeight="1">
      <c r="A931" s="39"/>
      <c r="B931" s="40"/>
      <c r="C931" s="228" t="s">
        <v>1258</v>
      </c>
      <c r="D931" s="228" t="s">
        <v>365</v>
      </c>
      <c r="E931" s="229" t="s">
        <v>1259</v>
      </c>
      <c r="F931" s="230" t="s">
        <v>1260</v>
      </c>
      <c r="G931" s="231" t="s">
        <v>470</v>
      </c>
      <c r="H931" s="232">
        <v>268</v>
      </c>
      <c r="I931" s="233"/>
      <c r="J931" s="234">
        <f>ROUND(I931*H931,2)</f>
        <v>0</v>
      </c>
      <c r="K931" s="230" t="s">
        <v>471</v>
      </c>
      <c r="L931" s="45"/>
      <c r="M931" s="235" t="s">
        <v>1</v>
      </c>
      <c r="N931" s="236" t="s">
        <v>42</v>
      </c>
      <c r="O931" s="92"/>
      <c r="P931" s="237">
        <f>O931*H931</f>
        <v>0</v>
      </c>
      <c r="Q931" s="237">
        <v>0.0012999999999999999</v>
      </c>
      <c r="R931" s="237">
        <f>Q931*H931</f>
        <v>0.34839999999999999</v>
      </c>
      <c r="S931" s="237">
        <v>0</v>
      </c>
      <c r="T931" s="238">
        <f>S931*H931</f>
        <v>0</v>
      </c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  <c r="AR931" s="239" t="s">
        <v>440</v>
      </c>
      <c r="AT931" s="239" t="s">
        <v>365</v>
      </c>
      <c r="AU931" s="239" t="s">
        <v>88</v>
      </c>
      <c r="AY931" s="18" t="s">
        <v>362</v>
      </c>
      <c r="BE931" s="240">
        <f>IF(N931="základní",J931,0)</f>
        <v>0</v>
      </c>
      <c r="BF931" s="240">
        <f>IF(N931="snížená",J931,0)</f>
        <v>0</v>
      </c>
      <c r="BG931" s="240">
        <f>IF(N931="zákl. přenesená",J931,0)</f>
        <v>0</v>
      </c>
      <c r="BH931" s="240">
        <f>IF(N931="sníž. přenesená",J931,0)</f>
        <v>0</v>
      </c>
      <c r="BI931" s="240">
        <f>IF(N931="nulová",J931,0)</f>
        <v>0</v>
      </c>
      <c r="BJ931" s="18" t="s">
        <v>88</v>
      </c>
      <c r="BK931" s="240">
        <f>ROUND(I931*H931,2)</f>
        <v>0</v>
      </c>
      <c r="BL931" s="18" t="s">
        <v>440</v>
      </c>
      <c r="BM931" s="239" t="s">
        <v>4734</v>
      </c>
    </row>
    <row r="932" s="15" customFormat="1">
      <c r="A932" s="15"/>
      <c r="B932" s="274"/>
      <c r="C932" s="275"/>
      <c r="D932" s="243" t="s">
        <v>372</v>
      </c>
      <c r="E932" s="276" t="s">
        <v>1</v>
      </c>
      <c r="F932" s="277" t="s">
        <v>1262</v>
      </c>
      <c r="G932" s="275"/>
      <c r="H932" s="276" t="s">
        <v>1</v>
      </c>
      <c r="I932" s="278"/>
      <c r="J932" s="275"/>
      <c r="K932" s="275"/>
      <c r="L932" s="279"/>
      <c r="M932" s="280"/>
      <c r="N932" s="281"/>
      <c r="O932" s="281"/>
      <c r="P932" s="281"/>
      <c r="Q932" s="281"/>
      <c r="R932" s="281"/>
      <c r="S932" s="281"/>
      <c r="T932" s="282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T932" s="283" t="s">
        <v>372</v>
      </c>
      <c r="AU932" s="283" t="s">
        <v>88</v>
      </c>
      <c r="AV932" s="15" t="s">
        <v>83</v>
      </c>
      <c r="AW932" s="15" t="s">
        <v>32</v>
      </c>
      <c r="AX932" s="15" t="s">
        <v>76</v>
      </c>
      <c r="AY932" s="283" t="s">
        <v>362</v>
      </c>
    </row>
    <row r="933" s="13" customFormat="1">
      <c r="A933" s="13"/>
      <c r="B933" s="241"/>
      <c r="C933" s="242"/>
      <c r="D933" s="243" t="s">
        <v>372</v>
      </c>
      <c r="E933" s="244" t="s">
        <v>1</v>
      </c>
      <c r="F933" s="245" t="s">
        <v>4735</v>
      </c>
      <c r="G933" s="242"/>
      <c r="H933" s="246">
        <v>268</v>
      </c>
      <c r="I933" s="247"/>
      <c r="J933" s="242"/>
      <c r="K933" s="242"/>
      <c r="L933" s="248"/>
      <c r="M933" s="249"/>
      <c r="N933" s="250"/>
      <c r="O933" s="250"/>
      <c r="P933" s="250"/>
      <c r="Q933" s="250"/>
      <c r="R933" s="250"/>
      <c r="S933" s="250"/>
      <c r="T933" s="251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52" t="s">
        <v>372</v>
      </c>
      <c r="AU933" s="252" t="s">
        <v>88</v>
      </c>
      <c r="AV933" s="13" t="s">
        <v>88</v>
      </c>
      <c r="AW933" s="13" t="s">
        <v>32</v>
      </c>
      <c r="AX933" s="13" t="s">
        <v>83</v>
      </c>
      <c r="AY933" s="252" t="s">
        <v>362</v>
      </c>
    </row>
    <row r="934" s="2" customFormat="1" ht="24.15" customHeight="1">
      <c r="A934" s="39"/>
      <c r="B934" s="40"/>
      <c r="C934" s="228" t="s">
        <v>1264</v>
      </c>
      <c r="D934" s="228" t="s">
        <v>365</v>
      </c>
      <c r="E934" s="229" t="s">
        <v>1265</v>
      </c>
      <c r="F934" s="230" t="s">
        <v>1266</v>
      </c>
      <c r="G934" s="231" t="s">
        <v>470</v>
      </c>
      <c r="H934" s="232">
        <v>68</v>
      </c>
      <c r="I934" s="233"/>
      <c r="J934" s="234">
        <f>ROUND(I934*H934,2)</f>
        <v>0</v>
      </c>
      <c r="K934" s="230" t="s">
        <v>471</v>
      </c>
      <c r="L934" s="45"/>
      <c r="M934" s="235" t="s">
        <v>1</v>
      </c>
      <c r="N934" s="236" t="s">
        <v>42</v>
      </c>
      <c r="O934" s="92"/>
      <c r="P934" s="237">
        <f>O934*H934</f>
        <v>0</v>
      </c>
      <c r="Q934" s="237">
        <v>0.0012999999999999999</v>
      </c>
      <c r="R934" s="237">
        <f>Q934*H934</f>
        <v>0.088399999999999992</v>
      </c>
      <c r="S934" s="237">
        <v>0</v>
      </c>
      <c r="T934" s="238">
        <f>S934*H934</f>
        <v>0</v>
      </c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  <c r="AR934" s="239" t="s">
        <v>440</v>
      </c>
      <c r="AT934" s="239" t="s">
        <v>365</v>
      </c>
      <c r="AU934" s="239" t="s">
        <v>88</v>
      </c>
      <c r="AY934" s="18" t="s">
        <v>362</v>
      </c>
      <c r="BE934" s="240">
        <f>IF(N934="základní",J934,0)</f>
        <v>0</v>
      </c>
      <c r="BF934" s="240">
        <f>IF(N934="snížená",J934,0)</f>
        <v>0</v>
      </c>
      <c r="BG934" s="240">
        <f>IF(N934="zákl. přenesená",J934,0)</f>
        <v>0</v>
      </c>
      <c r="BH934" s="240">
        <f>IF(N934="sníž. přenesená",J934,0)</f>
        <v>0</v>
      </c>
      <c r="BI934" s="240">
        <f>IF(N934="nulová",J934,0)</f>
        <v>0</v>
      </c>
      <c r="BJ934" s="18" t="s">
        <v>88</v>
      </c>
      <c r="BK934" s="240">
        <f>ROUND(I934*H934,2)</f>
        <v>0</v>
      </c>
      <c r="BL934" s="18" t="s">
        <v>440</v>
      </c>
      <c r="BM934" s="239" t="s">
        <v>4736</v>
      </c>
    </row>
    <row r="935" s="15" customFormat="1">
      <c r="A935" s="15"/>
      <c r="B935" s="274"/>
      <c r="C935" s="275"/>
      <c r="D935" s="243" t="s">
        <v>372</v>
      </c>
      <c r="E935" s="276" t="s">
        <v>1</v>
      </c>
      <c r="F935" s="277" t="s">
        <v>1268</v>
      </c>
      <c r="G935" s="275"/>
      <c r="H935" s="276" t="s">
        <v>1</v>
      </c>
      <c r="I935" s="278"/>
      <c r="J935" s="275"/>
      <c r="K935" s="275"/>
      <c r="L935" s="279"/>
      <c r="M935" s="280"/>
      <c r="N935" s="281"/>
      <c r="O935" s="281"/>
      <c r="P935" s="281"/>
      <c r="Q935" s="281"/>
      <c r="R935" s="281"/>
      <c r="S935" s="281"/>
      <c r="T935" s="282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T935" s="283" t="s">
        <v>372</v>
      </c>
      <c r="AU935" s="283" t="s">
        <v>88</v>
      </c>
      <c r="AV935" s="15" t="s">
        <v>83</v>
      </c>
      <c r="AW935" s="15" t="s">
        <v>32</v>
      </c>
      <c r="AX935" s="15" t="s">
        <v>76</v>
      </c>
      <c r="AY935" s="283" t="s">
        <v>362</v>
      </c>
    </row>
    <row r="936" s="13" customFormat="1">
      <c r="A936" s="13"/>
      <c r="B936" s="241"/>
      <c r="C936" s="242"/>
      <c r="D936" s="243" t="s">
        <v>372</v>
      </c>
      <c r="E936" s="244" t="s">
        <v>1</v>
      </c>
      <c r="F936" s="245" t="s">
        <v>4737</v>
      </c>
      <c r="G936" s="242"/>
      <c r="H936" s="246">
        <v>68</v>
      </c>
      <c r="I936" s="247"/>
      <c r="J936" s="242"/>
      <c r="K936" s="242"/>
      <c r="L936" s="248"/>
      <c r="M936" s="249"/>
      <c r="N936" s="250"/>
      <c r="O936" s="250"/>
      <c r="P936" s="250"/>
      <c r="Q936" s="250"/>
      <c r="R936" s="250"/>
      <c r="S936" s="250"/>
      <c r="T936" s="251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52" t="s">
        <v>372</v>
      </c>
      <c r="AU936" s="252" t="s">
        <v>88</v>
      </c>
      <c r="AV936" s="13" t="s">
        <v>88</v>
      </c>
      <c r="AW936" s="13" t="s">
        <v>32</v>
      </c>
      <c r="AX936" s="13" t="s">
        <v>83</v>
      </c>
      <c r="AY936" s="252" t="s">
        <v>362</v>
      </c>
    </row>
    <row r="937" s="2" customFormat="1" ht="24.15" customHeight="1">
      <c r="A937" s="39"/>
      <c r="B937" s="40"/>
      <c r="C937" s="228" t="s">
        <v>1199</v>
      </c>
      <c r="D937" s="228" t="s">
        <v>365</v>
      </c>
      <c r="E937" s="229" t="s">
        <v>1270</v>
      </c>
      <c r="F937" s="230" t="s">
        <v>1271</v>
      </c>
      <c r="G937" s="231" t="s">
        <v>470</v>
      </c>
      <c r="H937" s="232">
        <v>6</v>
      </c>
      <c r="I937" s="233"/>
      <c r="J937" s="234">
        <f>ROUND(I937*H937,2)</f>
        <v>0</v>
      </c>
      <c r="K937" s="230" t="s">
        <v>471</v>
      </c>
      <c r="L937" s="45"/>
      <c r="M937" s="235" t="s">
        <v>1</v>
      </c>
      <c r="N937" s="236" t="s">
        <v>42</v>
      </c>
      <c r="O937" s="92"/>
      <c r="P937" s="237">
        <f>O937*H937</f>
        <v>0</v>
      </c>
      <c r="Q937" s="237">
        <v>0.0012999999999999999</v>
      </c>
      <c r="R937" s="237">
        <f>Q937*H937</f>
        <v>0.0077999999999999996</v>
      </c>
      <c r="S937" s="237">
        <v>0</v>
      </c>
      <c r="T937" s="238">
        <f>S937*H937</f>
        <v>0</v>
      </c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  <c r="AR937" s="239" t="s">
        <v>440</v>
      </c>
      <c r="AT937" s="239" t="s">
        <v>365</v>
      </c>
      <c r="AU937" s="239" t="s">
        <v>88</v>
      </c>
      <c r="AY937" s="18" t="s">
        <v>362</v>
      </c>
      <c r="BE937" s="240">
        <f>IF(N937="základní",J937,0)</f>
        <v>0</v>
      </c>
      <c r="BF937" s="240">
        <f>IF(N937="snížená",J937,0)</f>
        <v>0</v>
      </c>
      <c r="BG937" s="240">
        <f>IF(N937="zákl. přenesená",J937,0)</f>
        <v>0</v>
      </c>
      <c r="BH937" s="240">
        <f>IF(N937="sníž. přenesená",J937,0)</f>
        <v>0</v>
      </c>
      <c r="BI937" s="240">
        <f>IF(N937="nulová",J937,0)</f>
        <v>0</v>
      </c>
      <c r="BJ937" s="18" t="s">
        <v>88</v>
      </c>
      <c r="BK937" s="240">
        <f>ROUND(I937*H937,2)</f>
        <v>0</v>
      </c>
      <c r="BL937" s="18" t="s">
        <v>440</v>
      </c>
      <c r="BM937" s="239" t="s">
        <v>4738</v>
      </c>
    </row>
    <row r="938" s="15" customFormat="1">
      <c r="A938" s="15"/>
      <c r="B938" s="274"/>
      <c r="C938" s="275"/>
      <c r="D938" s="243" t="s">
        <v>372</v>
      </c>
      <c r="E938" s="276" t="s">
        <v>1</v>
      </c>
      <c r="F938" s="277" t="s">
        <v>1273</v>
      </c>
      <c r="G938" s="275"/>
      <c r="H938" s="276" t="s">
        <v>1</v>
      </c>
      <c r="I938" s="278"/>
      <c r="J938" s="275"/>
      <c r="K938" s="275"/>
      <c r="L938" s="279"/>
      <c r="M938" s="280"/>
      <c r="N938" s="281"/>
      <c r="O938" s="281"/>
      <c r="P938" s="281"/>
      <c r="Q938" s="281"/>
      <c r="R938" s="281"/>
      <c r="S938" s="281"/>
      <c r="T938" s="282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T938" s="283" t="s">
        <v>372</v>
      </c>
      <c r="AU938" s="283" t="s">
        <v>88</v>
      </c>
      <c r="AV938" s="15" t="s">
        <v>83</v>
      </c>
      <c r="AW938" s="15" t="s">
        <v>32</v>
      </c>
      <c r="AX938" s="15" t="s">
        <v>76</v>
      </c>
      <c r="AY938" s="283" t="s">
        <v>362</v>
      </c>
    </row>
    <row r="939" s="13" customFormat="1">
      <c r="A939" s="13"/>
      <c r="B939" s="241"/>
      <c r="C939" s="242"/>
      <c r="D939" s="243" t="s">
        <v>372</v>
      </c>
      <c r="E939" s="244" t="s">
        <v>1</v>
      </c>
      <c r="F939" s="245" t="s">
        <v>386</v>
      </c>
      <c r="G939" s="242"/>
      <c r="H939" s="246">
        <v>6</v>
      </c>
      <c r="I939" s="247"/>
      <c r="J939" s="242"/>
      <c r="K939" s="242"/>
      <c r="L939" s="248"/>
      <c r="M939" s="249"/>
      <c r="N939" s="250"/>
      <c r="O939" s="250"/>
      <c r="P939" s="250"/>
      <c r="Q939" s="250"/>
      <c r="R939" s="250"/>
      <c r="S939" s="250"/>
      <c r="T939" s="251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52" t="s">
        <v>372</v>
      </c>
      <c r="AU939" s="252" t="s">
        <v>88</v>
      </c>
      <c r="AV939" s="13" t="s">
        <v>88</v>
      </c>
      <c r="AW939" s="13" t="s">
        <v>32</v>
      </c>
      <c r="AX939" s="13" t="s">
        <v>83</v>
      </c>
      <c r="AY939" s="252" t="s">
        <v>362</v>
      </c>
    </row>
    <row r="940" s="2" customFormat="1" ht="24.15" customHeight="1">
      <c r="A940" s="39"/>
      <c r="B940" s="40"/>
      <c r="C940" s="228" t="s">
        <v>1275</v>
      </c>
      <c r="D940" s="228" t="s">
        <v>365</v>
      </c>
      <c r="E940" s="229" t="s">
        <v>1276</v>
      </c>
      <c r="F940" s="230" t="s">
        <v>1277</v>
      </c>
      <c r="G940" s="231" t="s">
        <v>470</v>
      </c>
      <c r="H940" s="232">
        <v>8</v>
      </c>
      <c r="I940" s="233"/>
      <c r="J940" s="234">
        <f>ROUND(I940*H940,2)</f>
        <v>0</v>
      </c>
      <c r="K940" s="230" t="s">
        <v>471</v>
      </c>
      <c r="L940" s="45"/>
      <c r="M940" s="235" t="s">
        <v>1</v>
      </c>
      <c r="N940" s="236" t="s">
        <v>42</v>
      </c>
      <c r="O940" s="92"/>
      <c r="P940" s="237">
        <f>O940*H940</f>
        <v>0</v>
      </c>
      <c r="Q940" s="237">
        <v>0.0012999999999999999</v>
      </c>
      <c r="R940" s="237">
        <f>Q940*H940</f>
        <v>0.0104</v>
      </c>
      <c r="S940" s="237">
        <v>0</v>
      </c>
      <c r="T940" s="238">
        <f>S940*H940</f>
        <v>0</v>
      </c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  <c r="AR940" s="239" t="s">
        <v>440</v>
      </c>
      <c r="AT940" s="239" t="s">
        <v>365</v>
      </c>
      <c r="AU940" s="239" t="s">
        <v>88</v>
      </c>
      <c r="AY940" s="18" t="s">
        <v>362</v>
      </c>
      <c r="BE940" s="240">
        <f>IF(N940="základní",J940,0)</f>
        <v>0</v>
      </c>
      <c r="BF940" s="240">
        <f>IF(N940="snížená",J940,0)</f>
        <v>0</v>
      </c>
      <c r="BG940" s="240">
        <f>IF(N940="zákl. přenesená",J940,0)</f>
        <v>0</v>
      </c>
      <c r="BH940" s="240">
        <f>IF(N940="sníž. přenesená",J940,0)</f>
        <v>0</v>
      </c>
      <c r="BI940" s="240">
        <f>IF(N940="nulová",J940,0)</f>
        <v>0</v>
      </c>
      <c r="BJ940" s="18" t="s">
        <v>88</v>
      </c>
      <c r="BK940" s="240">
        <f>ROUND(I940*H940,2)</f>
        <v>0</v>
      </c>
      <c r="BL940" s="18" t="s">
        <v>440</v>
      </c>
      <c r="BM940" s="239" t="s">
        <v>4739</v>
      </c>
    </row>
    <row r="941" s="15" customFormat="1">
      <c r="A941" s="15"/>
      <c r="B941" s="274"/>
      <c r="C941" s="275"/>
      <c r="D941" s="243" t="s">
        <v>372</v>
      </c>
      <c r="E941" s="276" t="s">
        <v>1</v>
      </c>
      <c r="F941" s="277" t="s">
        <v>1279</v>
      </c>
      <c r="G941" s="275"/>
      <c r="H941" s="276" t="s">
        <v>1</v>
      </c>
      <c r="I941" s="278"/>
      <c r="J941" s="275"/>
      <c r="K941" s="275"/>
      <c r="L941" s="279"/>
      <c r="M941" s="280"/>
      <c r="N941" s="281"/>
      <c r="O941" s="281"/>
      <c r="P941" s="281"/>
      <c r="Q941" s="281"/>
      <c r="R941" s="281"/>
      <c r="S941" s="281"/>
      <c r="T941" s="282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T941" s="283" t="s">
        <v>372</v>
      </c>
      <c r="AU941" s="283" t="s">
        <v>88</v>
      </c>
      <c r="AV941" s="15" t="s">
        <v>83</v>
      </c>
      <c r="AW941" s="15" t="s">
        <v>32</v>
      </c>
      <c r="AX941" s="15" t="s">
        <v>76</v>
      </c>
      <c r="AY941" s="283" t="s">
        <v>362</v>
      </c>
    </row>
    <row r="942" s="13" customFormat="1">
      <c r="A942" s="13"/>
      <c r="B942" s="241"/>
      <c r="C942" s="242"/>
      <c r="D942" s="243" t="s">
        <v>372</v>
      </c>
      <c r="E942" s="244" t="s">
        <v>1</v>
      </c>
      <c r="F942" s="245" t="s">
        <v>383</v>
      </c>
      <c r="G942" s="242"/>
      <c r="H942" s="246">
        <v>8</v>
      </c>
      <c r="I942" s="247"/>
      <c r="J942" s="242"/>
      <c r="K942" s="242"/>
      <c r="L942" s="248"/>
      <c r="M942" s="249"/>
      <c r="N942" s="250"/>
      <c r="O942" s="250"/>
      <c r="P942" s="250"/>
      <c r="Q942" s="250"/>
      <c r="R942" s="250"/>
      <c r="S942" s="250"/>
      <c r="T942" s="251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52" t="s">
        <v>372</v>
      </c>
      <c r="AU942" s="252" t="s">
        <v>88</v>
      </c>
      <c r="AV942" s="13" t="s">
        <v>88</v>
      </c>
      <c r="AW942" s="13" t="s">
        <v>32</v>
      </c>
      <c r="AX942" s="13" t="s">
        <v>83</v>
      </c>
      <c r="AY942" s="252" t="s">
        <v>362</v>
      </c>
    </row>
    <row r="943" s="2" customFormat="1" ht="24.15" customHeight="1">
      <c r="A943" s="39"/>
      <c r="B943" s="40"/>
      <c r="C943" s="228" t="s">
        <v>1280</v>
      </c>
      <c r="D943" s="228" t="s">
        <v>365</v>
      </c>
      <c r="E943" s="229" t="s">
        <v>4740</v>
      </c>
      <c r="F943" s="230" t="s">
        <v>1769</v>
      </c>
      <c r="G943" s="231" t="s">
        <v>470</v>
      </c>
      <c r="H943" s="232">
        <v>70</v>
      </c>
      <c r="I943" s="233"/>
      <c r="J943" s="234">
        <f>ROUND(I943*H943,2)</f>
        <v>0</v>
      </c>
      <c r="K943" s="230" t="s">
        <v>471</v>
      </c>
      <c r="L943" s="45"/>
      <c r="M943" s="235" t="s">
        <v>1</v>
      </c>
      <c r="N943" s="236" t="s">
        <v>42</v>
      </c>
      <c r="O943" s="92"/>
      <c r="P943" s="237">
        <f>O943*H943</f>
        <v>0</v>
      </c>
      <c r="Q943" s="237">
        <v>0</v>
      </c>
      <c r="R943" s="237">
        <f>Q943*H943</f>
        <v>0</v>
      </c>
      <c r="S943" s="237">
        <v>0</v>
      </c>
      <c r="T943" s="238">
        <f>S943*H943</f>
        <v>0</v>
      </c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  <c r="AR943" s="239" t="s">
        <v>558</v>
      </c>
      <c r="AT943" s="239" t="s">
        <v>365</v>
      </c>
      <c r="AU943" s="239" t="s">
        <v>88</v>
      </c>
      <c r="AY943" s="18" t="s">
        <v>362</v>
      </c>
      <c r="BE943" s="240">
        <f>IF(N943="základní",J943,0)</f>
        <v>0</v>
      </c>
      <c r="BF943" s="240">
        <f>IF(N943="snížená",J943,0)</f>
        <v>0</v>
      </c>
      <c r="BG943" s="240">
        <f>IF(N943="zákl. přenesená",J943,0)</f>
        <v>0</v>
      </c>
      <c r="BH943" s="240">
        <f>IF(N943="sníž. přenesená",J943,0)</f>
        <v>0</v>
      </c>
      <c r="BI943" s="240">
        <f>IF(N943="nulová",J943,0)</f>
        <v>0</v>
      </c>
      <c r="BJ943" s="18" t="s">
        <v>88</v>
      </c>
      <c r="BK943" s="240">
        <f>ROUND(I943*H943,2)</f>
        <v>0</v>
      </c>
      <c r="BL943" s="18" t="s">
        <v>558</v>
      </c>
      <c r="BM943" s="239" t="s">
        <v>4741</v>
      </c>
    </row>
    <row r="944" s="15" customFormat="1">
      <c r="A944" s="15"/>
      <c r="B944" s="274"/>
      <c r="C944" s="275"/>
      <c r="D944" s="243" t="s">
        <v>372</v>
      </c>
      <c r="E944" s="276" t="s">
        <v>1</v>
      </c>
      <c r="F944" s="277" t="s">
        <v>1448</v>
      </c>
      <c r="G944" s="275"/>
      <c r="H944" s="276" t="s">
        <v>1</v>
      </c>
      <c r="I944" s="278"/>
      <c r="J944" s="275"/>
      <c r="K944" s="275"/>
      <c r="L944" s="279"/>
      <c r="M944" s="280"/>
      <c r="N944" s="281"/>
      <c r="O944" s="281"/>
      <c r="P944" s="281"/>
      <c r="Q944" s="281"/>
      <c r="R944" s="281"/>
      <c r="S944" s="281"/>
      <c r="T944" s="282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T944" s="283" t="s">
        <v>372</v>
      </c>
      <c r="AU944" s="283" t="s">
        <v>88</v>
      </c>
      <c r="AV944" s="15" t="s">
        <v>83</v>
      </c>
      <c r="AW944" s="15" t="s">
        <v>32</v>
      </c>
      <c r="AX944" s="15" t="s">
        <v>76</v>
      </c>
      <c r="AY944" s="283" t="s">
        <v>362</v>
      </c>
    </row>
    <row r="945" s="13" customFormat="1">
      <c r="A945" s="13"/>
      <c r="B945" s="241"/>
      <c r="C945" s="242"/>
      <c r="D945" s="243" t="s">
        <v>372</v>
      </c>
      <c r="E945" s="244" t="s">
        <v>1</v>
      </c>
      <c r="F945" s="245" t="s">
        <v>4742</v>
      </c>
      <c r="G945" s="242"/>
      <c r="H945" s="246">
        <v>70</v>
      </c>
      <c r="I945" s="247"/>
      <c r="J945" s="242"/>
      <c r="K945" s="242"/>
      <c r="L945" s="248"/>
      <c r="M945" s="249"/>
      <c r="N945" s="250"/>
      <c r="O945" s="250"/>
      <c r="P945" s="250"/>
      <c r="Q945" s="250"/>
      <c r="R945" s="250"/>
      <c r="S945" s="250"/>
      <c r="T945" s="251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52" t="s">
        <v>372</v>
      </c>
      <c r="AU945" s="252" t="s">
        <v>88</v>
      </c>
      <c r="AV945" s="13" t="s">
        <v>88</v>
      </c>
      <c r="AW945" s="13" t="s">
        <v>32</v>
      </c>
      <c r="AX945" s="13" t="s">
        <v>83</v>
      </c>
      <c r="AY945" s="252" t="s">
        <v>362</v>
      </c>
    </row>
    <row r="946" s="12" customFormat="1" ht="22.8" customHeight="1">
      <c r="A946" s="12"/>
      <c r="B946" s="212"/>
      <c r="C946" s="213"/>
      <c r="D946" s="214" t="s">
        <v>75</v>
      </c>
      <c r="E946" s="226" t="s">
        <v>515</v>
      </c>
      <c r="F946" s="226" t="s">
        <v>516</v>
      </c>
      <c r="G946" s="213"/>
      <c r="H946" s="213"/>
      <c r="I946" s="216"/>
      <c r="J946" s="227">
        <f>BK946</f>
        <v>0</v>
      </c>
      <c r="K946" s="213"/>
      <c r="L946" s="218"/>
      <c r="M946" s="219"/>
      <c r="N946" s="220"/>
      <c r="O946" s="220"/>
      <c r="P946" s="221">
        <f>SUM(P947:P1135)</f>
        <v>0</v>
      </c>
      <c r="Q946" s="220"/>
      <c r="R946" s="221">
        <f>SUM(R947:R1135)</f>
        <v>66.417317729999994</v>
      </c>
      <c r="S946" s="220"/>
      <c r="T946" s="222">
        <f>SUM(T947:T1135)</f>
        <v>0</v>
      </c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R946" s="223" t="s">
        <v>88</v>
      </c>
      <c r="AT946" s="224" t="s">
        <v>75</v>
      </c>
      <c r="AU946" s="224" t="s">
        <v>83</v>
      </c>
      <c r="AY946" s="223" t="s">
        <v>362</v>
      </c>
      <c r="BK946" s="225">
        <f>SUM(BK947:BK1135)</f>
        <v>0</v>
      </c>
    </row>
    <row r="947" s="2" customFormat="1" ht="24.15" customHeight="1">
      <c r="A947" s="39"/>
      <c r="B947" s="40"/>
      <c r="C947" s="228" t="s">
        <v>1288</v>
      </c>
      <c r="D947" s="228" t="s">
        <v>365</v>
      </c>
      <c r="E947" s="229" t="s">
        <v>1281</v>
      </c>
      <c r="F947" s="230" t="s">
        <v>1282</v>
      </c>
      <c r="G947" s="231" t="s">
        <v>368</v>
      </c>
      <c r="H947" s="232">
        <v>243.922</v>
      </c>
      <c r="I947" s="233"/>
      <c r="J947" s="234">
        <f>ROUND(I947*H947,2)</f>
        <v>0</v>
      </c>
      <c r="K947" s="230" t="s">
        <v>369</v>
      </c>
      <c r="L947" s="45"/>
      <c r="M947" s="235" t="s">
        <v>1</v>
      </c>
      <c r="N947" s="236" t="s">
        <v>42</v>
      </c>
      <c r="O947" s="92"/>
      <c r="P947" s="237">
        <f>O947*H947</f>
        <v>0</v>
      </c>
      <c r="Q947" s="237">
        <v>0.02477</v>
      </c>
      <c r="R947" s="237">
        <f>Q947*H947</f>
        <v>6.04194794</v>
      </c>
      <c r="S947" s="237">
        <v>0</v>
      </c>
      <c r="T947" s="238">
        <f>S947*H947</f>
        <v>0</v>
      </c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  <c r="AR947" s="239" t="s">
        <v>440</v>
      </c>
      <c r="AT947" s="239" t="s">
        <v>365</v>
      </c>
      <c r="AU947" s="239" t="s">
        <v>88</v>
      </c>
      <c r="AY947" s="18" t="s">
        <v>362</v>
      </c>
      <c r="BE947" s="240">
        <f>IF(N947="základní",J947,0)</f>
        <v>0</v>
      </c>
      <c r="BF947" s="240">
        <f>IF(N947="snížená",J947,0)</f>
        <v>0</v>
      </c>
      <c r="BG947" s="240">
        <f>IF(N947="zákl. přenesená",J947,0)</f>
        <v>0</v>
      </c>
      <c r="BH947" s="240">
        <f>IF(N947="sníž. přenesená",J947,0)</f>
        <v>0</v>
      </c>
      <c r="BI947" s="240">
        <f>IF(N947="nulová",J947,0)</f>
        <v>0</v>
      </c>
      <c r="BJ947" s="18" t="s">
        <v>88</v>
      </c>
      <c r="BK947" s="240">
        <f>ROUND(I947*H947,2)</f>
        <v>0</v>
      </c>
      <c r="BL947" s="18" t="s">
        <v>440</v>
      </c>
      <c r="BM947" s="239" t="s">
        <v>1283</v>
      </c>
    </row>
    <row r="948" s="15" customFormat="1">
      <c r="A948" s="15"/>
      <c r="B948" s="274"/>
      <c r="C948" s="275"/>
      <c r="D948" s="243" t="s">
        <v>372</v>
      </c>
      <c r="E948" s="276" t="s">
        <v>1</v>
      </c>
      <c r="F948" s="277" t="s">
        <v>4433</v>
      </c>
      <c r="G948" s="275"/>
      <c r="H948" s="276" t="s">
        <v>1</v>
      </c>
      <c r="I948" s="278"/>
      <c r="J948" s="275"/>
      <c r="K948" s="275"/>
      <c r="L948" s="279"/>
      <c r="M948" s="280"/>
      <c r="N948" s="281"/>
      <c r="O948" s="281"/>
      <c r="P948" s="281"/>
      <c r="Q948" s="281"/>
      <c r="R948" s="281"/>
      <c r="S948" s="281"/>
      <c r="T948" s="282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T948" s="283" t="s">
        <v>372</v>
      </c>
      <c r="AU948" s="283" t="s">
        <v>88</v>
      </c>
      <c r="AV948" s="15" t="s">
        <v>83</v>
      </c>
      <c r="AW948" s="15" t="s">
        <v>32</v>
      </c>
      <c r="AX948" s="15" t="s">
        <v>76</v>
      </c>
      <c r="AY948" s="283" t="s">
        <v>362</v>
      </c>
    </row>
    <row r="949" s="15" customFormat="1">
      <c r="A949" s="15"/>
      <c r="B949" s="274"/>
      <c r="C949" s="275"/>
      <c r="D949" s="243" t="s">
        <v>372</v>
      </c>
      <c r="E949" s="276" t="s">
        <v>1</v>
      </c>
      <c r="F949" s="277" t="s">
        <v>4520</v>
      </c>
      <c r="G949" s="275"/>
      <c r="H949" s="276" t="s">
        <v>1</v>
      </c>
      <c r="I949" s="278"/>
      <c r="J949" s="275"/>
      <c r="K949" s="275"/>
      <c r="L949" s="279"/>
      <c r="M949" s="280"/>
      <c r="N949" s="281"/>
      <c r="O949" s="281"/>
      <c r="P949" s="281"/>
      <c r="Q949" s="281"/>
      <c r="R949" s="281"/>
      <c r="S949" s="281"/>
      <c r="T949" s="282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T949" s="283" t="s">
        <v>372</v>
      </c>
      <c r="AU949" s="283" t="s">
        <v>88</v>
      </c>
      <c r="AV949" s="15" t="s">
        <v>83</v>
      </c>
      <c r="AW949" s="15" t="s">
        <v>32</v>
      </c>
      <c r="AX949" s="15" t="s">
        <v>76</v>
      </c>
      <c r="AY949" s="283" t="s">
        <v>362</v>
      </c>
    </row>
    <row r="950" s="13" customFormat="1">
      <c r="A950" s="13"/>
      <c r="B950" s="241"/>
      <c r="C950" s="242"/>
      <c r="D950" s="243" t="s">
        <v>372</v>
      </c>
      <c r="E950" s="244" t="s">
        <v>1</v>
      </c>
      <c r="F950" s="245" t="s">
        <v>4743</v>
      </c>
      <c r="G950" s="242"/>
      <c r="H950" s="246">
        <v>233.44200000000001</v>
      </c>
      <c r="I950" s="247"/>
      <c r="J950" s="242"/>
      <c r="K950" s="242"/>
      <c r="L950" s="248"/>
      <c r="M950" s="249"/>
      <c r="N950" s="250"/>
      <c r="O950" s="250"/>
      <c r="P950" s="250"/>
      <c r="Q950" s="250"/>
      <c r="R950" s="250"/>
      <c r="S950" s="250"/>
      <c r="T950" s="251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52" t="s">
        <v>372</v>
      </c>
      <c r="AU950" s="252" t="s">
        <v>88</v>
      </c>
      <c r="AV950" s="13" t="s">
        <v>88</v>
      </c>
      <c r="AW950" s="13" t="s">
        <v>32</v>
      </c>
      <c r="AX950" s="13" t="s">
        <v>76</v>
      </c>
      <c r="AY950" s="252" t="s">
        <v>362</v>
      </c>
    </row>
    <row r="951" s="13" customFormat="1">
      <c r="A951" s="13"/>
      <c r="B951" s="241"/>
      <c r="C951" s="242"/>
      <c r="D951" s="243" t="s">
        <v>372</v>
      </c>
      <c r="E951" s="244" t="s">
        <v>1</v>
      </c>
      <c r="F951" s="245" t="s">
        <v>4744</v>
      </c>
      <c r="G951" s="242"/>
      <c r="H951" s="246">
        <v>10.48</v>
      </c>
      <c r="I951" s="247"/>
      <c r="J951" s="242"/>
      <c r="K951" s="242"/>
      <c r="L951" s="248"/>
      <c r="M951" s="249"/>
      <c r="N951" s="250"/>
      <c r="O951" s="250"/>
      <c r="P951" s="250"/>
      <c r="Q951" s="250"/>
      <c r="R951" s="250"/>
      <c r="S951" s="250"/>
      <c r="T951" s="251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52" t="s">
        <v>372</v>
      </c>
      <c r="AU951" s="252" t="s">
        <v>88</v>
      </c>
      <c r="AV951" s="13" t="s">
        <v>88</v>
      </c>
      <c r="AW951" s="13" t="s">
        <v>32</v>
      </c>
      <c r="AX951" s="13" t="s">
        <v>76</v>
      </c>
      <c r="AY951" s="252" t="s">
        <v>362</v>
      </c>
    </row>
    <row r="952" s="16" customFormat="1">
      <c r="A952" s="16"/>
      <c r="B952" s="297"/>
      <c r="C952" s="298"/>
      <c r="D952" s="243" t="s">
        <v>372</v>
      </c>
      <c r="E952" s="299" t="s">
        <v>1</v>
      </c>
      <c r="F952" s="300" t="s">
        <v>848</v>
      </c>
      <c r="G952" s="298"/>
      <c r="H952" s="301">
        <v>243.922</v>
      </c>
      <c r="I952" s="302"/>
      <c r="J952" s="298"/>
      <c r="K952" s="298"/>
      <c r="L952" s="303"/>
      <c r="M952" s="304"/>
      <c r="N952" s="305"/>
      <c r="O952" s="305"/>
      <c r="P952" s="305"/>
      <c r="Q952" s="305"/>
      <c r="R952" s="305"/>
      <c r="S952" s="305"/>
      <c r="T952" s="306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  <c r="AT952" s="307" t="s">
        <v>372</v>
      </c>
      <c r="AU952" s="307" t="s">
        <v>88</v>
      </c>
      <c r="AV952" s="16" t="s">
        <v>104</v>
      </c>
      <c r="AW952" s="16" t="s">
        <v>32</v>
      </c>
      <c r="AX952" s="16" t="s">
        <v>76</v>
      </c>
      <c r="AY952" s="307" t="s">
        <v>362</v>
      </c>
    </row>
    <row r="953" s="14" customFormat="1">
      <c r="A953" s="14"/>
      <c r="B953" s="263"/>
      <c r="C953" s="264"/>
      <c r="D953" s="243" t="s">
        <v>372</v>
      </c>
      <c r="E953" s="265" t="s">
        <v>1</v>
      </c>
      <c r="F953" s="266" t="s">
        <v>396</v>
      </c>
      <c r="G953" s="264"/>
      <c r="H953" s="267">
        <v>243.922</v>
      </c>
      <c r="I953" s="268"/>
      <c r="J953" s="264"/>
      <c r="K953" s="264"/>
      <c r="L953" s="269"/>
      <c r="M953" s="270"/>
      <c r="N953" s="271"/>
      <c r="O953" s="271"/>
      <c r="P953" s="271"/>
      <c r="Q953" s="271"/>
      <c r="R953" s="271"/>
      <c r="S953" s="271"/>
      <c r="T953" s="272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73" t="s">
        <v>372</v>
      </c>
      <c r="AU953" s="273" t="s">
        <v>88</v>
      </c>
      <c r="AV953" s="14" t="s">
        <v>370</v>
      </c>
      <c r="AW953" s="14" t="s">
        <v>32</v>
      </c>
      <c r="AX953" s="14" t="s">
        <v>83</v>
      </c>
      <c r="AY953" s="273" t="s">
        <v>362</v>
      </c>
    </row>
    <row r="954" s="2" customFormat="1" ht="24.15" customHeight="1">
      <c r="A954" s="39"/>
      <c r="B954" s="40"/>
      <c r="C954" s="228" t="s">
        <v>1293</v>
      </c>
      <c r="D954" s="228" t="s">
        <v>365</v>
      </c>
      <c r="E954" s="229" t="s">
        <v>1289</v>
      </c>
      <c r="F954" s="230" t="s">
        <v>1290</v>
      </c>
      <c r="G954" s="231" t="s">
        <v>368</v>
      </c>
      <c r="H954" s="232">
        <v>397.71600000000001</v>
      </c>
      <c r="I954" s="233"/>
      <c r="J954" s="234">
        <f>ROUND(I954*H954,2)</f>
        <v>0</v>
      </c>
      <c r="K954" s="230" t="s">
        <v>369</v>
      </c>
      <c r="L954" s="45"/>
      <c r="M954" s="235" t="s">
        <v>1</v>
      </c>
      <c r="N954" s="236" t="s">
        <v>42</v>
      </c>
      <c r="O954" s="92"/>
      <c r="P954" s="237">
        <f>O954*H954</f>
        <v>0</v>
      </c>
      <c r="Q954" s="237">
        <v>0.026190000000000001</v>
      </c>
      <c r="R954" s="237">
        <f>Q954*H954</f>
        <v>10.416182040000001</v>
      </c>
      <c r="S954" s="237">
        <v>0</v>
      </c>
      <c r="T954" s="238">
        <f>S954*H954</f>
        <v>0</v>
      </c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  <c r="AR954" s="239" t="s">
        <v>440</v>
      </c>
      <c r="AT954" s="239" t="s">
        <v>365</v>
      </c>
      <c r="AU954" s="239" t="s">
        <v>88</v>
      </c>
      <c r="AY954" s="18" t="s">
        <v>362</v>
      </c>
      <c r="BE954" s="240">
        <f>IF(N954="základní",J954,0)</f>
        <v>0</v>
      </c>
      <c r="BF954" s="240">
        <f>IF(N954="snížená",J954,0)</f>
        <v>0</v>
      </c>
      <c r="BG954" s="240">
        <f>IF(N954="zákl. přenesená",J954,0)</f>
        <v>0</v>
      </c>
      <c r="BH954" s="240">
        <f>IF(N954="sníž. přenesená",J954,0)</f>
        <v>0</v>
      </c>
      <c r="BI954" s="240">
        <f>IF(N954="nulová",J954,0)</f>
        <v>0</v>
      </c>
      <c r="BJ954" s="18" t="s">
        <v>88</v>
      </c>
      <c r="BK954" s="240">
        <f>ROUND(I954*H954,2)</f>
        <v>0</v>
      </c>
      <c r="BL954" s="18" t="s">
        <v>440</v>
      </c>
      <c r="BM954" s="239" t="s">
        <v>1291</v>
      </c>
    </row>
    <row r="955" s="15" customFormat="1">
      <c r="A955" s="15"/>
      <c r="B955" s="274"/>
      <c r="C955" s="275"/>
      <c r="D955" s="243" t="s">
        <v>372</v>
      </c>
      <c r="E955" s="276" t="s">
        <v>1</v>
      </c>
      <c r="F955" s="277" t="s">
        <v>4433</v>
      </c>
      <c r="G955" s="275"/>
      <c r="H955" s="276" t="s">
        <v>1</v>
      </c>
      <c r="I955" s="278"/>
      <c r="J955" s="275"/>
      <c r="K955" s="275"/>
      <c r="L955" s="279"/>
      <c r="M955" s="280"/>
      <c r="N955" s="281"/>
      <c r="O955" s="281"/>
      <c r="P955" s="281"/>
      <c r="Q955" s="281"/>
      <c r="R955" s="281"/>
      <c r="S955" s="281"/>
      <c r="T955" s="282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T955" s="283" t="s">
        <v>372</v>
      </c>
      <c r="AU955" s="283" t="s">
        <v>88</v>
      </c>
      <c r="AV955" s="15" t="s">
        <v>83</v>
      </c>
      <c r="AW955" s="15" t="s">
        <v>32</v>
      </c>
      <c r="AX955" s="15" t="s">
        <v>76</v>
      </c>
      <c r="AY955" s="283" t="s">
        <v>362</v>
      </c>
    </row>
    <row r="956" s="15" customFormat="1">
      <c r="A956" s="15"/>
      <c r="B956" s="274"/>
      <c r="C956" s="275"/>
      <c r="D956" s="243" t="s">
        <v>372</v>
      </c>
      <c r="E956" s="276" t="s">
        <v>1</v>
      </c>
      <c r="F956" s="277" t="s">
        <v>4520</v>
      </c>
      <c r="G956" s="275"/>
      <c r="H956" s="276" t="s">
        <v>1</v>
      </c>
      <c r="I956" s="278"/>
      <c r="J956" s="275"/>
      <c r="K956" s="275"/>
      <c r="L956" s="279"/>
      <c r="M956" s="280"/>
      <c r="N956" s="281"/>
      <c r="O956" s="281"/>
      <c r="P956" s="281"/>
      <c r="Q956" s="281"/>
      <c r="R956" s="281"/>
      <c r="S956" s="281"/>
      <c r="T956" s="282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T956" s="283" t="s">
        <v>372</v>
      </c>
      <c r="AU956" s="283" t="s">
        <v>88</v>
      </c>
      <c r="AV956" s="15" t="s">
        <v>83</v>
      </c>
      <c r="AW956" s="15" t="s">
        <v>32</v>
      </c>
      <c r="AX956" s="15" t="s">
        <v>76</v>
      </c>
      <c r="AY956" s="283" t="s">
        <v>362</v>
      </c>
    </row>
    <row r="957" s="13" customFormat="1">
      <c r="A957" s="13"/>
      <c r="B957" s="241"/>
      <c r="C957" s="242"/>
      <c r="D957" s="243" t="s">
        <v>372</v>
      </c>
      <c r="E957" s="244" t="s">
        <v>1</v>
      </c>
      <c r="F957" s="245" t="s">
        <v>4745</v>
      </c>
      <c r="G957" s="242"/>
      <c r="H957" s="246">
        <v>397.71600000000001</v>
      </c>
      <c r="I957" s="247"/>
      <c r="J957" s="242"/>
      <c r="K957" s="242"/>
      <c r="L957" s="248"/>
      <c r="M957" s="249"/>
      <c r="N957" s="250"/>
      <c r="O957" s="250"/>
      <c r="P957" s="250"/>
      <c r="Q957" s="250"/>
      <c r="R957" s="250"/>
      <c r="S957" s="250"/>
      <c r="T957" s="251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52" t="s">
        <v>372</v>
      </c>
      <c r="AU957" s="252" t="s">
        <v>88</v>
      </c>
      <c r="AV957" s="13" t="s">
        <v>88</v>
      </c>
      <c r="AW957" s="13" t="s">
        <v>32</v>
      </c>
      <c r="AX957" s="13" t="s">
        <v>76</v>
      </c>
      <c r="AY957" s="252" t="s">
        <v>362</v>
      </c>
    </row>
    <row r="958" s="16" customFormat="1">
      <c r="A958" s="16"/>
      <c r="B958" s="297"/>
      <c r="C958" s="298"/>
      <c r="D958" s="243" t="s">
        <v>372</v>
      </c>
      <c r="E958" s="299" t="s">
        <v>1</v>
      </c>
      <c r="F958" s="300" t="s">
        <v>848</v>
      </c>
      <c r="G958" s="298"/>
      <c r="H958" s="301">
        <v>397.71600000000001</v>
      </c>
      <c r="I958" s="302"/>
      <c r="J958" s="298"/>
      <c r="K958" s="298"/>
      <c r="L958" s="303"/>
      <c r="M958" s="304"/>
      <c r="N958" s="305"/>
      <c r="O958" s="305"/>
      <c r="P958" s="305"/>
      <c r="Q958" s="305"/>
      <c r="R958" s="305"/>
      <c r="S958" s="305"/>
      <c r="T958" s="306"/>
      <c r="U958" s="16"/>
      <c r="V958" s="16"/>
      <c r="W958" s="16"/>
      <c r="X958" s="16"/>
      <c r="Y958" s="16"/>
      <c r="Z958" s="16"/>
      <c r="AA958" s="16"/>
      <c r="AB958" s="16"/>
      <c r="AC958" s="16"/>
      <c r="AD958" s="16"/>
      <c r="AE958" s="16"/>
      <c r="AT958" s="307" t="s">
        <v>372</v>
      </c>
      <c r="AU958" s="307" t="s">
        <v>88</v>
      </c>
      <c r="AV958" s="16" t="s">
        <v>104</v>
      </c>
      <c r="AW958" s="16" t="s">
        <v>32</v>
      </c>
      <c r="AX958" s="16" t="s">
        <v>76</v>
      </c>
      <c r="AY958" s="307" t="s">
        <v>362</v>
      </c>
    </row>
    <row r="959" s="14" customFormat="1">
      <c r="A959" s="14"/>
      <c r="B959" s="263"/>
      <c r="C959" s="264"/>
      <c r="D959" s="243" t="s">
        <v>372</v>
      </c>
      <c r="E959" s="265" t="s">
        <v>1</v>
      </c>
      <c r="F959" s="266" t="s">
        <v>396</v>
      </c>
      <c r="G959" s="264"/>
      <c r="H959" s="267">
        <v>397.71600000000001</v>
      </c>
      <c r="I959" s="268"/>
      <c r="J959" s="264"/>
      <c r="K959" s="264"/>
      <c r="L959" s="269"/>
      <c r="M959" s="270"/>
      <c r="N959" s="271"/>
      <c r="O959" s="271"/>
      <c r="P959" s="271"/>
      <c r="Q959" s="271"/>
      <c r="R959" s="271"/>
      <c r="S959" s="271"/>
      <c r="T959" s="272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73" t="s">
        <v>372</v>
      </c>
      <c r="AU959" s="273" t="s">
        <v>88</v>
      </c>
      <c r="AV959" s="14" t="s">
        <v>370</v>
      </c>
      <c r="AW959" s="14" t="s">
        <v>32</v>
      </c>
      <c r="AX959" s="14" t="s">
        <v>83</v>
      </c>
      <c r="AY959" s="273" t="s">
        <v>362</v>
      </c>
    </row>
    <row r="960" s="2" customFormat="1" ht="24.15" customHeight="1">
      <c r="A960" s="39"/>
      <c r="B960" s="40"/>
      <c r="C960" s="228" t="s">
        <v>1301</v>
      </c>
      <c r="D960" s="228" t="s">
        <v>365</v>
      </c>
      <c r="E960" s="229" t="s">
        <v>1294</v>
      </c>
      <c r="F960" s="230" t="s">
        <v>1295</v>
      </c>
      <c r="G960" s="231" t="s">
        <v>368</v>
      </c>
      <c r="H960" s="232">
        <v>207.50399999999999</v>
      </c>
      <c r="I960" s="233"/>
      <c r="J960" s="234">
        <f>ROUND(I960*H960,2)</f>
        <v>0</v>
      </c>
      <c r="K960" s="230" t="s">
        <v>369</v>
      </c>
      <c r="L960" s="45"/>
      <c r="M960" s="235" t="s">
        <v>1</v>
      </c>
      <c r="N960" s="236" t="s">
        <v>42</v>
      </c>
      <c r="O960" s="92"/>
      <c r="P960" s="237">
        <f>O960*H960</f>
        <v>0</v>
      </c>
      <c r="Q960" s="237">
        <v>0.02614</v>
      </c>
      <c r="R960" s="237">
        <f>Q960*H960</f>
        <v>5.4241545599999998</v>
      </c>
      <c r="S960" s="237">
        <v>0</v>
      </c>
      <c r="T960" s="238">
        <f>S960*H960</f>
        <v>0</v>
      </c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  <c r="AR960" s="239" t="s">
        <v>440</v>
      </c>
      <c r="AT960" s="239" t="s">
        <v>365</v>
      </c>
      <c r="AU960" s="239" t="s">
        <v>88</v>
      </c>
      <c r="AY960" s="18" t="s">
        <v>362</v>
      </c>
      <c r="BE960" s="240">
        <f>IF(N960="základní",J960,0)</f>
        <v>0</v>
      </c>
      <c r="BF960" s="240">
        <f>IF(N960="snížená",J960,0)</f>
        <v>0</v>
      </c>
      <c r="BG960" s="240">
        <f>IF(N960="zákl. přenesená",J960,0)</f>
        <v>0</v>
      </c>
      <c r="BH960" s="240">
        <f>IF(N960="sníž. přenesená",J960,0)</f>
        <v>0</v>
      </c>
      <c r="BI960" s="240">
        <f>IF(N960="nulová",J960,0)</f>
        <v>0</v>
      </c>
      <c r="BJ960" s="18" t="s">
        <v>88</v>
      </c>
      <c r="BK960" s="240">
        <f>ROUND(I960*H960,2)</f>
        <v>0</v>
      </c>
      <c r="BL960" s="18" t="s">
        <v>440</v>
      </c>
      <c r="BM960" s="239" t="s">
        <v>1296</v>
      </c>
    </row>
    <row r="961" s="15" customFormat="1">
      <c r="A961" s="15"/>
      <c r="B961" s="274"/>
      <c r="C961" s="275"/>
      <c r="D961" s="243" t="s">
        <v>372</v>
      </c>
      <c r="E961" s="276" t="s">
        <v>1</v>
      </c>
      <c r="F961" s="277" t="s">
        <v>4433</v>
      </c>
      <c r="G961" s="275"/>
      <c r="H961" s="276" t="s">
        <v>1</v>
      </c>
      <c r="I961" s="278"/>
      <c r="J961" s="275"/>
      <c r="K961" s="275"/>
      <c r="L961" s="279"/>
      <c r="M961" s="280"/>
      <c r="N961" s="281"/>
      <c r="O961" s="281"/>
      <c r="P961" s="281"/>
      <c r="Q961" s="281"/>
      <c r="R961" s="281"/>
      <c r="S961" s="281"/>
      <c r="T961" s="282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T961" s="283" t="s">
        <v>372</v>
      </c>
      <c r="AU961" s="283" t="s">
        <v>88</v>
      </c>
      <c r="AV961" s="15" t="s">
        <v>83</v>
      </c>
      <c r="AW961" s="15" t="s">
        <v>32</v>
      </c>
      <c r="AX961" s="15" t="s">
        <v>76</v>
      </c>
      <c r="AY961" s="283" t="s">
        <v>362</v>
      </c>
    </row>
    <row r="962" s="13" customFormat="1">
      <c r="A962" s="13"/>
      <c r="B962" s="241"/>
      <c r="C962" s="242"/>
      <c r="D962" s="243" t="s">
        <v>372</v>
      </c>
      <c r="E962" s="244" t="s">
        <v>1</v>
      </c>
      <c r="F962" s="245" t="s">
        <v>4746</v>
      </c>
      <c r="G962" s="242"/>
      <c r="H962" s="246">
        <v>207.50399999999999</v>
      </c>
      <c r="I962" s="247"/>
      <c r="J962" s="242"/>
      <c r="K962" s="242"/>
      <c r="L962" s="248"/>
      <c r="M962" s="249"/>
      <c r="N962" s="250"/>
      <c r="O962" s="250"/>
      <c r="P962" s="250"/>
      <c r="Q962" s="250"/>
      <c r="R962" s="250"/>
      <c r="S962" s="250"/>
      <c r="T962" s="251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52" t="s">
        <v>372</v>
      </c>
      <c r="AU962" s="252" t="s">
        <v>88</v>
      </c>
      <c r="AV962" s="13" t="s">
        <v>88</v>
      </c>
      <c r="AW962" s="13" t="s">
        <v>32</v>
      </c>
      <c r="AX962" s="13" t="s">
        <v>76</v>
      </c>
      <c r="AY962" s="252" t="s">
        <v>362</v>
      </c>
    </row>
    <row r="963" s="16" customFormat="1">
      <c r="A963" s="16"/>
      <c r="B963" s="297"/>
      <c r="C963" s="298"/>
      <c r="D963" s="243" t="s">
        <v>372</v>
      </c>
      <c r="E963" s="299" t="s">
        <v>1</v>
      </c>
      <c r="F963" s="300" t="s">
        <v>848</v>
      </c>
      <c r="G963" s="298"/>
      <c r="H963" s="301">
        <v>207.50399999999999</v>
      </c>
      <c r="I963" s="302"/>
      <c r="J963" s="298"/>
      <c r="K963" s="298"/>
      <c r="L963" s="303"/>
      <c r="M963" s="304"/>
      <c r="N963" s="305"/>
      <c r="O963" s="305"/>
      <c r="P963" s="305"/>
      <c r="Q963" s="305"/>
      <c r="R963" s="305"/>
      <c r="S963" s="305"/>
      <c r="T963" s="306"/>
      <c r="U963" s="16"/>
      <c r="V963" s="16"/>
      <c r="W963" s="16"/>
      <c r="X963" s="16"/>
      <c r="Y963" s="16"/>
      <c r="Z963" s="16"/>
      <c r="AA963" s="16"/>
      <c r="AB963" s="16"/>
      <c r="AC963" s="16"/>
      <c r="AD963" s="16"/>
      <c r="AE963" s="16"/>
      <c r="AT963" s="307" t="s">
        <v>372</v>
      </c>
      <c r="AU963" s="307" t="s">
        <v>88</v>
      </c>
      <c r="AV963" s="16" t="s">
        <v>104</v>
      </c>
      <c r="AW963" s="16" t="s">
        <v>32</v>
      </c>
      <c r="AX963" s="16" t="s">
        <v>76</v>
      </c>
      <c r="AY963" s="307" t="s">
        <v>362</v>
      </c>
    </row>
    <row r="964" s="14" customFormat="1">
      <c r="A964" s="14"/>
      <c r="B964" s="263"/>
      <c r="C964" s="264"/>
      <c r="D964" s="243" t="s">
        <v>372</v>
      </c>
      <c r="E964" s="265" t="s">
        <v>1</v>
      </c>
      <c r="F964" s="266" t="s">
        <v>396</v>
      </c>
      <c r="G964" s="264"/>
      <c r="H964" s="267">
        <v>207.50399999999999</v>
      </c>
      <c r="I964" s="268"/>
      <c r="J964" s="264"/>
      <c r="K964" s="264"/>
      <c r="L964" s="269"/>
      <c r="M964" s="270"/>
      <c r="N964" s="271"/>
      <c r="O964" s="271"/>
      <c r="P964" s="271"/>
      <c r="Q964" s="271"/>
      <c r="R964" s="271"/>
      <c r="S964" s="271"/>
      <c r="T964" s="272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73" t="s">
        <v>372</v>
      </c>
      <c r="AU964" s="273" t="s">
        <v>88</v>
      </c>
      <c r="AV964" s="14" t="s">
        <v>370</v>
      </c>
      <c r="AW964" s="14" t="s">
        <v>32</v>
      </c>
      <c r="AX964" s="14" t="s">
        <v>83</v>
      </c>
      <c r="AY964" s="273" t="s">
        <v>362</v>
      </c>
    </row>
    <row r="965" s="2" customFormat="1" ht="37.8" customHeight="1">
      <c r="A965" s="39"/>
      <c r="B965" s="40"/>
      <c r="C965" s="228" t="s">
        <v>1307</v>
      </c>
      <c r="D965" s="228" t="s">
        <v>365</v>
      </c>
      <c r="E965" s="229" t="s">
        <v>1308</v>
      </c>
      <c r="F965" s="230" t="s">
        <v>1309</v>
      </c>
      <c r="G965" s="231" t="s">
        <v>368</v>
      </c>
      <c r="H965" s="232">
        <v>224.79599999999999</v>
      </c>
      <c r="I965" s="233"/>
      <c r="J965" s="234">
        <f>ROUND(I965*H965,2)</f>
        <v>0</v>
      </c>
      <c r="K965" s="230" t="s">
        <v>369</v>
      </c>
      <c r="L965" s="45"/>
      <c r="M965" s="235" t="s">
        <v>1</v>
      </c>
      <c r="N965" s="236" t="s">
        <v>42</v>
      </c>
      <c r="O965" s="92"/>
      <c r="P965" s="237">
        <f>O965*H965</f>
        <v>0</v>
      </c>
      <c r="Q965" s="237">
        <v>0.058630000000000002</v>
      </c>
      <c r="R965" s="237">
        <f>Q965*H965</f>
        <v>13.17978948</v>
      </c>
      <c r="S965" s="237">
        <v>0</v>
      </c>
      <c r="T965" s="238">
        <f>S965*H965</f>
        <v>0</v>
      </c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  <c r="AR965" s="239" t="s">
        <v>440</v>
      </c>
      <c r="AT965" s="239" t="s">
        <v>365</v>
      </c>
      <c r="AU965" s="239" t="s">
        <v>88</v>
      </c>
      <c r="AY965" s="18" t="s">
        <v>362</v>
      </c>
      <c r="BE965" s="240">
        <f>IF(N965="základní",J965,0)</f>
        <v>0</v>
      </c>
      <c r="BF965" s="240">
        <f>IF(N965="snížená",J965,0)</f>
        <v>0</v>
      </c>
      <c r="BG965" s="240">
        <f>IF(N965="zákl. přenesená",J965,0)</f>
        <v>0</v>
      </c>
      <c r="BH965" s="240">
        <f>IF(N965="sníž. přenesená",J965,0)</f>
        <v>0</v>
      </c>
      <c r="BI965" s="240">
        <f>IF(N965="nulová",J965,0)</f>
        <v>0</v>
      </c>
      <c r="BJ965" s="18" t="s">
        <v>88</v>
      </c>
      <c r="BK965" s="240">
        <f>ROUND(I965*H965,2)</f>
        <v>0</v>
      </c>
      <c r="BL965" s="18" t="s">
        <v>440</v>
      </c>
      <c r="BM965" s="239" t="s">
        <v>1310</v>
      </c>
    </row>
    <row r="966" s="15" customFormat="1">
      <c r="A966" s="15"/>
      <c r="B966" s="274"/>
      <c r="C966" s="275"/>
      <c r="D966" s="243" t="s">
        <v>372</v>
      </c>
      <c r="E966" s="276" t="s">
        <v>1</v>
      </c>
      <c r="F966" s="277" t="s">
        <v>4433</v>
      </c>
      <c r="G966" s="275"/>
      <c r="H966" s="276" t="s">
        <v>1</v>
      </c>
      <c r="I966" s="278"/>
      <c r="J966" s="275"/>
      <c r="K966" s="275"/>
      <c r="L966" s="279"/>
      <c r="M966" s="280"/>
      <c r="N966" s="281"/>
      <c r="O966" s="281"/>
      <c r="P966" s="281"/>
      <c r="Q966" s="281"/>
      <c r="R966" s="281"/>
      <c r="S966" s="281"/>
      <c r="T966" s="282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T966" s="283" t="s">
        <v>372</v>
      </c>
      <c r="AU966" s="283" t="s">
        <v>88</v>
      </c>
      <c r="AV966" s="15" t="s">
        <v>83</v>
      </c>
      <c r="AW966" s="15" t="s">
        <v>32</v>
      </c>
      <c r="AX966" s="15" t="s">
        <v>76</v>
      </c>
      <c r="AY966" s="283" t="s">
        <v>362</v>
      </c>
    </row>
    <row r="967" s="15" customFormat="1">
      <c r="A967" s="15"/>
      <c r="B967" s="274"/>
      <c r="C967" s="275"/>
      <c r="D967" s="243" t="s">
        <v>372</v>
      </c>
      <c r="E967" s="276" t="s">
        <v>1</v>
      </c>
      <c r="F967" s="277" t="s">
        <v>4520</v>
      </c>
      <c r="G967" s="275"/>
      <c r="H967" s="276" t="s">
        <v>1</v>
      </c>
      <c r="I967" s="278"/>
      <c r="J967" s="275"/>
      <c r="K967" s="275"/>
      <c r="L967" s="279"/>
      <c r="M967" s="280"/>
      <c r="N967" s="281"/>
      <c r="O967" s="281"/>
      <c r="P967" s="281"/>
      <c r="Q967" s="281"/>
      <c r="R967" s="281"/>
      <c r="S967" s="281"/>
      <c r="T967" s="282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T967" s="283" t="s">
        <v>372</v>
      </c>
      <c r="AU967" s="283" t="s">
        <v>88</v>
      </c>
      <c r="AV967" s="15" t="s">
        <v>83</v>
      </c>
      <c r="AW967" s="15" t="s">
        <v>32</v>
      </c>
      <c r="AX967" s="15" t="s">
        <v>76</v>
      </c>
      <c r="AY967" s="283" t="s">
        <v>362</v>
      </c>
    </row>
    <row r="968" s="13" customFormat="1">
      <c r="A968" s="13"/>
      <c r="B968" s="241"/>
      <c r="C968" s="242"/>
      <c r="D968" s="243" t="s">
        <v>372</v>
      </c>
      <c r="E968" s="244" t="s">
        <v>1</v>
      </c>
      <c r="F968" s="245" t="s">
        <v>4747</v>
      </c>
      <c r="G968" s="242"/>
      <c r="H968" s="246">
        <v>224.79599999999999</v>
      </c>
      <c r="I968" s="247"/>
      <c r="J968" s="242"/>
      <c r="K968" s="242"/>
      <c r="L968" s="248"/>
      <c r="M968" s="249"/>
      <c r="N968" s="250"/>
      <c r="O968" s="250"/>
      <c r="P968" s="250"/>
      <c r="Q968" s="250"/>
      <c r="R968" s="250"/>
      <c r="S968" s="250"/>
      <c r="T968" s="251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52" t="s">
        <v>372</v>
      </c>
      <c r="AU968" s="252" t="s">
        <v>88</v>
      </c>
      <c r="AV968" s="13" t="s">
        <v>88</v>
      </c>
      <c r="AW968" s="13" t="s">
        <v>32</v>
      </c>
      <c r="AX968" s="13" t="s">
        <v>76</v>
      </c>
      <c r="AY968" s="252" t="s">
        <v>362</v>
      </c>
    </row>
    <row r="969" s="16" customFormat="1">
      <c r="A969" s="16"/>
      <c r="B969" s="297"/>
      <c r="C969" s="298"/>
      <c r="D969" s="243" t="s">
        <v>372</v>
      </c>
      <c r="E969" s="299" t="s">
        <v>1</v>
      </c>
      <c r="F969" s="300" t="s">
        <v>848</v>
      </c>
      <c r="G969" s="298"/>
      <c r="H969" s="301">
        <v>224.79599999999999</v>
      </c>
      <c r="I969" s="302"/>
      <c r="J969" s="298"/>
      <c r="K969" s="298"/>
      <c r="L969" s="303"/>
      <c r="M969" s="304"/>
      <c r="N969" s="305"/>
      <c r="O969" s="305"/>
      <c r="P969" s="305"/>
      <c r="Q969" s="305"/>
      <c r="R969" s="305"/>
      <c r="S969" s="305"/>
      <c r="T969" s="306"/>
      <c r="U969" s="16"/>
      <c r="V969" s="16"/>
      <c r="W969" s="16"/>
      <c r="X969" s="16"/>
      <c r="Y969" s="16"/>
      <c r="Z969" s="16"/>
      <c r="AA969" s="16"/>
      <c r="AB969" s="16"/>
      <c r="AC969" s="16"/>
      <c r="AD969" s="16"/>
      <c r="AE969" s="16"/>
      <c r="AT969" s="307" t="s">
        <v>372</v>
      </c>
      <c r="AU969" s="307" t="s">
        <v>88</v>
      </c>
      <c r="AV969" s="16" t="s">
        <v>104</v>
      </c>
      <c r="AW969" s="16" t="s">
        <v>32</v>
      </c>
      <c r="AX969" s="16" t="s">
        <v>76</v>
      </c>
      <c r="AY969" s="307" t="s">
        <v>362</v>
      </c>
    </row>
    <row r="970" s="14" customFormat="1">
      <c r="A970" s="14"/>
      <c r="B970" s="263"/>
      <c r="C970" s="264"/>
      <c r="D970" s="243" t="s">
        <v>372</v>
      </c>
      <c r="E970" s="265" t="s">
        <v>1</v>
      </c>
      <c r="F970" s="266" t="s">
        <v>396</v>
      </c>
      <c r="G970" s="264"/>
      <c r="H970" s="267">
        <v>224.79599999999999</v>
      </c>
      <c r="I970" s="268"/>
      <c r="J970" s="264"/>
      <c r="K970" s="264"/>
      <c r="L970" s="269"/>
      <c r="M970" s="270"/>
      <c r="N970" s="271"/>
      <c r="O970" s="271"/>
      <c r="P970" s="271"/>
      <c r="Q970" s="271"/>
      <c r="R970" s="271"/>
      <c r="S970" s="271"/>
      <c r="T970" s="272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73" t="s">
        <v>372</v>
      </c>
      <c r="AU970" s="273" t="s">
        <v>88</v>
      </c>
      <c r="AV970" s="14" t="s">
        <v>370</v>
      </c>
      <c r="AW970" s="14" t="s">
        <v>32</v>
      </c>
      <c r="AX970" s="14" t="s">
        <v>83</v>
      </c>
      <c r="AY970" s="273" t="s">
        <v>362</v>
      </c>
    </row>
    <row r="971" s="2" customFormat="1" ht="16.5" customHeight="1">
      <c r="A971" s="39"/>
      <c r="B971" s="40"/>
      <c r="C971" s="228" t="s">
        <v>1314</v>
      </c>
      <c r="D971" s="228" t="s">
        <v>365</v>
      </c>
      <c r="E971" s="229" t="s">
        <v>1315</v>
      </c>
      <c r="F971" s="230" t="s">
        <v>1316</v>
      </c>
      <c r="G971" s="231" t="s">
        <v>403</v>
      </c>
      <c r="H971" s="232">
        <v>10.48</v>
      </c>
      <c r="I971" s="233"/>
      <c r="J971" s="234">
        <f>ROUND(I971*H971,2)</f>
        <v>0</v>
      </c>
      <c r="K971" s="230" t="s">
        <v>369</v>
      </c>
      <c r="L971" s="45"/>
      <c r="M971" s="235" t="s">
        <v>1</v>
      </c>
      <c r="N971" s="236" t="s">
        <v>42</v>
      </c>
      <c r="O971" s="92"/>
      <c r="P971" s="237">
        <f>O971*H971</f>
        <v>0</v>
      </c>
      <c r="Q971" s="237">
        <v>0.0016199999999999999</v>
      </c>
      <c r="R971" s="237">
        <f>Q971*H971</f>
        <v>0.016977599999999999</v>
      </c>
      <c r="S971" s="237">
        <v>0</v>
      </c>
      <c r="T971" s="238">
        <f>S971*H971</f>
        <v>0</v>
      </c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  <c r="AR971" s="239" t="s">
        <v>440</v>
      </c>
      <c r="AT971" s="239" t="s">
        <v>365</v>
      </c>
      <c r="AU971" s="239" t="s">
        <v>88</v>
      </c>
      <c r="AY971" s="18" t="s">
        <v>362</v>
      </c>
      <c r="BE971" s="240">
        <f>IF(N971="základní",J971,0)</f>
        <v>0</v>
      </c>
      <c r="BF971" s="240">
        <f>IF(N971="snížená",J971,0)</f>
        <v>0</v>
      </c>
      <c r="BG971" s="240">
        <f>IF(N971="zákl. přenesená",J971,0)</f>
        <v>0</v>
      </c>
      <c r="BH971" s="240">
        <f>IF(N971="sníž. přenesená",J971,0)</f>
        <v>0</v>
      </c>
      <c r="BI971" s="240">
        <f>IF(N971="nulová",J971,0)</f>
        <v>0</v>
      </c>
      <c r="BJ971" s="18" t="s">
        <v>88</v>
      </c>
      <c r="BK971" s="240">
        <f>ROUND(I971*H971,2)</f>
        <v>0</v>
      </c>
      <c r="BL971" s="18" t="s">
        <v>440</v>
      </c>
      <c r="BM971" s="239" t="s">
        <v>4748</v>
      </c>
    </row>
    <row r="972" s="13" customFormat="1">
      <c r="A972" s="13"/>
      <c r="B972" s="241"/>
      <c r="C972" s="242"/>
      <c r="D972" s="243" t="s">
        <v>372</v>
      </c>
      <c r="E972" s="244" t="s">
        <v>1</v>
      </c>
      <c r="F972" s="245" t="s">
        <v>4749</v>
      </c>
      <c r="G972" s="242"/>
      <c r="H972" s="246">
        <v>10.48</v>
      </c>
      <c r="I972" s="247"/>
      <c r="J972" s="242"/>
      <c r="K972" s="242"/>
      <c r="L972" s="248"/>
      <c r="M972" s="249"/>
      <c r="N972" s="250"/>
      <c r="O972" s="250"/>
      <c r="P972" s="250"/>
      <c r="Q972" s="250"/>
      <c r="R972" s="250"/>
      <c r="S972" s="250"/>
      <c r="T972" s="251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52" t="s">
        <v>372</v>
      </c>
      <c r="AU972" s="252" t="s">
        <v>88</v>
      </c>
      <c r="AV972" s="13" t="s">
        <v>88</v>
      </c>
      <c r="AW972" s="13" t="s">
        <v>32</v>
      </c>
      <c r="AX972" s="13" t="s">
        <v>83</v>
      </c>
      <c r="AY972" s="252" t="s">
        <v>362</v>
      </c>
    </row>
    <row r="973" s="2" customFormat="1" ht="21.75" customHeight="1">
      <c r="A973" s="39"/>
      <c r="B973" s="40"/>
      <c r="C973" s="228" t="s">
        <v>1319</v>
      </c>
      <c r="D973" s="228" t="s">
        <v>365</v>
      </c>
      <c r="E973" s="229" t="s">
        <v>523</v>
      </c>
      <c r="F973" s="230" t="s">
        <v>524</v>
      </c>
      <c r="G973" s="231" t="s">
        <v>368</v>
      </c>
      <c r="H973" s="232">
        <v>1073.9380000000001</v>
      </c>
      <c r="I973" s="233"/>
      <c r="J973" s="234">
        <f>ROUND(I973*H973,2)</f>
        <v>0</v>
      </c>
      <c r="K973" s="230" t="s">
        <v>369</v>
      </c>
      <c r="L973" s="45"/>
      <c r="M973" s="235" t="s">
        <v>1</v>
      </c>
      <c r="N973" s="236" t="s">
        <v>42</v>
      </c>
      <c r="O973" s="92"/>
      <c r="P973" s="237">
        <f>O973*H973</f>
        <v>0</v>
      </c>
      <c r="Q973" s="237">
        <v>0.00020000000000000001</v>
      </c>
      <c r="R973" s="237">
        <f>Q973*H973</f>
        <v>0.21478760000000002</v>
      </c>
      <c r="S973" s="237">
        <v>0</v>
      </c>
      <c r="T973" s="238">
        <f>S973*H973</f>
        <v>0</v>
      </c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  <c r="AR973" s="239" t="s">
        <v>440</v>
      </c>
      <c r="AT973" s="239" t="s">
        <v>365</v>
      </c>
      <c r="AU973" s="239" t="s">
        <v>88</v>
      </c>
      <c r="AY973" s="18" t="s">
        <v>362</v>
      </c>
      <c r="BE973" s="240">
        <f>IF(N973="základní",J973,0)</f>
        <v>0</v>
      </c>
      <c r="BF973" s="240">
        <f>IF(N973="snížená",J973,0)</f>
        <v>0</v>
      </c>
      <c r="BG973" s="240">
        <f>IF(N973="zákl. přenesená",J973,0)</f>
        <v>0</v>
      </c>
      <c r="BH973" s="240">
        <f>IF(N973="sníž. přenesená",J973,0)</f>
        <v>0</v>
      </c>
      <c r="BI973" s="240">
        <f>IF(N973="nulová",J973,0)</f>
        <v>0</v>
      </c>
      <c r="BJ973" s="18" t="s">
        <v>88</v>
      </c>
      <c r="BK973" s="240">
        <f>ROUND(I973*H973,2)</f>
        <v>0</v>
      </c>
      <c r="BL973" s="18" t="s">
        <v>440</v>
      </c>
      <c r="BM973" s="239" t="s">
        <v>4750</v>
      </c>
    </row>
    <row r="974" s="13" customFormat="1">
      <c r="A974" s="13"/>
      <c r="B974" s="241"/>
      <c r="C974" s="242"/>
      <c r="D974" s="243" t="s">
        <v>372</v>
      </c>
      <c r="E974" s="244" t="s">
        <v>1</v>
      </c>
      <c r="F974" s="245" t="s">
        <v>4751</v>
      </c>
      <c r="G974" s="242"/>
      <c r="H974" s="246">
        <v>1073.9380000000001</v>
      </c>
      <c r="I974" s="247"/>
      <c r="J974" s="242"/>
      <c r="K974" s="242"/>
      <c r="L974" s="248"/>
      <c r="M974" s="249"/>
      <c r="N974" s="250"/>
      <c r="O974" s="250"/>
      <c r="P974" s="250"/>
      <c r="Q974" s="250"/>
      <c r="R974" s="250"/>
      <c r="S974" s="250"/>
      <c r="T974" s="251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52" t="s">
        <v>372</v>
      </c>
      <c r="AU974" s="252" t="s">
        <v>88</v>
      </c>
      <c r="AV974" s="13" t="s">
        <v>88</v>
      </c>
      <c r="AW974" s="13" t="s">
        <v>32</v>
      </c>
      <c r="AX974" s="13" t="s">
        <v>83</v>
      </c>
      <c r="AY974" s="252" t="s">
        <v>362</v>
      </c>
    </row>
    <row r="975" s="2" customFormat="1" ht="24.15" customHeight="1">
      <c r="A975" s="39"/>
      <c r="B975" s="40"/>
      <c r="C975" s="228" t="s">
        <v>1322</v>
      </c>
      <c r="D975" s="228" t="s">
        <v>365</v>
      </c>
      <c r="E975" s="229" t="s">
        <v>1323</v>
      </c>
      <c r="F975" s="230" t="s">
        <v>1324</v>
      </c>
      <c r="G975" s="231" t="s">
        <v>403</v>
      </c>
      <c r="H975" s="232">
        <v>409.89999999999998</v>
      </c>
      <c r="I975" s="233"/>
      <c r="J975" s="234">
        <f>ROUND(I975*H975,2)</f>
        <v>0</v>
      </c>
      <c r="K975" s="230" t="s">
        <v>369</v>
      </c>
      <c r="L975" s="45"/>
      <c r="M975" s="235" t="s">
        <v>1</v>
      </c>
      <c r="N975" s="236" t="s">
        <v>42</v>
      </c>
      <c r="O975" s="92"/>
      <c r="P975" s="237">
        <f>O975*H975</f>
        <v>0</v>
      </c>
      <c r="Q975" s="237">
        <v>0.00029999999999999997</v>
      </c>
      <c r="R975" s="237">
        <f>Q975*H975</f>
        <v>0.12296999999999998</v>
      </c>
      <c r="S975" s="237">
        <v>0</v>
      </c>
      <c r="T975" s="238">
        <f>S975*H975</f>
        <v>0</v>
      </c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  <c r="AR975" s="239" t="s">
        <v>440</v>
      </c>
      <c r="AT975" s="239" t="s">
        <v>365</v>
      </c>
      <c r="AU975" s="239" t="s">
        <v>88</v>
      </c>
      <c r="AY975" s="18" t="s">
        <v>362</v>
      </c>
      <c r="BE975" s="240">
        <f>IF(N975="základní",J975,0)</f>
        <v>0</v>
      </c>
      <c r="BF975" s="240">
        <f>IF(N975="snížená",J975,0)</f>
        <v>0</v>
      </c>
      <c r="BG975" s="240">
        <f>IF(N975="zákl. přenesená",J975,0)</f>
        <v>0</v>
      </c>
      <c r="BH975" s="240">
        <f>IF(N975="sníž. přenesená",J975,0)</f>
        <v>0</v>
      </c>
      <c r="BI975" s="240">
        <f>IF(N975="nulová",J975,0)</f>
        <v>0</v>
      </c>
      <c r="BJ975" s="18" t="s">
        <v>88</v>
      </c>
      <c r="BK975" s="240">
        <f>ROUND(I975*H975,2)</f>
        <v>0</v>
      </c>
      <c r="BL975" s="18" t="s">
        <v>440</v>
      </c>
      <c r="BM975" s="239" t="s">
        <v>4752</v>
      </c>
    </row>
    <row r="976" s="15" customFormat="1">
      <c r="A976" s="15"/>
      <c r="B976" s="274"/>
      <c r="C976" s="275"/>
      <c r="D976" s="243" t="s">
        <v>372</v>
      </c>
      <c r="E976" s="276" t="s">
        <v>1</v>
      </c>
      <c r="F976" s="277" t="s">
        <v>4433</v>
      </c>
      <c r="G976" s="275"/>
      <c r="H976" s="276" t="s">
        <v>1</v>
      </c>
      <c r="I976" s="278"/>
      <c r="J976" s="275"/>
      <c r="K976" s="275"/>
      <c r="L976" s="279"/>
      <c r="M976" s="280"/>
      <c r="N976" s="281"/>
      <c r="O976" s="281"/>
      <c r="P976" s="281"/>
      <c r="Q976" s="281"/>
      <c r="R976" s="281"/>
      <c r="S976" s="281"/>
      <c r="T976" s="282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T976" s="283" t="s">
        <v>372</v>
      </c>
      <c r="AU976" s="283" t="s">
        <v>88</v>
      </c>
      <c r="AV976" s="15" t="s">
        <v>83</v>
      </c>
      <c r="AW976" s="15" t="s">
        <v>32</v>
      </c>
      <c r="AX976" s="15" t="s">
        <v>76</v>
      </c>
      <c r="AY976" s="283" t="s">
        <v>362</v>
      </c>
    </row>
    <row r="977" s="15" customFormat="1">
      <c r="A977" s="15"/>
      <c r="B977" s="274"/>
      <c r="C977" s="275"/>
      <c r="D977" s="243" t="s">
        <v>372</v>
      </c>
      <c r="E977" s="276" t="s">
        <v>1</v>
      </c>
      <c r="F977" s="277" t="s">
        <v>4520</v>
      </c>
      <c r="G977" s="275"/>
      <c r="H977" s="276" t="s">
        <v>1</v>
      </c>
      <c r="I977" s="278"/>
      <c r="J977" s="275"/>
      <c r="K977" s="275"/>
      <c r="L977" s="279"/>
      <c r="M977" s="280"/>
      <c r="N977" s="281"/>
      <c r="O977" s="281"/>
      <c r="P977" s="281"/>
      <c r="Q977" s="281"/>
      <c r="R977" s="281"/>
      <c r="S977" s="281"/>
      <c r="T977" s="282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T977" s="283" t="s">
        <v>372</v>
      </c>
      <c r="AU977" s="283" t="s">
        <v>88</v>
      </c>
      <c r="AV977" s="15" t="s">
        <v>83</v>
      </c>
      <c r="AW977" s="15" t="s">
        <v>32</v>
      </c>
      <c r="AX977" s="15" t="s">
        <v>76</v>
      </c>
      <c r="AY977" s="283" t="s">
        <v>362</v>
      </c>
    </row>
    <row r="978" s="13" customFormat="1">
      <c r="A978" s="13"/>
      <c r="B978" s="241"/>
      <c r="C978" s="242"/>
      <c r="D978" s="243" t="s">
        <v>372</v>
      </c>
      <c r="E978" s="244" t="s">
        <v>1</v>
      </c>
      <c r="F978" s="245" t="s">
        <v>4753</v>
      </c>
      <c r="G978" s="242"/>
      <c r="H978" s="246">
        <v>89.099999999999994</v>
      </c>
      <c r="I978" s="247"/>
      <c r="J978" s="242"/>
      <c r="K978" s="242"/>
      <c r="L978" s="248"/>
      <c r="M978" s="249"/>
      <c r="N978" s="250"/>
      <c r="O978" s="250"/>
      <c r="P978" s="250"/>
      <c r="Q978" s="250"/>
      <c r="R978" s="250"/>
      <c r="S978" s="250"/>
      <c r="T978" s="251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52" t="s">
        <v>372</v>
      </c>
      <c r="AU978" s="252" t="s">
        <v>88</v>
      </c>
      <c r="AV978" s="13" t="s">
        <v>88</v>
      </c>
      <c r="AW978" s="13" t="s">
        <v>32</v>
      </c>
      <c r="AX978" s="13" t="s">
        <v>76</v>
      </c>
      <c r="AY978" s="252" t="s">
        <v>362</v>
      </c>
    </row>
    <row r="979" s="13" customFormat="1">
      <c r="A979" s="13"/>
      <c r="B979" s="241"/>
      <c r="C979" s="242"/>
      <c r="D979" s="243" t="s">
        <v>372</v>
      </c>
      <c r="E979" s="244" t="s">
        <v>1</v>
      </c>
      <c r="F979" s="245" t="s">
        <v>4754</v>
      </c>
      <c r="G979" s="242"/>
      <c r="H979" s="246">
        <v>4</v>
      </c>
      <c r="I979" s="247"/>
      <c r="J979" s="242"/>
      <c r="K979" s="242"/>
      <c r="L979" s="248"/>
      <c r="M979" s="249"/>
      <c r="N979" s="250"/>
      <c r="O979" s="250"/>
      <c r="P979" s="250"/>
      <c r="Q979" s="250"/>
      <c r="R979" s="250"/>
      <c r="S979" s="250"/>
      <c r="T979" s="251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52" t="s">
        <v>372</v>
      </c>
      <c r="AU979" s="252" t="s">
        <v>88</v>
      </c>
      <c r="AV979" s="13" t="s">
        <v>88</v>
      </c>
      <c r="AW979" s="13" t="s">
        <v>32</v>
      </c>
      <c r="AX979" s="13" t="s">
        <v>76</v>
      </c>
      <c r="AY979" s="252" t="s">
        <v>362</v>
      </c>
    </row>
    <row r="980" s="16" customFormat="1">
      <c r="A980" s="16"/>
      <c r="B980" s="297"/>
      <c r="C980" s="298"/>
      <c r="D980" s="243" t="s">
        <v>372</v>
      </c>
      <c r="E980" s="299" t="s">
        <v>1</v>
      </c>
      <c r="F980" s="300" t="s">
        <v>848</v>
      </c>
      <c r="G980" s="298"/>
      <c r="H980" s="301">
        <v>93.099999999999994</v>
      </c>
      <c r="I980" s="302"/>
      <c r="J980" s="298"/>
      <c r="K980" s="298"/>
      <c r="L980" s="303"/>
      <c r="M980" s="304"/>
      <c r="N980" s="305"/>
      <c r="O980" s="305"/>
      <c r="P980" s="305"/>
      <c r="Q980" s="305"/>
      <c r="R980" s="305"/>
      <c r="S980" s="305"/>
      <c r="T980" s="306"/>
      <c r="U980" s="16"/>
      <c r="V980" s="16"/>
      <c r="W980" s="16"/>
      <c r="X980" s="16"/>
      <c r="Y980" s="16"/>
      <c r="Z980" s="16"/>
      <c r="AA980" s="16"/>
      <c r="AB980" s="16"/>
      <c r="AC980" s="16"/>
      <c r="AD980" s="16"/>
      <c r="AE980" s="16"/>
      <c r="AT980" s="307" t="s">
        <v>372</v>
      </c>
      <c r="AU980" s="307" t="s">
        <v>88</v>
      </c>
      <c r="AV980" s="16" t="s">
        <v>104</v>
      </c>
      <c r="AW980" s="16" t="s">
        <v>32</v>
      </c>
      <c r="AX980" s="16" t="s">
        <v>76</v>
      </c>
      <c r="AY980" s="307" t="s">
        <v>362</v>
      </c>
    </row>
    <row r="981" s="15" customFormat="1">
      <c r="A981" s="15"/>
      <c r="B981" s="274"/>
      <c r="C981" s="275"/>
      <c r="D981" s="243" t="s">
        <v>372</v>
      </c>
      <c r="E981" s="276" t="s">
        <v>1</v>
      </c>
      <c r="F981" s="277" t="s">
        <v>4433</v>
      </c>
      <c r="G981" s="275"/>
      <c r="H981" s="276" t="s">
        <v>1</v>
      </c>
      <c r="I981" s="278"/>
      <c r="J981" s="275"/>
      <c r="K981" s="275"/>
      <c r="L981" s="279"/>
      <c r="M981" s="280"/>
      <c r="N981" s="281"/>
      <c r="O981" s="281"/>
      <c r="P981" s="281"/>
      <c r="Q981" s="281"/>
      <c r="R981" s="281"/>
      <c r="S981" s="281"/>
      <c r="T981" s="282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T981" s="283" t="s">
        <v>372</v>
      </c>
      <c r="AU981" s="283" t="s">
        <v>88</v>
      </c>
      <c r="AV981" s="15" t="s">
        <v>83</v>
      </c>
      <c r="AW981" s="15" t="s">
        <v>32</v>
      </c>
      <c r="AX981" s="15" t="s">
        <v>76</v>
      </c>
      <c r="AY981" s="283" t="s">
        <v>362</v>
      </c>
    </row>
    <row r="982" s="15" customFormat="1">
      <c r="A982" s="15"/>
      <c r="B982" s="274"/>
      <c r="C982" s="275"/>
      <c r="D982" s="243" t="s">
        <v>372</v>
      </c>
      <c r="E982" s="276" t="s">
        <v>1</v>
      </c>
      <c r="F982" s="277" t="s">
        <v>4520</v>
      </c>
      <c r="G982" s="275"/>
      <c r="H982" s="276" t="s">
        <v>1</v>
      </c>
      <c r="I982" s="278"/>
      <c r="J982" s="275"/>
      <c r="K982" s="275"/>
      <c r="L982" s="279"/>
      <c r="M982" s="280"/>
      <c r="N982" s="281"/>
      <c r="O982" s="281"/>
      <c r="P982" s="281"/>
      <c r="Q982" s="281"/>
      <c r="R982" s="281"/>
      <c r="S982" s="281"/>
      <c r="T982" s="282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T982" s="283" t="s">
        <v>372</v>
      </c>
      <c r="AU982" s="283" t="s">
        <v>88</v>
      </c>
      <c r="AV982" s="15" t="s">
        <v>83</v>
      </c>
      <c r="AW982" s="15" t="s">
        <v>32</v>
      </c>
      <c r="AX982" s="15" t="s">
        <v>76</v>
      </c>
      <c r="AY982" s="283" t="s">
        <v>362</v>
      </c>
    </row>
    <row r="983" s="13" customFormat="1">
      <c r="A983" s="13"/>
      <c r="B983" s="241"/>
      <c r="C983" s="242"/>
      <c r="D983" s="243" t="s">
        <v>372</v>
      </c>
      <c r="E983" s="244" t="s">
        <v>1</v>
      </c>
      <c r="F983" s="245" t="s">
        <v>4755</v>
      </c>
      <c r="G983" s="242"/>
      <c r="H983" s="246">
        <v>151.80000000000001</v>
      </c>
      <c r="I983" s="247"/>
      <c r="J983" s="242"/>
      <c r="K983" s="242"/>
      <c r="L983" s="248"/>
      <c r="M983" s="249"/>
      <c r="N983" s="250"/>
      <c r="O983" s="250"/>
      <c r="P983" s="250"/>
      <c r="Q983" s="250"/>
      <c r="R983" s="250"/>
      <c r="S983" s="250"/>
      <c r="T983" s="251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52" t="s">
        <v>372</v>
      </c>
      <c r="AU983" s="252" t="s">
        <v>88</v>
      </c>
      <c r="AV983" s="13" t="s">
        <v>88</v>
      </c>
      <c r="AW983" s="13" t="s">
        <v>32</v>
      </c>
      <c r="AX983" s="13" t="s">
        <v>76</v>
      </c>
      <c r="AY983" s="252" t="s">
        <v>362</v>
      </c>
    </row>
    <row r="984" s="16" customFormat="1">
      <c r="A984" s="16"/>
      <c r="B984" s="297"/>
      <c r="C984" s="298"/>
      <c r="D984" s="243" t="s">
        <v>372</v>
      </c>
      <c r="E984" s="299" t="s">
        <v>1</v>
      </c>
      <c r="F984" s="300" t="s">
        <v>848</v>
      </c>
      <c r="G984" s="298"/>
      <c r="H984" s="301">
        <v>151.80000000000001</v>
      </c>
      <c r="I984" s="302"/>
      <c r="J984" s="298"/>
      <c r="K984" s="298"/>
      <c r="L984" s="303"/>
      <c r="M984" s="304"/>
      <c r="N984" s="305"/>
      <c r="O984" s="305"/>
      <c r="P984" s="305"/>
      <c r="Q984" s="305"/>
      <c r="R984" s="305"/>
      <c r="S984" s="305"/>
      <c r="T984" s="306"/>
      <c r="U984" s="16"/>
      <c r="V984" s="16"/>
      <c r="W984" s="16"/>
      <c r="X984" s="16"/>
      <c r="Y984" s="16"/>
      <c r="Z984" s="16"/>
      <c r="AA984" s="16"/>
      <c r="AB984" s="16"/>
      <c r="AC984" s="16"/>
      <c r="AD984" s="16"/>
      <c r="AE984" s="16"/>
      <c r="AT984" s="307" t="s">
        <v>372</v>
      </c>
      <c r="AU984" s="307" t="s">
        <v>88</v>
      </c>
      <c r="AV984" s="16" t="s">
        <v>104</v>
      </c>
      <c r="AW984" s="16" t="s">
        <v>32</v>
      </c>
      <c r="AX984" s="16" t="s">
        <v>76</v>
      </c>
      <c r="AY984" s="307" t="s">
        <v>362</v>
      </c>
    </row>
    <row r="985" s="15" customFormat="1">
      <c r="A985" s="15"/>
      <c r="B985" s="274"/>
      <c r="C985" s="275"/>
      <c r="D985" s="243" t="s">
        <v>372</v>
      </c>
      <c r="E985" s="276" t="s">
        <v>1</v>
      </c>
      <c r="F985" s="277" t="s">
        <v>4433</v>
      </c>
      <c r="G985" s="275"/>
      <c r="H985" s="276" t="s">
        <v>1</v>
      </c>
      <c r="I985" s="278"/>
      <c r="J985" s="275"/>
      <c r="K985" s="275"/>
      <c r="L985" s="279"/>
      <c r="M985" s="280"/>
      <c r="N985" s="281"/>
      <c r="O985" s="281"/>
      <c r="P985" s="281"/>
      <c r="Q985" s="281"/>
      <c r="R985" s="281"/>
      <c r="S985" s="281"/>
      <c r="T985" s="282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T985" s="283" t="s">
        <v>372</v>
      </c>
      <c r="AU985" s="283" t="s">
        <v>88</v>
      </c>
      <c r="AV985" s="15" t="s">
        <v>83</v>
      </c>
      <c r="AW985" s="15" t="s">
        <v>32</v>
      </c>
      <c r="AX985" s="15" t="s">
        <v>76</v>
      </c>
      <c r="AY985" s="283" t="s">
        <v>362</v>
      </c>
    </row>
    <row r="986" s="13" customFormat="1">
      <c r="A986" s="13"/>
      <c r="B986" s="241"/>
      <c r="C986" s="242"/>
      <c r="D986" s="243" t="s">
        <v>372</v>
      </c>
      <c r="E986" s="244" t="s">
        <v>1</v>
      </c>
      <c r="F986" s="245" t="s">
        <v>4756</v>
      </c>
      <c r="G986" s="242"/>
      <c r="H986" s="246">
        <v>79.200000000000003</v>
      </c>
      <c r="I986" s="247"/>
      <c r="J986" s="242"/>
      <c r="K986" s="242"/>
      <c r="L986" s="248"/>
      <c r="M986" s="249"/>
      <c r="N986" s="250"/>
      <c r="O986" s="250"/>
      <c r="P986" s="250"/>
      <c r="Q986" s="250"/>
      <c r="R986" s="250"/>
      <c r="S986" s="250"/>
      <c r="T986" s="251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52" t="s">
        <v>372</v>
      </c>
      <c r="AU986" s="252" t="s">
        <v>88</v>
      </c>
      <c r="AV986" s="13" t="s">
        <v>88</v>
      </c>
      <c r="AW986" s="13" t="s">
        <v>32</v>
      </c>
      <c r="AX986" s="13" t="s">
        <v>76</v>
      </c>
      <c r="AY986" s="252" t="s">
        <v>362</v>
      </c>
    </row>
    <row r="987" s="16" customFormat="1">
      <c r="A987" s="16"/>
      <c r="B987" s="297"/>
      <c r="C987" s="298"/>
      <c r="D987" s="243" t="s">
        <v>372</v>
      </c>
      <c r="E987" s="299" t="s">
        <v>1</v>
      </c>
      <c r="F987" s="300" t="s">
        <v>848</v>
      </c>
      <c r="G987" s="298"/>
      <c r="H987" s="301">
        <v>79.200000000000003</v>
      </c>
      <c r="I987" s="302"/>
      <c r="J987" s="298"/>
      <c r="K987" s="298"/>
      <c r="L987" s="303"/>
      <c r="M987" s="304"/>
      <c r="N987" s="305"/>
      <c r="O987" s="305"/>
      <c r="P987" s="305"/>
      <c r="Q987" s="305"/>
      <c r="R987" s="305"/>
      <c r="S987" s="305"/>
      <c r="T987" s="306"/>
      <c r="U987" s="16"/>
      <c r="V987" s="16"/>
      <c r="W987" s="16"/>
      <c r="X987" s="16"/>
      <c r="Y987" s="16"/>
      <c r="Z987" s="16"/>
      <c r="AA987" s="16"/>
      <c r="AB987" s="16"/>
      <c r="AC987" s="16"/>
      <c r="AD987" s="16"/>
      <c r="AE987" s="16"/>
      <c r="AT987" s="307" t="s">
        <v>372</v>
      </c>
      <c r="AU987" s="307" t="s">
        <v>88</v>
      </c>
      <c r="AV987" s="16" t="s">
        <v>104</v>
      </c>
      <c r="AW987" s="16" t="s">
        <v>32</v>
      </c>
      <c r="AX987" s="16" t="s">
        <v>76</v>
      </c>
      <c r="AY987" s="307" t="s">
        <v>362</v>
      </c>
    </row>
    <row r="988" s="15" customFormat="1">
      <c r="A988" s="15"/>
      <c r="B988" s="274"/>
      <c r="C988" s="275"/>
      <c r="D988" s="243" t="s">
        <v>372</v>
      </c>
      <c r="E988" s="276" t="s">
        <v>1</v>
      </c>
      <c r="F988" s="277" t="s">
        <v>4433</v>
      </c>
      <c r="G988" s="275"/>
      <c r="H988" s="276" t="s">
        <v>1</v>
      </c>
      <c r="I988" s="278"/>
      <c r="J988" s="275"/>
      <c r="K988" s="275"/>
      <c r="L988" s="279"/>
      <c r="M988" s="280"/>
      <c r="N988" s="281"/>
      <c r="O988" s="281"/>
      <c r="P988" s="281"/>
      <c r="Q988" s="281"/>
      <c r="R988" s="281"/>
      <c r="S988" s="281"/>
      <c r="T988" s="282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T988" s="283" t="s">
        <v>372</v>
      </c>
      <c r="AU988" s="283" t="s">
        <v>88</v>
      </c>
      <c r="AV988" s="15" t="s">
        <v>83</v>
      </c>
      <c r="AW988" s="15" t="s">
        <v>32</v>
      </c>
      <c r="AX988" s="15" t="s">
        <v>76</v>
      </c>
      <c r="AY988" s="283" t="s">
        <v>362</v>
      </c>
    </row>
    <row r="989" s="15" customFormat="1">
      <c r="A989" s="15"/>
      <c r="B989" s="274"/>
      <c r="C989" s="275"/>
      <c r="D989" s="243" t="s">
        <v>372</v>
      </c>
      <c r="E989" s="276" t="s">
        <v>1</v>
      </c>
      <c r="F989" s="277" t="s">
        <v>4520</v>
      </c>
      <c r="G989" s="275"/>
      <c r="H989" s="276" t="s">
        <v>1</v>
      </c>
      <c r="I989" s="278"/>
      <c r="J989" s="275"/>
      <c r="K989" s="275"/>
      <c r="L989" s="279"/>
      <c r="M989" s="280"/>
      <c r="N989" s="281"/>
      <c r="O989" s="281"/>
      <c r="P989" s="281"/>
      <c r="Q989" s="281"/>
      <c r="R989" s="281"/>
      <c r="S989" s="281"/>
      <c r="T989" s="282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T989" s="283" t="s">
        <v>372</v>
      </c>
      <c r="AU989" s="283" t="s">
        <v>88</v>
      </c>
      <c r="AV989" s="15" t="s">
        <v>83</v>
      </c>
      <c r="AW989" s="15" t="s">
        <v>32</v>
      </c>
      <c r="AX989" s="15" t="s">
        <v>76</v>
      </c>
      <c r="AY989" s="283" t="s">
        <v>362</v>
      </c>
    </row>
    <row r="990" s="13" customFormat="1">
      <c r="A990" s="13"/>
      <c r="B990" s="241"/>
      <c r="C990" s="242"/>
      <c r="D990" s="243" t="s">
        <v>372</v>
      </c>
      <c r="E990" s="244" t="s">
        <v>1</v>
      </c>
      <c r="F990" s="245" t="s">
        <v>4757</v>
      </c>
      <c r="G990" s="242"/>
      <c r="H990" s="246">
        <v>85.799999999999997</v>
      </c>
      <c r="I990" s="247"/>
      <c r="J990" s="242"/>
      <c r="K990" s="242"/>
      <c r="L990" s="248"/>
      <c r="M990" s="249"/>
      <c r="N990" s="250"/>
      <c r="O990" s="250"/>
      <c r="P990" s="250"/>
      <c r="Q990" s="250"/>
      <c r="R990" s="250"/>
      <c r="S990" s="250"/>
      <c r="T990" s="251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52" t="s">
        <v>372</v>
      </c>
      <c r="AU990" s="252" t="s">
        <v>88</v>
      </c>
      <c r="AV990" s="13" t="s">
        <v>88</v>
      </c>
      <c r="AW990" s="13" t="s">
        <v>32</v>
      </c>
      <c r="AX990" s="13" t="s">
        <v>76</v>
      </c>
      <c r="AY990" s="252" t="s">
        <v>362</v>
      </c>
    </row>
    <row r="991" s="16" customFormat="1">
      <c r="A991" s="16"/>
      <c r="B991" s="297"/>
      <c r="C991" s="298"/>
      <c r="D991" s="243" t="s">
        <v>372</v>
      </c>
      <c r="E991" s="299" t="s">
        <v>1</v>
      </c>
      <c r="F991" s="300" t="s">
        <v>848</v>
      </c>
      <c r="G991" s="298"/>
      <c r="H991" s="301">
        <v>85.799999999999997</v>
      </c>
      <c r="I991" s="302"/>
      <c r="J991" s="298"/>
      <c r="K991" s="298"/>
      <c r="L991" s="303"/>
      <c r="M991" s="304"/>
      <c r="N991" s="305"/>
      <c r="O991" s="305"/>
      <c r="P991" s="305"/>
      <c r="Q991" s="305"/>
      <c r="R991" s="305"/>
      <c r="S991" s="305"/>
      <c r="T991" s="306"/>
      <c r="U991" s="16"/>
      <c r="V991" s="16"/>
      <c r="W991" s="16"/>
      <c r="X991" s="16"/>
      <c r="Y991" s="16"/>
      <c r="Z991" s="16"/>
      <c r="AA991" s="16"/>
      <c r="AB991" s="16"/>
      <c r="AC991" s="16"/>
      <c r="AD991" s="16"/>
      <c r="AE991" s="16"/>
      <c r="AT991" s="307" t="s">
        <v>372</v>
      </c>
      <c r="AU991" s="307" t="s">
        <v>88</v>
      </c>
      <c r="AV991" s="16" t="s">
        <v>104</v>
      </c>
      <c r="AW991" s="16" t="s">
        <v>32</v>
      </c>
      <c r="AX991" s="16" t="s">
        <v>76</v>
      </c>
      <c r="AY991" s="307" t="s">
        <v>362</v>
      </c>
    </row>
    <row r="992" s="14" customFormat="1">
      <c r="A992" s="14"/>
      <c r="B992" s="263"/>
      <c r="C992" s="264"/>
      <c r="D992" s="243" t="s">
        <v>372</v>
      </c>
      <c r="E992" s="265" t="s">
        <v>1</v>
      </c>
      <c r="F992" s="266" t="s">
        <v>396</v>
      </c>
      <c r="G992" s="264"/>
      <c r="H992" s="267">
        <v>409.89999999999998</v>
      </c>
      <c r="I992" s="268"/>
      <c r="J992" s="264"/>
      <c r="K992" s="264"/>
      <c r="L992" s="269"/>
      <c r="M992" s="270"/>
      <c r="N992" s="271"/>
      <c r="O992" s="271"/>
      <c r="P992" s="271"/>
      <c r="Q992" s="271"/>
      <c r="R992" s="271"/>
      <c r="S992" s="271"/>
      <c r="T992" s="272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73" t="s">
        <v>372</v>
      </c>
      <c r="AU992" s="273" t="s">
        <v>88</v>
      </c>
      <c r="AV992" s="14" t="s">
        <v>370</v>
      </c>
      <c r="AW992" s="14" t="s">
        <v>32</v>
      </c>
      <c r="AX992" s="14" t="s">
        <v>83</v>
      </c>
      <c r="AY992" s="273" t="s">
        <v>362</v>
      </c>
    </row>
    <row r="993" s="2" customFormat="1" ht="21.75" customHeight="1">
      <c r="A993" s="39"/>
      <c r="B993" s="40"/>
      <c r="C993" s="228" t="s">
        <v>1336</v>
      </c>
      <c r="D993" s="228" t="s">
        <v>365</v>
      </c>
      <c r="E993" s="229" t="s">
        <v>1337</v>
      </c>
      <c r="F993" s="230" t="s">
        <v>1338</v>
      </c>
      <c r="G993" s="231" t="s">
        <v>403</v>
      </c>
      <c r="H993" s="232">
        <v>150</v>
      </c>
      <c r="I993" s="233"/>
      <c r="J993" s="234">
        <f>ROUND(I993*H993,2)</f>
        <v>0</v>
      </c>
      <c r="K993" s="230" t="s">
        <v>369</v>
      </c>
      <c r="L993" s="45"/>
      <c r="M993" s="235" t="s">
        <v>1</v>
      </c>
      <c r="N993" s="236" t="s">
        <v>42</v>
      </c>
      <c r="O993" s="92"/>
      <c r="P993" s="237">
        <f>O993*H993</f>
        <v>0</v>
      </c>
      <c r="Q993" s="237">
        <v>0.0051900000000000002</v>
      </c>
      <c r="R993" s="237">
        <f>Q993*H993</f>
        <v>0.77849999999999997</v>
      </c>
      <c r="S993" s="237">
        <v>0</v>
      </c>
      <c r="T993" s="238">
        <f>S993*H993</f>
        <v>0</v>
      </c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  <c r="AR993" s="239" t="s">
        <v>440</v>
      </c>
      <c r="AT993" s="239" t="s">
        <v>365</v>
      </c>
      <c r="AU993" s="239" t="s">
        <v>88</v>
      </c>
      <c r="AY993" s="18" t="s">
        <v>362</v>
      </c>
      <c r="BE993" s="240">
        <f>IF(N993="základní",J993,0)</f>
        <v>0</v>
      </c>
      <c r="BF993" s="240">
        <f>IF(N993="snížená",J993,0)</f>
        <v>0</v>
      </c>
      <c r="BG993" s="240">
        <f>IF(N993="zákl. přenesená",J993,0)</f>
        <v>0</v>
      </c>
      <c r="BH993" s="240">
        <f>IF(N993="sníž. přenesená",J993,0)</f>
        <v>0</v>
      </c>
      <c r="BI993" s="240">
        <f>IF(N993="nulová",J993,0)</f>
        <v>0</v>
      </c>
      <c r="BJ993" s="18" t="s">
        <v>88</v>
      </c>
      <c r="BK993" s="240">
        <f>ROUND(I993*H993,2)</f>
        <v>0</v>
      </c>
      <c r="BL993" s="18" t="s">
        <v>440</v>
      </c>
      <c r="BM993" s="239" t="s">
        <v>4758</v>
      </c>
    </row>
    <row r="994" s="13" customFormat="1">
      <c r="A994" s="13"/>
      <c r="B994" s="241"/>
      <c r="C994" s="242"/>
      <c r="D994" s="243" t="s">
        <v>372</v>
      </c>
      <c r="E994" s="244" t="s">
        <v>1</v>
      </c>
      <c r="F994" s="245" t="s">
        <v>1340</v>
      </c>
      <c r="G994" s="242"/>
      <c r="H994" s="246">
        <v>150</v>
      </c>
      <c r="I994" s="247"/>
      <c r="J994" s="242"/>
      <c r="K994" s="242"/>
      <c r="L994" s="248"/>
      <c r="M994" s="249"/>
      <c r="N994" s="250"/>
      <c r="O994" s="250"/>
      <c r="P994" s="250"/>
      <c r="Q994" s="250"/>
      <c r="R994" s="250"/>
      <c r="S994" s="250"/>
      <c r="T994" s="251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52" t="s">
        <v>372</v>
      </c>
      <c r="AU994" s="252" t="s">
        <v>88</v>
      </c>
      <c r="AV994" s="13" t="s">
        <v>88</v>
      </c>
      <c r="AW994" s="13" t="s">
        <v>32</v>
      </c>
      <c r="AX994" s="13" t="s">
        <v>83</v>
      </c>
      <c r="AY994" s="252" t="s">
        <v>362</v>
      </c>
    </row>
    <row r="995" s="2" customFormat="1" ht="16.5" customHeight="1">
      <c r="A995" s="39"/>
      <c r="B995" s="40"/>
      <c r="C995" s="228" t="s">
        <v>1341</v>
      </c>
      <c r="D995" s="228" t="s">
        <v>365</v>
      </c>
      <c r="E995" s="229" t="s">
        <v>1342</v>
      </c>
      <c r="F995" s="230" t="s">
        <v>1343</v>
      </c>
      <c r="G995" s="231" t="s">
        <v>403</v>
      </c>
      <c r="H995" s="232">
        <v>197.80000000000001</v>
      </c>
      <c r="I995" s="233"/>
      <c r="J995" s="234">
        <f>ROUND(I995*H995,2)</f>
        <v>0</v>
      </c>
      <c r="K995" s="230" t="s">
        <v>369</v>
      </c>
      <c r="L995" s="45"/>
      <c r="M995" s="235" t="s">
        <v>1</v>
      </c>
      <c r="N995" s="236" t="s">
        <v>42</v>
      </c>
      <c r="O995" s="92"/>
      <c r="P995" s="237">
        <f>O995*H995</f>
        <v>0</v>
      </c>
      <c r="Q995" s="237">
        <v>0.00013999999999999999</v>
      </c>
      <c r="R995" s="237">
        <f>Q995*H995</f>
        <v>0.027691999999999998</v>
      </c>
      <c r="S995" s="237">
        <v>0</v>
      </c>
      <c r="T995" s="238">
        <f>S995*H995</f>
        <v>0</v>
      </c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  <c r="AR995" s="239" t="s">
        <v>440</v>
      </c>
      <c r="AT995" s="239" t="s">
        <v>365</v>
      </c>
      <c r="AU995" s="239" t="s">
        <v>88</v>
      </c>
      <c r="AY995" s="18" t="s">
        <v>362</v>
      </c>
      <c r="BE995" s="240">
        <f>IF(N995="základní",J995,0)</f>
        <v>0</v>
      </c>
      <c r="BF995" s="240">
        <f>IF(N995="snížená",J995,0)</f>
        <v>0</v>
      </c>
      <c r="BG995" s="240">
        <f>IF(N995="zákl. přenesená",J995,0)</f>
        <v>0</v>
      </c>
      <c r="BH995" s="240">
        <f>IF(N995="sníž. přenesená",J995,0)</f>
        <v>0</v>
      </c>
      <c r="BI995" s="240">
        <f>IF(N995="nulová",J995,0)</f>
        <v>0</v>
      </c>
      <c r="BJ995" s="18" t="s">
        <v>88</v>
      </c>
      <c r="BK995" s="240">
        <f>ROUND(I995*H995,2)</f>
        <v>0</v>
      </c>
      <c r="BL995" s="18" t="s">
        <v>440</v>
      </c>
      <c r="BM995" s="239" t="s">
        <v>4759</v>
      </c>
    </row>
    <row r="996" s="15" customFormat="1">
      <c r="A996" s="15"/>
      <c r="B996" s="274"/>
      <c r="C996" s="275"/>
      <c r="D996" s="243" t="s">
        <v>372</v>
      </c>
      <c r="E996" s="276" t="s">
        <v>1</v>
      </c>
      <c r="F996" s="277" t="s">
        <v>4499</v>
      </c>
      <c r="G996" s="275"/>
      <c r="H996" s="276" t="s">
        <v>1</v>
      </c>
      <c r="I996" s="278"/>
      <c r="J996" s="275"/>
      <c r="K996" s="275"/>
      <c r="L996" s="279"/>
      <c r="M996" s="280"/>
      <c r="N996" s="281"/>
      <c r="O996" s="281"/>
      <c r="P996" s="281"/>
      <c r="Q996" s="281"/>
      <c r="R996" s="281"/>
      <c r="S996" s="281"/>
      <c r="T996" s="282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T996" s="283" t="s">
        <v>372</v>
      </c>
      <c r="AU996" s="283" t="s">
        <v>88</v>
      </c>
      <c r="AV996" s="15" t="s">
        <v>83</v>
      </c>
      <c r="AW996" s="15" t="s">
        <v>32</v>
      </c>
      <c r="AX996" s="15" t="s">
        <v>76</v>
      </c>
      <c r="AY996" s="283" t="s">
        <v>362</v>
      </c>
    </row>
    <row r="997" s="15" customFormat="1">
      <c r="A997" s="15"/>
      <c r="B997" s="274"/>
      <c r="C997" s="275"/>
      <c r="D997" s="243" t="s">
        <v>372</v>
      </c>
      <c r="E997" s="276" t="s">
        <v>1</v>
      </c>
      <c r="F997" s="277" t="s">
        <v>658</v>
      </c>
      <c r="G997" s="275"/>
      <c r="H997" s="276" t="s">
        <v>1</v>
      </c>
      <c r="I997" s="278"/>
      <c r="J997" s="275"/>
      <c r="K997" s="275"/>
      <c r="L997" s="279"/>
      <c r="M997" s="280"/>
      <c r="N997" s="281"/>
      <c r="O997" s="281"/>
      <c r="P997" s="281"/>
      <c r="Q997" s="281"/>
      <c r="R997" s="281"/>
      <c r="S997" s="281"/>
      <c r="T997" s="282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T997" s="283" t="s">
        <v>372</v>
      </c>
      <c r="AU997" s="283" t="s">
        <v>88</v>
      </c>
      <c r="AV997" s="15" t="s">
        <v>83</v>
      </c>
      <c r="AW997" s="15" t="s">
        <v>32</v>
      </c>
      <c r="AX997" s="15" t="s">
        <v>76</v>
      </c>
      <c r="AY997" s="283" t="s">
        <v>362</v>
      </c>
    </row>
    <row r="998" s="13" customFormat="1">
      <c r="A998" s="13"/>
      <c r="B998" s="241"/>
      <c r="C998" s="242"/>
      <c r="D998" s="243" t="s">
        <v>372</v>
      </c>
      <c r="E998" s="244" t="s">
        <v>1</v>
      </c>
      <c r="F998" s="245" t="s">
        <v>1443</v>
      </c>
      <c r="G998" s="242"/>
      <c r="H998" s="246">
        <v>5.2400000000000002</v>
      </c>
      <c r="I998" s="247"/>
      <c r="J998" s="242"/>
      <c r="K998" s="242"/>
      <c r="L998" s="248"/>
      <c r="M998" s="249"/>
      <c r="N998" s="250"/>
      <c r="O998" s="250"/>
      <c r="P998" s="250"/>
      <c r="Q998" s="250"/>
      <c r="R998" s="250"/>
      <c r="S998" s="250"/>
      <c r="T998" s="251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52" t="s">
        <v>372</v>
      </c>
      <c r="AU998" s="252" t="s">
        <v>88</v>
      </c>
      <c r="AV998" s="13" t="s">
        <v>88</v>
      </c>
      <c r="AW998" s="13" t="s">
        <v>32</v>
      </c>
      <c r="AX998" s="13" t="s">
        <v>76</v>
      </c>
      <c r="AY998" s="252" t="s">
        <v>362</v>
      </c>
    </row>
    <row r="999" s="15" customFormat="1">
      <c r="A999" s="15"/>
      <c r="B999" s="274"/>
      <c r="C999" s="275"/>
      <c r="D999" s="243" t="s">
        <v>372</v>
      </c>
      <c r="E999" s="276" t="s">
        <v>1</v>
      </c>
      <c r="F999" s="277" t="s">
        <v>4760</v>
      </c>
      <c r="G999" s="275"/>
      <c r="H999" s="276" t="s">
        <v>1</v>
      </c>
      <c r="I999" s="278"/>
      <c r="J999" s="275"/>
      <c r="K999" s="275"/>
      <c r="L999" s="279"/>
      <c r="M999" s="280"/>
      <c r="N999" s="281"/>
      <c r="O999" s="281"/>
      <c r="P999" s="281"/>
      <c r="Q999" s="281"/>
      <c r="R999" s="281"/>
      <c r="S999" s="281"/>
      <c r="T999" s="282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T999" s="283" t="s">
        <v>372</v>
      </c>
      <c r="AU999" s="283" t="s">
        <v>88</v>
      </c>
      <c r="AV999" s="15" t="s">
        <v>83</v>
      </c>
      <c r="AW999" s="15" t="s">
        <v>32</v>
      </c>
      <c r="AX999" s="15" t="s">
        <v>76</v>
      </c>
      <c r="AY999" s="283" t="s">
        <v>362</v>
      </c>
    </row>
    <row r="1000" s="13" customFormat="1">
      <c r="A1000" s="13"/>
      <c r="B1000" s="241"/>
      <c r="C1000" s="242"/>
      <c r="D1000" s="243" t="s">
        <v>372</v>
      </c>
      <c r="E1000" s="244" t="s">
        <v>1</v>
      </c>
      <c r="F1000" s="245" t="s">
        <v>4761</v>
      </c>
      <c r="G1000" s="242"/>
      <c r="H1000" s="246">
        <v>171.59999999999999</v>
      </c>
      <c r="I1000" s="247"/>
      <c r="J1000" s="242"/>
      <c r="K1000" s="242"/>
      <c r="L1000" s="248"/>
      <c r="M1000" s="249"/>
      <c r="N1000" s="250"/>
      <c r="O1000" s="250"/>
      <c r="P1000" s="250"/>
      <c r="Q1000" s="250"/>
      <c r="R1000" s="250"/>
      <c r="S1000" s="250"/>
      <c r="T1000" s="251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52" t="s">
        <v>372</v>
      </c>
      <c r="AU1000" s="252" t="s">
        <v>88</v>
      </c>
      <c r="AV1000" s="13" t="s">
        <v>88</v>
      </c>
      <c r="AW1000" s="13" t="s">
        <v>32</v>
      </c>
      <c r="AX1000" s="13" t="s">
        <v>76</v>
      </c>
      <c r="AY1000" s="252" t="s">
        <v>362</v>
      </c>
    </row>
    <row r="1001" s="13" customFormat="1">
      <c r="A1001" s="13"/>
      <c r="B1001" s="241"/>
      <c r="C1001" s="242"/>
      <c r="D1001" s="243" t="s">
        <v>372</v>
      </c>
      <c r="E1001" s="244" t="s">
        <v>1</v>
      </c>
      <c r="F1001" s="245" t="s">
        <v>4762</v>
      </c>
      <c r="G1001" s="242"/>
      <c r="H1001" s="246">
        <v>20.960000000000001</v>
      </c>
      <c r="I1001" s="247"/>
      <c r="J1001" s="242"/>
      <c r="K1001" s="242"/>
      <c r="L1001" s="248"/>
      <c r="M1001" s="249"/>
      <c r="N1001" s="250"/>
      <c r="O1001" s="250"/>
      <c r="P1001" s="250"/>
      <c r="Q1001" s="250"/>
      <c r="R1001" s="250"/>
      <c r="S1001" s="250"/>
      <c r="T1001" s="251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52" t="s">
        <v>372</v>
      </c>
      <c r="AU1001" s="252" t="s">
        <v>88</v>
      </c>
      <c r="AV1001" s="13" t="s">
        <v>88</v>
      </c>
      <c r="AW1001" s="13" t="s">
        <v>32</v>
      </c>
      <c r="AX1001" s="13" t="s">
        <v>76</v>
      </c>
      <c r="AY1001" s="252" t="s">
        <v>362</v>
      </c>
    </row>
    <row r="1002" s="14" customFormat="1">
      <c r="A1002" s="14"/>
      <c r="B1002" s="263"/>
      <c r="C1002" s="264"/>
      <c r="D1002" s="243" t="s">
        <v>372</v>
      </c>
      <c r="E1002" s="265" t="s">
        <v>1</v>
      </c>
      <c r="F1002" s="266" t="s">
        <v>396</v>
      </c>
      <c r="G1002" s="264"/>
      <c r="H1002" s="267">
        <v>197.80000000000001</v>
      </c>
      <c r="I1002" s="268"/>
      <c r="J1002" s="264"/>
      <c r="K1002" s="264"/>
      <c r="L1002" s="269"/>
      <c r="M1002" s="270"/>
      <c r="N1002" s="271"/>
      <c r="O1002" s="271"/>
      <c r="P1002" s="271"/>
      <c r="Q1002" s="271"/>
      <c r="R1002" s="271"/>
      <c r="S1002" s="271"/>
      <c r="T1002" s="272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73" t="s">
        <v>372</v>
      </c>
      <c r="AU1002" s="273" t="s">
        <v>88</v>
      </c>
      <c r="AV1002" s="14" t="s">
        <v>370</v>
      </c>
      <c r="AW1002" s="14" t="s">
        <v>32</v>
      </c>
      <c r="AX1002" s="14" t="s">
        <v>83</v>
      </c>
      <c r="AY1002" s="273" t="s">
        <v>362</v>
      </c>
    </row>
    <row r="1003" s="2" customFormat="1" ht="33" customHeight="1">
      <c r="A1003" s="39"/>
      <c r="B1003" s="40"/>
      <c r="C1003" s="228" t="s">
        <v>1351</v>
      </c>
      <c r="D1003" s="228" t="s">
        <v>365</v>
      </c>
      <c r="E1003" s="229" t="s">
        <v>1352</v>
      </c>
      <c r="F1003" s="230" t="s">
        <v>1353</v>
      </c>
      <c r="G1003" s="231" t="s">
        <v>368</v>
      </c>
      <c r="H1003" s="232">
        <v>3.2749999999999999</v>
      </c>
      <c r="I1003" s="233"/>
      <c r="J1003" s="234">
        <f>ROUND(I1003*H1003,2)</f>
        <v>0</v>
      </c>
      <c r="K1003" s="230" t="s">
        <v>369</v>
      </c>
      <c r="L1003" s="45"/>
      <c r="M1003" s="235" t="s">
        <v>1</v>
      </c>
      <c r="N1003" s="236" t="s">
        <v>42</v>
      </c>
      <c r="O1003" s="92"/>
      <c r="P1003" s="237">
        <f>O1003*H1003</f>
        <v>0</v>
      </c>
      <c r="Q1003" s="237">
        <v>0.028549999999999999</v>
      </c>
      <c r="R1003" s="237">
        <f>Q1003*H1003</f>
        <v>0.093501249999999994</v>
      </c>
      <c r="S1003" s="237">
        <v>0</v>
      </c>
      <c r="T1003" s="238">
        <f>S1003*H1003</f>
        <v>0</v>
      </c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  <c r="AR1003" s="239" t="s">
        <v>440</v>
      </c>
      <c r="AT1003" s="239" t="s">
        <v>365</v>
      </c>
      <c r="AU1003" s="239" t="s">
        <v>88</v>
      </c>
      <c r="AY1003" s="18" t="s">
        <v>362</v>
      </c>
      <c r="BE1003" s="240">
        <f>IF(N1003="základní",J1003,0)</f>
        <v>0</v>
      </c>
      <c r="BF1003" s="240">
        <f>IF(N1003="snížená",J1003,0)</f>
        <v>0</v>
      </c>
      <c r="BG1003" s="240">
        <f>IF(N1003="zákl. přenesená",J1003,0)</f>
        <v>0</v>
      </c>
      <c r="BH1003" s="240">
        <f>IF(N1003="sníž. přenesená",J1003,0)</f>
        <v>0</v>
      </c>
      <c r="BI1003" s="240">
        <f>IF(N1003="nulová",J1003,0)</f>
        <v>0</v>
      </c>
      <c r="BJ1003" s="18" t="s">
        <v>88</v>
      </c>
      <c r="BK1003" s="240">
        <f>ROUND(I1003*H1003,2)</f>
        <v>0</v>
      </c>
      <c r="BL1003" s="18" t="s">
        <v>440</v>
      </c>
      <c r="BM1003" s="239" t="s">
        <v>4763</v>
      </c>
    </row>
    <row r="1004" s="15" customFormat="1">
      <c r="A1004" s="15"/>
      <c r="B1004" s="274"/>
      <c r="C1004" s="275"/>
      <c r="D1004" s="243" t="s">
        <v>372</v>
      </c>
      <c r="E1004" s="276" t="s">
        <v>1</v>
      </c>
      <c r="F1004" s="277" t="s">
        <v>4433</v>
      </c>
      <c r="G1004" s="275"/>
      <c r="H1004" s="276" t="s">
        <v>1</v>
      </c>
      <c r="I1004" s="278"/>
      <c r="J1004" s="275"/>
      <c r="K1004" s="275"/>
      <c r="L1004" s="279"/>
      <c r="M1004" s="280"/>
      <c r="N1004" s="281"/>
      <c r="O1004" s="281"/>
      <c r="P1004" s="281"/>
      <c r="Q1004" s="281"/>
      <c r="R1004" s="281"/>
      <c r="S1004" s="281"/>
      <c r="T1004" s="282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T1004" s="283" t="s">
        <v>372</v>
      </c>
      <c r="AU1004" s="283" t="s">
        <v>88</v>
      </c>
      <c r="AV1004" s="15" t="s">
        <v>83</v>
      </c>
      <c r="AW1004" s="15" t="s">
        <v>32</v>
      </c>
      <c r="AX1004" s="15" t="s">
        <v>76</v>
      </c>
      <c r="AY1004" s="283" t="s">
        <v>362</v>
      </c>
    </row>
    <row r="1005" s="15" customFormat="1">
      <c r="A1005" s="15"/>
      <c r="B1005" s="274"/>
      <c r="C1005" s="275"/>
      <c r="D1005" s="243" t="s">
        <v>372</v>
      </c>
      <c r="E1005" s="276" t="s">
        <v>1</v>
      </c>
      <c r="F1005" s="277" t="s">
        <v>658</v>
      </c>
      <c r="G1005" s="275"/>
      <c r="H1005" s="276" t="s">
        <v>1</v>
      </c>
      <c r="I1005" s="278"/>
      <c r="J1005" s="275"/>
      <c r="K1005" s="275"/>
      <c r="L1005" s="279"/>
      <c r="M1005" s="280"/>
      <c r="N1005" s="281"/>
      <c r="O1005" s="281"/>
      <c r="P1005" s="281"/>
      <c r="Q1005" s="281"/>
      <c r="R1005" s="281"/>
      <c r="S1005" s="281"/>
      <c r="T1005" s="282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T1005" s="283" t="s">
        <v>372</v>
      </c>
      <c r="AU1005" s="283" t="s">
        <v>88</v>
      </c>
      <c r="AV1005" s="15" t="s">
        <v>83</v>
      </c>
      <c r="AW1005" s="15" t="s">
        <v>32</v>
      </c>
      <c r="AX1005" s="15" t="s">
        <v>76</v>
      </c>
      <c r="AY1005" s="283" t="s">
        <v>362</v>
      </c>
    </row>
    <row r="1006" s="13" customFormat="1">
      <c r="A1006" s="13"/>
      <c r="B1006" s="241"/>
      <c r="C1006" s="242"/>
      <c r="D1006" s="243" t="s">
        <v>372</v>
      </c>
      <c r="E1006" s="244" t="s">
        <v>1</v>
      </c>
      <c r="F1006" s="245" t="s">
        <v>4764</v>
      </c>
      <c r="G1006" s="242"/>
      <c r="H1006" s="246">
        <v>3.2749999999999999</v>
      </c>
      <c r="I1006" s="247"/>
      <c r="J1006" s="242"/>
      <c r="K1006" s="242"/>
      <c r="L1006" s="248"/>
      <c r="M1006" s="249"/>
      <c r="N1006" s="250"/>
      <c r="O1006" s="250"/>
      <c r="P1006" s="250"/>
      <c r="Q1006" s="250"/>
      <c r="R1006" s="250"/>
      <c r="S1006" s="250"/>
      <c r="T1006" s="251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52" t="s">
        <v>372</v>
      </c>
      <c r="AU1006" s="252" t="s">
        <v>88</v>
      </c>
      <c r="AV1006" s="13" t="s">
        <v>88</v>
      </c>
      <c r="AW1006" s="13" t="s">
        <v>32</v>
      </c>
      <c r="AX1006" s="13" t="s">
        <v>76</v>
      </c>
      <c r="AY1006" s="252" t="s">
        <v>362</v>
      </c>
    </row>
    <row r="1007" s="14" customFormat="1">
      <c r="A1007" s="14"/>
      <c r="B1007" s="263"/>
      <c r="C1007" s="264"/>
      <c r="D1007" s="243" t="s">
        <v>372</v>
      </c>
      <c r="E1007" s="265" t="s">
        <v>1</v>
      </c>
      <c r="F1007" s="266" t="s">
        <v>396</v>
      </c>
      <c r="G1007" s="264"/>
      <c r="H1007" s="267">
        <v>3.2749999999999999</v>
      </c>
      <c r="I1007" s="268"/>
      <c r="J1007" s="264"/>
      <c r="K1007" s="264"/>
      <c r="L1007" s="269"/>
      <c r="M1007" s="270"/>
      <c r="N1007" s="271"/>
      <c r="O1007" s="271"/>
      <c r="P1007" s="271"/>
      <c r="Q1007" s="271"/>
      <c r="R1007" s="271"/>
      <c r="S1007" s="271"/>
      <c r="T1007" s="272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73" t="s">
        <v>372</v>
      </c>
      <c r="AU1007" s="273" t="s">
        <v>88</v>
      </c>
      <c r="AV1007" s="14" t="s">
        <v>370</v>
      </c>
      <c r="AW1007" s="14" t="s">
        <v>32</v>
      </c>
      <c r="AX1007" s="14" t="s">
        <v>83</v>
      </c>
      <c r="AY1007" s="273" t="s">
        <v>362</v>
      </c>
    </row>
    <row r="1008" s="2" customFormat="1" ht="24.15" customHeight="1">
      <c r="A1008" s="39"/>
      <c r="B1008" s="40"/>
      <c r="C1008" s="228" t="s">
        <v>1357</v>
      </c>
      <c r="D1008" s="228" t="s">
        <v>365</v>
      </c>
      <c r="E1008" s="229" t="s">
        <v>1358</v>
      </c>
      <c r="F1008" s="230" t="s">
        <v>1359</v>
      </c>
      <c r="G1008" s="231" t="s">
        <v>368</v>
      </c>
      <c r="H1008" s="232">
        <v>377.27999999999997</v>
      </c>
      <c r="I1008" s="233"/>
      <c r="J1008" s="234">
        <f>ROUND(I1008*H1008,2)</f>
        <v>0</v>
      </c>
      <c r="K1008" s="230" t="s">
        <v>369</v>
      </c>
      <c r="L1008" s="45"/>
      <c r="M1008" s="235" t="s">
        <v>1</v>
      </c>
      <c r="N1008" s="236" t="s">
        <v>42</v>
      </c>
      <c r="O1008" s="92"/>
      <c r="P1008" s="237">
        <f>O1008*H1008</f>
        <v>0</v>
      </c>
      <c r="Q1008" s="237">
        <v>0.03236</v>
      </c>
      <c r="R1008" s="237">
        <f>Q1008*H1008</f>
        <v>12.2087808</v>
      </c>
      <c r="S1008" s="237">
        <v>0</v>
      </c>
      <c r="T1008" s="238">
        <f>S1008*H1008</f>
        <v>0</v>
      </c>
      <c r="U1008" s="39"/>
      <c r="V1008" s="39"/>
      <c r="W1008" s="39"/>
      <c r="X1008" s="39"/>
      <c r="Y1008" s="39"/>
      <c r="Z1008" s="39"/>
      <c r="AA1008" s="39"/>
      <c r="AB1008" s="39"/>
      <c r="AC1008" s="39"/>
      <c r="AD1008" s="39"/>
      <c r="AE1008" s="39"/>
      <c r="AR1008" s="239" t="s">
        <v>440</v>
      </c>
      <c r="AT1008" s="239" t="s">
        <v>365</v>
      </c>
      <c r="AU1008" s="239" t="s">
        <v>88</v>
      </c>
      <c r="AY1008" s="18" t="s">
        <v>362</v>
      </c>
      <c r="BE1008" s="240">
        <f>IF(N1008="základní",J1008,0)</f>
        <v>0</v>
      </c>
      <c r="BF1008" s="240">
        <f>IF(N1008="snížená",J1008,0)</f>
        <v>0</v>
      </c>
      <c r="BG1008" s="240">
        <f>IF(N1008="zákl. přenesená",J1008,0)</f>
        <v>0</v>
      </c>
      <c r="BH1008" s="240">
        <f>IF(N1008="sníž. přenesená",J1008,0)</f>
        <v>0</v>
      </c>
      <c r="BI1008" s="240">
        <f>IF(N1008="nulová",J1008,0)</f>
        <v>0</v>
      </c>
      <c r="BJ1008" s="18" t="s">
        <v>88</v>
      </c>
      <c r="BK1008" s="240">
        <f>ROUND(I1008*H1008,2)</f>
        <v>0</v>
      </c>
      <c r="BL1008" s="18" t="s">
        <v>440</v>
      </c>
      <c r="BM1008" s="239" t="s">
        <v>1360</v>
      </c>
    </row>
    <row r="1009" s="15" customFormat="1">
      <c r="A1009" s="15"/>
      <c r="B1009" s="274"/>
      <c r="C1009" s="275"/>
      <c r="D1009" s="243" t="s">
        <v>372</v>
      </c>
      <c r="E1009" s="276" t="s">
        <v>1</v>
      </c>
      <c r="F1009" s="277" t="s">
        <v>4433</v>
      </c>
      <c r="G1009" s="275"/>
      <c r="H1009" s="276" t="s">
        <v>1</v>
      </c>
      <c r="I1009" s="278"/>
      <c r="J1009" s="275"/>
      <c r="K1009" s="275"/>
      <c r="L1009" s="279"/>
      <c r="M1009" s="280"/>
      <c r="N1009" s="281"/>
      <c r="O1009" s="281"/>
      <c r="P1009" s="281"/>
      <c r="Q1009" s="281"/>
      <c r="R1009" s="281"/>
      <c r="S1009" s="281"/>
      <c r="T1009" s="282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T1009" s="283" t="s">
        <v>372</v>
      </c>
      <c r="AU1009" s="283" t="s">
        <v>88</v>
      </c>
      <c r="AV1009" s="15" t="s">
        <v>83</v>
      </c>
      <c r="AW1009" s="15" t="s">
        <v>32</v>
      </c>
      <c r="AX1009" s="15" t="s">
        <v>76</v>
      </c>
      <c r="AY1009" s="283" t="s">
        <v>362</v>
      </c>
    </row>
    <row r="1010" s="13" customFormat="1">
      <c r="A1010" s="13"/>
      <c r="B1010" s="241"/>
      <c r="C1010" s="242"/>
      <c r="D1010" s="243" t="s">
        <v>372</v>
      </c>
      <c r="E1010" s="244" t="s">
        <v>1</v>
      </c>
      <c r="F1010" s="245" t="s">
        <v>4765</v>
      </c>
      <c r="G1010" s="242"/>
      <c r="H1010" s="246">
        <v>5.5019999999999998</v>
      </c>
      <c r="I1010" s="247"/>
      <c r="J1010" s="242"/>
      <c r="K1010" s="242"/>
      <c r="L1010" s="248"/>
      <c r="M1010" s="249"/>
      <c r="N1010" s="250"/>
      <c r="O1010" s="250"/>
      <c r="P1010" s="250"/>
      <c r="Q1010" s="250"/>
      <c r="R1010" s="250"/>
      <c r="S1010" s="250"/>
      <c r="T1010" s="251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52" t="s">
        <v>372</v>
      </c>
      <c r="AU1010" s="252" t="s">
        <v>88</v>
      </c>
      <c r="AV1010" s="13" t="s">
        <v>88</v>
      </c>
      <c r="AW1010" s="13" t="s">
        <v>32</v>
      </c>
      <c r="AX1010" s="13" t="s">
        <v>76</v>
      </c>
      <c r="AY1010" s="252" t="s">
        <v>362</v>
      </c>
    </row>
    <row r="1011" s="15" customFormat="1">
      <c r="A1011" s="15"/>
      <c r="B1011" s="274"/>
      <c r="C1011" s="275"/>
      <c r="D1011" s="243" t="s">
        <v>372</v>
      </c>
      <c r="E1011" s="276" t="s">
        <v>1</v>
      </c>
      <c r="F1011" s="277" t="s">
        <v>4520</v>
      </c>
      <c r="G1011" s="275"/>
      <c r="H1011" s="276" t="s">
        <v>1</v>
      </c>
      <c r="I1011" s="278"/>
      <c r="J1011" s="275"/>
      <c r="K1011" s="275"/>
      <c r="L1011" s="279"/>
      <c r="M1011" s="280"/>
      <c r="N1011" s="281"/>
      <c r="O1011" s="281"/>
      <c r="P1011" s="281"/>
      <c r="Q1011" s="281"/>
      <c r="R1011" s="281"/>
      <c r="S1011" s="281"/>
      <c r="T1011" s="282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T1011" s="283" t="s">
        <v>372</v>
      </c>
      <c r="AU1011" s="283" t="s">
        <v>88</v>
      </c>
      <c r="AV1011" s="15" t="s">
        <v>83</v>
      </c>
      <c r="AW1011" s="15" t="s">
        <v>32</v>
      </c>
      <c r="AX1011" s="15" t="s">
        <v>76</v>
      </c>
      <c r="AY1011" s="283" t="s">
        <v>362</v>
      </c>
    </row>
    <row r="1012" s="13" customFormat="1">
      <c r="A1012" s="13"/>
      <c r="B1012" s="241"/>
      <c r="C1012" s="242"/>
      <c r="D1012" s="243" t="s">
        <v>372</v>
      </c>
      <c r="E1012" s="244" t="s">
        <v>1</v>
      </c>
      <c r="F1012" s="245" t="s">
        <v>4766</v>
      </c>
      <c r="G1012" s="242"/>
      <c r="H1012" s="246">
        <v>371.77800000000002</v>
      </c>
      <c r="I1012" s="247"/>
      <c r="J1012" s="242"/>
      <c r="K1012" s="242"/>
      <c r="L1012" s="248"/>
      <c r="M1012" s="249"/>
      <c r="N1012" s="250"/>
      <c r="O1012" s="250"/>
      <c r="P1012" s="250"/>
      <c r="Q1012" s="250"/>
      <c r="R1012" s="250"/>
      <c r="S1012" s="250"/>
      <c r="T1012" s="251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52" t="s">
        <v>372</v>
      </c>
      <c r="AU1012" s="252" t="s">
        <v>88</v>
      </c>
      <c r="AV1012" s="13" t="s">
        <v>88</v>
      </c>
      <c r="AW1012" s="13" t="s">
        <v>32</v>
      </c>
      <c r="AX1012" s="13" t="s">
        <v>76</v>
      </c>
      <c r="AY1012" s="252" t="s">
        <v>362</v>
      </c>
    </row>
    <row r="1013" s="16" customFormat="1">
      <c r="A1013" s="16"/>
      <c r="B1013" s="297"/>
      <c r="C1013" s="298"/>
      <c r="D1013" s="243" t="s">
        <v>372</v>
      </c>
      <c r="E1013" s="299" t="s">
        <v>1</v>
      </c>
      <c r="F1013" s="300" t="s">
        <v>848</v>
      </c>
      <c r="G1013" s="298"/>
      <c r="H1013" s="301">
        <v>377.27999999999997</v>
      </c>
      <c r="I1013" s="302"/>
      <c r="J1013" s="298"/>
      <c r="K1013" s="298"/>
      <c r="L1013" s="303"/>
      <c r="M1013" s="304"/>
      <c r="N1013" s="305"/>
      <c r="O1013" s="305"/>
      <c r="P1013" s="305"/>
      <c r="Q1013" s="305"/>
      <c r="R1013" s="305"/>
      <c r="S1013" s="305"/>
      <c r="T1013" s="306"/>
      <c r="U1013" s="16"/>
      <c r="V1013" s="16"/>
      <c r="W1013" s="16"/>
      <c r="X1013" s="16"/>
      <c r="Y1013" s="16"/>
      <c r="Z1013" s="16"/>
      <c r="AA1013" s="16"/>
      <c r="AB1013" s="16"/>
      <c r="AC1013" s="16"/>
      <c r="AD1013" s="16"/>
      <c r="AE1013" s="16"/>
      <c r="AT1013" s="307" t="s">
        <v>372</v>
      </c>
      <c r="AU1013" s="307" t="s">
        <v>88</v>
      </c>
      <c r="AV1013" s="16" t="s">
        <v>104</v>
      </c>
      <c r="AW1013" s="16" t="s">
        <v>32</v>
      </c>
      <c r="AX1013" s="16" t="s">
        <v>76</v>
      </c>
      <c r="AY1013" s="307" t="s">
        <v>362</v>
      </c>
    </row>
    <row r="1014" s="14" customFormat="1">
      <c r="A1014" s="14"/>
      <c r="B1014" s="263"/>
      <c r="C1014" s="264"/>
      <c r="D1014" s="243" t="s">
        <v>372</v>
      </c>
      <c r="E1014" s="265" t="s">
        <v>1</v>
      </c>
      <c r="F1014" s="266" t="s">
        <v>396</v>
      </c>
      <c r="G1014" s="264"/>
      <c r="H1014" s="267">
        <v>377.27999999999997</v>
      </c>
      <c r="I1014" s="268"/>
      <c r="J1014" s="264"/>
      <c r="K1014" s="264"/>
      <c r="L1014" s="269"/>
      <c r="M1014" s="270"/>
      <c r="N1014" s="271"/>
      <c r="O1014" s="271"/>
      <c r="P1014" s="271"/>
      <c r="Q1014" s="271"/>
      <c r="R1014" s="271"/>
      <c r="S1014" s="271"/>
      <c r="T1014" s="272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73" t="s">
        <v>372</v>
      </c>
      <c r="AU1014" s="273" t="s">
        <v>88</v>
      </c>
      <c r="AV1014" s="14" t="s">
        <v>370</v>
      </c>
      <c r="AW1014" s="14" t="s">
        <v>32</v>
      </c>
      <c r="AX1014" s="14" t="s">
        <v>83</v>
      </c>
      <c r="AY1014" s="273" t="s">
        <v>362</v>
      </c>
    </row>
    <row r="1015" s="2" customFormat="1" ht="16.5" customHeight="1">
      <c r="A1015" s="39"/>
      <c r="B1015" s="40"/>
      <c r="C1015" s="228" t="s">
        <v>1364</v>
      </c>
      <c r="D1015" s="228" t="s">
        <v>365</v>
      </c>
      <c r="E1015" s="229" t="s">
        <v>1365</v>
      </c>
      <c r="F1015" s="230" t="s">
        <v>1366</v>
      </c>
      <c r="G1015" s="231" t="s">
        <v>368</v>
      </c>
      <c r="H1015" s="232">
        <v>380.55500000000001</v>
      </c>
      <c r="I1015" s="233"/>
      <c r="J1015" s="234">
        <f>ROUND(I1015*H1015,2)</f>
        <v>0</v>
      </c>
      <c r="K1015" s="230" t="s">
        <v>369</v>
      </c>
      <c r="L1015" s="45"/>
      <c r="M1015" s="235" t="s">
        <v>1</v>
      </c>
      <c r="N1015" s="236" t="s">
        <v>42</v>
      </c>
      <c r="O1015" s="92"/>
      <c r="P1015" s="237">
        <f>O1015*H1015</f>
        <v>0</v>
      </c>
      <c r="Q1015" s="237">
        <v>0.00010000000000000001</v>
      </c>
      <c r="R1015" s="237">
        <f>Q1015*H1015</f>
        <v>0.038055499999999999</v>
      </c>
      <c r="S1015" s="237">
        <v>0</v>
      </c>
      <c r="T1015" s="238">
        <f>S1015*H1015</f>
        <v>0</v>
      </c>
      <c r="U1015" s="39"/>
      <c r="V1015" s="39"/>
      <c r="W1015" s="39"/>
      <c r="X1015" s="39"/>
      <c r="Y1015" s="39"/>
      <c r="Z1015" s="39"/>
      <c r="AA1015" s="39"/>
      <c r="AB1015" s="39"/>
      <c r="AC1015" s="39"/>
      <c r="AD1015" s="39"/>
      <c r="AE1015" s="39"/>
      <c r="AR1015" s="239" t="s">
        <v>440</v>
      </c>
      <c r="AT1015" s="239" t="s">
        <v>365</v>
      </c>
      <c r="AU1015" s="239" t="s">
        <v>88</v>
      </c>
      <c r="AY1015" s="18" t="s">
        <v>362</v>
      </c>
      <c r="BE1015" s="240">
        <f>IF(N1015="základní",J1015,0)</f>
        <v>0</v>
      </c>
      <c r="BF1015" s="240">
        <f>IF(N1015="snížená",J1015,0)</f>
        <v>0</v>
      </c>
      <c r="BG1015" s="240">
        <f>IF(N1015="zákl. přenesená",J1015,0)</f>
        <v>0</v>
      </c>
      <c r="BH1015" s="240">
        <f>IF(N1015="sníž. přenesená",J1015,0)</f>
        <v>0</v>
      </c>
      <c r="BI1015" s="240">
        <f>IF(N1015="nulová",J1015,0)</f>
        <v>0</v>
      </c>
      <c r="BJ1015" s="18" t="s">
        <v>88</v>
      </c>
      <c r="BK1015" s="240">
        <f>ROUND(I1015*H1015,2)</f>
        <v>0</v>
      </c>
      <c r="BL1015" s="18" t="s">
        <v>440</v>
      </c>
      <c r="BM1015" s="239" t="s">
        <v>4767</v>
      </c>
    </row>
    <row r="1016" s="13" customFormat="1">
      <c r="A1016" s="13"/>
      <c r="B1016" s="241"/>
      <c r="C1016" s="242"/>
      <c r="D1016" s="243" t="s">
        <v>372</v>
      </c>
      <c r="E1016" s="244" t="s">
        <v>1</v>
      </c>
      <c r="F1016" s="245" t="s">
        <v>4768</v>
      </c>
      <c r="G1016" s="242"/>
      <c r="H1016" s="246">
        <v>380.55500000000001</v>
      </c>
      <c r="I1016" s="247"/>
      <c r="J1016" s="242"/>
      <c r="K1016" s="242"/>
      <c r="L1016" s="248"/>
      <c r="M1016" s="249"/>
      <c r="N1016" s="250"/>
      <c r="O1016" s="250"/>
      <c r="P1016" s="250"/>
      <c r="Q1016" s="250"/>
      <c r="R1016" s="250"/>
      <c r="S1016" s="250"/>
      <c r="T1016" s="251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52" t="s">
        <v>372</v>
      </c>
      <c r="AU1016" s="252" t="s">
        <v>88</v>
      </c>
      <c r="AV1016" s="13" t="s">
        <v>88</v>
      </c>
      <c r="AW1016" s="13" t="s">
        <v>32</v>
      </c>
      <c r="AX1016" s="13" t="s">
        <v>83</v>
      </c>
      <c r="AY1016" s="252" t="s">
        <v>362</v>
      </c>
    </row>
    <row r="1017" s="2" customFormat="1" ht="24.15" customHeight="1">
      <c r="A1017" s="39"/>
      <c r="B1017" s="40"/>
      <c r="C1017" s="228" t="s">
        <v>1369</v>
      </c>
      <c r="D1017" s="228" t="s">
        <v>365</v>
      </c>
      <c r="E1017" s="229" t="s">
        <v>1370</v>
      </c>
      <c r="F1017" s="230" t="s">
        <v>1371</v>
      </c>
      <c r="G1017" s="231" t="s">
        <v>403</v>
      </c>
      <c r="H1017" s="232">
        <v>145.25</v>
      </c>
      <c r="I1017" s="233"/>
      <c r="J1017" s="234">
        <f>ROUND(I1017*H1017,2)</f>
        <v>0</v>
      </c>
      <c r="K1017" s="230" t="s">
        <v>369</v>
      </c>
      <c r="L1017" s="45"/>
      <c r="M1017" s="235" t="s">
        <v>1</v>
      </c>
      <c r="N1017" s="236" t="s">
        <v>42</v>
      </c>
      <c r="O1017" s="92"/>
      <c r="P1017" s="237">
        <f>O1017*H1017</f>
        <v>0</v>
      </c>
      <c r="Q1017" s="237">
        <v>0.00014999999999999999</v>
      </c>
      <c r="R1017" s="237">
        <f>Q1017*H1017</f>
        <v>0.021787499999999998</v>
      </c>
      <c r="S1017" s="237">
        <v>0</v>
      </c>
      <c r="T1017" s="238">
        <f>S1017*H1017</f>
        <v>0</v>
      </c>
      <c r="U1017" s="39"/>
      <c r="V1017" s="39"/>
      <c r="W1017" s="39"/>
      <c r="X1017" s="39"/>
      <c r="Y1017" s="39"/>
      <c r="Z1017" s="39"/>
      <c r="AA1017" s="39"/>
      <c r="AB1017" s="39"/>
      <c r="AC1017" s="39"/>
      <c r="AD1017" s="39"/>
      <c r="AE1017" s="39"/>
      <c r="AR1017" s="239" t="s">
        <v>440</v>
      </c>
      <c r="AT1017" s="239" t="s">
        <v>365</v>
      </c>
      <c r="AU1017" s="239" t="s">
        <v>88</v>
      </c>
      <c r="AY1017" s="18" t="s">
        <v>362</v>
      </c>
      <c r="BE1017" s="240">
        <f>IF(N1017="základní",J1017,0)</f>
        <v>0</v>
      </c>
      <c r="BF1017" s="240">
        <f>IF(N1017="snížená",J1017,0)</f>
        <v>0</v>
      </c>
      <c r="BG1017" s="240">
        <f>IF(N1017="zákl. přenesená",J1017,0)</f>
        <v>0</v>
      </c>
      <c r="BH1017" s="240">
        <f>IF(N1017="sníž. přenesená",J1017,0)</f>
        <v>0</v>
      </c>
      <c r="BI1017" s="240">
        <f>IF(N1017="nulová",J1017,0)</f>
        <v>0</v>
      </c>
      <c r="BJ1017" s="18" t="s">
        <v>88</v>
      </c>
      <c r="BK1017" s="240">
        <f>ROUND(I1017*H1017,2)</f>
        <v>0</v>
      </c>
      <c r="BL1017" s="18" t="s">
        <v>440</v>
      </c>
      <c r="BM1017" s="239" t="s">
        <v>4769</v>
      </c>
    </row>
    <row r="1018" s="15" customFormat="1">
      <c r="A1018" s="15"/>
      <c r="B1018" s="274"/>
      <c r="C1018" s="275"/>
      <c r="D1018" s="243" t="s">
        <v>372</v>
      </c>
      <c r="E1018" s="276" t="s">
        <v>1</v>
      </c>
      <c r="F1018" s="277" t="s">
        <v>4433</v>
      </c>
      <c r="G1018" s="275"/>
      <c r="H1018" s="276" t="s">
        <v>1</v>
      </c>
      <c r="I1018" s="278"/>
      <c r="J1018" s="275"/>
      <c r="K1018" s="275"/>
      <c r="L1018" s="279"/>
      <c r="M1018" s="280"/>
      <c r="N1018" s="281"/>
      <c r="O1018" s="281"/>
      <c r="P1018" s="281"/>
      <c r="Q1018" s="281"/>
      <c r="R1018" s="281"/>
      <c r="S1018" s="281"/>
      <c r="T1018" s="282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T1018" s="283" t="s">
        <v>372</v>
      </c>
      <c r="AU1018" s="283" t="s">
        <v>88</v>
      </c>
      <c r="AV1018" s="15" t="s">
        <v>83</v>
      </c>
      <c r="AW1018" s="15" t="s">
        <v>32</v>
      </c>
      <c r="AX1018" s="15" t="s">
        <v>76</v>
      </c>
      <c r="AY1018" s="283" t="s">
        <v>362</v>
      </c>
    </row>
    <row r="1019" s="15" customFormat="1">
      <c r="A1019" s="15"/>
      <c r="B1019" s="274"/>
      <c r="C1019" s="275"/>
      <c r="D1019" s="243" t="s">
        <v>372</v>
      </c>
      <c r="E1019" s="276" t="s">
        <v>1</v>
      </c>
      <c r="F1019" s="277" t="s">
        <v>658</v>
      </c>
      <c r="G1019" s="275"/>
      <c r="H1019" s="276" t="s">
        <v>1</v>
      </c>
      <c r="I1019" s="278"/>
      <c r="J1019" s="275"/>
      <c r="K1019" s="275"/>
      <c r="L1019" s="279"/>
      <c r="M1019" s="280"/>
      <c r="N1019" s="281"/>
      <c r="O1019" s="281"/>
      <c r="P1019" s="281"/>
      <c r="Q1019" s="281"/>
      <c r="R1019" s="281"/>
      <c r="S1019" s="281"/>
      <c r="T1019" s="282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T1019" s="283" t="s">
        <v>372</v>
      </c>
      <c r="AU1019" s="283" t="s">
        <v>88</v>
      </c>
      <c r="AV1019" s="15" t="s">
        <v>83</v>
      </c>
      <c r="AW1019" s="15" t="s">
        <v>32</v>
      </c>
      <c r="AX1019" s="15" t="s">
        <v>76</v>
      </c>
      <c r="AY1019" s="283" t="s">
        <v>362</v>
      </c>
    </row>
    <row r="1020" s="13" customFormat="1">
      <c r="A1020" s="13"/>
      <c r="B1020" s="241"/>
      <c r="C1020" s="242"/>
      <c r="D1020" s="243" t="s">
        <v>372</v>
      </c>
      <c r="E1020" s="244" t="s">
        <v>1</v>
      </c>
      <c r="F1020" s="245" t="s">
        <v>4770</v>
      </c>
      <c r="G1020" s="242"/>
      <c r="H1020" s="246">
        <v>1.25</v>
      </c>
      <c r="I1020" s="247"/>
      <c r="J1020" s="242"/>
      <c r="K1020" s="242"/>
      <c r="L1020" s="248"/>
      <c r="M1020" s="249"/>
      <c r="N1020" s="250"/>
      <c r="O1020" s="250"/>
      <c r="P1020" s="250"/>
      <c r="Q1020" s="250"/>
      <c r="R1020" s="250"/>
      <c r="S1020" s="250"/>
      <c r="T1020" s="251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52" t="s">
        <v>372</v>
      </c>
      <c r="AU1020" s="252" t="s">
        <v>88</v>
      </c>
      <c r="AV1020" s="13" t="s">
        <v>88</v>
      </c>
      <c r="AW1020" s="13" t="s">
        <v>32</v>
      </c>
      <c r="AX1020" s="13" t="s">
        <v>76</v>
      </c>
      <c r="AY1020" s="252" t="s">
        <v>362</v>
      </c>
    </row>
    <row r="1021" s="16" customFormat="1">
      <c r="A1021" s="16"/>
      <c r="B1021" s="297"/>
      <c r="C1021" s="298"/>
      <c r="D1021" s="243" t="s">
        <v>372</v>
      </c>
      <c r="E1021" s="299" t="s">
        <v>1</v>
      </c>
      <c r="F1021" s="300" t="s">
        <v>848</v>
      </c>
      <c r="G1021" s="298"/>
      <c r="H1021" s="301">
        <v>1.25</v>
      </c>
      <c r="I1021" s="302"/>
      <c r="J1021" s="298"/>
      <c r="K1021" s="298"/>
      <c r="L1021" s="303"/>
      <c r="M1021" s="304"/>
      <c r="N1021" s="305"/>
      <c r="O1021" s="305"/>
      <c r="P1021" s="305"/>
      <c r="Q1021" s="305"/>
      <c r="R1021" s="305"/>
      <c r="S1021" s="305"/>
      <c r="T1021" s="306"/>
      <c r="U1021" s="16"/>
      <c r="V1021" s="16"/>
      <c r="W1021" s="16"/>
      <c r="X1021" s="16"/>
      <c r="Y1021" s="16"/>
      <c r="Z1021" s="16"/>
      <c r="AA1021" s="16"/>
      <c r="AB1021" s="16"/>
      <c r="AC1021" s="16"/>
      <c r="AD1021" s="16"/>
      <c r="AE1021" s="16"/>
      <c r="AT1021" s="307" t="s">
        <v>372</v>
      </c>
      <c r="AU1021" s="307" t="s">
        <v>88</v>
      </c>
      <c r="AV1021" s="16" t="s">
        <v>104</v>
      </c>
      <c r="AW1021" s="16" t="s">
        <v>32</v>
      </c>
      <c r="AX1021" s="16" t="s">
        <v>76</v>
      </c>
      <c r="AY1021" s="307" t="s">
        <v>362</v>
      </c>
    </row>
    <row r="1022" s="15" customFormat="1">
      <c r="A1022" s="15"/>
      <c r="B1022" s="274"/>
      <c r="C1022" s="275"/>
      <c r="D1022" s="243" t="s">
        <v>372</v>
      </c>
      <c r="E1022" s="276" t="s">
        <v>1</v>
      </c>
      <c r="F1022" s="277" t="s">
        <v>4433</v>
      </c>
      <c r="G1022" s="275"/>
      <c r="H1022" s="276" t="s">
        <v>1</v>
      </c>
      <c r="I1022" s="278"/>
      <c r="J1022" s="275"/>
      <c r="K1022" s="275"/>
      <c r="L1022" s="279"/>
      <c r="M1022" s="280"/>
      <c r="N1022" s="281"/>
      <c r="O1022" s="281"/>
      <c r="P1022" s="281"/>
      <c r="Q1022" s="281"/>
      <c r="R1022" s="281"/>
      <c r="S1022" s="281"/>
      <c r="T1022" s="282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T1022" s="283" t="s">
        <v>372</v>
      </c>
      <c r="AU1022" s="283" t="s">
        <v>88</v>
      </c>
      <c r="AV1022" s="15" t="s">
        <v>83</v>
      </c>
      <c r="AW1022" s="15" t="s">
        <v>32</v>
      </c>
      <c r="AX1022" s="15" t="s">
        <v>76</v>
      </c>
      <c r="AY1022" s="283" t="s">
        <v>362</v>
      </c>
    </row>
    <row r="1023" s="13" customFormat="1">
      <c r="A1023" s="13"/>
      <c r="B1023" s="241"/>
      <c r="C1023" s="242"/>
      <c r="D1023" s="243" t="s">
        <v>372</v>
      </c>
      <c r="E1023" s="244" t="s">
        <v>1</v>
      </c>
      <c r="F1023" s="245" t="s">
        <v>4771</v>
      </c>
      <c r="G1023" s="242"/>
      <c r="H1023" s="246">
        <v>2.1000000000000001</v>
      </c>
      <c r="I1023" s="247"/>
      <c r="J1023" s="242"/>
      <c r="K1023" s="242"/>
      <c r="L1023" s="248"/>
      <c r="M1023" s="249"/>
      <c r="N1023" s="250"/>
      <c r="O1023" s="250"/>
      <c r="P1023" s="250"/>
      <c r="Q1023" s="250"/>
      <c r="R1023" s="250"/>
      <c r="S1023" s="250"/>
      <c r="T1023" s="251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52" t="s">
        <v>372</v>
      </c>
      <c r="AU1023" s="252" t="s">
        <v>88</v>
      </c>
      <c r="AV1023" s="13" t="s">
        <v>88</v>
      </c>
      <c r="AW1023" s="13" t="s">
        <v>32</v>
      </c>
      <c r="AX1023" s="13" t="s">
        <v>76</v>
      </c>
      <c r="AY1023" s="252" t="s">
        <v>362</v>
      </c>
    </row>
    <row r="1024" s="15" customFormat="1">
      <c r="A1024" s="15"/>
      <c r="B1024" s="274"/>
      <c r="C1024" s="275"/>
      <c r="D1024" s="243" t="s">
        <v>372</v>
      </c>
      <c r="E1024" s="276" t="s">
        <v>1</v>
      </c>
      <c r="F1024" s="277" t="s">
        <v>4520</v>
      </c>
      <c r="G1024" s="275"/>
      <c r="H1024" s="276" t="s">
        <v>1</v>
      </c>
      <c r="I1024" s="278"/>
      <c r="J1024" s="275"/>
      <c r="K1024" s="275"/>
      <c r="L1024" s="279"/>
      <c r="M1024" s="280"/>
      <c r="N1024" s="281"/>
      <c r="O1024" s="281"/>
      <c r="P1024" s="281"/>
      <c r="Q1024" s="281"/>
      <c r="R1024" s="281"/>
      <c r="S1024" s="281"/>
      <c r="T1024" s="282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T1024" s="283" t="s">
        <v>372</v>
      </c>
      <c r="AU1024" s="283" t="s">
        <v>88</v>
      </c>
      <c r="AV1024" s="15" t="s">
        <v>83</v>
      </c>
      <c r="AW1024" s="15" t="s">
        <v>32</v>
      </c>
      <c r="AX1024" s="15" t="s">
        <v>76</v>
      </c>
      <c r="AY1024" s="283" t="s">
        <v>362</v>
      </c>
    </row>
    <row r="1025" s="13" customFormat="1">
      <c r="A1025" s="13"/>
      <c r="B1025" s="241"/>
      <c r="C1025" s="242"/>
      <c r="D1025" s="243" t="s">
        <v>372</v>
      </c>
      <c r="E1025" s="244" t="s">
        <v>1</v>
      </c>
      <c r="F1025" s="245" t="s">
        <v>4772</v>
      </c>
      <c r="G1025" s="242"/>
      <c r="H1025" s="246">
        <v>141.90000000000001</v>
      </c>
      <c r="I1025" s="247"/>
      <c r="J1025" s="242"/>
      <c r="K1025" s="242"/>
      <c r="L1025" s="248"/>
      <c r="M1025" s="249"/>
      <c r="N1025" s="250"/>
      <c r="O1025" s="250"/>
      <c r="P1025" s="250"/>
      <c r="Q1025" s="250"/>
      <c r="R1025" s="250"/>
      <c r="S1025" s="250"/>
      <c r="T1025" s="251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52" t="s">
        <v>372</v>
      </c>
      <c r="AU1025" s="252" t="s">
        <v>88</v>
      </c>
      <c r="AV1025" s="13" t="s">
        <v>88</v>
      </c>
      <c r="AW1025" s="13" t="s">
        <v>32</v>
      </c>
      <c r="AX1025" s="13" t="s">
        <v>76</v>
      </c>
      <c r="AY1025" s="252" t="s">
        <v>362</v>
      </c>
    </row>
    <row r="1026" s="16" customFormat="1">
      <c r="A1026" s="16"/>
      <c r="B1026" s="297"/>
      <c r="C1026" s="298"/>
      <c r="D1026" s="243" t="s">
        <v>372</v>
      </c>
      <c r="E1026" s="299" t="s">
        <v>1</v>
      </c>
      <c r="F1026" s="300" t="s">
        <v>848</v>
      </c>
      <c r="G1026" s="298"/>
      <c r="H1026" s="301">
        <v>144</v>
      </c>
      <c r="I1026" s="302"/>
      <c r="J1026" s="298"/>
      <c r="K1026" s="298"/>
      <c r="L1026" s="303"/>
      <c r="M1026" s="304"/>
      <c r="N1026" s="305"/>
      <c r="O1026" s="305"/>
      <c r="P1026" s="305"/>
      <c r="Q1026" s="305"/>
      <c r="R1026" s="305"/>
      <c r="S1026" s="305"/>
      <c r="T1026" s="306"/>
      <c r="U1026" s="16"/>
      <c r="V1026" s="16"/>
      <c r="W1026" s="16"/>
      <c r="X1026" s="16"/>
      <c r="Y1026" s="16"/>
      <c r="Z1026" s="16"/>
      <c r="AA1026" s="16"/>
      <c r="AB1026" s="16"/>
      <c r="AC1026" s="16"/>
      <c r="AD1026" s="16"/>
      <c r="AE1026" s="16"/>
      <c r="AT1026" s="307" t="s">
        <v>372</v>
      </c>
      <c r="AU1026" s="307" t="s">
        <v>88</v>
      </c>
      <c r="AV1026" s="16" t="s">
        <v>104</v>
      </c>
      <c r="AW1026" s="16" t="s">
        <v>32</v>
      </c>
      <c r="AX1026" s="16" t="s">
        <v>76</v>
      </c>
      <c r="AY1026" s="307" t="s">
        <v>362</v>
      </c>
    </row>
    <row r="1027" s="14" customFormat="1">
      <c r="A1027" s="14"/>
      <c r="B1027" s="263"/>
      <c r="C1027" s="264"/>
      <c r="D1027" s="243" t="s">
        <v>372</v>
      </c>
      <c r="E1027" s="265" t="s">
        <v>1</v>
      </c>
      <c r="F1027" s="266" t="s">
        <v>396</v>
      </c>
      <c r="G1027" s="264"/>
      <c r="H1027" s="267">
        <v>145.25</v>
      </c>
      <c r="I1027" s="268"/>
      <c r="J1027" s="264"/>
      <c r="K1027" s="264"/>
      <c r="L1027" s="269"/>
      <c r="M1027" s="270"/>
      <c r="N1027" s="271"/>
      <c r="O1027" s="271"/>
      <c r="P1027" s="271"/>
      <c r="Q1027" s="271"/>
      <c r="R1027" s="271"/>
      <c r="S1027" s="271"/>
      <c r="T1027" s="272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73" t="s">
        <v>372</v>
      </c>
      <c r="AU1027" s="273" t="s">
        <v>88</v>
      </c>
      <c r="AV1027" s="14" t="s">
        <v>370</v>
      </c>
      <c r="AW1027" s="14" t="s">
        <v>32</v>
      </c>
      <c r="AX1027" s="14" t="s">
        <v>83</v>
      </c>
      <c r="AY1027" s="273" t="s">
        <v>362</v>
      </c>
    </row>
    <row r="1028" s="2" customFormat="1" ht="16.5" customHeight="1">
      <c r="A1028" s="39"/>
      <c r="B1028" s="40"/>
      <c r="C1028" s="228" t="s">
        <v>1378</v>
      </c>
      <c r="D1028" s="228" t="s">
        <v>365</v>
      </c>
      <c r="E1028" s="229" t="s">
        <v>1379</v>
      </c>
      <c r="F1028" s="230" t="s">
        <v>1380</v>
      </c>
      <c r="G1028" s="231" t="s">
        <v>368</v>
      </c>
      <c r="H1028" s="232">
        <v>1454.4929999999999</v>
      </c>
      <c r="I1028" s="233"/>
      <c r="J1028" s="234">
        <f>ROUND(I1028*H1028,2)</f>
        <v>0</v>
      </c>
      <c r="K1028" s="230" t="s">
        <v>471</v>
      </c>
      <c r="L1028" s="45"/>
      <c r="M1028" s="235" t="s">
        <v>1</v>
      </c>
      <c r="N1028" s="236" t="s">
        <v>42</v>
      </c>
      <c r="O1028" s="92"/>
      <c r="P1028" s="237">
        <f>O1028*H1028</f>
        <v>0</v>
      </c>
      <c r="Q1028" s="237">
        <v>0</v>
      </c>
      <c r="R1028" s="237">
        <f>Q1028*H1028</f>
        <v>0</v>
      </c>
      <c r="S1028" s="237">
        <v>0</v>
      </c>
      <c r="T1028" s="238">
        <f>S1028*H1028</f>
        <v>0</v>
      </c>
      <c r="U1028" s="39"/>
      <c r="V1028" s="39"/>
      <c r="W1028" s="39"/>
      <c r="X1028" s="39"/>
      <c r="Y1028" s="39"/>
      <c r="Z1028" s="39"/>
      <c r="AA1028" s="39"/>
      <c r="AB1028" s="39"/>
      <c r="AC1028" s="39"/>
      <c r="AD1028" s="39"/>
      <c r="AE1028" s="39"/>
      <c r="AR1028" s="239" t="s">
        <v>440</v>
      </c>
      <c r="AT1028" s="239" t="s">
        <v>365</v>
      </c>
      <c r="AU1028" s="239" t="s">
        <v>88</v>
      </c>
      <c r="AY1028" s="18" t="s">
        <v>362</v>
      </c>
      <c r="BE1028" s="240">
        <f>IF(N1028="základní",J1028,0)</f>
        <v>0</v>
      </c>
      <c r="BF1028" s="240">
        <f>IF(N1028="snížená",J1028,0)</f>
        <v>0</v>
      </c>
      <c r="BG1028" s="240">
        <f>IF(N1028="zákl. přenesená",J1028,0)</f>
        <v>0</v>
      </c>
      <c r="BH1028" s="240">
        <f>IF(N1028="sníž. přenesená",J1028,0)</f>
        <v>0</v>
      </c>
      <c r="BI1028" s="240">
        <f>IF(N1028="nulová",J1028,0)</f>
        <v>0</v>
      </c>
      <c r="BJ1028" s="18" t="s">
        <v>88</v>
      </c>
      <c r="BK1028" s="240">
        <f>ROUND(I1028*H1028,2)</f>
        <v>0</v>
      </c>
      <c r="BL1028" s="18" t="s">
        <v>440</v>
      </c>
      <c r="BM1028" s="239" t="s">
        <v>4773</v>
      </c>
    </row>
    <row r="1029" s="13" customFormat="1">
      <c r="A1029" s="13"/>
      <c r="B1029" s="241"/>
      <c r="C1029" s="242"/>
      <c r="D1029" s="243" t="s">
        <v>372</v>
      </c>
      <c r="E1029" s="244" t="s">
        <v>1</v>
      </c>
      <c r="F1029" s="245" t="s">
        <v>4774</v>
      </c>
      <c r="G1029" s="242"/>
      <c r="H1029" s="246">
        <v>1454.4929999999999</v>
      </c>
      <c r="I1029" s="247"/>
      <c r="J1029" s="242"/>
      <c r="K1029" s="242"/>
      <c r="L1029" s="248"/>
      <c r="M1029" s="249"/>
      <c r="N1029" s="250"/>
      <c r="O1029" s="250"/>
      <c r="P1029" s="250"/>
      <c r="Q1029" s="250"/>
      <c r="R1029" s="250"/>
      <c r="S1029" s="250"/>
      <c r="T1029" s="251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52" t="s">
        <v>372</v>
      </c>
      <c r="AU1029" s="252" t="s">
        <v>88</v>
      </c>
      <c r="AV1029" s="13" t="s">
        <v>88</v>
      </c>
      <c r="AW1029" s="13" t="s">
        <v>32</v>
      </c>
      <c r="AX1029" s="13" t="s">
        <v>76</v>
      </c>
      <c r="AY1029" s="252" t="s">
        <v>362</v>
      </c>
    </row>
    <row r="1030" s="14" customFormat="1">
      <c r="A1030" s="14"/>
      <c r="B1030" s="263"/>
      <c r="C1030" s="264"/>
      <c r="D1030" s="243" t="s">
        <v>372</v>
      </c>
      <c r="E1030" s="265" t="s">
        <v>1</v>
      </c>
      <c r="F1030" s="266" t="s">
        <v>396</v>
      </c>
      <c r="G1030" s="264"/>
      <c r="H1030" s="267">
        <v>1454.4929999999999</v>
      </c>
      <c r="I1030" s="268"/>
      <c r="J1030" s="264"/>
      <c r="K1030" s="264"/>
      <c r="L1030" s="269"/>
      <c r="M1030" s="270"/>
      <c r="N1030" s="271"/>
      <c r="O1030" s="271"/>
      <c r="P1030" s="271"/>
      <c r="Q1030" s="271"/>
      <c r="R1030" s="271"/>
      <c r="S1030" s="271"/>
      <c r="T1030" s="272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73" t="s">
        <v>372</v>
      </c>
      <c r="AU1030" s="273" t="s">
        <v>88</v>
      </c>
      <c r="AV1030" s="14" t="s">
        <v>370</v>
      </c>
      <c r="AW1030" s="14" t="s">
        <v>32</v>
      </c>
      <c r="AX1030" s="14" t="s">
        <v>83</v>
      </c>
      <c r="AY1030" s="273" t="s">
        <v>362</v>
      </c>
    </row>
    <row r="1031" s="2" customFormat="1" ht="24.15" customHeight="1">
      <c r="A1031" s="39"/>
      <c r="B1031" s="40"/>
      <c r="C1031" s="228" t="s">
        <v>1383</v>
      </c>
      <c r="D1031" s="228" t="s">
        <v>365</v>
      </c>
      <c r="E1031" s="229" t="s">
        <v>1384</v>
      </c>
      <c r="F1031" s="230" t="s">
        <v>1385</v>
      </c>
      <c r="G1031" s="231" t="s">
        <v>368</v>
      </c>
      <c r="H1031" s="232">
        <v>867.5</v>
      </c>
      <c r="I1031" s="233"/>
      <c r="J1031" s="234">
        <f>ROUND(I1031*H1031,2)</f>
        <v>0</v>
      </c>
      <c r="K1031" s="230" t="s">
        <v>369</v>
      </c>
      <c r="L1031" s="45"/>
      <c r="M1031" s="235" t="s">
        <v>1</v>
      </c>
      <c r="N1031" s="236" t="s">
        <v>42</v>
      </c>
      <c r="O1031" s="92"/>
      <c r="P1031" s="237">
        <f>O1031*H1031</f>
        <v>0</v>
      </c>
      <c r="Q1031" s="237">
        <v>0.0126</v>
      </c>
      <c r="R1031" s="237">
        <f>Q1031*H1031</f>
        <v>10.9305</v>
      </c>
      <c r="S1031" s="237">
        <v>0</v>
      </c>
      <c r="T1031" s="238">
        <f>S1031*H1031</f>
        <v>0</v>
      </c>
      <c r="U1031" s="39"/>
      <c r="V1031" s="39"/>
      <c r="W1031" s="39"/>
      <c r="X1031" s="39"/>
      <c r="Y1031" s="39"/>
      <c r="Z1031" s="39"/>
      <c r="AA1031" s="39"/>
      <c r="AB1031" s="39"/>
      <c r="AC1031" s="39"/>
      <c r="AD1031" s="39"/>
      <c r="AE1031" s="39"/>
      <c r="AR1031" s="239" t="s">
        <v>440</v>
      </c>
      <c r="AT1031" s="239" t="s">
        <v>365</v>
      </c>
      <c r="AU1031" s="239" t="s">
        <v>88</v>
      </c>
      <c r="AY1031" s="18" t="s">
        <v>362</v>
      </c>
      <c r="BE1031" s="240">
        <f>IF(N1031="základní",J1031,0)</f>
        <v>0</v>
      </c>
      <c r="BF1031" s="240">
        <f>IF(N1031="snížená",J1031,0)</f>
        <v>0</v>
      </c>
      <c r="BG1031" s="240">
        <f>IF(N1031="zákl. přenesená",J1031,0)</f>
        <v>0</v>
      </c>
      <c r="BH1031" s="240">
        <f>IF(N1031="sníž. přenesená",J1031,0)</f>
        <v>0</v>
      </c>
      <c r="BI1031" s="240">
        <f>IF(N1031="nulová",J1031,0)</f>
        <v>0</v>
      </c>
      <c r="BJ1031" s="18" t="s">
        <v>88</v>
      </c>
      <c r="BK1031" s="240">
        <f>ROUND(I1031*H1031,2)</f>
        <v>0</v>
      </c>
      <c r="BL1031" s="18" t="s">
        <v>440</v>
      </c>
      <c r="BM1031" s="239" t="s">
        <v>4775</v>
      </c>
    </row>
    <row r="1032" s="15" customFormat="1">
      <c r="A1032" s="15"/>
      <c r="B1032" s="274"/>
      <c r="C1032" s="275"/>
      <c r="D1032" s="243" t="s">
        <v>372</v>
      </c>
      <c r="E1032" s="276" t="s">
        <v>1</v>
      </c>
      <c r="F1032" s="277" t="s">
        <v>892</v>
      </c>
      <c r="G1032" s="275"/>
      <c r="H1032" s="276" t="s">
        <v>1</v>
      </c>
      <c r="I1032" s="278"/>
      <c r="J1032" s="275"/>
      <c r="K1032" s="275"/>
      <c r="L1032" s="279"/>
      <c r="M1032" s="280"/>
      <c r="N1032" s="281"/>
      <c r="O1032" s="281"/>
      <c r="P1032" s="281"/>
      <c r="Q1032" s="281"/>
      <c r="R1032" s="281"/>
      <c r="S1032" s="281"/>
      <c r="T1032" s="282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T1032" s="283" t="s">
        <v>372</v>
      </c>
      <c r="AU1032" s="283" t="s">
        <v>88</v>
      </c>
      <c r="AV1032" s="15" t="s">
        <v>83</v>
      </c>
      <c r="AW1032" s="15" t="s">
        <v>32</v>
      </c>
      <c r="AX1032" s="15" t="s">
        <v>76</v>
      </c>
      <c r="AY1032" s="283" t="s">
        <v>362</v>
      </c>
    </row>
    <row r="1033" s="15" customFormat="1">
      <c r="A1033" s="15"/>
      <c r="B1033" s="274"/>
      <c r="C1033" s="275"/>
      <c r="D1033" s="243" t="s">
        <v>372</v>
      </c>
      <c r="E1033" s="276" t="s">
        <v>1</v>
      </c>
      <c r="F1033" s="277" t="s">
        <v>4776</v>
      </c>
      <c r="G1033" s="275"/>
      <c r="H1033" s="276" t="s">
        <v>1</v>
      </c>
      <c r="I1033" s="278"/>
      <c r="J1033" s="275"/>
      <c r="K1033" s="275"/>
      <c r="L1033" s="279"/>
      <c r="M1033" s="280"/>
      <c r="N1033" s="281"/>
      <c r="O1033" s="281"/>
      <c r="P1033" s="281"/>
      <c r="Q1033" s="281"/>
      <c r="R1033" s="281"/>
      <c r="S1033" s="281"/>
      <c r="T1033" s="282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T1033" s="283" t="s">
        <v>372</v>
      </c>
      <c r="AU1033" s="283" t="s">
        <v>88</v>
      </c>
      <c r="AV1033" s="15" t="s">
        <v>83</v>
      </c>
      <c r="AW1033" s="15" t="s">
        <v>32</v>
      </c>
      <c r="AX1033" s="15" t="s">
        <v>76</v>
      </c>
      <c r="AY1033" s="283" t="s">
        <v>362</v>
      </c>
    </row>
    <row r="1034" s="15" customFormat="1">
      <c r="A1034" s="15"/>
      <c r="B1034" s="274"/>
      <c r="C1034" s="275"/>
      <c r="D1034" s="243" t="s">
        <v>372</v>
      </c>
      <c r="E1034" s="276" t="s">
        <v>1</v>
      </c>
      <c r="F1034" s="277" t="s">
        <v>658</v>
      </c>
      <c r="G1034" s="275"/>
      <c r="H1034" s="276" t="s">
        <v>1</v>
      </c>
      <c r="I1034" s="278"/>
      <c r="J1034" s="275"/>
      <c r="K1034" s="275"/>
      <c r="L1034" s="279"/>
      <c r="M1034" s="280"/>
      <c r="N1034" s="281"/>
      <c r="O1034" s="281"/>
      <c r="P1034" s="281"/>
      <c r="Q1034" s="281"/>
      <c r="R1034" s="281"/>
      <c r="S1034" s="281"/>
      <c r="T1034" s="282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T1034" s="283" t="s">
        <v>372</v>
      </c>
      <c r="AU1034" s="283" t="s">
        <v>88</v>
      </c>
      <c r="AV1034" s="15" t="s">
        <v>83</v>
      </c>
      <c r="AW1034" s="15" t="s">
        <v>32</v>
      </c>
      <c r="AX1034" s="15" t="s">
        <v>76</v>
      </c>
      <c r="AY1034" s="283" t="s">
        <v>362</v>
      </c>
    </row>
    <row r="1035" s="13" customFormat="1">
      <c r="A1035" s="13"/>
      <c r="B1035" s="241"/>
      <c r="C1035" s="242"/>
      <c r="D1035" s="243" t="s">
        <v>372</v>
      </c>
      <c r="E1035" s="244" t="s">
        <v>1</v>
      </c>
      <c r="F1035" s="245" t="s">
        <v>4777</v>
      </c>
      <c r="G1035" s="242"/>
      <c r="H1035" s="246">
        <v>148.31999999999999</v>
      </c>
      <c r="I1035" s="247"/>
      <c r="J1035" s="242"/>
      <c r="K1035" s="242"/>
      <c r="L1035" s="248"/>
      <c r="M1035" s="249"/>
      <c r="N1035" s="250"/>
      <c r="O1035" s="250"/>
      <c r="P1035" s="250"/>
      <c r="Q1035" s="250"/>
      <c r="R1035" s="250"/>
      <c r="S1035" s="250"/>
      <c r="T1035" s="251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52" t="s">
        <v>372</v>
      </c>
      <c r="AU1035" s="252" t="s">
        <v>88</v>
      </c>
      <c r="AV1035" s="13" t="s">
        <v>88</v>
      </c>
      <c r="AW1035" s="13" t="s">
        <v>32</v>
      </c>
      <c r="AX1035" s="13" t="s">
        <v>76</v>
      </c>
      <c r="AY1035" s="252" t="s">
        <v>362</v>
      </c>
    </row>
    <row r="1036" s="16" customFormat="1">
      <c r="A1036" s="16"/>
      <c r="B1036" s="297"/>
      <c r="C1036" s="298"/>
      <c r="D1036" s="243" t="s">
        <v>372</v>
      </c>
      <c r="E1036" s="299" t="s">
        <v>1</v>
      </c>
      <c r="F1036" s="300" t="s">
        <v>848</v>
      </c>
      <c r="G1036" s="298"/>
      <c r="H1036" s="301">
        <v>148.31999999999999</v>
      </c>
      <c r="I1036" s="302"/>
      <c r="J1036" s="298"/>
      <c r="K1036" s="298"/>
      <c r="L1036" s="303"/>
      <c r="M1036" s="304"/>
      <c r="N1036" s="305"/>
      <c r="O1036" s="305"/>
      <c r="P1036" s="305"/>
      <c r="Q1036" s="305"/>
      <c r="R1036" s="305"/>
      <c r="S1036" s="305"/>
      <c r="T1036" s="306"/>
      <c r="U1036" s="16"/>
      <c r="V1036" s="16"/>
      <c r="W1036" s="16"/>
      <c r="X1036" s="16"/>
      <c r="Y1036" s="16"/>
      <c r="Z1036" s="16"/>
      <c r="AA1036" s="16"/>
      <c r="AB1036" s="16"/>
      <c r="AC1036" s="16"/>
      <c r="AD1036" s="16"/>
      <c r="AE1036" s="16"/>
      <c r="AT1036" s="307" t="s">
        <v>372</v>
      </c>
      <c r="AU1036" s="307" t="s">
        <v>88</v>
      </c>
      <c r="AV1036" s="16" t="s">
        <v>104</v>
      </c>
      <c r="AW1036" s="16" t="s">
        <v>32</v>
      </c>
      <c r="AX1036" s="16" t="s">
        <v>76</v>
      </c>
      <c r="AY1036" s="307" t="s">
        <v>362</v>
      </c>
    </row>
    <row r="1037" s="15" customFormat="1">
      <c r="A1037" s="15"/>
      <c r="B1037" s="274"/>
      <c r="C1037" s="275"/>
      <c r="D1037" s="243" t="s">
        <v>372</v>
      </c>
      <c r="E1037" s="276" t="s">
        <v>1</v>
      </c>
      <c r="F1037" s="277" t="s">
        <v>684</v>
      </c>
      <c r="G1037" s="275"/>
      <c r="H1037" s="276" t="s">
        <v>1</v>
      </c>
      <c r="I1037" s="278"/>
      <c r="J1037" s="275"/>
      <c r="K1037" s="275"/>
      <c r="L1037" s="279"/>
      <c r="M1037" s="280"/>
      <c r="N1037" s="281"/>
      <c r="O1037" s="281"/>
      <c r="P1037" s="281"/>
      <c r="Q1037" s="281"/>
      <c r="R1037" s="281"/>
      <c r="S1037" s="281"/>
      <c r="T1037" s="282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T1037" s="283" t="s">
        <v>372</v>
      </c>
      <c r="AU1037" s="283" t="s">
        <v>88</v>
      </c>
      <c r="AV1037" s="15" t="s">
        <v>83</v>
      </c>
      <c r="AW1037" s="15" t="s">
        <v>32</v>
      </c>
      <c r="AX1037" s="15" t="s">
        <v>76</v>
      </c>
      <c r="AY1037" s="283" t="s">
        <v>362</v>
      </c>
    </row>
    <row r="1038" s="13" customFormat="1">
      <c r="A1038" s="13"/>
      <c r="B1038" s="241"/>
      <c r="C1038" s="242"/>
      <c r="D1038" s="243" t="s">
        <v>372</v>
      </c>
      <c r="E1038" s="244" t="s">
        <v>1</v>
      </c>
      <c r="F1038" s="245" t="s">
        <v>4778</v>
      </c>
      <c r="G1038" s="242"/>
      <c r="H1038" s="246">
        <v>107.16</v>
      </c>
      <c r="I1038" s="247"/>
      <c r="J1038" s="242"/>
      <c r="K1038" s="242"/>
      <c r="L1038" s="248"/>
      <c r="M1038" s="249"/>
      <c r="N1038" s="250"/>
      <c r="O1038" s="250"/>
      <c r="P1038" s="250"/>
      <c r="Q1038" s="250"/>
      <c r="R1038" s="250"/>
      <c r="S1038" s="250"/>
      <c r="T1038" s="251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52" t="s">
        <v>372</v>
      </c>
      <c r="AU1038" s="252" t="s">
        <v>88</v>
      </c>
      <c r="AV1038" s="13" t="s">
        <v>88</v>
      </c>
      <c r="AW1038" s="13" t="s">
        <v>32</v>
      </c>
      <c r="AX1038" s="13" t="s">
        <v>76</v>
      </c>
      <c r="AY1038" s="252" t="s">
        <v>362</v>
      </c>
    </row>
    <row r="1039" s="13" customFormat="1">
      <c r="A1039" s="13"/>
      <c r="B1039" s="241"/>
      <c r="C1039" s="242"/>
      <c r="D1039" s="243" t="s">
        <v>372</v>
      </c>
      <c r="E1039" s="244" t="s">
        <v>1</v>
      </c>
      <c r="F1039" s="245" t="s">
        <v>4779</v>
      </c>
      <c r="G1039" s="242"/>
      <c r="H1039" s="246">
        <v>96.859999999999999</v>
      </c>
      <c r="I1039" s="247"/>
      <c r="J1039" s="242"/>
      <c r="K1039" s="242"/>
      <c r="L1039" s="248"/>
      <c r="M1039" s="249"/>
      <c r="N1039" s="250"/>
      <c r="O1039" s="250"/>
      <c r="P1039" s="250"/>
      <c r="Q1039" s="250"/>
      <c r="R1039" s="250"/>
      <c r="S1039" s="250"/>
      <c r="T1039" s="251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52" t="s">
        <v>372</v>
      </c>
      <c r="AU1039" s="252" t="s">
        <v>88</v>
      </c>
      <c r="AV1039" s="13" t="s">
        <v>88</v>
      </c>
      <c r="AW1039" s="13" t="s">
        <v>32</v>
      </c>
      <c r="AX1039" s="13" t="s">
        <v>76</v>
      </c>
      <c r="AY1039" s="252" t="s">
        <v>362</v>
      </c>
    </row>
    <row r="1040" s="16" customFormat="1">
      <c r="A1040" s="16"/>
      <c r="B1040" s="297"/>
      <c r="C1040" s="298"/>
      <c r="D1040" s="243" t="s">
        <v>372</v>
      </c>
      <c r="E1040" s="299" t="s">
        <v>1</v>
      </c>
      <c r="F1040" s="300" t="s">
        <v>848</v>
      </c>
      <c r="G1040" s="298"/>
      <c r="H1040" s="301">
        <v>204.02000000000001</v>
      </c>
      <c r="I1040" s="302"/>
      <c r="J1040" s="298"/>
      <c r="K1040" s="298"/>
      <c r="L1040" s="303"/>
      <c r="M1040" s="304"/>
      <c r="N1040" s="305"/>
      <c r="O1040" s="305"/>
      <c r="P1040" s="305"/>
      <c r="Q1040" s="305"/>
      <c r="R1040" s="305"/>
      <c r="S1040" s="305"/>
      <c r="T1040" s="306"/>
      <c r="U1040" s="16"/>
      <c r="V1040" s="16"/>
      <c r="W1040" s="16"/>
      <c r="X1040" s="16"/>
      <c r="Y1040" s="16"/>
      <c r="Z1040" s="16"/>
      <c r="AA1040" s="16"/>
      <c r="AB1040" s="16"/>
      <c r="AC1040" s="16"/>
      <c r="AD1040" s="16"/>
      <c r="AE1040" s="16"/>
      <c r="AT1040" s="307" t="s">
        <v>372</v>
      </c>
      <c r="AU1040" s="307" t="s">
        <v>88</v>
      </c>
      <c r="AV1040" s="16" t="s">
        <v>104</v>
      </c>
      <c r="AW1040" s="16" t="s">
        <v>32</v>
      </c>
      <c r="AX1040" s="16" t="s">
        <v>76</v>
      </c>
      <c r="AY1040" s="307" t="s">
        <v>362</v>
      </c>
    </row>
    <row r="1041" s="15" customFormat="1">
      <c r="A1041" s="15"/>
      <c r="B1041" s="274"/>
      <c r="C1041" s="275"/>
      <c r="D1041" s="243" t="s">
        <v>372</v>
      </c>
      <c r="E1041" s="276" t="s">
        <v>1</v>
      </c>
      <c r="F1041" s="277" t="s">
        <v>688</v>
      </c>
      <c r="G1041" s="275"/>
      <c r="H1041" s="276" t="s">
        <v>1</v>
      </c>
      <c r="I1041" s="278"/>
      <c r="J1041" s="275"/>
      <c r="K1041" s="275"/>
      <c r="L1041" s="279"/>
      <c r="M1041" s="280"/>
      <c r="N1041" s="281"/>
      <c r="O1041" s="281"/>
      <c r="P1041" s="281"/>
      <c r="Q1041" s="281"/>
      <c r="R1041" s="281"/>
      <c r="S1041" s="281"/>
      <c r="T1041" s="282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T1041" s="283" t="s">
        <v>372</v>
      </c>
      <c r="AU1041" s="283" t="s">
        <v>88</v>
      </c>
      <c r="AV1041" s="15" t="s">
        <v>83</v>
      </c>
      <c r="AW1041" s="15" t="s">
        <v>32</v>
      </c>
      <c r="AX1041" s="15" t="s">
        <v>76</v>
      </c>
      <c r="AY1041" s="283" t="s">
        <v>362</v>
      </c>
    </row>
    <row r="1042" s="13" customFormat="1">
      <c r="A1042" s="13"/>
      <c r="B1042" s="241"/>
      <c r="C1042" s="242"/>
      <c r="D1042" s="243" t="s">
        <v>372</v>
      </c>
      <c r="E1042" s="244" t="s">
        <v>1</v>
      </c>
      <c r="F1042" s="245" t="s">
        <v>1393</v>
      </c>
      <c r="G1042" s="242"/>
      <c r="H1042" s="246">
        <v>95.879999999999995</v>
      </c>
      <c r="I1042" s="247"/>
      <c r="J1042" s="242"/>
      <c r="K1042" s="242"/>
      <c r="L1042" s="248"/>
      <c r="M1042" s="249"/>
      <c r="N1042" s="250"/>
      <c r="O1042" s="250"/>
      <c r="P1042" s="250"/>
      <c r="Q1042" s="250"/>
      <c r="R1042" s="250"/>
      <c r="S1042" s="250"/>
      <c r="T1042" s="251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52" t="s">
        <v>372</v>
      </c>
      <c r="AU1042" s="252" t="s">
        <v>88</v>
      </c>
      <c r="AV1042" s="13" t="s">
        <v>88</v>
      </c>
      <c r="AW1042" s="13" t="s">
        <v>32</v>
      </c>
      <c r="AX1042" s="13" t="s">
        <v>76</v>
      </c>
      <c r="AY1042" s="252" t="s">
        <v>362</v>
      </c>
    </row>
    <row r="1043" s="13" customFormat="1">
      <c r="A1043" s="13"/>
      <c r="B1043" s="241"/>
      <c r="C1043" s="242"/>
      <c r="D1043" s="243" t="s">
        <v>372</v>
      </c>
      <c r="E1043" s="244" t="s">
        <v>1</v>
      </c>
      <c r="F1043" s="245" t="s">
        <v>1394</v>
      </c>
      <c r="G1043" s="242"/>
      <c r="H1043" s="246">
        <v>88.760000000000005</v>
      </c>
      <c r="I1043" s="247"/>
      <c r="J1043" s="242"/>
      <c r="K1043" s="242"/>
      <c r="L1043" s="248"/>
      <c r="M1043" s="249"/>
      <c r="N1043" s="250"/>
      <c r="O1043" s="250"/>
      <c r="P1043" s="250"/>
      <c r="Q1043" s="250"/>
      <c r="R1043" s="250"/>
      <c r="S1043" s="250"/>
      <c r="T1043" s="251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52" t="s">
        <v>372</v>
      </c>
      <c r="AU1043" s="252" t="s">
        <v>88</v>
      </c>
      <c r="AV1043" s="13" t="s">
        <v>88</v>
      </c>
      <c r="AW1043" s="13" t="s">
        <v>32</v>
      </c>
      <c r="AX1043" s="13" t="s">
        <v>76</v>
      </c>
      <c r="AY1043" s="252" t="s">
        <v>362</v>
      </c>
    </row>
    <row r="1044" s="16" customFormat="1">
      <c r="A1044" s="16"/>
      <c r="B1044" s="297"/>
      <c r="C1044" s="298"/>
      <c r="D1044" s="243" t="s">
        <v>372</v>
      </c>
      <c r="E1044" s="299" t="s">
        <v>1</v>
      </c>
      <c r="F1044" s="300" t="s">
        <v>848</v>
      </c>
      <c r="G1044" s="298"/>
      <c r="H1044" s="301">
        <v>184.63999999999999</v>
      </c>
      <c r="I1044" s="302"/>
      <c r="J1044" s="298"/>
      <c r="K1044" s="298"/>
      <c r="L1044" s="303"/>
      <c r="M1044" s="304"/>
      <c r="N1044" s="305"/>
      <c r="O1044" s="305"/>
      <c r="P1044" s="305"/>
      <c r="Q1044" s="305"/>
      <c r="R1044" s="305"/>
      <c r="S1044" s="305"/>
      <c r="T1044" s="306"/>
      <c r="U1044" s="16"/>
      <c r="V1044" s="16"/>
      <c r="W1044" s="16"/>
      <c r="X1044" s="16"/>
      <c r="Y1044" s="16"/>
      <c r="Z1044" s="16"/>
      <c r="AA1044" s="16"/>
      <c r="AB1044" s="16"/>
      <c r="AC1044" s="16"/>
      <c r="AD1044" s="16"/>
      <c r="AE1044" s="16"/>
      <c r="AT1044" s="307" t="s">
        <v>372</v>
      </c>
      <c r="AU1044" s="307" t="s">
        <v>88</v>
      </c>
      <c r="AV1044" s="16" t="s">
        <v>104</v>
      </c>
      <c r="AW1044" s="16" t="s">
        <v>32</v>
      </c>
      <c r="AX1044" s="16" t="s">
        <v>76</v>
      </c>
      <c r="AY1044" s="307" t="s">
        <v>362</v>
      </c>
    </row>
    <row r="1045" s="15" customFormat="1">
      <c r="A1045" s="15"/>
      <c r="B1045" s="274"/>
      <c r="C1045" s="275"/>
      <c r="D1045" s="243" t="s">
        <v>372</v>
      </c>
      <c r="E1045" s="276" t="s">
        <v>1</v>
      </c>
      <c r="F1045" s="277" t="s">
        <v>772</v>
      </c>
      <c r="G1045" s="275"/>
      <c r="H1045" s="276" t="s">
        <v>1</v>
      </c>
      <c r="I1045" s="278"/>
      <c r="J1045" s="275"/>
      <c r="K1045" s="275"/>
      <c r="L1045" s="279"/>
      <c r="M1045" s="280"/>
      <c r="N1045" s="281"/>
      <c r="O1045" s="281"/>
      <c r="P1045" s="281"/>
      <c r="Q1045" s="281"/>
      <c r="R1045" s="281"/>
      <c r="S1045" s="281"/>
      <c r="T1045" s="282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T1045" s="283" t="s">
        <v>372</v>
      </c>
      <c r="AU1045" s="283" t="s">
        <v>88</v>
      </c>
      <c r="AV1045" s="15" t="s">
        <v>83</v>
      </c>
      <c r="AW1045" s="15" t="s">
        <v>32</v>
      </c>
      <c r="AX1045" s="15" t="s">
        <v>76</v>
      </c>
      <c r="AY1045" s="283" t="s">
        <v>362</v>
      </c>
    </row>
    <row r="1046" s="13" customFormat="1">
      <c r="A1046" s="13"/>
      <c r="B1046" s="241"/>
      <c r="C1046" s="242"/>
      <c r="D1046" s="243" t="s">
        <v>372</v>
      </c>
      <c r="E1046" s="244" t="s">
        <v>1</v>
      </c>
      <c r="F1046" s="245" t="s">
        <v>1395</v>
      </c>
      <c r="G1046" s="242"/>
      <c r="H1046" s="246">
        <v>84.599999999999994</v>
      </c>
      <c r="I1046" s="247"/>
      <c r="J1046" s="242"/>
      <c r="K1046" s="242"/>
      <c r="L1046" s="248"/>
      <c r="M1046" s="249"/>
      <c r="N1046" s="250"/>
      <c r="O1046" s="250"/>
      <c r="P1046" s="250"/>
      <c r="Q1046" s="250"/>
      <c r="R1046" s="250"/>
      <c r="S1046" s="250"/>
      <c r="T1046" s="251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52" t="s">
        <v>372</v>
      </c>
      <c r="AU1046" s="252" t="s">
        <v>88</v>
      </c>
      <c r="AV1046" s="13" t="s">
        <v>88</v>
      </c>
      <c r="AW1046" s="13" t="s">
        <v>32</v>
      </c>
      <c r="AX1046" s="13" t="s">
        <v>76</v>
      </c>
      <c r="AY1046" s="252" t="s">
        <v>362</v>
      </c>
    </row>
    <row r="1047" s="13" customFormat="1">
      <c r="A1047" s="13"/>
      <c r="B1047" s="241"/>
      <c r="C1047" s="242"/>
      <c r="D1047" s="243" t="s">
        <v>372</v>
      </c>
      <c r="E1047" s="244" t="s">
        <v>1</v>
      </c>
      <c r="F1047" s="245" t="s">
        <v>1396</v>
      </c>
      <c r="G1047" s="242"/>
      <c r="H1047" s="246">
        <v>80.659999999999997</v>
      </c>
      <c r="I1047" s="247"/>
      <c r="J1047" s="242"/>
      <c r="K1047" s="242"/>
      <c r="L1047" s="248"/>
      <c r="M1047" s="249"/>
      <c r="N1047" s="250"/>
      <c r="O1047" s="250"/>
      <c r="P1047" s="250"/>
      <c r="Q1047" s="250"/>
      <c r="R1047" s="250"/>
      <c r="S1047" s="250"/>
      <c r="T1047" s="251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52" t="s">
        <v>372</v>
      </c>
      <c r="AU1047" s="252" t="s">
        <v>88</v>
      </c>
      <c r="AV1047" s="13" t="s">
        <v>88</v>
      </c>
      <c r="AW1047" s="13" t="s">
        <v>32</v>
      </c>
      <c r="AX1047" s="13" t="s">
        <v>76</v>
      </c>
      <c r="AY1047" s="252" t="s">
        <v>362</v>
      </c>
    </row>
    <row r="1048" s="16" customFormat="1">
      <c r="A1048" s="16"/>
      <c r="B1048" s="297"/>
      <c r="C1048" s="298"/>
      <c r="D1048" s="243" t="s">
        <v>372</v>
      </c>
      <c r="E1048" s="299" t="s">
        <v>1</v>
      </c>
      <c r="F1048" s="300" t="s">
        <v>848</v>
      </c>
      <c r="G1048" s="298"/>
      <c r="H1048" s="301">
        <v>165.25999999999999</v>
      </c>
      <c r="I1048" s="302"/>
      <c r="J1048" s="298"/>
      <c r="K1048" s="298"/>
      <c r="L1048" s="303"/>
      <c r="M1048" s="304"/>
      <c r="N1048" s="305"/>
      <c r="O1048" s="305"/>
      <c r="P1048" s="305"/>
      <c r="Q1048" s="305"/>
      <c r="R1048" s="305"/>
      <c r="S1048" s="305"/>
      <c r="T1048" s="306"/>
      <c r="U1048" s="16"/>
      <c r="V1048" s="16"/>
      <c r="W1048" s="16"/>
      <c r="X1048" s="16"/>
      <c r="Y1048" s="16"/>
      <c r="Z1048" s="16"/>
      <c r="AA1048" s="16"/>
      <c r="AB1048" s="16"/>
      <c r="AC1048" s="16"/>
      <c r="AD1048" s="16"/>
      <c r="AE1048" s="16"/>
      <c r="AT1048" s="307" t="s">
        <v>372</v>
      </c>
      <c r="AU1048" s="307" t="s">
        <v>88</v>
      </c>
      <c r="AV1048" s="16" t="s">
        <v>104</v>
      </c>
      <c r="AW1048" s="16" t="s">
        <v>32</v>
      </c>
      <c r="AX1048" s="16" t="s">
        <v>76</v>
      </c>
      <c r="AY1048" s="307" t="s">
        <v>362</v>
      </c>
    </row>
    <row r="1049" s="15" customFormat="1">
      <c r="A1049" s="15"/>
      <c r="B1049" s="274"/>
      <c r="C1049" s="275"/>
      <c r="D1049" s="243" t="s">
        <v>372</v>
      </c>
      <c r="E1049" s="276" t="s">
        <v>1</v>
      </c>
      <c r="F1049" s="277" t="s">
        <v>4457</v>
      </c>
      <c r="G1049" s="275"/>
      <c r="H1049" s="276" t="s">
        <v>1</v>
      </c>
      <c r="I1049" s="278"/>
      <c r="J1049" s="275"/>
      <c r="K1049" s="275"/>
      <c r="L1049" s="279"/>
      <c r="M1049" s="280"/>
      <c r="N1049" s="281"/>
      <c r="O1049" s="281"/>
      <c r="P1049" s="281"/>
      <c r="Q1049" s="281"/>
      <c r="R1049" s="281"/>
      <c r="S1049" s="281"/>
      <c r="T1049" s="282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T1049" s="283" t="s">
        <v>372</v>
      </c>
      <c r="AU1049" s="283" t="s">
        <v>88</v>
      </c>
      <c r="AV1049" s="15" t="s">
        <v>83</v>
      </c>
      <c r="AW1049" s="15" t="s">
        <v>32</v>
      </c>
      <c r="AX1049" s="15" t="s">
        <v>76</v>
      </c>
      <c r="AY1049" s="283" t="s">
        <v>362</v>
      </c>
    </row>
    <row r="1050" s="13" customFormat="1">
      <c r="A1050" s="13"/>
      <c r="B1050" s="241"/>
      <c r="C1050" s="242"/>
      <c r="D1050" s="243" t="s">
        <v>372</v>
      </c>
      <c r="E1050" s="244" t="s">
        <v>1</v>
      </c>
      <c r="F1050" s="245" t="s">
        <v>1395</v>
      </c>
      <c r="G1050" s="242"/>
      <c r="H1050" s="246">
        <v>84.599999999999994</v>
      </c>
      <c r="I1050" s="247"/>
      <c r="J1050" s="242"/>
      <c r="K1050" s="242"/>
      <c r="L1050" s="248"/>
      <c r="M1050" s="249"/>
      <c r="N1050" s="250"/>
      <c r="O1050" s="250"/>
      <c r="P1050" s="250"/>
      <c r="Q1050" s="250"/>
      <c r="R1050" s="250"/>
      <c r="S1050" s="250"/>
      <c r="T1050" s="251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52" t="s">
        <v>372</v>
      </c>
      <c r="AU1050" s="252" t="s">
        <v>88</v>
      </c>
      <c r="AV1050" s="13" t="s">
        <v>88</v>
      </c>
      <c r="AW1050" s="13" t="s">
        <v>32</v>
      </c>
      <c r="AX1050" s="13" t="s">
        <v>76</v>
      </c>
      <c r="AY1050" s="252" t="s">
        <v>362</v>
      </c>
    </row>
    <row r="1051" s="13" customFormat="1">
      <c r="A1051" s="13"/>
      <c r="B1051" s="241"/>
      <c r="C1051" s="242"/>
      <c r="D1051" s="243" t="s">
        <v>372</v>
      </c>
      <c r="E1051" s="244" t="s">
        <v>1</v>
      </c>
      <c r="F1051" s="245" t="s">
        <v>1396</v>
      </c>
      <c r="G1051" s="242"/>
      <c r="H1051" s="246">
        <v>80.659999999999997</v>
      </c>
      <c r="I1051" s="247"/>
      <c r="J1051" s="242"/>
      <c r="K1051" s="242"/>
      <c r="L1051" s="248"/>
      <c r="M1051" s="249"/>
      <c r="N1051" s="250"/>
      <c r="O1051" s="250"/>
      <c r="P1051" s="250"/>
      <c r="Q1051" s="250"/>
      <c r="R1051" s="250"/>
      <c r="S1051" s="250"/>
      <c r="T1051" s="251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52" t="s">
        <v>372</v>
      </c>
      <c r="AU1051" s="252" t="s">
        <v>88</v>
      </c>
      <c r="AV1051" s="13" t="s">
        <v>88</v>
      </c>
      <c r="AW1051" s="13" t="s">
        <v>32</v>
      </c>
      <c r="AX1051" s="13" t="s">
        <v>76</v>
      </c>
      <c r="AY1051" s="252" t="s">
        <v>362</v>
      </c>
    </row>
    <row r="1052" s="16" customFormat="1">
      <c r="A1052" s="16"/>
      <c r="B1052" s="297"/>
      <c r="C1052" s="298"/>
      <c r="D1052" s="243" t="s">
        <v>372</v>
      </c>
      <c r="E1052" s="299" t="s">
        <v>1</v>
      </c>
      <c r="F1052" s="300" t="s">
        <v>848</v>
      </c>
      <c r="G1052" s="298"/>
      <c r="H1052" s="301">
        <v>165.25999999999999</v>
      </c>
      <c r="I1052" s="302"/>
      <c r="J1052" s="298"/>
      <c r="K1052" s="298"/>
      <c r="L1052" s="303"/>
      <c r="M1052" s="304"/>
      <c r="N1052" s="305"/>
      <c r="O1052" s="305"/>
      <c r="P1052" s="305"/>
      <c r="Q1052" s="305"/>
      <c r="R1052" s="305"/>
      <c r="S1052" s="305"/>
      <c r="T1052" s="306"/>
      <c r="U1052" s="16"/>
      <c r="V1052" s="16"/>
      <c r="W1052" s="16"/>
      <c r="X1052" s="16"/>
      <c r="Y1052" s="16"/>
      <c r="Z1052" s="16"/>
      <c r="AA1052" s="16"/>
      <c r="AB1052" s="16"/>
      <c r="AC1052" s="16"/>
      <c r="AD1052" s="16"/>
      <c r="AE1052" s="16"/>
      <c r="AT1052" s="307" t="s">
        <v>372</v>
      </c>
      <c r="AU1052" s="307" t="s">
        <v>88</v>
      </c>
      <c r="AV1052" s="16" t="s">
        <v>104</v>
      </c>
      <c r="AW1052" s="16" t="s">
        <v>32</v>
      </c>
      <c r="AX1052" s="16" t="s">
        <v>76</v>
      </c>
      <c r="AY1052" s="307" t="s">
        <v>362</v>
      </c>
    </row>
    <row r="1053" s="14" customFormat="1">
      <c r="A1053" s="14"/>
      <c r="B1053" s="263"/>
      <c r="C1053" s="264"/>
      <c r="D1053" s="243" t="s">
        <v>372</v>
      </c>
      <c r="E1053" s="265" t="s">
        <v>1</v>
      </c>
      <c r="F1053" s="266" t="s">
        <v>396</v>
      </c>
      <c r="G1053" s="264"/>
      <c r="H1053" s="267">
        <v>867.5</v>
      </c>
      <c r="I1053" s="268"/>
      <c r="J1053" s="264"/>
      <c r="K1053" s="264"/>
      <c r="L1053" s="269"/>
      <c r="M1053" s="270"/>
      <c r="N1053" s="271"/>
      <c r="O1053" s="271"/>
      <c r="P1053" s="271"/>
      <c r="Q1053" s="271"/>
      <c r="R1053" s="271"/>
      <c r="S1053" s="271"/>
      <c r="T1053" s="272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73" t="s">
        <v>372</v>
      </c>
      <c r="AU1053" s="273" t="s">
        <v>88</v>
      </c>
      <c r="AV1053" s="14" t="s">
        <v>370</v>
      </c>
      <c r="AW1053" s="14" t="s">
        <v>32</v>
      </c>
      <c r="AX1053" s="14" t="s">
        <v>83</v>
      </c>
      <c r="AY1053" s="273" t="s">
        <v>362</v>
      </c>
    </row>
    <row r="1054" s="2" customFormat="1" ht="24.15" customHeight="1">
      <c r="A1054" s="39"/>
      <c r="B1054" s="40"/>
      <c r="C1054" s="228" t="s">
        <v>1397</v>
      </c>
      <c r="D1054" s="228" t="s">
        <v>365</v>
      </c>
      <c r="E1054" s="229" t="s">
        <v>1398</v>
      </c>
      <c r="F1054" s="230" t="s">
        <v>1399</v>
      </c>
      <c r="G1054" s="231" t="s">
        <v>368</v>
      </c>
      <c r="H1054" s="232">
        <v>96.540000000000006</v>
      </c>
      <c r="I1054" s="233"/>
      <c r="J1054" s="234">
        <f>ROUND(I1054*H1054,2)</f>
        <v>0</v>
      </c>
      <c r="K1054" s="230" t="s">
        <v>369</v>
      </c>
      <c r="L1054" s="45"/>
      <c r="M1054" s="235" t="s">
        <v>1</v>
      </c>
      <c r="N1054" s="236" t="s">
        <v>42</v>
      </c>
      <c r="O1054" s="92"/>
      <c r="P1054" s="237">
        <f>O1054*H1054</f>
        <v>0</v>
      </c>
      <c r="Q1054" s="237">
        <v>0.024899999999999999</v>
      </c>
      <c r="R1054" s="237">
        <f>Q1054*H1054</f>
        <v>2.4038460000000001</v>
      </c>
      <c r="S1054" s="237">
        <v>0</v>
      </c>
      <c r="T1054" s="238">
        <f>S1054*H1054</f>
        <v>0</v>
      </c>
      <c r="U1054" s="39"/>
      <c r="V1054" s="39"/>
      <c r="W1054" s="39"/>
      <c r="X1054" s="39"/>
      <c r="Y1054" s="39"/>
      <c r="Z1054" s="39"/>
      <c r="AA1054" s="39"/>
      <c r="AB1054" s="39"/>
      <c r="AC1054" s="39"/>
      <c r="AD1054" s="39"/>
      <c r="AE1054" s="39"/>
      <c r="AR1054" s="239" t="s">
        <v>440</v>
      </c>
      <c r="AT1054" s="239" t="s">
        <v>365</v>
      </c>
      <c r="AU1054" s="239" t="s">
        <v>88</v>
      </c>
      <c r="AY1054" s="18" t="s">
        <v>362</v>
      </c>
      <c r="BE1054" s="240">
        <f>IF(N1054="základní",J1054,0)</f>
        <v>0</v>
      </c>
      <c r="BF1054" s="240">
        <f>IF(N1054="snížená",J1054,0)</f>
        <v>0</v>
      </c>
      <c r="BG1054" s="240">
        <f>IF(N1054="zákl. přenesená",J1054,0)</f>
        <v>0</v>
      </c>
      <c r="BH1054" s="240">
        <f>IF(N1054="sníž. přenesená",J1054,0)</f>
        <v>0</v>
      </c>
      <c r="BI1054" s="240">
        <f>IF(N1054="nulová",J1054,0)</f>
        <v>0</v>
      </c>
      <c r="BJ1054" s="18" t="s">
        <v>88</v>
      </c>
      <c r="BK1054" s="240">
        <f>ROUND(I1054*H1054,2)</f>
        <v>0</v>
      </c>
      <c r="BL1054" s="18" t="s">
        <v>440</v>
      </c>
      <c r="BM1054" s="239" t="s">
        <v>4780</v>
      </c>
    </row>
    <row r="1055" s="15" customFormat="1">
      <c r="A1055" s="15"/>
      <c r="B1055" s="274"/>
      <c r="C1055" s="275"/>
      <c r="D1055" s="243" t="s">
        <v>372</v>
      </c>
      <c r="E1055" s="276" t="s">
        <v>1</v>
      </c>
      <c r="F1055" s="277" t="s">
        <v>1401</v>
      </c>
      <c r="G1055" s="275"/>
      <c r="H1055" s="276" t="s">
        <v>1</v>
      </c>
      <c r="I1055" s="278"/>
      <c r="J1055" s="275"/>
      <c r="K1055" s="275"/>
      <c r="L1055" s="279"/>
      <c r="M1055" s="280"/>
      <c r="N1055" s="281"/>
      <c r="O1055" s="281"/>
      <c r="P1055" s="281"/>
      <c r="Q1055" s="281"/>
      <c r="R1055" s="281"/>
      <c r="S1055" s="281"/>
      <c r="T1055" s="282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T1055" s="283" t="s">
        <v>372</v>
      </c>
      <c r="AU1055" s="283" t="s">
        <v>88</v>
      </c>
      <c r="AV1055" s="15" t="s">
        <v>83</v>
      </c>
      <c r="AW1055" s="15" t="s">
        <v>32</v>
      </c>
      <c r="AX1055" s="15" t="s">
        <v>76</v>
      </c>
      <c r="AY1055" s="283" t="s">
        <v>362</v>
      </c>
    </row>
    <row r="1056" s="15" customFormat="1">
      <c r="A1056" s="15"/>
      <c r="B1056" s="274"/>
      <c r="C1056" s="275"/>
      <c r="D1056" s="243" t="s">
        <v>372</v>
      </c>
      <c r="E1056" s="276" t="s">
        <v>1</v>
      </c>
      <c r="F1056" s="277" t="s">
        <v>4781</v>
      </c>
      <c r="G1056" s="275"/>
      <c r="H1056" s="276" t="s">
        <v>1</v>
      </c>
      <c r="I1056" s="278"/>
      <c r="J1056" s="275"/>
      <c r="K1056" s="275"/>
      <c r="L1056" s="279"/>
      <c r="M1056" s="280"/>
      <c r="N1056" s="281"/>
      <c r="O1056" s="281"/>
      <c r="P1056" s="281"/>
      <c r="Q1056" s="281"/>
      <c r="R1056" s="281"/>
      <c r="S1056" s="281"/>
      <c r="T1056" s="282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T1056" s="283" t="s">
        <v>372</v>
      </c>
      <c r="AU1056" s="283" t="s">
        <v>88</v>
      </c>
      <c r="AV1056" s="15" t="s">
        <v>83</v>
      </c>
      <c r="AW1056" s="15" t="s">
        <v>32</v>
      </c>
      <c r="AX1056" s="15" t="s">
        <v>76</v>
      </c>
      <c r="AY1056" s="283" t="s">
        <v>362</v>
      </c>
    </row>
    <row r="1057" s="13" customFormat="1">
      <c r="A1057" s="13"/>
      <c r="B1057" s="241"/>
      <c r="C1057" s="242"/>
      <c r="D1057" s="243" t="s">
        <v>372</v>
      </c>
      <c r="E1057" s="244" t="s">
        <v>1</v>
      </c>
      <c r="F1057" s="245" t="s">
        <v>4782</v>
      </c>
      <c r="G1057" s="242"/>
      <c r="H1057" s="246">
        <v>96.540000000000006</v>
      </c>
      <c r="I1057" s="247"/>
      <c r="J1057" s="242"/>
      <c r="K1057" s="242"/>
      <c r="L1057" s="248"/>
      <c r="M1057" s="249"/>
      <c r="N1057" s="250"/>
      <c r="O1057" s="250"/>
      <c r="P1057" s="250"/>
      <c r="Q1057" s="250"/>
      <c r="R1057" s="250"/>
      <c r="S1057" s="250"/>
      <c r="T1057" s="251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52" t="s">
        <v>372</v>
      </c>
      <c r="AU1057" s="252" t="s">
        <v>88</v>
      </c>
      <c r="AV1057" s="13" t="s">
        <v>88</v>
      </c>
      <c r="AW1057" s="13" t="s">
        <v>32</v>
      </c>
      <c r="AX1057" s="13" t="s">
        <v>76</v>
      </c>
      <c r="AY1057" s="252" t="s">
        <v>362</v>
      </c>
    </row>
    <row r="1058" s="16" customFormat="1">
      <c r="A1058" s="16"/>
      <c r="B1058" s="297"/>
      <c r="C1058" s="298"/>
      <c r="D1058" s="243" t="s">
        <v>372</v>
      </c>
      <c r="E1058" s="299" t="s">
        <v>1</v>
      </c>
      <c r="F1058" s="300" t="s">
        <v>848</v>
      </c>
      <c r="G1058" s="298"/>
      <c r="H1058" s="301">
        <v>96.540000000000006</v>
      </c>
      <c r="I1058" s="302"/>
      <c r="J1058" s="298"/>
      <c r="K1058" s="298"/>
      <c r="L1058" s="303"/>
      <c r="M1058" s="304"/>
      <c r="N1058" s="305"/>
      <c r="O1058" s="305"/>
      <c r="P1058" s="305"/>
      <c r="Q1058" s="305"/>
      <c r="R1058" s="305"/>
      <c r="S1058" s="305"/>
      <c r="T1058" s="306"/>
      <c r="U1058" s="16"/>
      <c r="V1058" s="16"/>
      <c r="W1058" s="16"/>
      <c r="X1058" s="16"/>
      <c r="Y1058" s="16"/>
      <c r="Z1058" s="16"/>
      <c r="AA1058" s="16"/>
      <c r="AB1058" s="16"/>
      <c r="AC1058" s="16"/>
      <c r="AD1058" s="16"/>
      <c r="AE1058" s="16"/>
      <c r="AT1058" s="307" t="s">
        <v>372</v>
      </c>
      <c r="AU1058" s="307" t="s">
        <v>88</v>
      </c>
      <c r="AV1058" s="16" t="s">
        <v>104</v>
      </c>
      <c r="AW1058" s="16" t="s">
        <v>32</v>
      </c>
      <c r="AX1058" s="16" t="s">
        <v>76</v>
      </c>
      <c r="AY1058" s="307" t="s">
        <v>362</v>
      </c>
    </row>
    <row r="1059" s="14" customFormat="1">
      <c r="A1059" s="14"/>
      <c r="B1059" s="263"/>
      <c r="C1059" s="264"/>
      <c r="D1059" s="243" t="s">
        <v>372</v>
      </c>
      <c r="E1059" s="265" t="s">
        <v>1</v>
      </c>
      <c r="F1059" s="266" t="s">
        <v>396</v>
      </c>
      <c r="G1059" s="264"/>
      <c r="H1059" s="267">
        <v>96.540000000000006</v>
      </c>
      <c r="I1059" s="268"/>
      <c r="J1059" s="264"/>
      <c r="K1059" s="264"/>
      <c r="L1059" s="269"/>
      <c r="M1059" s="270"/>
      <c r="N1059" s="271"/>
      <c r="O1059" s="271"/>
      <c r="P1059" s="271"/>
      <c r="Q1059" s="271"/>
      <c r="R1059" s="271"/>
      <c r="S1059" s="271"/>
      <c r="T1059" s="272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73" t="s">
        <v>372</v>
      </c>
      <c r="AU1059" s="273" t="s">
        <v>88</v>
      </c>
      <c r="AV1059" s="14" t="s">
        <v>370</v>
      </c>
      <c r="AW1059" s="14" t="s">
        <v>32</v>
      </c>
      <c r="AX1059" s="14" t="s">
        <v>83</v>
      </c>
      <c r="AY1059" s="273" t="s">
        <v>362</v>
      </c>
    </row>
    <row r="1060" s="2" customFormat="1" ht="16.5" customHeight="1">
      <c r="A1060" s="39"/>
      <c r="B1060" s="40"/>
      <c r="C1060" s="228" t="s">
        <v>1405</v>
      </c>
      <c r="D1060" s="228" t="s">
        <v>365</v>
      </c>
      <c r="E1060" s="229" t="s">
        <v>1406</v>
      </c>
      <c r="F1060" s="230" t="s">
        <v>1407</v>
      </c>
      <c r="G1060" s="231" t="s">
        <v>368</v>
      </c>
      <c r="H1060" s="232">
        <v>964.03999999999996</v>
      </c>
      <c r="I1060" s="233"/>
      <c r="J1060" s="234">
        <f>ROUND(I1060*H1060,2)</f>
        <v>0</v>
      </c>
      <c r="K1060" s="230" t="s">
        <v>369</v>
      </c>
      <c r="L1060" s="45"/>
      <c r="M1060" s="235" t="s">
        <v>1</v>
      </c>
      <c r="N1060" s="236" t="s">
        <v>42</v>
      </c>
      <c r="O1060" s="92"/>
      <c r="P1060" s="237">
        <f>O1060*H1060</f>
        <v>0</v>
      </c>
      <c r="Q1060" s="237">
        <v>0</v>
      </c>
      <c r="R1060" s="237">
        <f>Q1060*H1060</f>
        <v>0</v>
      </c>
      <c r="S1060" s="237">
        <v>0</v>
      </c>
      <c r="T1060" s="238">
        <f>S1060*H1060</f>
        <v>0</v>
      </c>
      <c r="U1060" s="39"/>
      <c r="V1060" s="39"/>
      <c r="W1060" s="39"/>
      <c r="X1060" s="39"/>
      <c r="Y1060" s="39"/>
      <c r="Z1060" s="39"/>
      <c r="AA1060" s="39"/>
      <c r="AB1060" s="39"/>
      <c r="AC1060" s="39"/>
      <c r="AD1060" s="39"/>
      <c r="AE1060" s="39"/>
      <c r="AR1060" s="239" t="s">
        <v>440</v>
      </c>
      <c r="AT1060" s="239" t="s">
        <v>365</v>
      </c>
      <c r="AU1060" s="239" t="s">
        <v>88</v>
      </c>
      <c r="AY1060" s="18" t="s">
        <v>362</v>
      </c>
      <c r="BE1060" s="240">
        <f>IF(N1060="základní",J1060,0)</f>
        <v>0</v>
      </c>
      <c r="BF1060" s="240">
        <f>IF(N1060="snížená",J1060,0)</f>
        <v>0</v>
      </c>
      <c r="BG1060" s="240">
        <f>IF(N1060="zákl. přenesená",J1060,0)</f>
        <v>0</v>
      </c>
      <c r="BH1060" s="240">
        <f>IF(N1060="sníž. přenesená",J1060,0)</f>
        <v>0</v>
      </c>
      <c r="BI1060" s="240">
        <f>IF(N1060="nulová",J1060,0)</f>
        <v>0</v>
      </c>
      <c r="BJ1060" s="18" t="s">
        <v>88</v>
      </c>
      <c r="BK1060" s="240">
        <f>ROUND(I1060*H1060,2)</f>
        <v>0</v>
      </c>
      <c r="BL1060" s="18" t="s">
        <v>440</v>
      </c>
      <c r="BM1060" s="239" t="s">
        <v>4783</v>
      </c>
    </row>
    <row r="1061" s="13" customFormat="1">
      <c r="A1061" s="13"/>
      <c r="B1061" s="241"/>
      <c r="C1061" s="242"/>
      <c r="D1061" s="243" t="s">
        <v>372</v>
      </c>
      <c r="E1061" s="244" t="s">
        <v>1</v>
      </c>
      <c r="F1061" s="245" t="s">
        <v>4784</v>
      </c>
      <c r="G1061" s="242"/>
      <c r="H1061" s="246">
        <v>964.03999999999996</v>
      </c>
      <c r="I1061" s="247"/>
      <c r="J1061" s="242"/>
      <c r="K1061" s="242"/>
      <c r="L1061" s="248"/>
      <c r="M1061" s="249"/>
      <c r="N1061" s="250"/>
      <c r="O1061" s="250"/>
      <c r="P1061" s="250"/>
      <c r="Q1061" s="250"/>
      <c r="R1061" s="250"/>
      <c r="S1061" s="250"/>
      <c r="T1061" s="251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52" t="s">
        <v>372</v>
      </c>
      <c r="AU1061" s="252" t="s">
        <v>88</v>
      </c>
      <c r="AV1061" s="13" t="s">
        <v>88</v>
      </c>
      <c r="AW1061" s="13" t="s">
        <v>32</v>
      </c>
      <c r="AX1061" s="13" t="s">
        <v>83</v>
      </c>
      <c r="AY1061" s="252" t="s">
        <v>362</v>
      </c>
    </row>
    <row r="1062" s="2" customFormat="1" ht="24.15" customHeight="1">
      <c r="A1062" s="39"/>
      <c r="B1062" s="40"/>
      <c r="C1062" s="253" t="s">
        <v>1410</v>
      </c>
      <c r="D1062" s="253" t="s">
        <v>380</v>
      </c>
      <c r="E1062" s="254" t="s">
        <v>1411</v>
      </c>
      <c r="F1062" s="255" t="s">
        <v>1412</v>
      </c>
      <c r="G1062" s="256" t="s">
        <v>368</v>
      </c>
      <c r="H1062" s="257">
        <v>1205.05</v>
      </c>
      <c r="I1062" s="258"/>
      <c r="J1062" s="259">
        <f>ROUND(I1062*H1062,2)</f>
        <v>0</v>
      </c>
      <c r="K1062" s="255" t="s">
        <v>369</v>
      </c>
      <c r="L1062" s="260"/>
      <c r="M1062" s="261" t="s">
        <v>1</v>
      </c>
      <c r="N1062" s="262" t="s">
        <v>42</v>
      </c>
      <c r="O1062" s="92"/>
      <c r="P1062" s="237">
        <f>O1062*H1062</f>
        <v>0</v>
      </c>
      <c r="Q1062" s="237">
        <v>0.00013999999999999999</v>
      </c>
      <c r="R1062" s="237">
        <f>Q1062*H1062</f>
        <v>0.16870699999999997</v>
      </c>
      <c r="S1062" s="237">
        <v>0</v>
      </c>
      <c r="T1062" s="238">
        <f>S1062*H1062</f>
        <v>0</v>
      </c>
      <c r="U1062" s="39"/>
      <c r="V1062" s="39"/>
      <c r="W1062" s="39"/>
      <c r="X1062" s="39"/>
      <c r="Y1062" s="39"/>
      <c r="Z1062" s="39"/>
      <c r="AA1062" s="39"/>
      <c r="AB1062" s="39"/>
      <c r="AC1062" s="39"/>
      <c r="AD1062" s="39"/>
      <c r="AE1062" s="39"/>
      <c r="AR1062" s="239" t="s">
        <v>526</v>
      </c>
      <c r="AT1062" s="239" t="s">
        <v>380</v>
      </c>
      <c r="AU1062" s="239" t="s">
        <v>88</v>
      </c>
      <c r="AY1062" s="18" t="s">
        <v>362</v>
      </c>
      <c r="BE1062" s="240">
        <f>IF(N1062="základní",J1062,0)</f>
        <v>0</v>
      </c>
      <c r="BF1062" s="240">
        <f>IF(N1062="snížená",J1062,0)</f>
        <v>0</v>
      </c>
      <c r="BG1062" s="240">
        <f>IF(N1062="zákl. přenesená",J1062,0)</f>
        <v>0</v>
      </c>
      <c r="BH1062" s="240">
        <f>IF(N1062="sníž. přenesená",J1062,0)</f>
        <v>0</v>
      </c>
      <c r="BI1062" s="240">
        <f>IF(N1062="nulová",J1062,0)</f>
        <v>0</v>
      </c>
      <c r="BJ1062" s="18" t="s">
        <v>88</v>
      </c>
      <c r="BK1062" s="240">
        <f>ROUND(I1062*H1062,2)</f>
        <v>0</v>
      </c>
      <c r="BL1062" s="18" t="s">
        <v>440</v>
      </c>
      <c r="BM1062" s="239" t="s">
        <v>4785</v>
      </c>
    </row>
    <row r="1063" s="13" customFormat="1">
      <c r="A1063" s="13"/>
      <c r="B1063" s="241"/>
      <c r="C1063" s="242"/>
      <c r="D1063" s="243" t="s">
        <v>372</v>
      </c>
      <c r="E1063" s="244" t="s">
        <v>1</v>
      </c>
      <c r="F1063" s="245" t="s">
        <v>4786</v>
      </c>
      <c r="G1063" s="242"/>
      <c r="H1063" s="246">
        <v>964.03999999999996</v>
      </c>
      <c r="I1063" s="247"/>
      <c r="J1063" s="242"/>
      <c r="K1063" s="242"/>
      <c r="L1063" s="248"/>
      <c r="M1063" s="249"/>
      <c r="N1063" s="250"/>
      <c r="O1063" s="250"/>
      <c r="P1063" s="250"/>
      <c r="Q1063" s="250"/>
      <c r="R1063" s="250"/>
      <c r="S1063" s="250"/>
      <c r="T1063" s="251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52" t="s">
        <v>372</v>
      </c>
      <c r="AU1063" s="252" t="s">
        <v>88</v>
      </c>
      <c r="AV1063" s="13" t="s">
        <v>88</v>
      </c>
      <c r="AW1063" s="13" t="s">
        <v>32</v>
      </c>
      <c r="AX1063" s="13" t="s">
        <v>83</v>
      </c>
      <c r="AY1063" s="252" t="s">
        <v>362</v>
      </c>
    </row>
    <row r="1064" s="13" customFormat="1">
      <c r="A1064" s="13"/>
      <c r="B1064" s="241"/>
      <c r="C1064" s="242"/>
      <c r="D1064" s="243" t="s">
        <v>372</v>
      </c>
      <c r="E1064" s="242"/>
      <c r="F1064" s="245" t="s">
        <v>4787</v>
      </c>
      <c r="G1064" s="242"/>
      <c r="H1064" s="246">
        <v>1205.05</v>
      </c>
      <c r="I1064" s="247"/>
      <c r="J1064" s="242"/>
      <c r="K1064" s="242"/>
      <c r="L1064" s="248"/>
      <c r="M1064" s="249"/>
      <c r="N1064" s="250"/>
      <c r="O1064" s="250"/>
      <c r="P1064" s="250"/>
      <c r="Q1064" s="250"/>
      <c r="R1064" s="250"/>
      <c r="S1064" s="250"/>
      <c r="T1064" s="251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52" t="s">
        <v>372</v>
      </c>
      <c r="AU1064" s="252" t="s">
        <v>88</v>
      </c>
      <c r="AV1064" s="13" t="s">
        <v>88</v>
      </c>
      <c r="AW1064" s="13" t="s">
        <v>4</v>
      </c>
      <c r="AX1064" s="13" t="s">
        <v>83</v>
      </c>
      <c r="AY1064" s="252" t="s">
        <v>362</v>
      </c>
    </row>
    <row r="1065" s="2" customFormat="1" ht="21.75" customHeight="1">
      <c r="A1065" s="39"/>
      <c r="B1065" s="40"/>
      <c r="C1065" s="228" t="s">
        <v>1416</v>
      </c>
      <c r="D1065" s="228" t="s">
        <v>365</v>
      </c>
      <c r="E1065" s="229" t="s">
        <v>2455</v>
      </c>
      <c r="F1065" s="230" t="s">
        <v>2456</v>
      </c>
      <c r="G1065" s="231" t="s">
        <v>403</v>
      </c>
      <c r="H1065" s="232">
        <v>273.40199999999999</v>
      </c>
      <c r="I1065" s="233"/>
      <c r="J1065" s="234">
        <f>ROUND(I1065*H1065,2)</f>
        <v>0</v>
      </c>
      <c r="K1065" s="230" t="s">
        <v>369</v>
      </c>
      <c r="L1065" s="45"/>
      <c r="M1065" s="235" t="s">
        <v>1</v>
      </c>
      <c r="N1065" s="236" t="s">
        <v>42</v>
      </c>
      <c r="O1065" s="92"/>
      <c r="P1065" s="237">
        <f>O1065*H1065</f>
        <v>0</v>
      </c>
      <c r="Q1065" s="237">
        <v>0.0088299999999999993</v>
      </c>
      <c r="R1065" s="237">
        <f>Q1065*H1065</f>
        <v>2.4141396599999996</v>
      </c>
      <c r="S1065" s="237">
        <v>0</v>
      </c>
      <c r="T1065" s="238">
        <f>S1065*H1065</f>
        <v>0</v>
      </c>
      <c r="U1065" s="39"/>
      <c r="V1065" s="39"/>
      <c r="W1065" s="39"/>
      <c r="X1065" s="39"/>
      <c r="Y1065" s="39"/>
      <c r="Z1065" s="39"/>
      <c r="AA1065" s="39"/>
      <c r="AB1065" s="39"/>
      <c r="AC1065" s="39"/>
      <c r="AD1065" s="39"/>
      <c r="AE1065" s="39"/>
      <c r="AR1065" s="239" t="s">
        <v>440</v>
      </c>
      <c r="AT1065" s="239" t="s">
        <v>365</v>
      </c>
      <c r="AU1065" s="239" t="s">
        <v>88</v>
      </c>
      <c r="AY1065" s="18" t="s">
        <v>362</v>
      </c>
      <c r="BE1065" s="240">
        <f>IF(N1065="základní",J1065,0)</f>
        <v>0</v>
      </c>
      <c r="BF1065" s="240">
        <f>IF(N1065="snížená",J1065,0)</f>
        <v>0</v>
      </c>
      <c r="BG1065" s="240">
        <f>IF(N1065="zákl. přenesená",J1065,0)</f>
        <v>0</v>
      </c>
      <c r="BH1065" s="240">
        <f>IF(N1065="sníž. přenesená",J1065,0)</f>
        <v>0</v>
      </c>
      <c r="BI1065" s="240">
        <f>IF(N1065="nulová",J1065,0)</f>
        <v>0</v>
      </c>
      <c r="BJ1065" s="18" t="s">
        <v>88</v>
      </c>
      <c r="BK1065" s="240">
        <f>ROUND(I1065*H1065,2)</f>
        <v>0</v>
      </c>
      <c r="BL1065" s="18" t="s">
        <v>440</v>
      </c>
      <c r="BM1065" s="239" t="s">
        <v>4788</v>
      </c>
    </row>
    <row r="1066" s="15" customFormat="1">
      <c r="A1066" s="15"/>
      <c r="B1066" s="274"/>
      <c r="C1066" s="275"/>
      <c r="D1066" s="243" t="s">
        <v>372</v>
      </c>
      <c r="E1066" s="276" t="s">
        <v>1</v>
      </c>
      <c r="F1066" s="277" t="s">
        <v>1448</v>
      </c>
      <c r="G1066" s="275"/>
      <c r="H1066" s="276" t="s">
        <v>1</v>
      </c>
      <c r="I1066" s="278"/>
      <c r="J1066" s="275"/>
      <c r="K1066" s="275"/>
      <c r="L1066" s="279"/>
      <c r="M1066" s="280"/>
      <c r="N1066" s="281"/>
      <c r="O1066" s="281"/>
      <c r="P1066" s="281"/>
      <c r="Q1066" s="281"/>
      <c r="R1066" s="281"/>
      <c r="S1066" s="281"/>
      <c r="T1066" s="282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T1066" s="283" t="s">
        <v>372</v>
      </c>
      <c r="AU1066" s="283" t="s">
        <v>88</v>
      </c>
      <c r="AV1066" s="15" t="s">
        <v>83</v>
      </c>
      <c r="AW1066" s="15" t="s">
        <v>32</v>
      </c>
      <c r="AX1066" s="15" t="s">
        <v>76</v>
      </c>
      <c r="AY1066" s="283" t="s">
        <v>362</v>
      </c>
    </row>
    <row r="1067" s="15" customFormat="1">
      <c r="A1067" s="15"/>
      <c r="B1067" s="274"/>
      <c r="C1067" s="275"/>
      <c r="D1067" s="243" t="s">
        <v>372</v>
      </c>
      <c r="E1067" s="276" t="s">
        <v>1</v>
      </c>
      <c r="F1067" s="277" t="s">
        <v>658</v>
      </c>
      <c r="G1067" s="275"/>
      <c r="H1067" s="276" t="s">
        <v>1</v>
      </c>
      <c r="I1067" s="278"/>
      <c r="J1067" s="275"/>
      <c r="K1067" s="275"/>
      <c r="L1067" s="279"/>
      <c r="M1067" s="280"/>
      <c r="N1067" s="281"/>
      <c r="O1067" s="281"/>
      <c r="P1067" s="281"/>
      <c r="Q1067" s="281"/>
      <c r="R1067" s="281"/>
      <c r="S1067" s="281"/>
      <c r="T1067" s="282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T1067" s="283" t="s">
        <v>372</v>
      </c>
      <c r="AU1067" s="283" t="s">
        <v>88</v>
      </c>
      <c r="AV1067" s="15" t="s">
        <v>83</v>
      </c>
      <c r="AW1067" s="15" t="s">
        <v>32</v>
      </c>
      <c r="AX1067" s="15" t="s">
        <v>76</v>
      </c>
      <c r="AY1067" s="283" t="s">
        <v>362</v>
      </c>
    </row>
    <row r="1068" s="13" customFormat="1">
      <c r="A1068" s="13"/>
      <c r="B1068" s="241"/>
      <c r="C1068" s="242"/>
      <c r="D1068" s="243" t="s">
        <v>372</v>
      </c>
      <c r="E1068" s="244" t="s">
        <v>1</v>
      </c>
      <c r="F1068" s="245" t="s">
        <v>4789</v>
      </c>
      <c r="G1068" s="242"/>
      <c r="H1068" s="246">
        <v>79.200000000000003</v>
      </c>
      <c r="I1068" s="247"/>
      <c r="J1068" s="242"/>
      <c r="K1068" s="242"/>
      <c r="L1068" s="248"/>
      <c r="M1068" s="249"/>
      <c r="N1068" s="250"/>
      <c r="O1068" s="250"/>
      <c r="P1068" s="250"/>
      <c r="Q1068" s="250"/>
      <c r="R1068" s="250"/>
      <c r="S1068" s="250"/>
      <c r="T1068" s="251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52" t="s">
        <v>372</v>
      </c>
      <c r="AU1068" s="252" t="s">
        <v>88</v>
      </c>
      <c r="AV1068" s="13" t="s">
        <v>88</v>
      </c>
      <c r="AW1068" s="13" t="s">
        <v>32</v>
      </c>
      <c r="AX1068" s="13" t="s">
        <v>76</v>
      </c>
      <c r="AY1068" s="252" t="s">
        <v>362</v>
      </c>
    </row>
    <row r="1069" s="13" customFormat="1">
      <c r="A1069" s="13"/>
      <c r="B1069" s="241"/>
      <c r="C1069" s="242"/>
      <c r="D1069" s="243" t="s">
        <v>372</v>
      </c>
      <c r="E1069" s="244" t="s">
        <v>1</v>
      </c>
      <c r="F1069" s="245" t="s">
        <v>4790</v>
      </c>
      <c r="G1069" s="242"/>
      <c r="H1069" s="246">
        <v>2.25</v>
      </c>
      <c r="I1069" s="247"/>
      <c r="J1069" s="242"/>
      <c r="K1069" s="242"/>
      <c r="L1069" s="248"/>
      <c r="M1069" s="249"/>
      <c r="N1069" s="250"/>
      <c r="O1069" s="250"/>
      <c r="P1069" s="250"/>
      <c r="Q1069" s="250"/>
      <c r="R1069" s="250"/>
      <c r="S1069" s="250"/>
      <c r="T1069" s="251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52" t="s">
        <v>372</v>
      </c>
      <c r="AU1069" s="252" t="s">
        <v>88</v>
      </c>
      <c r="AV1069" s="13" t="s">
        <v>88</v>
      </c>
      <c r="AW1069" s="13" t="s">
        <v>32</v>
      </c>
      <c r="AX1069" s="13" t="s">
        <v>76</v>
      </c>
      <c r="AY1069" s="252" t="s">
        <v>362</v>
      </c>
    </row>
    <row r="1070" s="15" customFormat="1">
      <c r="A1070" s="15"/>
      <c r="B1070" s="274"/>
      <c r="C1070" s="275"/>
      <c r="D1070" s="243" t="s">
        <v>372</v>
      </c>
      <c r="E1070" s="276" t="s">
        <v>1</v>
      </c>
      <c r="F1070" s="277" t="s">
        <v>4791</v>
      </c>
      <c r="G1070" s="275"/>
      <c r="H1070" s="276" t="s">
        <v>1</v>
      </c>
      <c r="I1070" s="278"/>
      <c r="J1070" s="275"/>
      <c r="K1070" s="275"/>
      <c r="L1070" s="279"/>
      <c r="M1070" s="280"/>
      <c r="N1070" s="281"/>
      <c r="O1070" s="281"/>
      <c r="P1070" s="281"/>
      <c r="Q1070" s="281"/>
      <c r="R1070" s="281"/>
      <c r="S1070" s="281"/>
      <c r="T1070" s="282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T1070" s="283" t="s">
        <v>372</v>
      </c>
      <c r="AU1070" s="283" t="s">
        <v>88</v>
      </c>
      <c r="AV1070" s="15" t="s">
        <v>83</v>
      </c>
      <c r="AW1070" s="15" t="s">
        <v>32</v>
      </c>
      <c r="AX1070" s="15" t="s">
        <v>76</v>
      </c>
      <c r="AY1070" s="283" t="s">
        <v>362</v>
      </c>
    </row>
    <row r="1071" s="13" customFormat="1">
      <c r="A1071" s="13"/>
      <c r="B1071" s="241"/>
      <c r="C1071" s="242"/>
      <c r="D1071" s="243" t="s">
        <v>372</v>
      </c>
      <c r="E1071" s="244" t="s">
        <v>1</v>
      </c>
      <c r="F1071" s="245" t="s">
        <v>860</v>
      </c>
      <c r="G1071" s="242"/>
      <c r="H1071" s="246">
        <v>3.4500000000000002</v>
      </c>
      <c r="I1071" s="247"/>
      <c r="J1071" s="242"/>
      <c r="K1071" s="242"/>
      <c r="L1071" s="248"/>
      <c r="M1071" s="249"/>
      <c r="N1071" s="250"/>
      <c r="O1071" s="250"/>
      <c r="P1071" s="250"/>
      <c r="Q1071" s="250"/>
      <c r="R1071" s="250"/>
      <c r="S1071" s="250"/>
      <c r="T1071" s="251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52" t="s">
        <v>372</v>
      </c>
      <c r="AU1071" s="252" t="s">
        <v>88</v>
      </c>
      <c r="AV1071" s="13" t="s">
        <v>88</v>
      </c>
      <c r="AW1071" s="13" t="s">
        <v>32</v>
      </c>
      <c r="AX1071" s="13" t="s">
        <v>76</v>
      </c>
      <c r="AY1071" s="252" t="s">
        <v>362</v>
      </c>
    </row>
    <row r="1072" s="15" customFormat="1">
      <c r="A1072" s="15"/>
      <c r="B1072" s="274"/>
      <c r="C1072" s="275"/>
      <c r="D1072" s="243" t="s">
        <v>372</v>
      </c>
      <c r="E1072" s="276" t="s">
        <v>1</v>
      </c>
      <c r="F1072" s="277" t="s">
        <v>4792</v>
      </c>
      <c r="G1072" s="275"/>
      <c r="H1072" s="276" t="s">
        <v>1</v>
      </c>
      <c r="I1072" s="278"/>
      <c r="J1072" s="275"/>
      <c r="K1072" s="275"/>
      <c r="L1072" s="279"/>
      <c r="M1072" s="280"/>
      <c r="N1072" s="281"/>
      <c r="O1072" s="281"/>
      <c r="P1072" s="281"/>
      <c r="Q1072" s="281"/>
      <c r="R1072" s="281"/>
      <c r="S1072" s="281"/>
      <c r="T1072" s="282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T1072" s="283" t="s">
        <v>372</v>
      </c>
      <c r="AU1072" s="283" t="s">
        <v>88</v>
      </c>
      <c r="AV1072" s="15" t="s">
        <v>83</v>
      </c>
      <c r="AW1072" s="15" t="s">
        <v>32</v>
      </c>
      <c r="AX1072" s="15" t="s">
        <v>76</v>
      </c>
      <c r="AY1072" s="283" t="s">
        <v>362</v>
      </c>
    </row>
    <row r="1073" s="13" customFormat="1">
      <c r="A1073" s="13"/>
      <c r="B1073" s="241"/>
      <c r="C1073" s="242"/>
      <c r="D1073" s="243" t="s">
        <v>372</v>
      </c>
      <c r="E1073" s="244" t="s">
        <v>1</v>
      </c>
      <c r="F1073" s="245" t="s">
        <v>4793</v>
      </c>
      <c r="G1073" s="242"/>
      <c r="H1073" s="246">
        <v>2.7999999999999998</v>
      </c>
      <c r="I1073" s="247"/>
      <c r="J1073" s="242"/>
      <c r="K1073" s="242"/>
      <c r="L1073" s="248"/>
      <c r="M1073" s="249"/>
      <c r="N1073" s="250"/>
      <c r="O1073" s="250"/>
      <c r="P1073" s="250"/>
      <c r="Q1073" s="250"/>
      <c r="R1073" s="250"/>
      <c r="S1073" s="250"/>
      <c r="T1073" s="251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52" t="s">
        <v>372</v>
      </c>
      <c r="AU1073" s="252" t="s">
        <v>88</v>
      </c>
      <c r="AV1073" s="13" t="s">
        <v>88</v>
      </c>
      <c r="AW1073" s="13" t="s">
        <v>32</v>
      </c>
      <c r="AX1073" s="13" t="s">
        <v>76</v>
      </c>
      <c r="AY1073" s="252" t="s">
        <v>362</v>
      </c>
    </row>
    <row r="1074" s="15" customFormat="1">
      <c r="A1074" s="15"/>
      <c r="B1074" s="274"/>
      <c r="C1074" s="275"/>
      <c r="D1074" s="243" t="s">
        <v>372</v>
      </c>
      <c r="E1074" s="276" t="s">
        <v>1</v>
      </c>
      <c r="F1074" s="277" t="s">
        <v>4794</v>
      </c>
      <c r="G1074" s="275"/>
      <c r="H1074" s="276" t="s">
        <v>1</v>
      </c>
      <c r="I1074" s="278"/>
      <c r="J1074" s="275"/>
      <c r="K1074" s="275"/>
      <c r="L1074" s="279"/>
      <c r="M1074" s="280"/>
      <c r="N1074" s="281"/>
      <c r="O1074" s="281"/>
      <c r="P1074" s="281"/>
      <c r="Q1074" s="281"/>
      <c r="R1074" s="281"/>
      <c r="S1074" s="281"/>
      <c r="T1074" s="282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T1074" s="283" t="s">
        <v>372</v>
      </c>
      <c r="AU1074" s="283" t="s">
        <v>88</v>
      </c>
      <c r="AV1074" s="15" t="s">
        <v>83</v>
      </c>
      <c r="AW1074" s="15" t="s">
        <v>32</v>
      </c>
      <c r="AX1074" s="15" t="s">
        <v>76</v>
      </c>
      <c r="AY1074" s="283" t="s">
        <v>362</v>
      </c>
    </row>
    <row r="1075" s="13" customFormat="1">
      <c r="A1075" s="13"/>
      <c r="B1075" s="241"/>
      <c r="C1075" s="242"/>
      <c r="D1075" s="243" t="s">
        <v>372</v>
      </c>
      <c r="E1075" s="244" t="s">
        <v>1</v>
      </c>
      <c r="F1075" s="245" t="s">
        <v>4795</v>
      </c>
      <c r="G1075" s="242"/>
      <c r="H1075" s="246">
        <v>4.875</v>
      </c>
      <c r="I1075" s="247"/>
      <c r="J1075" s="242"/>
      <c r="K1075" s="242"/>
      <c r="L1075" s="248"/>
      <c r="M1075" s="249"/>
      <c r="N1075" s="250"/>
      <c r="O1075" s="250"/>
      <c r="P1075" s="250"/>
      <c r="Q1075" s="250"/>
      <c r="R1075" s="250"/>
      <c r="S1075" s="250"/>
      <c r="T1075" s="251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52" t="s">
        <v>372</v>
      </c>
      <c r="AU1075" s="252" t="s">
        <v>88</v>
      </c>
      <c r="AV1075" s="13" t="s">
        <v>88</v>
      </c>
      <c r="AW1075" s="13" t="s">
        <v>32</v>
      </c>
      <c r="AX1075" s="13" t="s">
        <v>76</v>
      </c>
      <c r="AY1075" s="252" t="s">
        <v>362</v>
      </c>
    </row>
    <row r="1076" s="15" customFormat="1">
      <c r="A1076" s="15"/>
      <c r="B1076" s="274"/>
      <c r="C1076" s="275"/>
      <c r="D1076" s="243" t="s">
        <v>372</v>
      </c>
      <c r="E1076" s="276" t="s">
        <v>1</v>
      </c>
      <c r="F1076" s="277" t="s">
        <v>4796</v>
      </c>
      <c r="G1076" s="275"/>
      <c r="H1076" s="276" t="s">
        <v>1</v>
      </c>
      <c r="I1076" s="278"/>
      <c r="J1076" s="275"/>
      <c r="K1076" s="275"/>
      <c r="L1076" s="279"/>
      <c r="M1076" s="280"/>
      <c r="N1076" s="281"/>
      <c r="O1076" s="281"/>
      <c r="P1076" s="281"/>
      <c r="Q1076" s="281"/>
      <c r="R1076" s="281"/>
      <c r="S1076" s="281"/>
      <c r="T1076" s="282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T1076" s="283" t="s">
        <v>372</v>
      </c>
      <c r="AU1076" s="283" t="s">
        <v>88</v>
      </c>
      <c r="AV1076" s="15" t="s">
        <v>83</v>
      </c>
      <c r="AW1076" s="15" t="s">
        <v>32</v>
      </c>
      <c r="AX1076" s="15" t="s">
        <v>76</v>
      </c>
      <c r="AY1076" s="283" t="s">
        <v>362</v>
      </c>
    </row>
    <row r="1077" s="13" customFormat="1">
      <c r="A1077" s="13"/>
      <c r="B1077" s="241"/>
      <c r="C1077" s="242"/>
      <c r="D1077" s="243" t="s">
        <v>372</v>
      </c>
      <c r="E1077" s="244" t="s">
        <v>1</v>
      </c>
      <c r="F1077" s="245" t="s">
        <v>4797</v>
      </c>
      <c r="G1077" s="242"/>
      <c r="H1077" s="246">
        <v>3.875</v>
      </c>
      <c r="I1077" s="247"/>
      <c r="J1077" s="242"/>
      <c r="K1077" s="242"/>
      <c r="L1077" s="248"/>
      <c r="M1077" s="249"/>
      <c r="N1077" s="250"/>
      <c r="O1077" s="250"/>
      <c r="P1077" s="250"/>
      <c r="Q1077" s="250"/>
      <c r="R1077" s="250"/>
      <c r="S1077" s="250"/>
      <c r="T1077" s="251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52" t="s">
        <v>372</v>
      </c>
      <c r="AU1077" s="252" t="s">
        <v>88</v>
      </c>
      <c r="AV1077" s="13" t="s">
        <v>88</v>
      </c>
      <c r="AW1077" s="13" t="s">
        <v>32</v>
      </c>
      <c r="AX1077" s="13" t="s">
        <v>76</v>
      </c>
      <c r="AY1077" s="252" t="s">
        <v>362</v>
      </c>
    </row>
    <row r="1078" s="15" customFormat="1">
      <c r="A1078" s="15"/>
      <c r="B1078" s="274"/>
      <c r="C1078" s="275"/>
      <c r="D1078" s="243" t="s">
        <v>372</v>
      </c>
      <c r="E1078" s="276" t="s">
        <v>1</v>
      </c>
      <c r="F1078" s="277" t="s">
        <v>4798</v>
      </c>
      <c r="G1078" s="275"/>
      <c r="H1078" s="276" t="s">
        <v>1</v>
      </c>
      <c r="I1078" s="278"/>
      <c r="J1078" s="275"/>
      <c r="K1078" s="275"/>
      <c r="L1078" s="279"/>
      <c r="M1078" s="280"/>
      <c r="N1078" s="281"/>
      <c r="O1078" s="281"/>
      <c r="P1078" s="281"/>
      <c r="Q1078" s="281"/>
      <c r="R1078" s="281"/>
      <c r="S1078" s="281"/>
      <c r="T1078" s="282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T1078" s="283" t="s">
        <v>372</v>
      </c>
      <c r="AU1078" s="283" t="s">
        <v>88</v>
      </c>
      <c r="AV1078" s="15" t="s">
        <v>83</v>
      </c>
      <c r="AW1078" s="15" t="s">
        <v>32</v>
      </c>
      <c r="AX1078" s="15" t="s">
        <v>76</v>
      </c>
      <c r="AY1078" s="283" t="s">
        <v>362</v>
      </c>
    </row>
    <row r="1079" s="13" customFormat="1">
      <c r="A1079" s="13"/>
      <c r="B1079" s="241"/>
      <c r="C1079" s="242"/>
      <c r="D1079" s="243" t="s">
        <v>372</v>
      </c>
      <c r="E1079" s="244" t="s">
        <v>1</v>
      </c>
      <c r="F1079" s="245" t="s">
        <v>2451</v>
      </c>
      <c r="G1079" s="242"/>
      <c r="H1079" s="246">
        <v>3.3250000000000002</v>
      </c>
      <c r="I1079" s="247"/>
      <c r="J1079" s="242"/>
      <c r="K1079" s="242"/>
      <c r="L1079" s="248"/>
      <c r="M1079" s="249"/>
      <c r="N1079" s="250"/>
      <c r="O1079" s="250"/>
      <c r="P1079" s="250"/>
      <c r="Q1079" s="250"/>
      <c r="R1079" s="250"/>
      <c r="S1079" s="250"/>
      <c r="T1079" s="251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52" t="s">
        <v>372</v>
      </c>
      <c r="AU1079" s="252" t="s">
        <v>88</v>
      </c>
      <c r="AV1079" s="13" t="s">
        <v>88</v>
      </c>
      <c r="AW1079" s="13" t="s">
        <v>32</v>
      </c>
      <c r="AX1079" s="13" t="s">
        <v>76</v>
      </c>
      <c r="AY1079" s="252" t="s">
        <v>362</v>
      </c>
    </row>
    <row r="1080" s="15" customFormat="1">
      <c r="A1080" s="15"/>
      <c r="B1080" s="274"/>
      <c r="C1080" s="275"/>
      <c r="D1080" s="243" t="s">
        <v>372</v>
      </c>
      <c r="E1080" s="276" t="s">
        <v>1</v>
      </c>
      <c r="F1080" s="277" t="s">
        <v>4799</v>
      </c>
      <c r="G1080" s="275"/>
      <c r="H1080" s="276" t="s">
        <v>1</v>
      </c>
      <c r="I1080" s="278"/>
      <c r="J1080" s="275"/>
      <c r="K1080" s="275"/>
      <c r="L1080" s="279"/>
      <c r="M1080" s="280"/>
      <c r="N1080" s="281"/>
      <c r="O1080" s="281"/>
      <c r="P1080" s="281"/>
      <c r="Q1080" s="281"/>
      <c r="R1080" s="281"/>
      <c r="S1080" s="281"/>
      <c r="T1080" s="282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T1080" s="283" t="s">
        <v>372</v>
      </c>
      <c r="AU1080" s="283" t="s">
        <v>88</v>
      </c>
      <c r="AV1080" s="15" t="s">
        <v>83</v>
      </c>
      <c r="AW1080" s="15" t="s">
        <v>32</v>
      </c>
      <c r="AX1080" s="15" t="s">
        <v>76</v>
      </c>
      <c r="AY1080" s="283" t="s">
        <v>362</v>
      </c>
    </row>
    <row r="1081" s="13" customFormat="1">
      <c r="A1081" s="13"/>
      <c r="B1081" s="241"/>
      <c r="C1081" s="242"/>
      <c r="D1081" s="243" t="s">
        <v>372</v>
      </c>
      <c r="E1081" s="244" t="s">
        <v>1</v>
      </c>
      <c r="F1081" s="245" t="s">
        <v>4800</v>
      </c>
      <c r="G1081" s="242"/>
      <c r="H1081" s="246">
        <v>4.6269999999999998</v>
      </c>
      <c r="I1081" s="247"/>
      <c r="J1081" s="242"/>
      <c r="K1081" s="242"/>
      <c r="L1081" s="248"/>
      <c r="M1081" s="249"/>
      <c r="N1081" s="250"/>
      <c r="O1081" s="250"/>
      <c r="P1081" s="250"/>
      <c r="Q1081" s="250"/>
      <c r="R1081" s="250"/>
      <c r="S1081" s="250"/>
      <c r="T1081" s="251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52" t="s">
        <v>372</v>
      </c>
      <c r="AU1081" s="252" t="s">
        <v>88</v>
      </c>
      <c r="AV1081" s="13" t="s">
        <v>88</v>
      </c>
      <c r="AW1081" s="13" t="s">
        <v>32</v>
      </c>
      <c r="AX1081" s="13" t="s">
        <v>76</v>
      </c>
      <c r="AY1081" s="252" t="s">
        <v>362</v>
      </c>
    </row>
    <row r="1082" s="15" customFormat="1">
      <c r="A1082" s="15"/>
      <c r="B1082" s="274"/>
      <c r="C1082" s="275"/>
      <c r="D1082" s="243" t="s">
        <v>372</v>
      </c>
      <c r="E1082" s="276" t="s">
        <v>1</v>
      </c>
      <c r="F1082" s="277" t="s">
        <v>684</v>
      </c>
      <c r="G1082" s="275"/>
      <c r="H1082" s="276" t="s">
        <v>1</v>
      </c>
      <c r="I1082" s="278"/>
      <c r="J1082" s="275"/>
      <c r="K1082" s="275"/>
      <c r="L1082" s="279"/>
      <c r="M1082" s="280"/>
      <c r="N1082" s="281"/>
      <c r="O1082" s="281"/>
      <c r="P1082" s="281"/>
      <c r="Q1082" s="281"/>
      <c r="R1082" s="281"/>
      <c r="S1082" s="281"/>
      <c r="T1082" s="282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T1082" s="283" t="s">
        <v>372</v>
      </c>
      <c r="AU1082" s="283" t="s">
        <v>88</v>
      </c>
      <c r="AV1082" s="15" t="s">
        <v>83</v>
      </c>
      <c r="AW1082" s="15" t="s">
        <v>32</v>
      </c>
      <c r="AX1082" s="15" t="s">
        <v>76</v>
      </c>
      <c r="AY1082" s="283" t="s">
        <v>362</v>
      </c>
    </row>
    <row r="1083" s="13" customFormat="1">
      <c r="A1083" s="13"/>
      <c r="B1083" s="241"/>
      <c r="C1083" s="242"/>
      <c r="D1083" s="243" t="s">
        <v>372</v>
      </c>
      <c r="E1083" s="244" t="s">
        <v>1</v>
      </c>
      <c r="F1083" s="245" t="s">
        <v>1424</v>
      </c>
      <c r="G1083" s="242"/>
      <c r="H1083" s="246">
        <v>43.200000000000003</v>
      </c>
      <c r="I1083" s="247"/>
      <c r="J1083" s="242"/>
      <c r="K1083" s="242"/>
      <c r="L1083" s="248"/>
      <c r="M1083" s="249"/>
      <c r="N1083" s="250"/>
      <c r="O1083" s="250"/>
      <c r="P1083" s="250"/>
      <c r="Q1083" s="250"/>
      <c r="R1083" s="250"/>
      <c r="S1083" s="250"/>
      <c r="T1083" s="251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52" t="s">
        <v>372</v>
      </c>
      <c r="AU1083" s="252" t="s">
        <v>88</v>
      </c>
      <c r="AV1083" s="13" t="s">
        <v>88</v>
      </c>
      <c r="AW1083" s="13" t="s">
        <v>32</v>
      </c>
      <c r="AX1083" s="13" t="s">
        <v>76</v>
      </c>
      <c r="AY1083" s="252" t="s">
        <v>362</v>
      </c>
    </row>
    <row r="1084" s="13" customFormat="1">
      <c r="A1084" s="13"/>
      <c r="B1084" s="241"/>
      <c r="C1084" s="242"/>
      <c r="D1084" s="243" t="s">
        <v>372</v>
      </c>
      <c r="E1084" s="244" t="s">
        <v>1</v>
      </c>
      <c r="F1084" s="245" t="s">
        <v>4801</v>
      </c>
      <c r="G1084" s="242"/>
      <c r="H1084" s="246">
        <v>5.2999999999999998</v>
      </c>
      <c r="I1084" s="247"/>
      <c r="J1084" s="242"/>
      <c r="K1084" s="242"/>
      <c r="L1084" s="248"/>
      <c r="M1084" s="249"/>
      <c r="N1084" s="250"/>
      <c r="O1084" s="250"/>
      <c r="P1084" s="250"/>
      <c r="Q1084" s="250"/>
      <c r="R1084" s="250"/>
      <c r="S1084" s="250"/>
      <c r="T1084" s="251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52" t="s">
        <v>372</v>
      </c>
      <c r="AU1084" s="252" t="s">
        <v>88</v>
      </c>
      <c r="AV1084" s="13" t="s">
        <v>88</v>
      </c>
      <c r="AW1084" s="13" t="s">
        <v>32</v>
      </c>
      <c r="AX1084" s="13" t="s">
        <v>76</v>
      </c>
      <c r="AY1084" s="252" t="s">
        <v>362</v>
      </c>
    </row>
    <row r="1085" s="15" customFormat="1">
      <c r="A1085" s="15"/>
      <c r="B1085" s="274"/>
      <c r="C1085" s="275"/>
      <c r="D1085" s="243" t="s">
        <v>372</v>
      </c>
      <c r="E1085" s="276" t="s">
        <v>1</v>
      </c>
      <c r="F1085" s="277" t="s">
        <v>688</v>
      </c>
      <c r="G1085" s="275"/>
      <c r="H1085" s="276" t="s">
        <v>1</v>
      </c>
      <c r="I1085" s="278"/>
      <c r="J1085" s="275"/>
      <c r="K1085" s="275"/>
      <c r="L1085" s="279"/>
      <c r="M1085" s="280"/>
      <c r="N1085" s="281"/>
      <c r="O1085" s="281"/>
      <c r="P1085" s="281"/>
      <c r="Q1085" s="281"/>
      <c r="R1085" s="281"/>
      <c r="S1085" s="281"/>
      <c r="T1085" s="282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T1085" s="283" t="s">
        <v>372</v>
      </c>
      <c r="AU1085" s="283" t="s">
        <v>88</v>
      </c>
      <c r="AV1085" s="15" t="s">
        <v>83</v>
      </c>
      <c r="AW1085" s="15" t="s">
        <v>32</v>
      </c>
      <c r="AX1085" s="15" t="s">
        <v>76</v>
      </c>
      <c r="AY1085" s="283" t="s">
        <v>362</v>
      </c>
    </row>
    <row r="1086" s="13" customFormat="1">
      <c r="A1086" s="13"/>
      <c r="B1086" s="241"/>
      <c r="C1086" s="242"/>
      <c r="D1086" s="243" t="s">
        <v>372</v>
      </c>
      <c r="E1086" s="244" t="s">
        <v>1</v>
      </c>
      <c r="F1086" s="245" t="s">
        <v>1424</v>
      </c>
      <c r="G1086" s="242"/>
      <c r="H1086" s="246">
        <v>43.200000000000003</v>
      </c>
      <c r="I1086" s="247"/>
      <c r="J1086" s="242"/>
      <c r="K1086" s="242"/>
      <c r="L1086" s="248"/>
      <c r="M1086" s="249"/>
      <c r="N1086" s="250"/>
      <c r="O1086" s="250"/>
      <c r="P1086" s="250"/>
      <c r="Q1086" s="250"/>
      <c r="R1086" s="250"/>
      <c r="S1086" s="250"/>
      <c r="T1086" s="251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52" t="s">
        <v>372</v>
      </c>
      <c r="AU1086" s="252" t="s">
        <v>88</v>
      </c>
      <c r="AV1086" s="13" t="s">
        <v>88</v>
      </c>
      <c r="AW1086" s="13" t="s">
        <v>32</v>
      </c>
      <c r="AX1086" s="13" t="s">
        <v>76</v>
      </c>
      <c r="AY1086" s="252" t="s">
        <v>362</v>
      </c>
    </row>
    <row r="1087" s="13" customFormat="1">
      <c r="A1087" s="13"/>
      <c r="B1087" s="241"/>
      <c r="C1087" s="242"/>
      <c r="D1087" s="243" t="s">
        <v>372</v>
      </c>
      <c r="E1087" s="244" t="s">
        <v>1</v>
      </c>
      <c r="F1087" s="245" t="s">
        <v>4801</v>
      </c>
      <c r="G1087" s="242"/>
      <c r="H1087" s="246">
        <v>5.2999999999999998</v>
      </c>
      <c r="I1087" s="247"/>
      <c r="J1087" s="242"/>
      <c r="K1087" s="242"/>
      <c r="L1087" s="248"/>
      <c r="M1087" s="249"/>
      <c r="N1087" s="250"/>
      <c r="O1087" s="250"/>
      <c r="P1087" s="250"/>
      <c r="Q1087" s="250"/>
      <c r="R1087" s="250"/>
      <c r="S1087" s="250"/>
      <c r="T1087" s="251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52" t="s">
        <v>372</v>
      </c>
      <c r="AU1087" s="252" t="s">
        <v>88</v>
      </c>
      <c r="AV1087" s="13" t="s">
        <v>88</v>
      </c>
      <c r="AW1087" s="13" t="s">
        <v>32</v>
      </c>
      <c r="AX1087" s="13" t="s">
        <v>76</v>
      </c>
      <c r="AY1087" s="252" t="s">
        <v>362</v>
      </c>
    </row>
    <row r="1088" s="15" customFormat="1">
      <c r="A1088" s="15"/>
      <c r="B1088" s="274"/>
      <c r="C1088" s="275"/>
      <c r="D1088" s="243" t="s">
        <v>372</v>
      </c>
      <c r="E1088" s="276" t="s">
        <v>1</v>
      </c>
      <c r="F1088" s="277" t="s">
        <v>772</v>
      </c>
      <c r="G1088" s="275"/>
      <c r="H1088" s="276" t="s">
        <v>1</v>
      </c>
      <c r="I1088" s="278"/>
      <c r="J1088" s="275"/>
      <c r="K1088" s="275"/>
      <c r="L1088" s="279"/>
      <c r="M1088" s="280"/>
      <c r="N1088" s="281"/>
      <c r="O1088" s="281"/>
      <c r="P1088" s="281"/>
      <c r="Q1088" s="281"/>
      <c r="R1088" s="281"/>
      <c r="S1088" s="281"/>
      <c r="T1088" s="282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T1088" s="283" t="s">
        <v>372</v>
      </c>
      <c r="AU1088" s="283" t="s">
        <v>88</v>
      </c>
      <c r="AV1088" s="15" t="s">
        <v>83</v>
      </c>
      <c r="AW1088" s="15" t="s">
        <v>32</v>
      </c>
      <c r="AX1088" s="15" t="s">
        <v>76</v>
      </c>
      <c r="AY1088" s="283" t="s">
        <v>362</v>
      </c>
    </row>
    <row r="1089" s="13" customFormat="1">
      <c r="A1089" s="13"/>
      <c r="B1089" s="241"/>
      <c r="C1089" s="242"/>
      <c r="D1089" s="243" t="s">
        <v>372</v>
      </c>
      <c r="E1089" s="244" t="s">
        <v>1</v>
      </c>
      <c r="F1089" s="245" t="s">
        <v>544</v>
      </c>
      <c r="G1089" s="242"/>
      <c r="H1089" s="246">
        <v>36</v>
      </c>
      <c r="I1089" s="247"/>
      <c r="J1089" s="242"/>
      <c r="K1089" s="242"/>
      <c r="L1089" s="248"/>
      <c r="M1089" s="249"/>
      <c r="N1089" s="250"/>
      <c r="O1089" s="250"/>
      <c r="P1089" s="250"/>
      <c r="Q1089" s="250"/>
      <c r="R1089" s="250"/>
      <c r="S1089" s="250"/>
      <c r="T1089" s="251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52" t="s">
        <v>372</v>
      </c>
      <c r="AU1089" s="252" t="s">
        <v>88</v>
      </c>
      <c r="AV1089" s="13" t="s">
        <v>88</v>
      </c>
      <c r="AW1089" s="13" t="s">
        <v>32</v>
      </c>
      <c r="AX1089" s="13" t="s">
        <v>76</v>
      </c>
      <c r="AY1089" s="252" t="s">
        <v>362</v>
      </c>
    </row>
    <row r="1090" s="15" customFormat="1">
      <c r="A1090" s="15"/>
      <c r="B1090" s="274"/>
      <c r="C1090" s="275"/>
      <c r="D1090" s="243" t="s">
        <v>372</v>
      </c>
      <c r="E1090" s="276" t="s">
        <v>1</v>
      </c>
      <c r="F1090" s="277" t="s">
        <v>4457</v>
      </c>
      <c r="G1090" s="275"/>
      <c r="H1090" s="276" t="s">
        <v>1</v>
      </c>
      <c r="I1090" s="278"/>
      <c r="J1090" s="275"/>
      <c r="K1090" s="275"/>
      <c r="L1090" s="279"/>
      <c r="M1090" s="280"/>
      <c r="N1090" s="281"/>
      <c r="O1090" s="281"/>
      <c r="P1090" s="281"/>
      <c r="Q1090" s="281"/>
      <c r="R1090" s="281"/>
      <c r="S1090" s="281"/>
      <c r="T1090" s="282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T1090" s="283" t="s">
        <v>372</v>
      </c>
      <c r="AU1090" s="283" t="s">
        <v>88</v>
      </c>
      <c r="AV1090" s="15" t="s">
        <v>83</v>
      </c>
      <c r="AW1090" s="15" t="s">
        <v>32</v>
      </c>
      <c r="AX1090" s="15" t="s">
        <v>76</v>
      </c>
      <c r="AY1090" s="283" t="s">
        <v>362</v>
      </c>
    </row>
    <row r="1091" s="13" customFormat="1">
      <c r="A1091" s="13"/>
      <c r="B1091" s="241"/>
      <c r="C1091" s="242"/>
      <c r="D1091" s="243" t="s">
        <v>372</v>
      </c>
      <c r="E1091" s="244" t="s">
        <v>1</v>
      </c>
      <c r="F1091" s="245" t="s">
        <v>544</v>
      </c>
      <c r="G1091" s="242"/>
      <c r="H1091" s="246">
        <v>36</v>
      </c>
      <c r="I1091" s="247"/>
      <c r="J1091" s="242"/>
      <c r="K1091" s="242"/>
      <c r="L1091" s="248"/>
      <c r="M1091" s="249"/>
      <c r="N1091" s="250"/>
      <c r="O1091" s="250"/>
      <c r="P1091" s="250"/>
      <c r="Q1091" s="250"/>
      <c r="R1091" s="250"/>
      <c r="S1091" s="250"/>
      <c r="T1091" s="251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52" t="s">
        <v>372</v>
      </c>
      <c r="AU1091" s="252" t="s">
        <v>88</v>
      </c>
      <c r="AV1091" s="13" t="s">
        <v>88</v>
      </c>
      <c r="AW1091" s="13" t="s">
        <v>32</v>
      </c>
      <c r="AX1091" s="13" t="s">
        <v>76</v>
      </c>
      <c r="AY1091" s="252" t="s">
        <v>362</v>
      </c>
    </row>
    <row r="1092" s="14" customFormat="1">
      <c r="A1092" s="14"/>
      <c r="B1092" s="263"/>
      <c r="C1092" s="264"/>
      <c r="D1092" s="243" t="s">
        <v>372</v>
      </c>
      <c r="E1092" s="265" t="s">
        <v>1</v>
      </c>
      <c r="F1092" s="266" t="s">
        <v>396</v>
      </c>
      <c r="G1092" s="264"/>
      <c r="H1092" s="267">
        <v>273.40199999999999</v>
      </c>
      <c r="I1092" s="268"/>
      <c r="J1092" s="264"/>
      <c r="K1092" s="264"/>
      <c r="L1092" s="269"/>
      <c r="M1092" s="270"/>
      <c r="N1092" s="271"/>
      <c r="O1092" s="271"/>
      <c r="P1092" s="271"/>
      <c r="Q1092" s="271"/>
      <c r="R1092" s="271"/>
      <c r="S1092" s="271"/>
      <c r="T1092" s="272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73" t="s">
        <v>372</v>
      </c>
      <c r="AU1092" s="273" t="s">
        <v>88</v>
      </c>
      <c r="AV1092" s="14" t="s">
        <v>370</v>
      </c>
      <c r="AW1092" s="14" t="s">
        <v>32</v>
      </c>
      <c r="AX1092" s="14" t="s">
        <v>83</v>
      </c>
      <c r="AY1092" s="273" t="s">
        <v>362</v>
      </c>
    </row>
    <row r="1093" s="2" customFormat="1" ht="21.75" customHeight="1">
      <c r="A1093" s="39"/>
      <c r="B1093" s="40"/>
      <c r="C1093" s="228" t="s">
        <v>1428</v>
      </c>
      <c r="D1093" s="228" t="s">
        <v>365</v>
      </c>
      <c r="E1093" s="229" t="s">
        <v>4802</v>
      </c>
      <c r="F1093" s="230" t="s">
        <v>4803</v>
      </c>
      <c r="G1093" s="231" t="s">
        <v>368</v>
      </c>
      <c r="H1093" s="232">
        <v>19.68</v>
      </c>
      <c r="I1093" s="233"/>
      <c r="J1093" s="234">
        <f>ROUND(I1093*H1093,2)</f>
        <v>0</v>
      </c>
      <c r="K1093" s="230" t="s">
        <v>369</v>
      </c>
      <c r="L1093" s="45"/>
      <c r="M1093" s="235" t="s">
        <v>1</v>
      </c>
      <c r="N1093" s="236" t="s">
        <v>42</v>
      </c>
      <c r="O1093" s="92"/>
      <c r="P1093" s="237">
        <f>O1093*H1093</f>
        <v>0</v>
      </c>
      <c r="Q1093" s="237">
        <v>0.01221</v>
      </c>
      <c r="R1093" s="237">
        <f>Q1093*H1093</f>
        <v>0.2402928</v>
      </c>
      <c r="S1093" s="237">
        <v>0</v>
      </c>
      <c r="T1093" s="238">
        <f>S1093*H1093</f>
        <v>0</v>
      </c>
      <c r="U1093" s="39"/>
      <c r="V1093" s="39"/>
      <c r="W1093" s="39"/>
      <c r="X1093" s="39"/>
      <c r="Y1093" s="39"/>
      <c r="Z1093" s="39"/>
      <c r="AA1093" s="39"/>
      <c r="AB1093" s="39"/>
      <c r="AC1093" s="39"/>
      <c r="AD1093" s="39"/>
      <c r="AE1093" s="39"/>
      <c r="AR1093" s="239" t="s">
        <v>440</v>
      </c>
      <c r="AT1093" s="239" t="s">
        <v>365</v>
      </c>
      <c r="AU1093" s="239" t="s">
        <v>88</v>
      </c>
      <c r="AY1093" s="18" t="s">
        <v>362</v>
      </c>
      <c r="BE1093" s="240">
        <f>IF(N1093="základní",J1093,0)</f>
        <v>0</v>
      </c>
      <c r="BF1093" s="240">
        <f>IF(N1093="snížená",J1093,0)</f>
        <v>0</v>
      </c>
      <c r="BG1093" s="240">
        <f>IF(N1093="zákl. přenesená",J1093,0)</f>
        <v>0</v>
      </c>
      <c r="BH1093" s="240">
        <f>IF(N1093="sníž. přenesená",J1093,0)</f>
        <v>0</v>
      </c>
      <c r="BI1093" s="240">
        <f>IF(N1093="nulová",J1093,0)</f>
        <v>0</v>
      </c>
      <c r="BJ1093" s="18" t="s">
        <v>88</v>
      </c>
      <c r="BK1093" s="240">
        <f>ROUND(I1093*H1093,2)</f>
        <v>0</v>
      </c>
      <c r="BL1093" s="18" t="s">
        <v>440</v>
      </c>
      <c r="BM1093" s="239" t="s">
        <v>4804</v>
      </c>
    </row>
    <row r="1094" s="15" customFormat="1">
      <c r="A1094" s="15"/>
      <c r="B1094" s="274"/>
      <c r="C1094" s="275"/>
      <c r="D1094" s="243" t="s">
        <v>372</v>
      </c>
      <c r="E1094" s="276" t="s">
        <v>1</v>
      </c>
      <c r="F1094" s="277" t="s">
        <v>1448</v>
      </c>
      <c r="G1094" s="275"/>
      <c r="H1094" s="276" t="s">
        <v>1</v>
      </c>
      <c r="I1094" s="278"/>
      <c r="J1094" s="275"/>
      <c r="K1094" s="275"/>
      <c r="L1094" s="279"/>
      <c r="M1094" s="280"/>
      <c r="N1094" s="281"/>
      <c r="O1094" s="281"/>
      <c r="P1094" s="281"/>
      <c r="Q1094" s="281"/>
      <c r="R1094" s="281"/>
      <c r="S1094" s="281"/>
      <c r="T1094" s="282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T1094" s="283" t="s">
        <v>372</v>
      </c>
      <c r="AU1094" s="283" t="s">
        <v>88</v>
      </c>
      <c r="AV1094" s="15" t="s">
        <v>83</v>
      </c>
      <c r="AW1094" s="15" t="s">
        <v>32</v>
      </c>
      <c r="AX1094" s="15" t="s">
        <v>76</v>
      </c>
      <c r="AY1094" s="283" t="s">
        <v>362</v>
      </c>
    </row>
    <row r="1095" s="15" customFormat="1">
      <c r="A1095" s="15"/>
      <c r="B1095" s="274"/>
      <c r="C1095" s="275"/>
      <c r="D1095" s="243" t="s">
        <v>372</v>
      </c>
      <c r="E1095" s="276" t="s">
        <v>1</v>
      </c>
      <c r="F1095" s="277" t="s">
        <v>4805</v>
      </c>
      <c r="G1095" s="275"/>
      <c r="H1095" s="276" t="s">
        <v>1</v>
      </c>
      <c r="I1095" s="278"/>
      <c r="J1095" s="275"/>
      <c r="K1095" s="275"/>
      <c r="L1095" s="279"/>
      <c r="M1095" s="280"/>
      <c r="N1095" s="281"/>
      <c r="O1095" s="281"/>
      <c r="P1095" s="281"/>
      <c r="Q1095" s="281"/>
      <c r="R1095" s="281"/>
      <c r="S1095" s="281"/>
      <c r="T1095" s="282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T1095" s="283" t="s">
        <v>372</v>
      </c>
      <c r="AU1095" s="283" t="s">
        <v>88</v>
      </c>
      <c r="AV1095" s="15" t="s">
        <v>83</v>
      </c>
      <c r="AW1095" s="15" t="s">
        <v>32</v>
      </c>
      <c r="AX1095" s="15" t="s">
        <v>76</v>
      </c>
      <c r="AY1095" s="283" t="s">
        <v>362</v>
      </c>
    </row>
    <row r="1096" s="13" customFormat="1">
      <c r="A1096" s="13"/>
      <c r="B1096" s="241"/>
      <c r="C1096" s="242"/>
      <c r="D1096" s="243" t="s">
        <v>372</v>
      </c>
      <c r="E1096" s="244" t="s">
        <v>1</v>
      </c>
      <c r="F1096" s="245" t="s">
        <v>4806</v>
      </c>
      <c r="G1096" s="242"/>
      <c r="H1096" s="246">
        <v>3.52</v>
      </c>
      <c r="I1096" s="247"/>
      <c r="J1096" s="242"/>
      <c r="K1096" s="242"/>
      <c r="L1096" s="248"/>
      <c r="M1096" s="249"/>
      <c r="N1096" s="250"/>
      <c r="O1096" s="250"/>
      <c r="P1096" s="250"/>
      <c r="Q1096" s="250"/>
      <c r="R1096" s="250"/>
      <c r="S1096" s="250"/>
      <c r="T1096" s="251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52" t="s">
        <v>372</v>
      </c>
      <c r="AU1096" s="252" t="s">
        <v>88</v>
      </c>
      <c r="AV1096" s="13" t="s">
        <v>88</v>
      </c>
      <c r="AW1096" s="13" t="s">
        <v>32</v>
      </c>
      <c r="AX1096" s="13" t="s">
        <v>76</v>
      </c>
      <c r="AY1096" s="252" t="s">
        <v>362</v>
      </c>
    </row>
    <row r="1097" s="15" customFormat="1">
      <c r="A1097" s="15"/>
      <c r="B1097" s="274"/>
      <c r="C1097" s="275"/>
      <c r="D1097" s="243" t="s">
        <v>372</v>
      </c>
      <c r="E1097" s="276" t="s">
        <v>1</v>
      </c>
      <c r="F1097" s="277" t="s">
        <v>4807</v>
      </c>
      <c r="G1097" s="275"/>
      <c r="H1097" s="276" t="s">
        <v>1</v>
      </c>
      <c r="I1097" s="278"/>
      <c r="J1097" s="275"/>
      <c r="K1097" s="275"/>
      <c r="L1097" s="279"/>
      <c r="M1097" s="280"/>
      <c r="N1097" s="281"/>
      <c r="O1097" s="281"/>
      <c r="P1097" s="281"/>
      <c r="Q1097" s="281"/>
      <c r="R1097" s="281"/>
      <c r="S1097" s="281"/>
      <c r="T1097" s="282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T1097" s="283" t="s">
        <v>372</v>
      </c>
      <c r="AU1097" s="283" t="s">
        <v>88</v>
      </c>
      <c r="AV1097" s="15" t="s">
        <v>83</v>
      </c>
      <c r="AW1097" s="15" t="s">
        <v>32</v>
      </c>
      <c r="AX1097" s="15" t="s">
        <v>76</v>
      </c>
      <c r="AY1097" s="283" t="s">
        <v>362</v>
      </c>
    </row>
    <row r="1098" s="13" customFormat="1">
      <c r="A1098" s="13"/>
      <c r="B1098" s="241"/>
      <c r="C1098" s="242"/>
      <c r="D1098" s="243" t="s">
        <v>372</v>
      </c>
      <c r="E1098" s="244" t="s">
        <v>1</v>
      </c>
      <c r="F1098" s="245" t="s">
        <v>4808</v>
      </c>
      <c r="G1098" s="242"/>
      <c r="H1098" s="246">
        <v>1.8700000000000001</v>
      </c>
      <c r="I1098" s="247"/>
      <c r="J1098" s="242"/>
      <c r="K1098" s="242"/>
      <c r="L1098" s="248"/>
      <c r="M1098" s="249"/>
      <c r="N1098" s="250"/>
      <c r="O1098" s="250"/>
      <c r="P1098" s="250"/>
      <c r="Q1098" s="250"/>
      <c r="R1098" s="250"/>
      <c r="S1098" s="250"/>
      <c r="T1098" s="251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52" t="s">
        <v>372</v>
      </c>
      <c r="AU1098" s="252" t="s">
        <v>88</v>
      </c>
      <c r="AV1098" s="13" t="s">
        <v>88</v>
      </c>
      <c r="AW1098" s="13" t="s">
        <v>32</v>
      </c>
      <c r="AX1098" s="13" t="s">
        <v>76</v>
      </c>
      <c r="AY1098" s="252" t="s">
        <v>362</v>
      </c>
    </row>
    <row r="1099" s="15" customFormat="1">
      <c r="A1099" s="15"/>
      <c r="B1099" s="274"/>
      <c r="C1099" s="275"/>
      <c r="D1099" s="243" t="s">
        <v>372</v>
      </c>
      <c r="E1099" s="276" t="s">
        <v>1</v>
      </c>
      <c r="F1099" s="277" t="s">
        <v>4809</v>
      </c>
      <c r="G1099" s="275"/>
      <c r="H1099" s="276" t="s">
        <v>1</v>
      </c>
      <c r="I1099" s="278"/>
      <c r="J1099" s="275"/>
      <c r="K1099" s="275"/>
      <c r="L1099" s="279"/>
      <c r="M1099" s="280"/>
      <c r="N1099" s="281"/>
      <c r="O1099" s="281"/>
      <c r="P1099" s="281"/>
      <c r="Q1099" s="281"/>
      <c r="R1099" s="281"/>
      <c r="S1099" s="281"/>
      <c r="T1099" s="282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T1099" s="283" t="s">
        <v>372</v>
      </c>
      <c r="AU1099" s="283" t="s">
        <v>88</v>
      </c>
      <c r="AV1099" s="15" t="s">
        <v>83</v>
      </c>
      <c r="AW1099" s="15" t="s">
        <v>32</v>
      </c>
      <c r="AX1099" s="15" t="s">
        <v>76</v>
      </c>
      <c r="AY1099" s="283" t="s">
        <v>362</v>
      </c>
    </row>
    <row r="1100" s="13" customFormat="1">
      <c r="A1100" s="13"/>
      <c r="B1100" s="241"/>
      <c r="C1100" s="242"/>
      <c r="D1100" s="243" t="s">
        <v>372</v>
      </c>
      <c r="E1100" s="244" t="s">
        <v>1</v>
      </c>
      <c r="F1100" s="245" t="s">
        <v>4808</v>
      </c>
      <c r="G1100" s="242"/>
      <c r="H1100" s="246">
        <v>1.8700000000000001</v>
      </c>
      <c r="I1100" s="247"/>
      <c r="J1100" s="242"/>
      <c r="K1100" s="242"/>
      <c r="L1100" s="248"/>
      <c r="M1100" s="249"/>
      <c r="N1100" s="250"/>
      <c r="O1100" s="250"/>
      <c r="P1100" s="250"/>
      <c r="Q1100" s="250"/>
      <c r="R1100" s="250"/>
      <c r="S1100" s="250"/>
      <c r="T1100" s="251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52" t="s">
        <v>372</v>
      </c>
      <c r="AU1100" s="252" t="s">
        <v>88</v>
      </c>
      <c r="AV1100" s="13" t="s">
        <v>88</v>
      </c>
      <c r="AW1100" s="13" t="s">
        <v>32</v>
      </c>
      <c r="AX1100" s="13" t="s">
        <v>76</v>
      </c>
      <c r="AY1100" s="252" t="s">
        <v>362</v>
      </c>
    </row>
    <row r="1101" s="15" customFormat="1">
      <c r="A1101" s="15"/>
      <c r="B1101" s="274"/>
      <c r="C1101" s="275"/>
      <c r="D1101" s="243" t="s">
        <v>372</v>
      </c>
      <c r="E1101" s="276" t="s">
        <v>1</v>
      </c>
      <c r="F1101" s="277" t="s">
        <v>4810</v>
      </c>
      <c r="G1101" s="275"/>
      <c r="H1101" s="276" t="s">
        <v>1</v>
      </c>
      <c r="I1101" s="278"/>
      <c r="J1101" s="275"/>
      <c r="K1101" s="275"/>
      <c r="L1101" s="279"/>
      <c r="M1101" s="280"/>
      <c r="N1101" s="281"/>
      <c r="O1101" s="281"/>
      <c r="P1101" s="281"/>
      <c r="Q1101" s="281"/>
      <c r="R1101" s="281"/>
      <c r="S1101" s="281"/>
      <c r="T1101" s="282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T1101" s="283" t="s">
        <v>372</v>
      </c>
      <c r="AU1101" s="283" t="s">
        <v>88</v>
      </c>
      <c r="AV1101" s="15" t="s">
        <v>83</v>
      </c>
      <c r="AW1101" s="15" t="s">
        <v>32</v>
      </c>
      <c r="AX1101" s="15" t="s">
        <v>76</v>
      </c>
      <c r="AY1101" s="283" t="s">
        <v>362</v>
      </c>
    </row>
    <row r="1102" s="13" customFormat="1">
      <c r="A1102" s="13"/>
      <c r="B1102" s="241"/>
      <c r="C1102" s="242"/>
      <c r="D1102" s="243" t="s">
        <v>372</v>
      </c>
      <c r="E1102" s="244" t="s">
        <v>1</v>
      </c>
      <c r="F1102" s="245" t="s">
        <v>4811</v>
      </c>
      <c r="G1102" s="242"/>
      <c r="H1102" s="246">
        <v>12.42</v>
      </c>
      <c r="I1102" s="247"/>
      <c r="J1102" s="242"/>
      <c r="K1102" s="242"/>
      <c r="L1102" s="248"/>
      <c r="M1102" s="249"/>
      <c r="N1102" s="250"/>
      <c r="O1102" s="250"/>
      <c r="P1102" s="250"/>
      <c r="Q1102" s="250"/>
      <c r="R1102" s="250"/>
      <c r="S1102" s="250"/>
      <c r="T1102" s="251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52" t="s">
        <v>372</v>
      </c>
      <c r="AU1102" s="252" t="s">
        <v>88</v>
      </c>
      <c r="AV1102" s="13" t="s">
        <v>88</v>
      </c>
      <c r="AW1102" s="13" t="s">
        <v>32</v>
      </c>
      <c r="AX1102" s="13" t="s">
        <v>76</v>
      </c>
      <c r="AY1102" s="252" t="s">
        <v>362</v>
      </c>
    </row>
    <row r="1103" s="14" customFormat="1">
      <c r="A1103" s="14"/>
      <c r="B1103" s="263"/>
      <c r="C1103" s="264"/>
      <c r="D1103" s="243" t="s">
        <v>372</v>
      </c>
      <c r="E1103" s="265" t="s">
        <v>1</v>
      </c>
      <c r="F1103" s="266" t="s">
        <v>396</v>
      </c>
      <c r="G1103" s="264"/>
      <c r="H1103" s="267">
        <v>19.68</v>
      </c>
      <c r="I1103" s="268"/>
      <c r="J1103" s="264"/>
      <c r="K1103" s="264"/>
      <c r="L1103" s="269"/>
      <c r="M1103" s="270"/>
      <c r="N1103" s="271"/>
      <c r="O1103" s="271"/>
      <c r="P1103" s="271"/>
      <c r="Q1103" s="271"/>
      <c r="R1103" s="271"/>
      <c r="S1103" s="271"/>
      <c r="T1103" s="272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73" t="s">
        <v>372</v>
      </c>
      <c r="AU1103" s="273" t="s">
        <v>88</v>
      </c>
      <c r="AV1103" s="14" t="s">
        <v>370</v>
      </c>
      <c r="AW1103" s="14" t="s">
        <v>32</v>
      </c>
      <c r="AX1103" s="14" t="s">
        <v>83</v>
      </c>
      <c r="AY1103" s="273" t="s">
        <v>362</v>
      </c>
    </row>
    <row r="1104" s="2" customFormat="1" ht="21.75" customHeight="1">
      <c r="A1104" s="39"/>
      <c r="B1104" s="40"/>
      <c r="C1104" s="228" t="s">
        <v>1435</v>
      </c>
      <c r="D1104" s="228" t="s">
        <v>365</v>
      </c>
      <c r="E1104" s="229" t="s">
        <v>1436</v>
      </c>
      <c r="F1104" s="230" t="s">
        <v>1437</v>
      </c>
      <c r="G1104" s="231" t="s">
        <v>403</v>
      </c>
      <c r="H1104" s="232">
        <v>39.299999999999997</v>
      </c>
      <c r="I1104" s="233"/>
      <c r="J1104" s="234">
        <f>ROUND(I1104*H1104,2)</f>
        <v>0</v>
      </c>
      <c r="K1104" s="230" t="s">
        <v>369</v>
      </c>
      <c r="L1104" s="45"/>
      <c r="M1104" s="235" t="s">
        <v>1</v>
      </c>
      <c r="N1104" s="236" t="s">
        <v>42</v>
      </c>
      <c r="O1104" s="92"/>
      <c r="P1104" s="237">
        <f>O1104*H1104</f>
        <v>0</v>
      </c>
      <c r="Q1104" s="237">
        <v>0.01342</v>
      </c>
      <c r="R1104" s="237">
        <f>Q1104*H1104</f>
        <v>0.52740599999999993</v>
      </c>
      <c r="S1104" s="237">
        <v>0</v>
      </c>
      <c r="T1104" s="238">
        <f>S1104*H1104</f>
        <v>0</v>
      </c>
      <c r="U1104" s="39"/>
      <c r="V1104" s="39"/>
      <c r="W1104" s="39"/>
      <c r="X1104" s="39"/>
      <c r="Y1104" s="39"/>
      <c r="Z1104" s="39"/>
      <c r="AA1104" s="39"/>
      <c r="AB1104" s="39"/>
      <c r="AC1104" s="39"/>
      <c r="AD1104" s="39"/>
      <c r="AE1104" s="39"/>
      <c r="AR1104" s="239" t="s">
        <v>440</v>
      </c>
      <c r="AT1104" s="239" t="s">
        <v>365</v>
      </c>
      <c r="AU1104" s="239" t="s">
        <v>88</v>
      </c>
      <c r="AY1104" s="18" t="s">
        <v>362</v>
      </c>
      <c r="BE1104" s="240">
        <f>IF(N1104="základní",J1104,0)</f>
        <v>0</v>
      </c>
      <c r="BF1104" s="240">
        <f>IF(N1104="snížená",J1104,0)</f>
        <v>0</v>
      </c>
      <c r="BG1104" s="240">
        <f>IF(N1104="zákl. přenesená",J1104,0)</f>
        <v>0</v>
      </c>
      <c r="BH1104" s="240">
        <f>IF(N1104="sníž. přenesená",J1104,0)</f>
        <v>0</v>
      </c>
      <c r="BI1104" s="240">
        <f>IF(N1104="nulová",J1104,0)</f>
        <v>0</v>
      </c>
      <c r="BJ1104" s="18" t="s">
        <v>88</v>
      </c>
      <c r="BK1104" s="240">
        <f>ROUND(I1104*H1104,2)</f>
        <v>0</v>
      </c>
      <c r="BL1104" s="18" t="s">
        <v>440</v>
      </c>
      <c r="BM1104" s="239" t="s">
        <v>4812</v>
      </c>
    </row>
    <row r="1105" s="15" customFormat="1">
      <c r="A1105" s="15"/>
      <c r="B1105" s="274"/>
      <c r="C1105" s="275"/>
      <c r="D1105" s="243" t="s">
        <v>372</v>
      </c>
      <c r="E1105" s="276" t="s">
        <v>1</v>
      </c>
      <c r="F1105" s="277" t="s">
        <v>4813</v>
      </c>
      <c r="G1105" s="275"/>
      <c r="H1105" s="276" t="s">
        <v>1</v>
      </c>
      <c r="I1105" s="278"/>
      <c r="J1105" s="275"/>
      <c r="K1105" s="275"/>
      <c r="L1105" s="279"/>
      <c r="M1105" s="280"/>
      <c r="N1105" s="281"/>
      <c r="O1105" s="281"/>
      <c r="P1105" s="281"/>
      <c r="Q1105" s="281"/>
      <c r="R1105" s="281"/>
      <c r="S1105" s="281"/>
      <c r="T1105" s="282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T1105" s="283" t="s">
        <v>372</v>
      </c>
      <c r="AU1105" s="283" t="s">
        <v>88</v>
      </c>
      <c r="AV1105" s="15" t="s">
        <v>83</v>
      </c>
      <c r="AW1105" s="15" t="s">
        <v>32</v>
      </c>
      <c r="AX1105" s="15" t="s">
        <v>76</v>
      </c>
      <c r="AY1105" s="283" t="s">
        <v>362</v>
      </c>
    </row>
    <row r="1106" s="15" customFormat="1">
      <c r="A1106" s="15"/>
      <c r="B1106" s="274"/>
      <c r="C1106" s="275"/>
      <c r="D1106" s="243" t="s">
        <v>372</v>
      </c>
      <c r="E1106" s="276" t="s">
        <v>1</v>
      </c>
      <c r="F1106" s="277" t="s">
        <v>658</v>
      </c>
      <c r="G1106" s="275"/>
      <c r="H1106" s="276" t="s">
        <v>1</v>
      </c>
      <c r="I1106" s="278"/>
      <c r="J1106" s="275"/>
      <c r="K1106" s="275"/>
      <c r="L1106" s="279"/>
      <c r="M1106" s="280"/>
      <c r="N1106" s="281"/>
      <c r="O1106" s="281"/>
      <c r="P1106" s="281"/>
      <c r="Q1106" s="281"/>
      <c r="R1106" s="281"/>
      <c r="S1106" s="281"/>
      <c r="T1106" s="282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T1106" s="283" t="s">
        <v>372</v>
      </c>
      <c r="AU1106" s="283" t="s">
        <v>88</v>
      </c>
      <c r="AV1106" s="15" t="s">
        <v>83</v>
      </c>
      <c r="AW1106" s="15" t="s">
        <v>32</v>
      </c>
      <c r="AX1106" s="15" t="s">
        <v>76</v>
      </c>
      <c r="AY1106" s="283" t="s">
        <v>362</v>
      </c>
    </row>
    <row r="1107" s="13" customFormat="1">
      <c r="A1107" s="13"/>
      <c r="B1107" s="241"/>
      <c r="C1107" s="242"/>
      <c r="D1107" s="243" t="s">
        <v>372</v>
      </c>
      <c r="E1107" s="244" t="s">
        <v>1</v>
      </c>
      <c r="F1107" s="245" t="s">
        <v>1441</v>
      </c>
      <c r="G1107" s="242"/>
      <c r="H1107" s="246">
        <v>10.48</v>
      </c>
      <c r="I1107" s="247"/>
      <c r="J1107" s="242"/>
      <c r="K1107" s="242"/>
      <c r="L1107" s="248"/>
      <c r="M1107" s="249"/>
      <c r="N1107" s="250"/>
      <c r="O1107" s="250"/>
      <c r="P1107" s="250"/>
      <c r="Q1107" s="250"/>
      <c r="R1107" s="250"/>
      <c r="S1107" s="250"/>
      <c r="T1107" s="251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52" t="s">
        <v>372</v>
      </c>
      <c r="AU1107" s="252" t="s">
        <v>88</v>
      </c>
      <c r="AV1107" s="13" t="s">
        <v>88</v>
      </c>
      <c r="AW1107" s="13" t="s">
        <v>32</v>
      </c>
      <c r="AX1107" s="13" t="s">
        <v>76</v>
      </c>
      <c r="AY1107" s="252" t="s">
        <v>362</v>
      </c>
    </row>
    <row r="1108" s="15" customFormat="1">
      <c r="A1108" s="15"/>
      <c r="B1108" s="274"/>
      <c r="C1108" s="275"/>
      <c r="D1108" s="243" t="s">
        <v>372</v>
      </c>
      <c r="E1108" s="276" t="s">
        <v>1</v>
      </c>
      <c r="F1108" s="277" t="s">
        <v>4520</v>
      </c>
      <c r="G1108" s="275"/>
      <c r="H1108" s="276" t="s">
        <v>1</v>
      </c>
      <c r="I1108" s="278"/>
      <c r="J1108" s="275"/>
      <c r="K1108" s="275"/>
      <c r="L1108" s="279"/>
      <c r="M1108" s="280"/>
      <c r="N1108" s="281"/>
      <c r="O1108" s="281"/>
      <c r="P1108" s="281"/>
      <c r="Q1108" s="281"/>
      <c r="R1108" s="281"/>
      <c r="S1108" s="281"/>
      <c r="T1108" s="282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T1108" s="283" t="s">
        <v>372</v>
      </c>
      <c r="AU1108" s="283" t="s">
        <v>88</v>
      </c>
      <c r="AV1108" s="15" t="s">
        <v>83</v>
      </c>
      <c r="AW1108" s="15" t="s">
        <v>32</v>
      </c>
      <c r="AX1108" s="15" t="s">
        <v>76</v>
      </c>
      <c r="AY1108" s="283" t="s">
        <v>362</v>
      </c>
    </row>
    <row r="1109" s="13" customFormat="1">
      <c r="A1109" s="13"/>
      <c r="B1109" s="241"/>
      <c r="C1109" s="242"/>
      <c r="D1109" s="243" t="s">
        <v>372</v>
      </c>
      <c r="E1109" s="244" t="s">
        <v>1</v>
      </c>
      <c r="F1109" s="245" t="s">
        <v>1441</v>
      </c>
      <c r="G1109" s="242"/>
      <c r="H1109" s="246">
        <v>10.48</v>
      </c>
      <c r="I1109" s="247"/>
      <c r="J1109" s="242"/>
      <c r="K1109" s="242"/>
      <c r="L1109" s="248"/>
      <c r="M1109" s="249"/>
      <c r="N1109" s="250"/>
      <c r="O1109" s="250"/>
      <c r="P1109" s="250"/>
      <c r="Q1109" s="250"/>
      <c r="R1109" s="250"/>
      <c r="S1109" s="250"/>
      <c r="T1109" s="251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52" t="s">
        <v>372</v>
      </c>
      <c r="AU1109" s="252" t="s">
        <v>88</v>
      </c>
      <c r="AV1109" s="13" t="s">
        <v>88</v>
      </c>
      <c r="AW1109" s="13" t="s">
        <v>32</v>
      </c>
      <c r="AX1109" s="13" t="s">
        <v>76</v>
      </c>
      <c r="AY1109" s="252" t="s">
        <v>362</v>
      </c>
    </row>
    <row r="1110" s="13" customFormat="1">
      <c r="A1110" s="13"/>
      <c r="B1110" s="241"/>
      <c r="C1110" s="242"/>
      <c r="D1110" s="243" t="s">
        <v>372</v>
      </c>
      <c r="E1110" s="244" t="s">
        <v>1</v>
      </c>
      <c r="F1110" s="245" t="s">
        <v>1442</v>
      </c>
      <c r="G1110" s="242"/>
      <c r="H1110" s="246">
        <v>7.8600000000000003</v>
      </c>
      <c r="I1110" s="247"/>
      <c r="J1110" s="242"/>
      <c r="K1110" s="242"/>
      <c r="L1110" s="248"/>
      <c r="M1110" s="249"/>
      <c r="N1110" s="250"/>
      <c r="O1110" s="250"/>
      <c r="P1110" s="250"/>
      <c r="Q1110" s="250"/>
      <c r="R1110" s="250"/>
      <c r="S1110" s="250"/>
      <c r="T1110" s="251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52" t="s">
        <v>372</v>
      </c>
      <c r="AU1110" s="252" t="s">
        <v>88</v>
      </c>
      <c r="AV1110" s="13" t="s">
        <v>88</v>
      </c>
      <c r="AW1110" s="13" t="s">
        <v>32</v>
      </c>
      <c r="AX1110" s="13" t="s">
        <v>76</v>
      </c>
      <c r="AY1110" s="252" t="s">
        <v>362</v>
      </c>
    </row>
    <row r="1111" s="13" customFormat="1">
      <c r="A1111" s="13"/>
      <c r="B1111" s="241"/>
      <c r="C1111" s="242"/>
      <c r="D1111" s="243" t="s">
        <v>372</v>
      </c>
      <c r="E1111" s="244" t="s">
        <v>1</v>
      </c>
      <c r="F1111" s="245" t="s">
        <v>1443</v>
      </c>
      <c r="G1111" s="242"/>
      <c r="H1111" s="246">
        <v>5.2400000000000002</v>
      </c>
      <c r="I1111" s="247"/>
      <c r="J1111" s="242"/>
      <c r="K1111" s="242"/>
      <c r="L1111" s="248"/>
      <c r="M1111" s="249"/>
      <c r="N1111" s="250"/>
      <c r="O1111" s="250"/>
      <c r="P1111" s="250"/>
      <c r="Q1111" s="250"/>
      <c r="R1111" s="250"/>
      <c r="S1111" s="250"/>
      <c r="T1111" s="251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52" t="s">
        <v>372</v>
      </c>
      <c r="AU1111" s="252" t="s">
        <v>88</v>
      </c>
      <c r="AV1111" s="13" t="s">
        <v>88</v>
      </c>
      <c r="AW1111" s="13" t="s">
        <v>32</v>
      </c>
      <c r="AX1111" s="13" t="s">
        <v>76</v>
      </c>
      <c r="AY1111" s="252" t="s">
        <v>362</v>
      </c>
    </row>
    <row r="1112" s="13" customFormat="1">
      <c r="A1112" s="13"/>
      <c r="B1112" s="241"/>
      <c r="C1112" s="242"/>
      <c r="D1112" s="243" t="s">
        <v>372</v>
      </c>
      <c r="E1112" s="244" t="s">
        <v>1</v>
      </c>
      <c r="F1112" s="245" t="s">
        <v>1443</v>
      </c>
      <c r="G1112" s="242"/>
      <c r="H1112" s="246">
        <v>5.2400000000000002</v>
      </c>
      <c r="I1112" s="247"/>
      <c r="J1112" s="242"/>
      <c r="K1112" s="242"/>
      <c r="L1112" s="248"/>
      <c r="M1112" s="249"/>
      <c r="N1112" s="250"/>
      <c r="O1112" s="250"/>
      <c r="P1112" s="250"/>
      <c r="Q1112" s="250"/>
      <c r="R1112" s="250"/>
      <c r="S1112" s="250"/>
      <c r="T1112" s="251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52" t="s">
        <v>372</v>
      </c>
      <c r="AU1112" s="252" t="s">
        <v>88</v>
      </c>
      <c r="AV1112" s="13" t="s">
        <v>88</v>
      </c>
      <c r="AW1112" s="13" t="s">
        <v>32</v>
      </c>
      <c r="AX1112" s="13" t="s">
        <v>76</v>
      </c>
      <c r="AY1112" s="252" t="s">
        <v>362</v>
      </c>
    </row>
    <row r="1113" s="14" customFormat="1">
      <c r="A1113" s="14"/>
      <c r="B1113" s="263"/>
      <c r="C1113" s="264"/>
      <c r="D1113" s="243" t="s">
        <v>372</v>
      </c>
      <c r="E1113" s="265" t="s">
        <v>1</v>
      </c>
      <c r="F1113" s="266" t="s">
        <v>396</v>
      </c>
      <c r="G1113" s="264"/>
      <c r="H1113" s="267">
        <v>39.299999999999997</v>
      </c>
      <c r="I1113" s="268"/>
      <c r="J1113" s="264"/>
      <c r="K1113" s="264"/>
      <c r="L1113" s="269"/>
      <c r="M1113" s="270"/>
      <c r="N1113" s="271"/>
      <c r="O1113" s="271"/>
      <c r="P1113" s="271"/>
      <c r="Q1113" s="271"/>
      <c r="R1113" s="271"/>
      <c r="S1113" s="271"/>
      <c r="T1113" s="272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73" t="s">
        <v>372</v>
      </c>
      <c r="AU1113" s="273" t="s">
        <v>88</v>
      </c>
      <c r="AV1113" s="14" t="s">
        <v>370</v>
      </c>
      <c r="AW1113" s="14" t="s">
        <v>32</v>
      </c>
      <c r="AX1113" s="14" t="s">
        <v>83</v>
      </c>
      <c r="AY1113" s="273" t="s">
        <v>362</v>
      </c>
    </row>
    <row r="1114" s="2" customFormat="1" ht="24.15" customHeight="1">
      <c r="A1114" s="39"/>
      <c r="B1114" s="40"/>
      <c r="C1114" s="228" t="s">
        <v>1444</v>
      </c>
      <c r="D1114" s="228" t="s">
        <v>365</v>
      </c>
      <c r="E1114" s="229" t="s">
        <v>1445</v>
      </c>
      <c r="F1114" s="230" t="s">
        <v>1446</v>
      </c>
      <c r="G1114" s="231" t="s">
        <v>470</v>
      </c>
      <c r="H1114" s="232">
        <v>222</v>
      </c>
      <c r="I1114" s="233"/>
      <c r="J1114" s="234">
        <f>ROUND(I1114*H1114,2)</f>
        <v>0</v>
      </c>
      <c r="K1114" s="230" t="s">
        <v>369</v>
      </c>
      <c r="L1114" s="45"/>
      <c r="M1114" s="235" t="s">
        <v>1</v>
      </c>
      <c r="N1114" s="236" t="s">
        <v>42</v>
      </c>
      <c r="O1114" s="92"/>
      <c r="P1114" s="237">
        <f>O1114*H1114</f>
        <v>0</v>
      </c>
      <c r="Q1114" s="237">
        <v>3.0000000000000001E-05</v>
      </c>
      <c r="R1114" s="237">
        <f>Q1114*H1114</f>
        <v>0.0066600000000000001</v>
      </c>
      <c r="S1114" s="237">
        <v>0</v>
      </c>
      <c r="T1114" s="238">
        <f>S1114*H1114</f>
        <v>0</v>
      </c>
      <c r="U1114" s="39"/>
      <c r="V1114" s="39"/>
      <c r="W1114" s="39"/>
      <c r="X1114" s="39"/>
      <c r="Y1114" s="39"/>
      <c r="Z1114" s="39"/>
      <c r="AA1114" s="39"/>
      <c r="AB1114" s="39"/>
      <c r="AC1114" s="39"/>
      <c r="AD1114" s="39"/>
      <c r="AE1114" s="39"/>
      <c r="AR1114" s="239" t="s">
        <v>440</v>
      </c>
      <c r="AT1114" s="239" t="s">
        <v>365</v>
      </c>
      <c r="AU1114" s="239" t="s">
        <v>88</v>
      </c>
      <c r="AY1114" s="18" t="s">
        <v>362</v>
      </c>
      <c r="BE1114" s="240">
        <f>IF(N1114="základní",J1114,0)</f>
        <v>0</v>
      </c>
      <c r="BF1114" s="240">
        <f>IF(N1114="snížená",J1114,0)</f>
        <v>0</v>
      </c>
      <c r="BG1114" s="240">
        <f>IF(N1114="zákl. přenesená",J1114,0)</f>
        <v>0</v>
      </c>
      <c r="BH1114" s="240">
        <f>IF(N1114="sníž. přenesená",J1114,0)</f>
        <v>0</v>
      </c>
      <c r="BI1114" s="240">
        <f>IF(N1114="nulová",J1114,0)</f>
        <v>0</v>
      </c>
      <c r="BJ1114" s="18" t="s">
        <v>88</v>
      </c>
      <c r="BK1114" s="240">
        <f>ROUND(I1114*H1114,2)</f>
        <v>0</v>
      </c>
      <c r="BL1114" s="18" t="s">
        <v>440</v>
      </c>
      <c r="BM1114" s="239" t="s">
        <v>4814</v>
      </c>
    </row>
    <row r="1115" s="15" customFormat="1">
      <c r="A1115" s="15"/>
      <c r="B1115" s="274"/>
      <c r="C1115" s="275"/>
      <c r="D1115" s="243" t="s">
        <v>372</v>
      </c>
      <c r="E1115" s="276" t="s">
        <v>1</v>
      </c>
      <c r="F1115" s="277" t="s">
        <v>1448</v>
      </c>
      <c r="G1115" s="275"/>
      <c r="H1115" s="276" t="s">
        <v>1</v>
      </c>
      <c r="I1115" s="278"/>
      <c r="J1115" s="275"/>
      <c r="K1115" s="275"/>
      <c r="L1115" s="279"/>
      <c r="M1115" s="280"/>
      <c r="N1115" s="281"/>
      <c r="O1115" s="281"/>
      <c r="P1115" s="281"/>
      <c r="Q1115" s="281"/>
      <c r="R1115" s="281"/>
      <c r="S1115" s="281"/>
      <c r="T1115" s="282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T1115" s="283" t="s">
        <v>372</v>
      </c>
      <c r="AU1115" s="283" t="s">
        <v>88</v>
      </c>
      <c r="AV1115" s="15" t="s">
        <v>83</v>
      </c>
      <c r="AW1115" s="15" t="s">
        <v>32</v>
      </c>
      <c r="AX1115" s="15" t="s">
        <v>76</v>
      </c>
      <c r="AY1115" s="283" t="s">
        <v>362</v>
      </c>
    </row>
    <row r="1116" s="15" customFormat="1">
      <c r="A1116" s="15"/>
      <c r="B1116" s="274"/>
      <c r="C1116" s="275"/>
      <c r="D1116" s="243" t="s">
        <v>372</v>
      </c>
      <c r="E1116" s="276" t="s">
        <v>1</v>
      </c>
      <c r="F1116" s="277" t="s">
        <v>1449</v>
      </c>
      <c r="G1116" s="275"/>
      <c r="H1116" s="276" t="s">
        <v>1</v>
      </c>
      <c r="I1116" s="278"/>
      <c r="J1116" s="275"/>
      <c r="K1116" s="275"/>
      <c r="L1116" s="279"/>
      <c r="M1116" s="280"/>
      <c r="N1116" s="281"/>
      <c r="O1116" s="281"/>
      <c r="P1116" s="281"/>
      <c r="Q1116" s="281"/>
      <c r="R1116" s="281"/>
      <c r="S1116" s="281"/>
      <c r="T1116" s="282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T1116" s="283" t="s">
        <v>372</v>
      </c>
      <c r="AU1116" s="283" t="s">
        <v>88</v>
      </c>
      <c r="AV1116" s="15" t="s">
        <v>83</v>
      </c>
      <c r="AW1116" s="15" t="s">
        <v>32</v>
      </c>
      <c r="AX1116" s="15" t="s">
        <v>76</v>
      </c>
      <c r="AY1116" s="283" t="s">
        <v>362</v>
      </c>
    </row>
    <row r="1117" s="13" customFormat="1">
      <c r="A1117" s="13"/>
      <c r="B1117" s="241"/>
      <c r="C1117" s="242"/>
      <c r="D1117" s="243" t="s">
        <v>372</v>
      </c>
      <c r="E1117" s="244" t="s">
        <v>1</v>
      </c>
      <c r="F1117" s="245" t="s">
        <v>4815</v>
      </c>
      <c r="G1117" s="242"/>
      <c r="H1117" s="246">
        <v>167</v>
      </c>
      <c r="I1117" s="247"/>
      <c r="J1117" s="242"/>
      <c r="K1117" s="242"/>
      <c r="L1117" s="248"/>
      <c r="M1117" s="249"/>
      <c r="N1117" s="250"/>
      <c r="O1117" s="250"/>
      <c r="P1117" s="250"/>
      <c r="Q1117" s="250"/>
      <c r="R1117" s="250"/>
      <c r="S1117" s="250"/>
      <c r="T1117" s="251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52" t="s">
        <v>372</v>
      </c>
      <c r="AU1117" s="252" t="s">
        <v>88</v>
      </c>
      <c r="AV1117" s="13" t="s">
        <v>88</v>
      </c>
      <c r="AW1117" s="13" t="s">
        <v>32</v>
      </c>
      <c r="AX1117" s="13" t="s">
        <v>76</v>
      </c>
      <c r="AY1117" s="252" t="s">
        <v>362</v>
      </c>
    </row>
    <row r="1118" s="15" customFormat="1">
      <c r="A1118" s="15"/>
      <c r="B1118" s="274"/>
      <c r="C1118" s="275"/>
      <c r="D1118" s="243" t="s">
        <v>372</v>
      </c>
      <c r="E1118" s="276" t="s">
        <v>1</v>
      </c>
      <c r="F1118" s="277" t="s">
        <v>1451</v>
      </c>
      <c r="G1118" s="275"/>
      <c r="H1118" s="276" t="s">
        <v>1</v>
      </c>
      <c r="I1118" s="278"/>
      <c r="J1118" s="275"/>
      <c r="K1118" s="275"/>
      <c r="L1118" s="279"/>
      <c r="M1118" s="280"/>
      <c r="N1118" s="281"/>
      <c r="O1118" s="281"/>
      <c r="P1118" s="281"/>
      <c r="Q1118" s="281"/>
      <c r="R1118" s="281"/>
      <c r="S1118" s="281"/>
      <c r="T1118" s="282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T1118" s="283" t="s">
        <v>372</v>
      </c>
      <c r="AU1118" s="283" t="s">
        <v>88</v>
      </c>
      <c r="AV1118" s="15" t="s">
        <v>83</v>
      </c>
      <c r="AW1118" s="15" t="s">
        <v>32</v>
      </c>
      <c r="AX1118" s="15" t="s">
        <v>76</v>
      </c>
      <c r="AY1118" s="283" t="s">
        <v>362</v>
      </c>
    </row>
    <row r="1119" s="13" customFormat="1">
      <c r="A1119" s="13"/>
      <c r="B1119" s="241"/>
      <c r="C1119" s="242"/>
      <c r="D1119" s="243" t="s">
        <v>372</v>
      </c>
      <c r="E1119" s="244" t="s">
        <v>1</v>
      </c>
      <c r="F1119" s="245" t="s">
        <v>1452</v>
      </c>
      <c r="G1119" s="242"/>
      <c r="H1119" s="246">
        <v>55</v>
      </c>
      <c r="I1119" s="247"/>
      <c r="J1119" s="242"/>
      <c r="K1119" s="242"/>
      <c r="L1119" s="248"/>
      <c r="M1119" s="249"/>
      <c r="N1119" s="250"/>
      <c r="O1119" s="250"/>
      <c r="P1119" s="250"/>
      <c r="Q1119" s="250"/>
      <c r="R1119" s="250"/>
      <c r="S1119" s="250"/>
      <c r="T1119" s="251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52" t="s">
        <v>372</v>
      </c>
      <c r="AU1119" s="252" t="s">
        <v>88</v>
      </c>
      <c r="AV1119" s="13" t="s">
        <v>88</v>
      </c>
      <c r="AW1119" s="13" t="s">
        <v>32</v>
      </c>
      <c r="AX1119" s="13" t="s">
        <v>76</v>
      </c>
      <c r="AY1119" s="252" t="s">
        <v>362</v>
      </c>
    </row>
    <row r="1120" s="14" customFormat="1">
      <c r="A1120" s="14"/>
      <c r="B1120" s="263"/>
      <c r="C1120" s="264"/>
      <c r="D1120" s="243" t="s">
        <v>372</v>
      </c>
      <c r="E1120" s="265" t="s">
        <v>1</v>
      </c>
      <c r="F1120" s="266" t="s">
        <v>396</v>
      </c>
      <c r="G1120" s="264"/>
      <c r="H1120" s="267">
        <v>222</v>
      </c>
      <c r="I1120" s="268"/>
      <c r="J1120" s="264"/>
      <c r="K1120" s="264"/>
      <c r="L1120" s="269"/>
      <c r="M1120" s="270"/>
      <c r="N1120" s="271"/>
      <c r="O1120" s="271"/>
      <c r="P1120" s="271"/>
      <c r="Q1120" s="271"/>
      <c r="R1120" s="271"/>
      <c r="S1120" s="271"/>
      <c r="T1120" s="272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73" t="s">
        <v>372</v>
      </c>
      <c r="AU1120" s="273" t="s">
        <v>88</v>
      </c>
      <c r="AV1120" s="14" t="s">
        <v>370</v>
      </c>
      <c r="AW1120" s="14" t="s">
        <v>32</v>
      </c>
      <c r="AX1120" s="14" t="s">
        <v>83</v>
      </c>
      <c r="AY1120" s="273" t="s">
        <v>362</v>
      </c>
    </row>
    <row r="1121" s="2" customFormat="1" ht="24.15" customHeight="1">
      <c r="A1121" s="39"/>
      <c r="B1121" s="40"/>
      <c r="C1121" s="253" t="s">
        <v>1453</v>
      </c>
      <c r="D1121" s="253" t="s">
        <v>380</v>
      </c>
      <c r="E1121" s="254" t="s">
        <v>1454</v>
      </c>
      <c r="F1121" s="255" t="s">
        <v>1455</v>
      </c>
      <c r="G1121" s="256" t="s">
        <v>470</v>
      </c>
      <c r="H1121" s="257">
        <v>167</v>
      </c>
      <c r="I1121" s="258"/>
      <c r="J1121" s="259">
        <f>ROUND(I1121*H1121,2)</f>
        <v>0</v>
      </c>
      <c r="K1121" s="255" t="s">
        <v>369</v>
      </c>
      <c r="L1121" s="260"/>
      <c r="M1121" s="261" t="s">
        <v>1</v>
      </c>
      <c r="N1121" s="262" t="s">
        <v>42</v>
      </c>
      <c r="O1121" s="92"/>
      <c r="P1121" s="237">
        <f>O1121*H1121</f>
        <v>0</v>
      </c>
      <c r="Q1121" s="237">
        <v>0.0014</v>
      </c>
      <c r="R1121" s="237">
        <f>Q1121*H1121</f>
        <v>0.23380000000000001</v>
      </c>
      <c r="S1121" s="237">
        <v>0</v>
      </c>
      <c r="T1121" s="238">
        <f>S1121*H1121</f>
        <v>0</v>
      </c>
      <c r="U1121" s="39"/>
      <c r="V1121" s="39"/>
      <c r="W1121" s="39"/>
      <c r="X1121" s="39"/>
      <c r="Y1121" s="39"/>
      <c r="Z1121" s="39"/>
      <c r="AA1121" s="39"/>
      <c r="AB1121" s="39"/>
      <c r="AC1121" s="39"/>
      <c r="AD1121" s="39"/>
      <c r="AE1121" s="39"/>
      <c r="AR1121" s="239" t="s">
        <v>526</v>
      </c>
      <c r="AT1121" s="239" t="s">
        <v>380</v>
      </c>
      <c r="AU1121" s="239" t="s">
        <v>88</v>
      </c>
      <c r="AY1121" s="18" t="s">
        <v>362</v>
      </c>
      <c r="BE1121" s="240">
        <f>IF(N1121="základní",J1121,0)</f>
        <v>0</v>
      </c>
      <c r="BF1121" s="240">
        <f>IF(N1121="snížená",J1121,0)</f>
        <v>0</v>
      </c>
      <c r="BG1121" s="240">
        <f>IF(N1121="zákl. přenesená",J1121,0)</f>
        <v>0</v>
      </c>
      <c r="BH1121" s="240">
        <f>IF(N1121="sníž. přenesená",J1121,0)</f>
        <v>0</v>
      </c>
      <c r="BI1121" s="240">
        <f>IF(N1121="nulová",J1121,0)</f>
        <v>0</v>
      </c>
      <c r="BJ1121" s="18" t="s">
        <v>88</v>
      </c>
      <c r="BK1121" s="240">
        <f>ROUND(I1121*H1121,2)</f>
        <v>0</v>
      </c>
      <c r="BL1121" s="18" t="s">
        <v>440</v>
      </c>
      <c r="BM1121" s="239" t="s">
        <v>4816</v>
      </c>
    </row>
    <row r="1122" s="15" customFormat="1">
      <c r="A1122" s="15"/>
      <c r="B1122" s="274"/>
      <c r="C1122" s="275"/>
      <c r="D1122" s="243" t="s">
        <v>372</v>
      </c>
      <c r="E1122" s="276" t="s">
        <v>1</v>
      </c>
      <c r="F1122" s="277" t="s">
        <v>1448</v>
      </c>
      <c r="G1122" s="275"/>
      <c r="H1122" s="276" t="s">
        <v>1</v>
      </c>
      <c r="I1122" s="278"/>
      <c r="J1122" s="275"/>
      <c r="K1122" s="275"/>
      <c r="L1122" s="279"/>
      <c r="M1122" s="280"/>
      <c r="N1122" s="281"/>
      <c r="O1122" s="281"/>
      <c r="P1122" s="281"/>
      <c r="Q1122" s="281"/>
      <c r="R1122" s="281"/>
      <c r="S1122" s="281"/>
      <c r="T1122" s="282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T1122" s="283" t="s">
        <v>372</v>
      </c>
      <c r="AU1122" s="283" t="s">
        <v>88</v>
      </c>
      <c r="AV1122" s="15" t="s">
        <v>83</v>
      </c>
      <c r="AW1122" s="15" t="s">
        <v>32</v>
      </c>
      <c r="AX1122" s="15" t="s">
        <v>76</v>
      </c>
      <c r="AY1122" s="283" t="s">
        <v>362</v>
      </c>
    </row>
    <row r="1123" s="15" customFormat="1">
      <c r="A1123" s="15"/>
      <c r="B1123" s="274"/>
      <c r="C1123" s="275"/>
      <c r="D1123" s="243" t="s">
        <v>372</v>
      </c>
      <c r="E1123" s="276" t="s">
        <v>1</v>
      </c>
      <c r="F1123" s="277" t="s">
        <v>1449</v>
      </c>
      <c r="G1123" s="275"/>
      <c r="H1123" s="276" t="s">
        <v>1</v>
      </c>
      <c r="I1123" s="278"/>
      <c r="J1123" s="275"/>
      <c r="K1123" s="275"/>
      <c r="L1123" s="279"/>
      <c r="M1123" s="280"/>
      <c r="N1123" s="281"/>
      <c r="O1123" s="281"/>
      <c r="P1123" s="281"/>
      <c r="Q1123" s="281"/>
      <c r="R1123" s="281"/>
      <c r="S1123" s="281"/>
      <c r="T1123" s="282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T1123" s="283" t="s">
        <v>372</v>
      </c>
      <c r="AU1123" s="283" t="s">
        <v>88</v>
      </c>
      <c r="AV1123" s="15" t="s">
        <v>83</v>
      </c>
      <c r="AW1123" s="15" t="s">
        <v>32</v>
      </c>
      <c r="AX1123" s="15" t="s">
        <v>76</v>
      </c>
      <c r="AY1123" s="283" t="s">
        <v>362</v>
      </c>
    </row>
    <row r="1124" s="13" customFormat="1">
      <c r="A1124" s="13"/>
      <c r="B1124" s="241"/>
      <c r="C1124" s="242"/>
      <c r="D1124" s="243" t="s">
        <v>372</v>
      </c>
      <c r="E1124" s="244" t="s">
        <v>1</v>
      </c>
      <c r="F1124" s="245" t="s">
        <v>4815</v>
      </c>
      <c r="G1124" s="242"/>
      <c r="H1124" s="246">
        <v>167</v>
      </c>
      <c r="I1124" s="247"/>
      <c r="J1124" s="242"/>
      <c r="K1124" s="242"/>
      <c r="L1124" s="248"/>
      <c r="M1124" s="249"/>
      <c r="N1124" s="250"/>
      <c r="O1124" s="250"/>
      <c r="P1124" s="250"/>
      <c r="Q1124" s="250"/>
      <c r="R1124" s="250"/>
      <c r="S1124" s="250"/>
      <c r="T1124" s="251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52" t="s">
        <v>372</v>
      </c>
      <c r="AU1124" s="252" t="s">
        <v>88</v>
      </c>
      <c r="AV1124" s="13" t="s">
        <v>88</v>
      </c>
      <c r="AW1124" s="13" t="s">
        <v>32</v>
      </c>
      <c r="AX1124" s="13" t="s">
        <v>83</v>
      </c>
      <c r="AY1124" s="252" t="s">
        <v>362</v>
      </c>
    </row>
    <row r="1125" s="2" customFormat="1" ht="24.15" customHeight="1">
      <c r="A1125" s="39"/>
      <c r="B1125" s="40"/>
      <c r="C1125" s="253" t="s">
        <v>1457</v>
      </c>
      <c r="D1125" s="253" t="s">
        <v>380</v>
      </c>
      <c r="E1125" s="254" t="s">
        <v>1458</v>
      </c>
      <c r="F1125" s="255" t="s">
        <v>1459</v>
      </c>
      <c r="G1125" s="256" t="s">
        <v>470</v>
      </c>
      <c r="H1125" s="257">
        <v>55</v>
      </c>
      <c r="I1125" s="258"/>
      <c r="J1125" s="259">
        <f>ROUND(I1125*H1125,2)</f>
        <v>0</v>
      </c>
      <c r="K1125" s="255" t="s">
        <v>369</v>
      </c>
      <c r="L1125" s="260"/>
      <c r="M1125" s="261" t="s">
        <v>1</v>
      </c>
      <c r="N1125" s="262" t="s">
        <v>42</v>
      </c>
      <c r="O1125" s="92"/>
      <c r="P1125" s="237">
        <f>O1125*H1125</f>
        <v>0</v>
      </c>
      <c r="Q1125" s="237">
        <v>0.00089999999999999998</v>
      </c>
      <c r="R1125" s="237">
        <f>Q1125*H1125</f>
        <v>0.049499999999999995</v>
      </c>
      <c r="S1125" s="237">
        <v>0</v>
      </c>
      <c r="T1125" s="238">
        <f>S1125*H1125</f>
        <v>0</v>
      </c>
      <c r="U1125" s="39"/>
      <c r="V1125" s="39"/>
      <c r="W1125" s="39"/>
      <c r="X1125" s="39"/>
      <c r="Y1125" s="39"/>
      <c r="Z1125" s="39"/>
      <c r="AA1125" s="39"/>
      <c r="AB1125" s="39"/>
      <c r="AC1125" s="39"/>
      <c r="AD1125" s="39"/>
      <c r="AE1125" s="39"/>
      <c r="AR1125" s="239" t="s">
        <v>526</v>
      </c>
      <c r="AT1125" s="239" t="s">
        <v>380</v>
      </c>
      <c r="AU1125" s="239" t="s">
        <v>88</v>
      </c>
      <c r="AY1125" s="18" t="s">
        <v>362</v>
      </c>
      <c r="BE1125" s="240">
        <f>IF(N1125="základní",J1125,0)</f>
        <v>0</v>
      </c>
      <c r="BF1125" s="240">
        <f>IF(N1125="snížená",J1125,0)</f>
        <v>0</v>
      </c>
      <c r="BG1125" s="240">
        <f>IF(N1125="zákl. přenesená",J1125,0)</f>
        <v>0</v>
      </c>
      <c r="BH1125" s="240">
        <f>IF(N1125="sníž. přenesená",J1125,0)</f>
        <v>0</v>
      </c>
      <c r="BI1125" s="240">
        <f>IF(N1125="nulová",J1125,0)</f>
        <v>0</v>
      </c>
      <c r="BJ1125" s="18" t="s">
        <v>88</v>
      </c>
      <c r="BK1125" s="240">
        <f>ROUND(I1125*H1125,2)</f>
        <v>0</v>
      </c>
      <c r="BL1125" s="18" t="s">
        <v>440</v>
      </c>
      <c r="BM1125" s="239" t="s">
        <v>4817</v>
      </c>
    </row>
    <row r="1126" s="15" customFormat="1">
      <c r="A1126" s="15"/>
      <c r="B1126" s="274"/>
      <c r="C1126" s="275"/>
      <c r="D1126" s="243" t="s">
        <v>372</v>
      </c>
      <c r="E1126" s="276" t="s">
        <v>1</v>
      </c>
      <c r="F1126" s="277" t="s">
        <v>1448</v>
      </c>
      <c r="G1126" s="275"/>
      <c r="H1126" s="276" t="s">
        <v>1</v>
      </c>
      <c r="I1126" s="278"/>
      <c r="J1126" s="275"/>
      <c r="K1126" s="275"/>
      <c r="L1126" s="279"/>
      <c r="M1126" s="280"/>
      <c r="N1126" s="281"/>
      <c r="O1126" s="281"/>
      <c r="P1126" s="281"/>
      <c r="Q1126" s="281"/>
      <c r="R1126" s="281"/>
      <c r="S1126" s="281"/>
      <c r="T1126" s="282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T1126" s="283" t="s">
        <v>372</v>
      </c>
      <c r="AU1126" s="283" t="s">
        <v>88</v>
      </c>
      <c r="AV1126" s="15" t="s">
        <v>83</v>
      </c>
      <c r="AW1126" s="15" t="s">
        <v>32</v>
      </c>
      <c r="AX1126" s="15" t="s">
        <v>76</v>
      </c>
      <c r="AY1126" s="283" t="s">
        <v>362</v>
      </c>
    </row>
    <row r="1127" s="15" customFormat="1">
      <c r="A1127" s="15"/>
      <c r="B1127" s="274"/>
      <c r="C1127" s="275"/>
      <c r="D1127" s="243" t="s">
        <v>372</v>
      </c>
      <c r="E1127" s="276" t="s">
        <v>1</v>
      </c>
      <c r="F1127" s="277" t="s">
        <v>1451</v>
      </c>
      <c r="G1127" s="275"/>
      <c r="H1127" s="276" t="s">
        <v>1</v>
      </c>
      <c r="I1127" s="278"/>
      <c r="J1127" s="275"/>
      <c r="K1127" s="275"/>
      <c r="L1127" s="279"/>
      <c r="M1127" s="280"/>
      <c r="N1127" s="281"/>
      <c r="O1127" s="281"/>
      <c r="P1127" s="281"/>
      <c r="Q1127" s="281"/>
      <c r="R1127" s="281"/>
      <c r="S1127" s="281"/>
      <c r="T1127" s="282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T1127" s="283" t="s">
        <v>372</v>
      </c>
      <c r="AU1127" s="283" t="s">
        <v>88</v>
      </c>
      <c r="AV1127" s="15" t="s">
        <v>83</v>
      </c>
      <c r="AW1127" s="15" t="s">
        <v>32</v>
      </c>
      <c r="AX1127" s="15" t="s">
        <v>76</v>
      </c>
      <c r="AY1127" s="283" t="s">
        <v>362</v>
      </c>
    </row>
    <row r="1128" s="13" customFormat="1">
      <c r="A1128" s="13"/>
      <c r="B1128" s="241"/>
      <c r="C1128" s="242"/>
      <c r="D1128" s="243" t="s">
        <v>372</v>
      </c>
      <c r="E1128" s="244" t="s">
        <v>1</v>
      </c>
      <c r="F1128" s="245" t="s">
        <v>1452</v>
      </c>
      <c r="G1128" s="242"/>
      <c r="H1128" s="246">
        <v>55</v>
      </c>
      <c r="I1128" s="247"/>
      <c r="J1128" s="242"/>
      <c r="K1128" s="242"/>
      <c r="L1128" s="248"/>
      <c r="M1128" s="249"/>
      <c r="N1128" s="250"/>
      <c r="O1128" s="250"/>
      <c r="P1128" s="250"/>
      <c r="Q1128" s="250"/>
      <c r="R1128" s="250"/>
      <c r="S1128" s="250"/>
      <c r="T1128" s="251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52" t="s">
        <v>372</v>
      </c>
      <c r="AU1128" s="252" t="s">
        <v>88</v>
      </c>
      <c r="AV1128" s="13" t="s">
        <v>88</v>
      </c>
      <c r="AW1128" s="13" t="s">
        <v>32</v>
      </c>
      <c r="AX1128" s="13" t="s">
        <v>83</v>
      </c>
      <c r="AY1128" s="252" t="s">
        <v>362</v>
      </c>
    </row>
    <row r="1129" s="2" customFormat="1" ht="33" customHeight="1">
      <c r="A1129" s="39"/>
      <c r="B1129" s="40"/>
      <c r="C1129" s="228" t="s">
        <v>1461</v>
      </c>
      <c r="D1129" s="228" t="s">
        <v>365</v>
      </c>
      <c r="E1129" s="229" t="s">
        <v>1462</v>
      </c>
      <c r="F1129" s="230" t="s">
        <v>1463</v>
      </c>
      <c r="G1129" s="231" t="s">
        <v>470</v>
      </c>
      <c r="H1129" s="232">
        <v>66</v>
      </c>
      <c r="I1129" s="233"/>
      <c r="J1129" s="234">
        <f>ROUND(I1129*H1129,2)</f>
        <v>0</v>
      </c>
      <c r="K1129" s="230" t="s">
        <v>369</v>
      </c>
      <c r="L1129" s="45"/>
      <c r="M1129" s="235" t="s">
        <v>1</v>
      </c>
      <c r="N1129" s="236" t="s">
        <v>42</v>
      </c>
      <c r="O1129" s="92"/>
      <c r="P1129" s="237">
        <f>O1129*H1129</f>
        <v>0</v>
      </c>
      <c r="Q1129" s="237">
        <v>0.0011900000000000001</v>
      </c>
      <c r="R1129" s="237">
        <f>Q1129*H1129</f>
        <v>0.078539999999999999</v>
      </c>
      <c r="S1129" s="237">
        <v>0</v>
      </c>
      <c r="T1129" s="238">
        <f>S1129*H1129</f>
        <v>0</v>
      </c>
      <c r="U1129" s="39"/>
      <c r="V1129" s="39"/>
      <c r="W1129" s="39"/>
      <c r="X1129" s="39"/>
      <c r="Y1129" s="39"/>
      <c r="Z1129" s="39"/>
      <c r="AA1129" s="39"/>
      <c r="AB1129" s="39"/>
      <c r="AC1129" s="39"/>
      <c r="AD1129" s="39"/>
      <c r="AE1129" s="39"/>
      <c r="AR1129" s="239" t="s">
        <v>440</v>
      </c>
      <c r="AT1129" s="239" t="s">
        <v>365</v>
      </c>
      <c r="AU1129" s="239" t="s">
        <v>88</v>
      </c>
      <c r="AY1129" s="18" t="s">
        <v>362</v>
      </c>
      <c r="BE1129" s="240">
        <f>IF(N1129="základní",J1129,0)</f>
        <v>0</v>
      </c>
      <c r="BF1129" s="240">
        <f>IF(N1129="snížená",J1129,0)</f>
        <v>0</v>
      </c>
      <c r="BG1129" s="240">
        <f>IF(N1129="zákl. přenesená",J1129,0)</f>
        <v>0</v>
      </c>
      <c r="BH1129" s="240">
        <f>IF(N1129="sníž. přenesená",J1129,0)</f>
        <v>0</v>
      </c>
      <c r="BI1129" s="240">
        <f>IF(N1129="nulová",J1129,0)</f>
        <v>0</v>
      </c>
      <c r="BJ1129" s="18" t="s">
        <v>88</v>
      </c>
      <c r="BK1129" s="240">
        <f>ROUND(I1129*H1129,2)</f>
        <v>0</v>
      </c>
      <c r="BL1129" s="18" t="s">
        <v>440</v>
      </c>
      <c r="BM1129" s="239" t="s">
        <v>4818</v>
      </c>
    </row>
    <row r="1130" s="15" customFormat="1">
      <c r="A1130" s="15"/>
      <c r="B1130" s="274"/>
      <c r="C1130" s="275"/>
      <c r="D1130" s="243" t="s">
        <v>372</v>
      </c>
      <c r="E1130" s="276" t="s">
        <v>1</v>
      </c>
      <c r="F1130" s="277" t="s">
        <v>1465</v>
      </c>
      <c r="G1130" s="275"/>
      <c r="H1130" s="276" t="s">
        <v>1</v>
      </c>
      <c r="I1130" s="278"/>
      <c r="J1130" s="275"/>
      <c r="K1130" s="275"/>
      <c r="L1130" s="279"/>
      <c r="M1130" s="280"/>
      <c r="N1130" s="281"/>
      <c r="O1130" s="281"/>
      <c r="P1130" s="281"/>
      <c r="Q1130" s="281"/>
      <c r="R1130" s="281"/>
      <c r="S1130" s="281"/>
      <c r="T1130" s="282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T1130" s="283" t="s">
        <v>372</v>
      </c>
      <c r="AU1130" s="283" t="s">
        <v>88</v>
      </c>
      <c r="AV1130" s="15" t="s">
        <v>83</v>
      </c>
      <c r="AW1130" s="15" t="s">
        <v>32</v>
      </c>
      <c r="AX1130" s="15" t="s">
        <v>76</v>
      </c>
      <c r="AY1130" s="283" t="s">
        <v>362</v>
      </c>
    </row>
    <row r="1131" s="15" customFormat="1">
      <c r="A1131" s="15"/>
      <c r="B1131" s="274"/>
      <c r="C1131" s="275"/>
      <c r="D1131" s="243" t="s">
        <v>372</v>
      </c>
      <c r="E1131" s="276" t="s">
        <v>1</v>
      </c>
      <c r="F1131" s="277" t="s">
        <v>1466</v>
      </c>
      <c r="G1131" s="275"/>
      <c r="H1131" s="276" t="s">
        <v>1</v>
      </c>
      <c r="I1131" s="278"/>
      <c r="J1131" s="275"/>
      <c r="K1131" s="275"/>
      <c r="L1131" s="279"/>
      <c r="M1131" s="280"/>
      <c r="N1131" s="281"/>
      <c r="O1131" s="281"/>
      <c r="P1131" s="281"/>
      <c r="Q1131" s="281"/>
      <c r="R1131" s="281"/>
      <c r="S1131" s="281"/>
      <c r="T1131" s="282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T1131" s="283" t="s">
        <v>372</v>
      </c>
      <c r="AU1131" s="283" t="s">
        <v>88</v>
      </c>
      <c r="AV1131" s="15" t="s">
        <v>83</v>
      </c>
      <c r="AW1131" s="15" t="s">
        <v>32</v>
      </c>
      <c r="AX1131" s="15" t="s">
        <v>76</v>
      </c>
      <c r="AY1131" s="283" t="s">
        <v>362</v>
      </c>
    </row>
    <row r="1132" s="13" customFormat="1">
      <c r="A1132" s="13"/>
      <c r="B1132" s="241"/>
      <c r="C1132" s="242"/>
      <c r="D1132" s="243" t="s">
        <v>372</v>
      </c>
      <c r="E1132" s="244" t="s">
        <v>1</v>
      </c>
      <c r="F1132" s="245" t="s">
        <v>4819</v>
      </c>
      <c r="G1132" s="242"/>
      <c r="H1132" s="246">
        <v>66</v>
      </c>
      <c r="I1132" s="247"/>
      <c r="J1132" s="242"/>
      <c r="K1132" s="242"/>
      <c r="L1132" s="248"/>
      <c r="M1132" s="249"/>
      <c r="N1132" s="250"/>
      <c r="O1132" s="250"/>
      <c r="P1132" s="250"/>
      <c r="Q1132" s="250"/>
      <c r="R1132" s="250"/>
      <c r="S1132" s="250"/>
      <c r="T1132" s="251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52" t="s">
        <v>372</v>
      </c>
      <c r="AU1132" s="252" t="s">
        <v>88</v>
      </c>
      <c r="AV1132" s="13" t="s">
        <v>88</v>
      </c>
      <c r="AW1132" s="13" t="s">
        <v>32</v>
      </c>
      <c r="AX1132" s="13" t="s">
        <v>83</v>
      </c>
      <c r="AY1132" s="252" t="s">
        <v>362</v>
      </c>
    </row>
    <row r="1133" s="2" customFormat="1" ht="24.15" customHeight="1">
      <c r="A1133" s="39"/>
      <c r="B1133" s="40"/>
      <c r="C1133" s="253" t="s">
        <v>1170</v>
      </c>
      <c r="D1133" s="253" t="s">
        <v>380</v>
      </c>
      <c r="E1133" s="254" t="s">
        <v>1468</v>
      </c>
      <c r="F1133" s="255" t="s">
        <v>1469</v>
      </c>
      <c r="G1133" s="256" t="s">
        <v>470</v>
      </c>
      <c r="H1133" s="257">
        <v>66</v>
      </c>
      <c r="I1133" s="258"/>
      <c r="J1133" s="259">
        <f>ROUND(I1133*H1133,2)</f>
        <v>0</v>
      </c>
      <c r="K1133" s="255" t="s">
        <v>471</v>
      </c>
      <c r="L1133" s="260"/>
      <c r="M1133" s="261" t="s">
        <v>1</v>
      </c>
      <c r="N1133" s="262" t="s">
        <v>42</v>
      </c>
      <c r="O1133" s="92"/>
      <c r="P1133" s="237">
        <f>O1133*H1133</f>
        <v>0</v>
      </c>
      <c r="Q1133" s="237">
        <v>0.0118</v>
      </c>
      <c r="R1133" s="237">
        <f>Q1133*H1133</f>
        <v>0.77879999999999994</v>
      </c>
      <c r="S1133" s="237">
        <v>0</v>
      </c>
      <c r="T1133" s="238">
        <f>S1133*H1133</f>
        <v>0</v>
      </c>
      <c r="U1133" s="39"/>
      <c r="V1133" s="39"/>
      <c r="W1133" s="39"/>
      <c r="X1133" s="39"/>
      <c r="Y1133" s="39"/>
      <c r="Z1133" s="39"/>
      <c r="AA1133" s="39"/>
      <c r="AB1133" s="39"/>
      <c r="AC1133" s="39"/>
      <c r="AD1133" s="39"/>
      <c r="AE1133" s="39"/>
      <c r="AR1133" s="239" t="s">
        <v>526</v>
      </c>
      <c r="AT1133" s="239" t="s">
        <v>380</v>
      </c>
      <c r="AU1133" s="239" t="s">
        <v>88</v>
      </c>
      <c r="AY1133" s="18" t="s">
        <v>362</v>
      </c>
      <c r="BE1133" s="240">
        <f>IF(N1133="základní",J1133,0)</f>
        <v>0</v>
      </c>
      <c r="BF1133" s="240">
        <f>IF(N1133="snížená",J1133,0)</f>
        <v>0</v>
      </c>
      <c r="BG1133" s="240">
        <f>IF(N1133="zákl. přenesená",J1133,0)</f>
        <v>0</v>
      </c>
      <c r="BH1133" s="240">
        <f>IF(N1133="sníž. přenesená",J1133,0)</f>
        <v>0</v>
      </c>
      <c r="BI1133" s="240">
        <f>IF(N1133="nulová",J1133,0)</f>
        <v>0</v>
      </c>
      <c r="BJ1133" s="18" t="s">
        <v>88</v>
      </c>
      <c r="BK1133" s="240">
        <f>ROUND(I1133*H1133,2)</f>
        <v>0</v>
      </c>
      <c r="BL1133" s="18" t="s">
        <v>440</v>
      </c>
      <c r="BM1133" s="239" t="s">
        <v>4820</v>
      </c>
    </row>
    <row r="1134" s="13" customFormat="1">
      <c r="A1134" s="13"/>
      <c r="B1134" s="241"/>
      <c r="C1134" s="242"/>
      <c r="D1134" s="243" t="s">
        <v>372</v>
      </c>
      <c r="E1134" s="244" t="s">
        <v>1</v>
      </c>
      <c r="F1134" s="245" t="s">
        <v>1243</v>
      </c>
      <c r="G1134" s="242"/>
      <c r="H1134" s="246">
        <v>66</v>
      </c>
      <c r="I1134" s="247"/>
      <c r="J1134" s="242"/>
      <c r="K1134" s="242"/>
      <c r="L1134" s="248"/>
      <c r="M1134" s="249"/>
      <c r="N1134" s="250"/>
      <c r="O1134" s="250"/>
      <c r="P1134" s="250"/>
      <c r="Q1134" s="250"/>
      <c r="R1134" s="250"/>
      <c r="S1134" s="250"/>
      <c r="T1134" s="251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52" t="s">
        <v>372</v>
      </c>
      <c r="AU1134" s="252" t="s">
        <v>88</v>
      </c>
      <c r="AV1134" s="13" t="s">
        <v>88</v>
      </c>
      <c r="AW1134" s="13" t="s">
        <v>32</v>
      </c>
      <c r="AX1134" s="13" t="s">
        <v>83</v>
      </c>
      <c r="AY1134" s="252" t="s">
        <v>362</v>
      </c>
    </row>
    <row r="1135" s="2" customFormat="1" ht="24.15" customHeight="1">
      <c r="A1135" s="39"/>
      <c r="B1135" s="40"/>
      <c r="C1135" s="228" t="s">
        <v>1471</v>
      </c>
      <c r="D1135" s="228" t="s">
        <v>365</v>
      </c>
      <c r="E1135" s="229" t="s">
        <v>1472</v>
      </c>
      <c r="F1135" s="230" t="s">
        <v>1473</v>
      </c>
      <c r="G1135" s="231" t="s">
        <v>482</v>
      </c>
      <c r="H1135" s="232">
        <v>66.417000000000002</v>
      </c>
      <c r="I1135" s="233"/>
      <c r="J1135" s="234">
        <f>ROUND(I1135*H1135,2)</f>
        <v>0</v>
      </c>
      <c r="K1135" s="230" t="s">
        <v>369</v>
      </c>
      <c r="L1135" s="45"/>
      <c r="M1135" s="235" t="s">
        <v>1</v>
      </c>
      <c r="N1135" s="236" t="s">
        <v>42</v>
      </c>
      <c r="O1135" s="92"/>
      <c r="P1135" s="237">
        <f>O1135*H1135</f>
        <v>0</v>
      </c>
      <c r="Q1135" s="237">
        <v>0</v>
      </c>
      <c r="R1135" s="237">
        <f>Q1135*H1135</f>
        <v>0</v>
      </c>
      <c r="S1135" s="237">
        <v>0</v>
      </c>
      <c r="T1135" s="238">
        <f>S1135*H1135</f>
        <v>0</v>
      </c>
      <c r="U1135" s="39"/>
      <c r="V1135" s="39"/>
      <c r="W1135" s="39"/>
      <c r="X1135" s="39"/>
      <c r="Y1135" s="39"/>
      <c r="Z1135" s="39"/>
      <c r="AA1135" s="39"/>
      <c r="AB1135" s="39"/>
      <c r="AC1135" s="39"/>
      <c r="AD1135" s="39"/>
      <c r="AE1135" s="39"/>
      <c r="AR1135" s="239" t="s">
        <v>440</v>
      </c>
      <c r="AT1135" s="239" t="s">
        <v>365</v>
      </c>
      <c r="AU1135" s="239" t="s">
        <v>88</v>
      </c>
      <c r="AY1135" s="18" t="s">
        <v>362</v>
      </c>
      <c r="BE1135" s="240">
        <f>IF(N1135="základní",J1135,0)</f>
        <v>0</v>
      </c>
      <c r="BF1135" s="240">
        <f>IF(N1135="snížená",J1135,0)</f>
        <v>0</v>
      </c>
      <c r="BG1135" s="240">
        <f>IF(N1135="zákl. přenesená",J1135,0)</f>
        <v>0</v>
      </c>
      <c r="BH1135" s="240">
        <f>IF(N1135="sníž. přenesená",J1135,0)</f>
        <v>0</v>
      </c>
      <c r="BI1135" s="240">
        <f>IF(N1135="nulová",J1135,0)</f>
        <v>0</v>
      </c>
      <c r="BJ1135" s="18" t="s">
        <v>88</v>
      </c>
      <c r="BK1135" s="240">
        <f>ROUND(I1135*H1135,2)</f>
        <v>0</v>
      </c>
      <c r="BL1135" s="18" t="s">
        <v>440</v>
      </c>
      <c r="BM1135" s="239" t="s">
        <v>4821</v>
      </c>
    </row>
    <row r="1136" s="12" customFormat="1" ht="22.8" customHeight="1">
      <c r="A1136" s="12"/>
      <c r="B1136" s="212"/>
      <c r="C1136" s="213"/>
      <c r="D1136" s="214" t="s">
        <v>75</v>
      </c>
      <c r="E1136" s="226" t="s">
        <v>1475</v>
      </c>
      <c r="F1136" s="226" t="s">
        <v>1476</v>
      </c>
      <c r="G1136" s="213"/>
      <c r="H1136" s="213"/>
      <c r="I1136" s="216"/>
      <c r="J1136" s="227">
        <f>BK1136</f>
        <v>0</v>
      </c>
      <c r="K1136" s="213"/>
      <c r="L1136" s="218"/>
      <c r="M1136" s="219"/>
      <c r="N1136" s="220"/>
      <c r="O1136" s="220"/>
      <c r="P1136" s="221">
        <f>SUM(P1137:P1155)</f>
        <v>0</v>
      </c>
      <c r="Q1136" s="220"/>
      <c r="R1136" s="221">
        <f>SUM(R1137:R1155)</f>
        <v>0</v>
      </c>
      <c r="S1136" s="220"/>
      <c r="T1136" s="222">
        <f>SUM(T1137:T1155)</f>
        <v>0</v>
      </c>
      <c r="U1136" s="12"/>
      <c r="V1136" s="12"/>
      <c r="W1136" s="12"/>
      <c r="X1136" s="12"/>
      <c r="Y1136" s="12"/>
      <c r="Z1136" s="12"/>
      <c r="AA1136" s="12"/>
      <c r="AB1136" s="12"/>
      <c r="AC1136" s="12"/>
      <c r="AD1136" s="12"/>
      <c r="AE1136" s="12"/>
      <c r="AR1136" s="223" t="s">
        <v>88</v>
      </c>
      <c r="AT1136" s="224" t="s">
        <v>75</v>
      </c>
      <c r="AU1136" s="224" t="s">
        <v>83</v>
      </c>
      <c r="AY1136" s="223" t="s">
        <v>362</v>
      </c>
      <c r="BK1136" s="225">
        <f>SUM(BK1137:BK1155)</f>
        <v>0</v>
      </c>
    </row>
    <row r="1137" s="2" customFormat="1" ht="21.75" customHeight="1">
      <c r="A1137" s="39"/>
      <c r="B1137" s="40"/>
      <c r="C1137" s="228" t="s">
        <v>1477</v>
      </c>
      <c r="D1137" s="228" t="s">
        <v>365</v>
      </c>
      <c r="E1137" s="229" t="s">
        <v>1478</v>
      </c>
      <c r="F1137" s="230" t="s">
        <v>1479</v>
      </c>
      <c r="G1137" s="231" t="s">
        <v>403</v>
      </c>
      <c r="H1137" s="232">
        <v>216.80000000000001</v>
      </c>
      <c r="I1137" s="233"/>
      <c r="J1137" s="234">
        <f>ROUND(I1137*H1137,2)</f>
        <v>0</v>
      </c>
      <c r="K1137" s="230" t="s">
        <v>471</v>
      </c>
      <c r="L1137" s="45"/>
      <c r="M1137" s="235" t="s">
        <v>1</v>
      </c>
      <c r="N1137" s="236" t="s">
        <v>42</v>
      </c>
      <c r="O1137" s="92"/>
      <c r="P1137" s="237">
        <f>O1137*H1137</f>
        <v>0</v>
      </c>
      <c r="Q1137" s="237">
        <v>0</v>
      </c>
      <c r="R1137" s="237">
        <f>Q1137*H1137</f>
        <v>0</v>
      </c>
      <c r="S1137" s="237">
        <v>0</v>
      </c>
      <c r="T1137" s="238">
        <f>S1137*H1137</f>
        <v>0</v>
      </c>
      <c r="U1137" s="39"/>
      <c r="V1137" s="39"/>
      <c r="W1137" s="39"/>
      <c r="X1137" s="39"/>
      <c r="Y1137" s="39"/>
      <c r="Z1137" s="39"/>
      <c r="AA1137" s="39"/>
      <c r="AB1137" s="39"/>
      <c r="AC1137" s="39"/>
      <c r="AD1137" s="39"/>
      <c r="AE1137" s="39"/>
      <c r="AR1137" s="239" t="s">
        <v>440</v>
      </c>
      <c r="AT1137" s="239" t="s">
        <v>365</v>
      </c>
      <c r="AU1137" s="239" t="s">
        <v>88</v>
      </c>
      <c r="AY1137" s="18" t="s">
        <v>362</v>
      </c>
      <c r="BE1137" s="240">
        <f>IF(N1137="základní",J1137,0)</f>
        <v>0</v>
      </c>
      <c r="BF1137" s="240">
        <f>IF(N1137="snížená",J1137,0)</f>
        <v>0</v>
      </c>
      <c r="BG1137" s="240">
        <f>IF(N1137="zákl. přenesená",J1137,0)</f>
        <v>0</v>
      </c>
      <c r="BH1137" s="240">
        <f>IF(N1137="sníž. přenesená",J1137,0)</f>
        <v>0</v>
      </c>
      <c r="BI1137" s="240">
        <f>IF(N1137="nulová",J1137,0)</f>
        <v>0</v>
      </c>
      <c r="BJ1137" s="18" t="s">
        <v>88</v>
      </c>
      <c r="BK1137" s="240">
        <f>ROUND(I1137*H1137,2)</f>
        <v>0</v>
      </c>
      <c r="BL1137" s="18" t="s">
        <v>440</v>
      </c>
      <c r="BM1137" s="239" t="s">
        <v>4822</v>
      </c>
    </row>
    <row r="1138" s="2" customFormat="1">
      <c r="A1138" s="39"/>
      <c r="B1138" s="40"/>
      <c r="C1138" s="41"/>
      <c r="D1138" s="243" t="s">
        <v>570</v>
      </c>
      <c r="E1138" s="41"/>
      <c r="F1138" s="284" t="s">
        <v>657</v>
      </c>
      <c r="G1138" s="41"/>
      <c r="H1138" s="41"/>
      <c r="I1138" s="285"/>
      <c r="J1138" s="41"/>
      <c r="K1138" s="41"/>
      <c r="L1138" s="45"/>
      <c r="M1138" s="286"/>
      <c r="N1138" s="287"/>
      <c r="O1138" s="92"/>
      <c r="P1138" s="92"/>
      <c r="Q1138" s="92"/>
      <c r="R1138" s="92"/>
      <c r="S1138" s="92"/>
      <c r="T1138" s="93"/>
      <c r="U1138" s="39"/>
      <c r="V1138" s="39"/>
      <c r="W1138" s="39"/>
      <c r="X1138" s="39"/>
      <c r="Y1138" s="39"/>
      <c r="Z1138" s="39"/>
      <c r="AA1138" s="39"/>
      <c r="AB1138" s="39"/>
      <c r="AC1138" s="39"/>
      <c r="AD1138" s="39"/>
      <c r="AE1138" s="39"/>
      <c r="AT1138" s="18" t="s">
        <v>570</v>
      </c>
      <c r="AU1138" s="18" t="s">
        <v>88</v>
      </c>
    </row>
    <row r="1139" s="15" customFormat="1">
      <c r="A1139" s="15"/>
      <c r="B1139" s="274"/>
      <c r="C1139" s="275"/>
      <c r="D1139" s="243" t="s">
        <v>372</v>
      </c>
      <c r="E1139" s="276" t="s">
        <v>1</v>
      </c>
      <c r="F1139" s="277" t="s">
        <v>1481</v>
      </c>
      <c r="G1139" s="275"/>
      <c r="H1139" s="276" t="s">
        <v>1</v>
      </c>
      <c r="I1139" s="278"/>
      <c r="J1139" s="275"/>
      <c r="K1139" s="275"/>
      <c r="L1139" s="279"/>
      <c r="M1139" s="280"/>
      <c r="N1139" s="281"/>
      <c r="O1139" s="281"/>
      <c r="P1139" s="281"/>
      <c r="Q1139" s="281"/>
      <c r="R1139" s="281"/>
      <c r="S1139" s="281"/>
      <c r="T1139" s="282"/>
      <c r="U1139" s="15"/>
      <c r="V1139" s="15"/>
      <c r="W1139" s="15"/>
      <c r="X1139" s="15"/>
      <c r="Y1139" s="15"/>
      <c r="Z1139" s="15"/>
      <c r="AA1139" s="15"/>
      <c r="AB1139" s="15"/>
      <c r="AC1139" s="15"/>
      <c r="AD1139" s="15"/>
      <c r="AE1139" s="15"/>
      <c r="AT1139" s="283" t="s">
        <v>372</v>
      </c>
      <c r="AU1139" s="283" t="s">
        <v>88</v>
      </c>
      <c r="AV1139" s="15" t="s">
        <v>83</v>
      </c>
      <c r="AW1139" s="15" t="s">
        <v>32</v>
      </c>
      <c r="AX1139" s="15" t="s">
        <v>76</v>
      </c>
      <c r="AY1139" s="283" t="s">
        <v>362</v>
      </c>
    </row>
    <row r="1140" s="15" customFormat="1">
      <c r="A1140" s="15"/>
      <c r="B1140" s="274"/>
      <c r="C1140" s="275"/>
      <c r="D1140" s="243" t="s">
        <v>372</v>
      </c>
      <c r="E1140" s="276" t="s">
        <v>1</v>
      </c>
      <c r="F1140" s="277" t="s">
        <v>1482</v>
      </c>
      <c r="G1140" s="275"/>
      <c r="H1140" s="276" t="s">
        <v>1</v>
      </c>
      <c r="I1140" s="278"/>
      <c r="J1140" s="275"/>
      <c r="K1140" s="275"/>
      <c r="L1140" s="279"/>
      <c r="M1140" s="280"/>
      <c r="N1140" s="281"/>
      <c r="O1140" s="281"/>
      <c r="P1140" s="281"/>
      <c r="Q1140" s="281"/>
      <c r="R1140" s="281"/>
      <c r="S1140" s="281"/>
      <c r="T1140" s="282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T1140" s="283" t="s">
        <v>372</v>
      </c>
      <c r="AU1140" s="283" t="s">
        <v>88</v>
      </c>
      <c r="AV1140" s="15" t="s">
        <v>83</v>
      </c>
      <c r="AW1140" s="15" t="s">
        <v>32</v>
      </c>
      <c r="AX1140" s="15" t="s">
        <v>76</v>
      </c>
      <c r="AY1140" s="283" t="s">
        <v>362</v>
      </c>
    </row>
    <row r="1141" s="13" customFormat="1">
      <c r="A1141" s="13"/>
      <c r="B1141" s="241"/>
      <c r="C1141" s="242"/>
      <c r="D1141" s="243" t="s">
        <v>372</v>
      </c>
      <c r="E1141" s="244" t="s">
        <v>1</v>
      </c>
      <c r="F1141" s="245" t="s">
        <v>1483</v>
      </c>
      <c r="G1141" s="242"/>
      <c r="H1141" s="246">
        <v>151.80000000000001</v>
      </c>
      <c r="I1141" s="247"/>
      <c r="J1141" s="242"/>
      <c r="K1141" s="242"/>
      <c r="L1141" s="248"/>
      <c r="M1141" s="249"/>
      <c r="N1141" s="250"/>
      <c r="O1141" s="250"/>
      <c r="P1141" s="250"/>
      <c r="Q1141" s="250"/>
      <c r="R1141" s="250"/>
      <c r="S1141" s="250"/>
      <c r="T1141" s="251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52" t="s">
        <v>372</v>
      </c>
      <c r="AU1141" s="252" t="s">
        <v>88</v>
      </c>
      <c r="AV1141" s="13" t="s">
        <v>88</v>
      </c>
      <c r="AW1141" s="13" t="s">
        <v>32</v>
      </c>
      <c r="AX1141" s="13" t="s">
        <v>76</v>
      </c>
      <c r="AY1141" s="252" t="s">
        <v>362</v>
      </c>
    </row>
    <row r="1142" s="15" customFormat="1">
      <c r="A1142" s="15"/>
      <c r="B1142" s="274"/>
      <c r="C1142" s="275"/>
      <c r="D1142" s="243" t="s">
        <v>372</v>
      </c>
      <c r="E1142" s="276" t="s">
        <v>1</v>
      </c>
      <c r="F1142" s="277" t="s">
        <v>1484</v>
      </c>
      <c r="G1142" s="275"/>
      <c r="H1142" s="276" t="s">
        <v>1</v>
      </c>
      <c r="I1142" s="278"/>
      <c r="J1142" s="275"/>
      <c r="K1142" s="275"/>
      <c r="L1142" s="279"/>
      <c r="M1142" s="280"/>
      <c r="N1142" s="281"/>
      <c r="O1142" s="281"/>
      <c r="P1142" s="281"/>
      <c r="Q1142" s="281"/>
      <c r="R1142" s="281"/>
      <c r="S1142" s="281"/>
      <c r="T1142" s="282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T1142" s="283" t="s">
        <v>372</v>
      </c>
      <c r="AU1142" s="283" t="s">
        <v>88</v>
      </c>
      <c r="AV1142" s="15" t="s">
        <v>83</v>
      </c>
      <c r="AW1142" s="15" t="s">
        <v>32</v>
      </c>
      <c r="AX1142" s="15" t="s">
        <v>76</v>
      </c>
      <c r="AY1142" s="283" t="s">
        <v>362</v>
      </c>
    </row>
    <row r="1143" s="13" customFormat="1">
      <c r="A1143" s="13"/>
      <c r="B1143" s="241"/>
      <c r="C1143" s="242"/>
      <c r="D1143" s="243" t="s">
        <v>372</v>
      </c>
      <c r="E1143" s="244" t="s">
        <v>1</v>
      </c>
      <c r="F1143" s="245" t="s">
        <v>1485</v>
      </c>
      <c r="G1143" s="242"/>
      <c r="H1143" s="246">
        <v>65</v>
      </c>
      <c r="I1143" s="247"/>
      <c r="J1143" s="242"/>
      <c r="K1143" s="242"/>
      <c r="L1143" s="248"/>
      <c r="M1143" s="249"/>
      <c r="N1143" s="250"/>
      <c r="O1143" s="250"/>
      <c r="P1143" s="250"/>
      <c r="Q1143" s="250"/>
      <c r="R1143" s="250"/>
      <c r="S1143" s="250"/>
      <c r="T1143" s="251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52" t="s">
        <v>372</v>
      </c>
      <c r="AU1143" s="252" t="s">
        <v>88</v>
      </c>
      <c r="AV1143" s="13" t="s">
        <v>88</v>
      </c>
      <c r="AW1143" s="13" t="s">
        <v>32</v>
      </c>
      <c r="AX1143" s="13" t="s">
        <v>76</v>
      </c>
      <c r="AY1143" s="252" t="s">
        <v>362</v>
      </c>
    </row>
    <row r="1144" s="14" customFormat="1">
      <c r="A1144" s="14"/>
      <c r="B1144" s="263"/>
      <c r="C1144" s="264"/>
      <c r="D1144" s="243" t="s">
        <v>372</v>
      </c>
      <c r="E1144" s="265" t="s">
        <v>1</v>
      </c>
      <c r="F1144" s="266" t="s">
        <v>396</v>
      </c>
      <c r="G1144" s="264"/>
      <c r="H1144" s="267">
        <v>216.80000000000001</v>
      </c>
      <c r="I1144" s="268"/>
      <c r="J1144" s="264"/>
      <c r="K1144" s="264"/>
      <c r="L1144" s="269"/>
      <c r="M1144" s="270"/>
      <c r="N1144" s="271"/>
      <c r="O1144" s="271"/>
      <c r="P1144" s="271"/>
      <c r="Q1144" s="271"/>
      <c r="R1144" s="271"/>
      <c r="S1144" s="271"/>
      <c r="T1144" s="272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73" t="s">
        <v>372</v>
      </c>
      <c r="AU1144" s="273" t="s">
        <v>88</v>
      </c>
      <c r="AV1144" s="14" t="s">
        <v>370</v>
      </c>
      <c r="AW1144" s="14" t="s">
        <v>32</v>
      </c>
      <c r="AX1144" s="14" t="s">
        <v>83</v>
      </c>
      <c r="AY1144" s="273" t="s">
        <v>362</v>
      </c>
    </row>
    <row r="1145" s="2" customFormat="1" ht="24.15" customHeight="1">
      <c r="A1145" s="39"/>
      <c r="B1145" s="40"/>
      <c r="C1145" s="228" t="s">
        <v>1486</v>
      </c>
      <c r="D1145" s="228" t="s">
        <v>365</v>
      </c>
      <c r="E1145" s="229" t="s">
        <v>1487</v>
      </c>
      <c r="F1145" s="230" t="s">
        <v>1488</v>
      </c>
      <c r="G1145" s="231" t="s">
        <v>470</v>
      </c>
      <c r="H1145" s="232">
        <v>71</v>
      </c>
      <c r="I1145" s="233"/>
      <c r="J1145" s="234">
        <f>ROUND(I1145*H1145,2)</f>
        <v>0</v>
      </c>
      <c r="K1145" s="230" t="s">
        <v>471</v>
      </c>
      <c r="L1145" s="45"/>
      <c r="M1145" s="235" t="s">
        <v>1</v>
      </c>
      <c r="N1145" s="236" t="s">
        <v>42</v>
      </c>
      <c r="O1145" s="92"/>
      <c r="P1145" s="237">
        <f>O1145*H1145</f>
        <v>0</v>
      </c>
      <c r="Q1145" s="237">
        <v>0</v>
      </c>
      <c r="R1145" s="237">
        <f>Q1145*H1145</f>
        <v>0</v>
      </c>
      <c r="S1145" s="237">
        <v>0</v>
      </c>
      <c r="T1145" s="238">
        <f>S1145*H1145</f>
        <v>0</v>
      </c>
      <c r="U1145" s="39"/>
      <c r="V1145" s="39"/>
      <c r="W1145" s="39"/>
      <c r="X1145" s="39"/>
      <c r="Y1145" s="39"/>
      <c r="Z1145" s="39"/>
      <c r="AA1145" s="39"/>
      <c r="AB1145" s="39"/>
      <c r="AC1145" s="39"/>
      <c r="AD1145" s="39"/>
      <c r="AE1145" s="39"/>
      <c r="AR1145" s="239" t="s">
        <v>440</v>
      </c>
      <c r="AT1145" s="239" t="s">
        <v>365</v>
      </c>
      <c r="AU1145" s="239" t="s">
        <v>88</v>
      </c>
      <c r="AY1145" s="18" t="s">
        <v>362</v>
      </c>
      <c r="BE1145" s="240">
        <f>IF(N1145="základní",J1145,0)</f>
        <v>0</v>
      </c>
      <c r="BF1145" s="240">
        <f>IF(N1145="snížená",J1145,0)</f>
        <v>0</v>
      </c>
      <c r="BG1145" s="240">
        <f>IF(N1145="zákl. přenesená",J1145,0)</f>
        <v>0</v>
      </c>
      <c r="BH1145" s="240">
        <f>IF(N1145="sníž. přenesená",J1145,0)</f>
        <v>0</v>
      </c>
      <c r="BI1145" s="240">
        <f>IF(N1145="nulová",J1145,0)</f>
        <v>0</v>
      </c>
      <c r="BJ1145" s="18" t="s">
        <v>88</v>
      </c>
      <c r="BK1145" s="240">
        <f>ROUND(I1145*H1145,2)</f>
        <v>0</v>
      </c>
      <c r="BL1145" s="18" t="s">
        <v>440</v>
      </c>
      <c r="BM1145" s="239" t="s">
        <v>4823</v>
      </c>
    </row>
    <row r="1146" s="2" customFormat="1">
      <c r="A1146" s="39"/>
      <c r="B1146" s="40"/>
      <c r="C1146" s="41"/>
      <c r="D1146" s="243" t="s">
        <v>570</v>
      </c>
      <c r="E1146" s="41"/>
      <c r="F1146" s="284" t="s">
        <v>657</v>
      </c>
      <c r="G1146" s="41"/>
      <c r="H1146" s="41"/>
      <c r="I1146" s="285"/>
      <c r="J1146" s="41"/>
      <c r="K1146" s="41"/>
      <c r="L1146" s="45"/>
      <c r="M1146" s="286"/>
      <c r="N1146" s="287"/>
      <c r="O1146" s="92"/>
      <c r="P1146" s="92"/>
      <c r="Q1146" s="92"/>
      <c r="R1146" s="92"/>
      <c r="S1146" s="92"/>
      <c r="T1146" s="93"/>
      <c r="U1146" s="39"/>
      <c r="V1146" s="39"/>
      <c r="W1146" s="39"/>
      <c r="X1146" s="39"/>
      <c r="Y1146" s="39"/>
      <c r="Z1146" s="39"/>
      <c r="AA1146" s="39"/>
      <c r="AB1146" s="39"/>
      <c r="AC1146" s="39"/>
      <c r="AD1146" s="39"/>
      <c r="AE1146" s="39"/>
      <c r="AT1146" s="18" t="s">
        <v>570</v>
      </c>
      <c r="AU1146" s="18" t="s">
        <v>88</v>
      </c>
    </row>
    <row r="1147" s="15" customFormat="1">
      <c r="A1147" s="15"/>
      <c r="B1147" s="274"/>
      <c r="C1147" s="275"/>
      <c r="D1147" s="243" t="s">
        <v>372</v>
      </c>
      <c r="E1147" s="276" t="s">
        <v>1</v>
      </c>
      <c r="F1147" s="277" t="s">
        <v>1481</v>
      </c>
      <c r="G1147" s="275"/>
      <c r="H1147" s="276" t="s">
        <v>1</v>
      </c>
      <c r="I1147" s="278"/>
      <c r="J1147" s="275"/>
      <c r="K1147" s="275"/>
      <c r="L1147" s="279"/>
      <c r="M1147" s="280"/>
      <c r="N1147" s="281"/>
      <c r="O1147" s="281"/>
      <c r="P1147" s="281"/>
      <c r="Q1147" s="281"/>
      <c r="R1147" s="281"/>
      <c r="S1147" s="281"/>
      <c r="T1147" s="282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T1147" s="283" t="s">
        <v>372</v>
      </c>
      <c r="AU1147" s="283" t="s">
        <v>88</v>
      </c>
      <c r="AV1147" s="15" t="s">
        <v>83</v>
      </c>
      <c r="AW1147" s="15" t="s">
        <v>32</v>
      </c>
      <c r="AX1147" s="15" t="s">
        <v>76</v>
      </c>
      <c r="AY1147" s="283" t="s">
        <v>362</v>
      </c>
    </row>
    <row r="1148" s="15" customFormat="1">
      <c r="A1148" s="15"/>
      <c r="B1148" s="274"/>
      <c r="C1148" s="275"/>
      <c r="D1148" s="243" t="s">
        <v>372</v>
      </c>
      <c r="E1148" s="276" t="s">
        <v>1</v>
      </c>
      <c r="F1148" s="277" t="s">
        <v>1490</v>
      </c>
      <c r="G1148" s="275"/>
      <c r="H1148" s="276" t="s">
        <v>1</v>
      </c>
      <c r="I1148" s="278"/>
      <c r="J1148" s="275"/>
      <c r="K1148" s="275"/>
      <c r="L1148" s="279"/>
      <c r="M1148" s="280"/>
      <c r="N1148" s="281"/>
      <c r="O1148" s="281"/>
      <c r="P1148" s="281"/>
      <c r="Q1148" s="281"/>
      <c r="R1148" s="281"/>
      <c r="S1148" s="281"/>
      <c r="T1148" s="282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T1148" s="283" t="s">
        <v>372</v>
      </c>
      <c r="AU1148" s="283" t="s">
        <v>88</v>
      </c>
      <c r="AV1148" s="15" t="s">
        <v>83</v>
      </c>
      <c r="AW1148" s="15" t="s">
        <v>32</v>
      </c>
      <c r="AX1148" s="15" t="s">
        <v>76</v>
      </c>
      <c r="AY1148" s="283" t="s">
        <v>362</v>
      </c>
    </row>
    <row r="1149" s="13" customFormat="1">
      <c r="A1149" s="13"/>
      <c r="B1149" s="241"/>
      <c r="C1149" s="242"/>
      <c r="D1149" s="243" t="s">
        <v>372</v>
      </c>
      <c r="E1149" s="244" t="s">
        <v>1</v>
      </c>
      <c r="F1149" s="245" t="s">
        <v>4824</v>
      </c>
      <c r="G1149" s="242"/>
      <c r="H1149" s="246">
        <v>71</v>
      </c>
      <c r="I1149" s="247"/>
      <c r="J1149" s="242"/>
      <c r="K1149" s="242"/>
      <c r="L1149" s="248"/>
      <c r="M1149" s="249"/>
      <c r="N1149" s="250"/>
      <c r="O1149" s="250"/>
      <c r="P1149" s="250"/>
      <c r="Q1149" s="250"/>
      <c r="R1149" s="250"/>
      <c r="S1149" s="250"/>
      <c r="T1149" s="251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52" t="s">
        <v>372</v>
      </c>
      <c r="AU1149" s="252" t="s">
        <v>88</v>
      </c>
      <c r="AV1149" s="13" t="s">
        <v>88</v>
      </c>
      <c r="AW1149" s="13" t="s">
        <v>32</v>
      </c>
      <c r="AX1149" s="13" t="s">
        <v>83</v>
      </c>
      <c r="AY1149" s="252" t="s">
        <v>362</v>
      </c>
    </row>
    <row r="1150" s="2" customFormat="1" ht="21.75" customHeight="1">
      <c r="A1150" s="39"/>
      <c r="B1150" s="40"/>
      <c r="C1150" s="228" t="s">
        <v>1205</v>
      </c>
      <c r="D1150" s="228" t="s">
        <v>365</v>
      </c>
      <c r="E1150" s="229" t="s">
        <v>1492</v>
      </c>
      <c r="F1150" s="230" t="s">
        <v>1493</v>
      </c>
      <c r="G1150" s="231" t="s">
        <v>403</v>
      </c>
      <c r="H1150" s="232">
        <v>28</v>
      </c>
      <c r="I1150" s="233"/>
      <c r="J1150" s="234">
        <f>ROUND(I1150*H1150,2)</f>
        <v>0</v>
      </c>
      <c r="K1150" s="230" t="s">
        <v>471</v>
      </c>
      <c r="L1150" s="45"/>
      <c r="M1150" s="235" t="s">
        <v>1</v>
      </c>
      <c r="N1150" s="236" t="s">
        <v>42</v>
      </c>
      <c r="O1150" s="92"/>
      <c r="P1150" s="237">
        <f>O1150*H1150</f>
        <v>0</v>
      </c>
      <c r="Q1150" s="237">
        <v>0</v>
      </c>
      <c r="R1150" s="237">
        <f>Q1150*H1150</f>
        <v>0</v>
      </c>
      <c r="S1150" s="237">
        <v>0</v>
      </c>
      <c r="T1150" s="238">
        <f>S1150*H1150</f>
        <v>0</v>
      </c>
      <c r="U1150" s="39"/>
      <c r="V1150" s="39"/>
      <c r="W1150" s="39"/>
      <c r="X1150" s="39"/>
      <c r="Y1150" s="39"/>
      <c r="Z1150" s="39"/>
      <c r="AA1150" s="39"/>
      <c r="AB1150" s="39"/>
      <c r="AC1150" s="39"/>
      <c r="AD1150" s="39"/>
      <c r="AE1150" s="39"/>
      <c r="AR1150" s="239" t="s">
        <v>440</v>
      </c>
      <c r="AT1150" s="239" t="s">
        <v>365</v>
      </c>
      <c r="AU1150" s="239" t="s">
        <v>88</v>
      </c>
      <c r="AY1150" s="18" t="s">
        <v>362</v>
      </c>
      <c r="BE1150" s="240">
        <f>IF(N1150="základní",J1150,0)</f>
        <v>0</v>
      </c>
      <c r="BF1150" s="240">
        <f>IF(N1150="snížená",J1150,0)</f>
        <v>0</v>
      </c>
      <c r="BG1150" s="240">
        <f>IF(N1150="zákl. přenesená",J1150,0)</f>
        <v>0</v>
      </c>
      <c r="BH1150" s="240">
        <f>IF(N1150="sníž. přenesená",J1150,0)</f>
        <v>0</v>
      </c>
      <c r="BI1150" s="240">
        <f>IF(N1150="nulová",J1150,0)</f>
        <v>0</v>
      </c>
      <c r="BJ1150" s="18" t="s">
        <v>88</v>
      </c>
      <c r="BK1150" s="240">
        <f>ROUND(I1150*H1150,2)</f>
        <v>0</v>
      </c>
      <c r="BL1150" s="18" t="s">
        <v>440</v>
      </c>
      <c r="BM1150" s="239" t="s">
        <v>4825</v>
      </c>
    </row>
    <row r="1151" s="2" customFormat="1">
      <c r="A1151" s="39"/>
      <c r="B1151" s="40"/>
      <c r="C1151" s="41"/>
      <c r="D1151" s="243" t="s">
        <v>570</v>
      </c>
      <c r="E1151" s="41"/>
      <c r="F1151" s="284" t="s">
        <v>657</v>
      </c>
      <c r="G1151" s="41"/>
      <c r="H1151" s="41"/>
      <c r="I1151" s="285"/>
      <c r="J1151" s="41"/>
      <c r="K1151" s="41"/>
      <c r="L1151" s="45"/>
      <c r="M1151" s="286"/>
      <c r="N1151" s="287"/>
      <c r="O1151" s="92"/>
      <c r="P1151" s="92"/>
      <c r="Q1151" s="92"/>
      <c r="R1151" s="92"/>
      <c r="S1151" s="92"/>
      <c r="T1151" s="93"/>
      <c r="U1151" s="39"/>
      <c r="V1151" s="39"/>
      <c r="W1151" s="39"/>
      <c r="X1151" s="39"/>
      <c r="Y1151" s="39"/>
      <c r="Z1151" s="39"/>
      <c r="AA1151" s="39"/>
      <c r="AB1151" s="39"/>
      <c r="AC1151" s="39"/>
      <c r="AD1151" s="39"/>
      <c r="AE1151" s="39"/>
      <c r="AT1151" s="18" t="s">
        <v>570</v>
      </c>
      <c r="AU1151" s="18" t="s">
        <v>88</v>
      </c>
    </row>
    <row r="1152" s="15" customFormat="1">
      <c r="A1152" s="15"/>
      <c r="B1152" s="274"/>
      <c r="C1152" s="275"/>
      <c r="D1152" s="243" t="s">
        <v>372</v>
      </c>
      <c r="E1152" s="276" t="s">
        <v>1</v>
      </c>
      <c r="F1152" s="277" t="s">
        <v>1481</v>
      </c>
      <c r="G1152" s="275"/>
      <c r="H1152" s="276" t="s">
        <v>1</v>
      </c>
      <c r="I1152" s="278"/>
      <c r="J1152" s="275"/>
      <c r="K1152" s="275"/>
      <c r="L1152" s="279"/>
      <c r="M1152" s="280"/>
      <c r="N1152" s="281"/>
      <c r="O1152" s="281"/>
      <c r="P1152" s="281"/>
      <c r="Q1152" s="281"/>
      <c r="R1152" s="281"/>
      <c r="S1152" s="281"/>
      <c r="T1152" s="282"/>
      <c r="U1152" s="15"/>
      <c r="V1152" s="15"/>
      <c r="W1152" s="15"/>
      <c r="X1152" s="15"/>
      <c r="Y1152" s="15"/>
      <c r="Z1152" s="15"/>
      <c r="AA1152" s="15"/>
      <c r="AB1152" s="15"/>
      <c r="AC1152" s="15"/>
      <c r="AD1152" s="15"/>
      <c r="AE1152" s="15"/>
      <c r="AT1152" s="283" t="s">
        <v>372</v>
      </c>
      <c r="AU1152" s="283" t="s">
        <v>88</v>
      </c>
      <c r="AV1152" s="15" t="s">
        <v>83</v>
      </c>
      <c r="AW1152" s="15" t="s">
        <v>32</v>
      </c>
      <c r="AX1152" s="15" t="s">
        <v>76</v>
      </c>
      <c r="AY1152" s="283" t="s">
        <v>362</v>
      </c>
    </row>
    <row r="1153" s="15" customFormat="1">
      <c r="A1153" s="15"/>
      <c r="B1153" s="274"/>
      <c r="C1153" s="275"/>
      <c r="D1153" s="243" t="s">
        <v>372</v>
      </c>
      <c r="E1153" s="276" t="s">
        <v>1</v>
      </c>
      <c r="F1153" s="277" t="s">
        <v>1495</v>
      </c>
      <c r="G1153" s="275"/>
      <c r="H1153" s="276" t="s">
        <v>1</v>
      </c>
      <c r="I1153" s="278"/>
      <c r="J1153" s="275"/>
      <c r="K1153" s="275"/>
      <c r="L1153" s="279"/>
      <c r="M1153" s="280"/>
      <c r="N1153" s="281"/>
      <c r="O1153" s="281"/>
      <c r="P1153" s="281"/>
      <c r="Q1153" s="281"/>
      <c r="R1153" s="281"/>
      <c r="S1153" s="281"/>
      <c r="T1153" s="282"/>
      <c r="U1153" s="15"/>
      <c r="V1153" s="15"/>
      <c r="W1153" s="15"/>
      <c r="X1153" s="15"/>
      <c r="Y1153" s="15"/>
      <c r="Z1153" s="15"/>
      <c r="AA1153" s="15"/>
      <c r="AB1153" s="15"/>
      <c r="AC1153" s="15"/>
      <c r="AD1153" s="15"/>
      <c r="AE1153" s="15"/>
      <c r="AT1153" s="283" t="s">
        <v>372</v>
      </c>
      <c r="AU1153" s="283" t="s">
        <v>88</v>
      </c>
      <c r="AV1153" s="15" t="s">
        <v>83</v>
      </c>
      <c r="AW1153" s="15" t="s">
        <v>32</v>
      </c>
      <c r="AX1153" s="15" t="s">
        <v>76</v>
      </c>
      <c r="AY1153" s="283" t="s">
        <v>362</v>
      </c>
    </row>
    <row r="1154" s="13" customFormat="1">
      <c r="A1154" s="13"/>
      <c r="B1154" s="241"/>
      <c r="C1154" s="242"/>
      <c r="D1154" s="243" t="s">
        <v>372</v>
      </c>
      <c r="E1154" s="244" t="s">
        <v>1</v>
      </c>
      <c r="F1154" s="245" t="s">
        <v>4826</v>
      </c>
      <c r="G1154" s="242"/>
      <c r="H1154" s="246">
        <v>28</v>
      </c>
      <c r="I1154" s="247"/>
      <c r="J1154" s="242"/>
      <c r="K1154" s="242"/>
      <c r="L1154" s="248"/>
      <c r="M1154" s="249"/>
      <c r="N1154" s="250"/>
      <c r="O1154" s="250"/>
      <c r="P1154" s="250"/>
      <c r="Q1154" s="250"/>
      <c r="R1154" s="250"/>
      <c r="S1154" s="250"/>
      <c r="T1154" s="251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52" t="s">
        <v>372</v>
      </c>
      <c r="AU1154" s="252" t="s">
        <v>88</v>
      </c>
      <c r="AV1154" s="13" t="s">
        <v>88</v>
      </c>
      <c r="AW1154" s="13" t="s">
        <v>32</v>
      </c>
      <c r="AX1154" s="13" t="s">
        <v>76</v>
      </c>
      <c r="AY1154" s="252" t="s">
        <v>362</v>
      </c>
    </row>
    <row r="1155" s="14" customFormat="1">
      <c r="A1155" s="14"/>
      <c r="B1155" s="263"/>
      <c r="C1155" s="264"/>
      <c r="D1155" s="243" t="s">
        <v>372</v>
      </c>
      <c r="E1155" s="265" t="s">
        <v>1</v>
      </c>
      <c r="F1155" s="266" t="s">
        <v>396</v>
      </c>
      <c r="G1155" s="264"/>
      <c r="H1155" s="267">
        <v>28</v>
      </c>
      <c r="I1155" s="268"/>
      <c r="J1155" s="264"/>
      <c r="K1155" s="264"/>
      <c r="L1155" s="269"/>
      <c r="M1155" s="270"/>
      <c r="N1155" s="271"/>
      <c r="O1155" s="271"/>
      <c r="P1155" s="271"/>
      <c r="Q1155" s="271"/>
      <c r="R1155" s="271"/>
      <c r="S1155" s="271"/>
      <c r="T1155" s="272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73" t="s">
        <v>372</v>
      </c>
      <c r="AU1155" s="273" t="s">
        <v>88</v>
      </c>
      <c r="AV1155" s="14" t="s">
        <v>370</v>
      </c>
      <c r="AW1155" s="14" t="s">
        <v>32</v>
      </c>
      <c r="AX1155" s="14" t="s">
        <v>83</v>
      </c>
      <c r="AY1155" s="273" t="s">
        <v>362</v>
      </c>
    </row>
    <row r="1156" s="12" customFormat="1" ht="22.8" customHeight="1">
      <c r="A1156" s="12"/>
      <c r="B1156" s="212"/>
      <c r="C1156" s="213"/>
      <c r="D1156" s="214" t="s">
        <v>75</v>
      </c>
      <c r="E1156" s="226" t="s">
        <v>1497</v>
      </c>
      <c r="F1156" s="226" t="s">
        <v>1498</v>
      </c>
      <c r="G1156" s="213"/>
      <c r="H1156" s="213"/>
      <c r="I1156" s="216"/>
      <c r="J1156" s="227">
        <f>BK1156</f>
        <v>0</v>
      </c>
      <c r="K1156" s="213"/>
      <c r="L1156" s="218"/>
      <c r="M1156" s="219"/>
      <c r="N1156" s="220"/>
      <c r="O1156" s="220"/>
      <c r="P1156" s="221">
        <f>SUM(P1157:P1161)</f>
        <v>0</v>
      </c>
      <c r="Q1156" s="220"/>
      <c r="R1156" s="221">
        <f>SUM(R1157:R1161)</f>
        <v>0</v>
      </c>
      <c r="S1156" s="220"/>
      <c r="T1156" s="222">
        <f>SUM(T1157:T1161)</f>
        <v>0</v>
      </c>
      <c r="U1156" s="12"/>
      <c r="V1156" s="12"/>
      <c r="W1156" s="12"/>
      <c r="X1156" s="12"/>
      <c r="Y1156" s="12"/>
      <c r="Z1156" s="12"/>
      <c r="AA1156" s="12"/>
      <c r="AB1156" s="12"/>
      <c r="AC1156" s="12"/>
      <c r="AD1156" s="12"/>
      <c r="AE1156" s="12"/>
      <c r="AR1156" s="223" t="s">
        <v>88</v>
      </c>
      <c r="AT1156" s="224" t="s">
        <v>75</v>
      </c>
      <c r="AU1156" s="224" t="s">
        <v>83</v>
      </c>
      <c r="AY1156" s="223" t="s">
        <v>362</v>
      </c>
      <c r="BK1156" s="225">
        <f>SUM(BK1157:BK1161)</f>
        <v>0</v>
      </c>
    </row>
    <row r="1157" s="2" customFormat="1" ht="24.15" customHeight="1">
      <c r="A1157" s="39"/>
      <c r="B1157" s="40"/>
      <c r="C1157" s="228" t="s">
        <v>1499</v>
      </c>
      <c r="D1157" s="228" t="s">
        <v>365</v>
      </c>
      <c r="E1157" s="229" t="s">
        <v>4827</v>
      </c>
      <c r="F1157" s="230" t="s">
        <v>4828</v>
      </c>
      <c r="G1157" s="231" t="s">
        <v>470</v>
      </c>
      <c r="H1157" s="232">
        <v>1</v>
      </c>
      <c r="I1157" s="233"/>
      <c r="J1157" s="234">
        <f>ROUND(I1157*H1157,2)</f>
        <v>0</v>
      </c>
      <c r="K1157" s="230" t="s">
        <v>471</v>
      </c>
      <c r="L1157" s="45"/>
      <c r="M1157" s="235" t="s">
        <v>1</v>
      </c>
      <c r="N1157" s="236" t="s">
        <v>42</v>
      </c>
      <c r="O1157" s="92"/>
      <c r="P1157" s="237">
        <f>O1157*H1157</f>
        <v>0</v>
      </c>
      <c r="Q1157" s="237">
        <v>0</v>
      </c>
      <c r="R1157" s="237">
        <f>Q1157*H1157</f>
        <v>0</v>
      </c>
      <c r="S1157" s="237">
        <v>0</v>
      </c>
      <c r="T1157" s="238">
        <f>S1157*H1157</f>
        <v>0</v>
      </c>
      <c r="U1157" s="39"/>
      <c r="V1157" s="39"/>
      <c r="W1157" s="39"/>
      <c r="X1157" s="39"/>
      <c r="Y1157" s="39"/>
      <c r="Z1157" s="39"/>
      <c r="AA1157" s="39"/>
      <c r="AB1157" s="39"/>
      <c r="AC1157" s="39"/>
      <c r="AD1157" s="39"/>
      <c r="AE1157" s="39"/>
      <c r="AR1157" s="239" t="s">
        <v>440</v>
      </c>
      <c r="AT1157" s="239" t="s">
        <v>365</v>
      </c>
      <c r="AU1157" s="239" t="s">
        <v>88</v>
      </c>
      <c r="AY1157" s="18" t="s">
        <v>362</v>
      </c>
      <c r="BE1157" s="240">
        <f>IF(N1157="základní",J1157,0)</f>
        <v>0</v>
      </c>
      <c r="BF1157" s="240">
        <f>IF(N1157="snížená",J1157,0)</f>
        <v>0</v>
      </c>
      <c r="BG1157" s="240">
        <f>IF(N1157="zákl. přenesená",J1157,0)</f>
        <v>0</v>
      </c>
      <c r="BH1157" s="240">
        <f>IF(N1157="sníž. přenesená",J1157,0)</f>
        <v>0</v>
      </c>
      <c r="BI1157" s="240">
        <f>IF(N1157="nulová",J1157,0)</f>
        <v>0</v>
      </c>
      <c r="BJ1157" s="18" t="s">
        <v>88</v>
      </c>
      <c r="BK1157" s="240">
        <f>ROUND(I1157*H1157,2)</f>
        <v>0</v>
      </c>
      <c r="BL1157" s="18" t="s">
        <v>440</v>
      </c>
      <c r="BM1157" s="239" t="s">
        <v>4829</v>
      </c>
    </row>
    <row r="1158" s="13" customFormat="1">
      <c r="A1158" s="13"/>
      <c r="B1158" s="241"/>
      <c r="C1158" s="242"/>
      <c r="D1158" s="243" t="s">
        <v>372</v>
      </c>
      <c r="E1158" s="244" t="s">
        <v>1</v>
      </c>
      <c r="F1158" s="245" t="s">
        <v>83</v>
      </c>
      <c r="G1158" s="242"/>
      <c r="H1158" s="246">
        <v>1</v>
      </c>
      <c r="I1158" s="247"/>
      <c r="J1158" s="242"/>
      <c r="K1158" s="242"/>
      <c r="L1158" s="248"/>
      <c r="M1158" s="249"/>
      <c r="N1158" s="250"/>
      <c r="O1158" s="250"/>
      <c r="P1158" s="250"/>
      <c r="Q1158" s="250"/>
      <c r="R1158" s="250"/>
      <c r="S1158" s="250"/>
      <c r="T1158" s="251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52" t="s">
        <v>372</v>
      </c>
      <c r="AU1158" s="252" t="s">
        <v>88</v>
      </c>
      <c r="AV1158" s="13" t="s">
        <v>88</v>
      </c>
      <c r="AW1158" s="13" t="s">
        <v>32</v>
      </c>
      <c r="AX1158" s="13" t="s">
        <v>83</v>
      </c>
      <c r="AY1158" s="252" t="s">
        <v>362</v>
      </c>
    </row>
    <row r="1159" s="2" customFormat="1" ht="24.15" customHeight="1">
      <c r="A1159" s="39"/>
      <c r="B1159" s="40"/>
      <c r="C1159" s="228" t="s">
        <v>1761</v>
      </c>
      <c r="D1159" s="228" t="s">
        <v>365</v>
      </c>
      <c r="E1159" s="229" t="s">
        <v>1500</v>
      </c>
      <c r="F1159" s="230" t="s">
        <v>1501</v>
      </c>
      <c r="G1159" s="231" t="s">
        <v>470</v>
      </c>
      <c r="H1159" s="232">
        <v>70</v>
      </c>
      <c r="I1159" s="233"/>
      <c r="J1159" s="234">
        <f>ROUND(I1159*H1159,2)</f>
        <v>0</v>
      </c>
      <c r="K1159" s="230" t="s">
        <v>369</v>
      </c>
      <c r="L1159" s="45"/>
      <c r="M1159" s="235" t="s">
        <v>1</v>
      </c>
      <c r="N1159" s="236" t="s">
        <v>42</v>
      </c>
      <c r="O1159" s="92"/>
      <c r="P1159" s="237">
        <f>O1159*H1159</f>
        <v>0</v>
      </c>
      <c r="Q1159" s="237">
        <v>0</v>
      </c>
      <c r="R1159" s="237">
        <f>Q1159*H1159</f>
        <v>0</v>
      </c>
      <c r="S1159" s="237">
        <v>0</v>
      </c>
      <c r="T1159" s="238">
        <f>S1159*H1159</f>
        <v>0</v>
      </c>
      <c r="U1159" s="39"/>
      <c r="V1159" s="39"/>
      <c r="W1159" s="39"/>
      <c r="X1159" s="39"/>
      <c r="Y1159" s="39"/>
      <c r="Z1159" s="39"/>
      <c r="AA1159" s="39"/>
      <c r="AB1159" s="39"/>
      <c r="AC1159" s="39"/>
      <c r="AD1159" s="39"/>
      <c r="AE1159" s="39"/>
      <c r="AR1159" s="239" t="s">
        <v>440</v>
      </c>
      <c r="AT1159" s="239" t="s">
        <v>365</v>
      </c>
      <c r="AU1159" s="239" t="s">
        <v>88</v>
      </c>
      <c r="AY1159" s="18" t="s">
        <v>362</v>
      </c>
      <c r="BE1159" s="240">
        <f>IF(N1159="základní",J1159,0)</f>
        <v>0</v>
      </c>
      <c r="BF1159" s="240">
        <f>IF(N1159="snížená",J1159,0)</f>
        <v>0</v>
      </c>
      <c r="BG1159" s="240">
        <f>IF(N1159="zákl. přenesená",J1159,0)</f>
        <v>0</v>
      </c>
      <c r="BH1159" s="240">
        <f>IF(N1159="sníž. přenesená",J1159,0)</f>
        <v>0</v>
      </c>
      <c r="BI1159" s="240">
        <f>IF(N1159="nulová",J1159,0)</f>
        <v>0</v>
      </c>
      <c r="BJ1159" s="18" t="s">
        <v>88</v>
      </c>
      <c r="BK1159" s="240">
        <f>ROUND(I1159*H1159,2)</f>
        <v>0</v>
      </c>
      <c r="BL1159" s="18" t="s">
        <v>440</v>
      </c>
      <c r="BM1159" s="239" t="s">
        <v>4830</v>
      </c>
    </row>
    <row r="1160" s="2" customFormat="1" ht="33" customHeight="1">
      <c r="A1160" s="39"/>
      <c r="B1160" s="40"/>
      <c r="C1160" s="228" t="s">
        <v>1503</v>
      </c>
      <c r="D1160" s="228" t="s">
        <v>365</v>
      </c>
      <c r="E1160" s="229" t="s">
        <v>4831</v>
      </c>
      <c r="F1160" s="230" t="s">
        <v>4832</v>
      </c>
      <c r="G1160" s="231" t="s">
        <v>470</v>
      </c>
      <c r="H1160" s="232">
        <v>70</v>
      </c>
      <c r="I1160" s="233"/>
      <c r="J1160" s="234">
        <f>ROUND(I1160*H1160,2)</f>
        <v>0</v>
      </c>
      <c r="K1160" s="230" t="s">
        <v>1</v>
      </c>
      <c r="L1160" s="45"/>
      <c r="M1160" s="235" t="s">
        <v>1</v>
      </c>
      <c r="N1160" s="236" t="s">
        <v>42</v>
      </c>
      <c r="O1160" s="92"/>
      <c r="P1160" s="237">
        <f>O1160*H1160</f>
        <v>0</v>
      </c>
      <c r="Q1160" s="237">
        <v>0</v>
      </c>
      <c r="R1160" s="237">
        <f>Q1160*H1160</f>
        <v>0</v>
      </c>
      <c r="S1160" s="237">
        <v>0</v>
      </c>
      <c r="T1160" s="238">
        <f>S1160*H1160</f>
        <v>0</v>
      </c>
      <c r="U1160" s="39"/>
      <c r="V1160" s="39"/>
      <c r="W1160" s="39"/>
      <c r="X1160" s="39"/>
      <c r="Y1160" s="39"/>
      <c r="Z1160" s="39"/>
      <c r="AA1160" s="39"/>
      <c r="AB1160" s="39"/>
      <c r="AC1160" s="39"/>
      <c r="AD1160" s="39"/>
      <c r="AE1160" s="39"/>
      <c r="AR1160" s="239" t="s">
        <v>440</v>
      </c>
      <c r="AT1160" s="239" t="s">
        <v>365</v>
      </c>
      <c r="AU1160" s="239" t="s">
        <v>88</v>
      </c>
      <c r="AY1160" s="18" t="s">
        <v>362</v>
      </c>
      <c r="BE1160" s="240">
        <f>IF(N1160="základní",J1160,0)</f>
        <v>0</v>
      </c>
      <c r="BF1160" s="240">
        <f>IF(N1160="snížená",J1160,0)</f>
        <v>0</v>
      </c>
      <c r="BG1160" s="240">
        <f>IF(N1160="zákl. přenesená",J1160,0)</f>
        <v>0</v>
      </c>
      <c r="BH1160" s="240">
        <f>IF(N1160="sníž. přenesená",J1160,0)</f>
        <v>0</v>
      </c>
      <c r="BI1160" s="240">
        <f>IF(N1160="nulová",J1160,0)</f>
        <v>0</v>
      </c>
      <c r="BJ1160" s="18" t="s">
        <v>88</v>
      </c>
      <c r="BK1160" s="240">
        <f>ROUND(I1160*H1160,2)</f>
        <v>0</v>
      </c>
      <c r="BL1160" s="18" t="s">
        <v>440</v>
      </c>
      <c r="BM1160" s="239" t="s">
        <v>4833</v>
      </c>
    </row>
    <row r="1161" s="2" customFormat="1" ht="33" customHeight="1">
      <c r="A1161" s="39"/>
      <c r="B1161" s="40"/>
      <c r="C1161" s="228" t="s">
        <v>1767</v>
      </c>
      <c r="D1161" s="228" t="s">
        <v>365</v>
      </c>
      <c r="E1161" s="229" t="s">
        <v>1508</v>
      </c>
      <c r="F1161" s="230" t="s">
        <v>1509</v>
      </c>
      <c r="G1161" s="231" t="s">
        <v>1510</v>
      </c>
      <c r="H1161" s="308"/>
      <c r="I1161" s="233"/>
      <c r="J1161" s="234">
        <f>ROUND(I1161*H1161,2)</f>
        <v>0</v>
      </c>
      <c r="K1161" s="230" t="s">
        <v>369</v>
      </c>
      <c r="L1161" s="45"/>
      <c r="M1161" s="235" t="s">
        <v>1</v>
      </c>
      <c r="N1161" s="236" t="s">
        <v>42</v>
      </c>
      <c r="O1161" s="92"/>
      <c r="P1161" s="237">
        <f>O1161*H1161</f>
        <v>0</v>
      </c>
      <c r="Q1161" s="237">
        <v>0</v>
      </c>
      <c r="R1161" s="237">
        <f>Q1161*H1161</f>
        <v>0</v>
      </c>
      <c r="S1161" s="237">
        <v>0</v>
      </c>
      <c r="T1161" s="238">
        <f>S1161*H1161</f>
        <v>0</v>
      </c>
      <c r="U1161" s="39"/>
      <c r="V1161" s="39"/>
      <c r="W1161" s="39"/>
      <c r="X1161" s="39"/>
      <c r="Y1161" s="39"/>
      <c r="Z1161" s="39"/>
      <c r="AA1161" s="39"/>
      <c r="AB1161" s="39"/>
      <c r="AC1161" s="39"/>
      <c r="AD1161" s="39"/>
      <c r="AE1161" s="39"/>
      <c r="AR1161" s="239" t="s">
        <v>440</v>
      </c>
      <c r="AT1161" s="239" t="s">
        <v>365</v>
      </c>
      <c r="AU1161" s="239" t="s">
        <v>88</v>
      </c>
      <c r="AY1161" s="18" t="s">
        <v>362</v>
      </c>
      <c r="BE1161" s="240">
        <f>IF(N1161="základní",J1161,0)</f>
        <v>0</v>
      </c>
      <c r="BF1161" s="240">
        <f>IF(N1161="snížená",J1161,0)</f>
        <v>0</v>
      </c>
      <c r="BG1161" s="240">
        <f>IF(N1161="zákl. přenesená",J1161,0)</f>
        <v>0</v>
      </c>
      <c r="BH1161" s="240">
        <f>IF(N1161="sníž. přenesená",J1161,0)</f>
        <v>0</v>
      </c>
      <c r="BI1161" s="240">
        <f>IF(N1161="nulová",J1161,0)</f>
        <v>0</v>
      </c>
      <c r="BJ1161" s="18" t="s">
        <v>88</v>
      </c>
      <c r="BK1161" s="240">
        <f>ROUND(I1161*H1161,2)</f>
        <v>0</v>
      </c>
      <c r="BL1161" s="18" t="s">
        <v>440</v>
      </c>
      <c r="BM1161" s="239" t="s">
        <v>4834</v>
      </c>
    </row>
    <row r="1162" s="12" customFormat="1" ht="22.8" customHeight="1">
      <c r="A1162" s="12"/>
      <c r="B1162" s="212"/>
      <c r="C1162" s="213"/>
      <c r="D1162" s="214" t="s">
        <v>75</v>
      </c>
      <c r="E1162" s="226" t="s">
        <v>1512</v>
      </c>
      <c r="F1162" s="226" t="s">
        <v>1513</v>
      </c>
      <c r="G1162" s="213"/>
      <c r="H1162" s="213"/>
      <c r="I1162" s="216"/>
      <c r="J1162" s="227">
        <f>BK1162</f>
        <v>0</v>
      </c>
      <c r="K1162" s="213"/>
      <c r="L1162" s="218"/>
      <c r="M1162" s="219"/>
      <c r="N1162" s="220"/>
      <c r="O1162" s="220"/>
      <c r="P1162" s="221">
        <f>SUM(P1163:P1232)</f>
        <v>0</v>
      </c>
      <c r="Q1162" s="220"/>
      <c r="R1162" s="221">
        <f>SUM(R1163:R1232)</f>
        <v>12.710403019999999</v>
      </c>
      <c r="S1162" s="220"/>
      <c r="T1162" s="222">
        <f>SUM(T1163:T1232)</f>
        <v>0</v>
      </c>
      <c r="U1162" s="12"/>
      <c r="V1162" s="12"/>
      <c r="W1162" s="12"/>
      <c r="X1162" s="12"/>
      <c r="Y1162" s="12"/>
      <c r="Z1162" s="12"/>
      <c r="AA1162" s="12"/>
      <c r="AB1162" s="12"/>
      <c r="AC1162" s="12"/>
      <c r="AD1162" s="12"/>
      <c r="AE1162" s="12"/>
      <c r="AR1162" s="223" t="s">
        <v>88</v>
      </c>
      <c r="AT1162" s="224" t="s">
        <v>75</v>
      </c>
      <c r="AU1162" s="224" t="s">
        <v>83</v>
      </c>
      <c r="AY1162" s="223" t="s">
        <v>362</v>
      </c>
      <c r="BK1162" s="225">
        <f>SUM(BK1163:BK1232)</f>
        <v>0</v>
      </c>
    </row>
    <row r="1163" s="2" customFormat="1" ht="16.5" customHeight="1">
      <c r="A1163" s="39"/>
      <c r="B1163" s="40"/>
      <c r="C1163" s="228" t="s">
        <v>1507</v>
      </c>
      <c r="D1163" s="228" t="s">
        <v>365</v>
      </c>
      <c r="E1163" s="229" t="s">
        <v>1515</v>
      </c>
      <c r="F1163" s="230" t="s">
        <v>1516</v>
      </c>
      <c r="G1163" s="231" t="s">
        <v>368</v>
      </c>
      <c r="H1163" s="232">
        <v>402.06999999999999</v>
      </c>
      <c r="I1163" s="233"/>
      <c r="J1163" s="234">
        <f>ROUND(I1163*H1163,2)</f>
        <v>0</v>
      </c>
      <c r="K1163" s="230" t="s">
        <v>369</v>
      </c>
      <c r="L1163" s="45"/>
      <c r="M1163" s="235" t="s">
        <v>1</v>
      </c>
      <c r="N1163" s="236" t="s">
        <v>42</v>
      </c>
      <c r="O1163" s="92"/>
      <c r="P1163" s="237">
        <f>O1163*H1163</f>
        <v>0</v>
      </c>
      <c r="Q1163" s="237">
        <v>0</v>
      </c>
      <c r="R1163" s="237">
        <f>Q1163*H1163</f>
        <v>0</v>
      </c>
      <c r="S1163" s="237">
        <v>0</v>
      </c>
      <c r="T1163" s="238">
        <f>S1163*H1163</f>
        <v>0</v>
      </c>
      <c r="U1163" s="39"/>
      <c r="V1163" s="39"/>
      <c r="W1163" s="39"/>
      <c r="X1163" s="39"/>
      <c r="Y1163" s="39"/>
      <c r="Z1163" s="39"/>
      <c r="AA1163" s="39"/>
      <c r="AB1163" s="39"/>
      <c r="AC1163" s="39"/>
      <c r="AD1163" s="39"/>
      <c r="AE1163" s="39"/>
      <c r="AR1163" s="239" t="s">
        <v>440</v>
      </c>
      <c r="AT1163" s="239" t="s">
        <v>365</v>
      </c>
      <c r="AU1163" s="239" t="s">
        <v>88</v>
      </c>
      <c r="AY1163" s="18" t="s">
        <v>362</v>
      </c>
      <c r="BE1163" s="240">
        <f>IF(N1163="základní",J1163,0)</f>
        <v>0</v>
      </c>
      <c r="BF1163" s="240">
        <f>IF(N1163="snížená",J1163,0)</f>
        <v>0</v>
      </c>
      <c r="BG1163" s="240">
        <f>IF(N1163="zákl. přenesená",J1163,0)</f>
        <v>0</v>
      </c>
      <c r="BH1163" s="240">
        <f>IF(N1163="sníž. přenesená",J1163,0)</f>
        <v>0</v>
      </c>
      <c r="BI1163" s="240">
        <f>IF(N1163="nulová",J1163,0)</f>
        <v>0</v>
      </c>
      <c r="BJ1163" s="18" t="s">
        <v>88</v>
      </c>
      <c r="BK1163" s="240">
        <f>ROUND(I1163*H1163,2)</f>
        <v>0</v>
      </c>
      <c r="BL1163" s="18" t="s">
        <v>440</v>
      </c>
      <c r="BM1163" s="239" t="s">
        <v>1517</v>
      </c>
    </row>
    <row r="1164" s="15" customFormat="1">
      <c r="A1164" s="15"/>
      <c r="B1164" s="274"/>
      <c r="C1164" s="275"/>
      <c r="D1164" s="243" t="s">
        <v>372</v>
      </c>
      <c r="E1164" s="276" t="s">
        <v>1</v>
      </c>
      <c r="F1164" s="277" t="s">
        <v>1518</v>
      </c>
      <c r="G1164" s="275"/>
      <c r="H1164" s="276" t="s">
        <v>1</v>
      </c>
      <c r="I1164" s="278"/>
      <c r="J1164" s="275"/>
      <c r="K1164" s="275"/>
      <c r="L1164" s="279"/>
      <c r="M1164" s="280"/>
      <c r="N1164" s="281"/>
      <c r="O1164" s="281"/>
      <c r="P1164" s="281"/>
      <c r="Q1164" s="281"/>
      <c r="R1164" s="281"/>
      <c r="S1164" s="281"/>
      <c r="T1164" s="282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5"/>
      <c r="AE1164" s="15"/>
      <c r="AT1164" s="283" t="s">
        <v>372</v>
      </c>
      <c r="AU1164" s="283" t="s">
        <v>88</v>
      </c>
      <c r="AV1164" s="15" t="s">
        <v>83</v>
      </c>
      <c r="AW1164" s="15" t="s">
        <v>32</v>
      </c>
      <c r="AX1164" s="15" t="s">
        <v>76</v>
      </c>
      <c r="AY1164" s="283" t="s">
        <v>362</v>
      </c>
    </row>
    <row r="1165" s="15" customFormat="1">
      <c r="A1165" s="15"/>
      <c r="B1165" s="274"/>
      <c r="C1165" s="275"/>
      <c r="D1165" s="243" t="s">
        <v>372</v>
      </c>
      <c r="E1165" s="276" t="s">
        <v>1</v>
      </c>
      <c r="F1165" s="277" t="s">
        <v>4835</v>
      </c>
      <c r="G1165" s="275"/>
      <c r="H1165" s="276" t="s">
        <v>1</v>
      </c>
      <c r="I1165" s="278"/>
      <c r="J1165" s="275"/>
      <c r="K1165" s="275"/>
      <c r="L1165" s="279"/>
      <c r="M1165" s="280"/>
      <c r="N1165" s="281"/>
      <c r="O1165" s="281"/>
      <c r="P1165" s="281"/>
      <c r="Q1165" s="281"/>
      <c r="R1165" s="281"/>
      <c r="S1165" s="281"/>
      <c r="T1165" s="282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T1165" s="283" t="s">
        <v>372</v>
      </c>
      <c r="AU1165" s="283" t="s">
        <v>88</v>
      </c>
      <c r="AV1165" s="15" t="s">
        <v>83</v>
      </c>
      <c r="AW1165" s="15" t="s">
        <v>32</v>
      </c>
      <c r="AX1165" s="15" t="s">
        <v>76</v>
      </c>
      <c r="AY1165" s="283" t="s">
        <v>362</v>
      </c>
    </row>
    <row r="1166" s="13" customFormat="1">
      <c r="A1166" s="13"/>
      <c r="B1166" s="241"/>
      <c r="C1166" s="242"/>
      <c r="D1166" s="243" t="s">
        <v>372</v>
      </c>
      <c r="E1166" s="244" t="s">
        <v>1</v>
      </c>
      <c r="F1166" s="245" t="s">
        <v>4836</v>
      </c>
      <c r="G1166" s="242"/>
      <c r="H1166" s="246">
        <v>266.77999999999997</v>
      </c>
      <c r="I1166" s="247"/>
      <c r="J1166" s="242"/>
      <c r="K1166" s="242"/>
      <c r="L1166" s="248"/>
      <c r="M1166" s="249"/>
      <c r="N1166" s="250"/>
      <c r="O1166" s="250"/>
      <c r="P1166" s="250"/>
      <c r="Q1166" s="250"/>
      <c r="R1166" s="250"/>
      <c r="S1166" s="250"/>
      <c r="T1166" s="251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52" t="s">
        <v>372</v>
      </c>
      <c r="AU1166" s="252" t="s">
        <v>88</v>
      </c>
      <c r="AV1166" s="13" t="s">
        <v>88</v>
      </c>
      <c r="AW1166" s="13" t="s">
        <v>32</v>
      </c>
      <c r="AX1166" s="13" t="s">
        <v>76</v>
      </c>
      <c r="AY1166" s="252" t="s">
        <v>362</v>
      </c>
    </row>
    <row r="1167" s="15" customFormat="1">
      <c r="A1167" s="15"/>
      <c r="B1167" s="274"/>
      <c r="C1167" s="275"/>
      <c r="D1167" s="243" t="s">
        <v>372</v>
      </c>
      <c r="E1167" s="276" t="s">
        <v>1</v>
      </c>
      <c r="F1167" s="277" t="s">
        <v>1521</v>
      </c>
      <c r="G1167" s="275"/>
      <c r="H1167" s="276" t="s">
        <v>1</v>
      </c>
      <c r="I1167" s="278"/>
      <c r="J1167" s="275"/>
      <c r="K1167" s="275"/>
      <c r="L1167" s="279"/>
      <c r="M1167" s="280"/>
      <c r="N1167" s="281"/>
      <c r="O1167" s="281"/>
      <c r="P1167" s="281"/>
      <c r="Q1167" s="281"/>
      <c r="R1167" s="281"/>
      <c r="S1167" s="281"/>
      <c r="T1167" s="282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  <c r="AT1167" s="283" t="s">
        <v>372</v>
      </c>
      <c r="AU1167" s="283" t="s">
        <v>88</v>
      </c>
      <c r="AV1167" s="15" t="s">
        <v>83</v>
      </c>
      <c r="AW1167" s="15" t="s">
        <v>32</v>
      </c>
      <c r="AX1167" s="15" t="s">
        <v>76</v>
      </c>
      <c r="AY1167" s="283" t="s">
        <v>362</v>
      </c>
    </row>
    <row r="1168" s="15" customFormat="1">
      <c r="A1168" s="15"/>
      <c r="B1168" s="274"/>
      <c r="C1168" s="275"/>
      <c r="D1168" s="243" t="s">
        <v>372</v>
      </c>
      <c r="E1168" s="276" t="s">
        <v>1</v>
      </c>
      <c r="F1168" s="277" t="s">
        <v>234</v>
      </c>
      <c r="G1168" s="275"/>
      <c r="H1168" s="276" t="s">
        <v>1</v>
      </c>
      <c r="I1168" s="278"/>
      <c r="J1168" s="275"/>
      <c r="K1168" s="275"/>
      <c r="L1168" s="279"/>
      <c r="M1168" s="280"/>
      <c r="N1168" s="281"/>
      <c r="O1168" s="281"/>
      <c r="P1168" s="281"/>
      <c r="Q1168" s="281"/>
      <c r="R1168" s="281"/>
      <c r="S1168" s="281"/>
      <c r="T1168" s="282"/>
      <c r="U1168" s="15"/>
      <c r="V1168" s="15"/>
      <c r="W1168" s="15"/>
      <c r="X1168" s="15"/>
      <c r="Y1168" s="15"/>
      <c r="Z1168" s="15"/>
      <c r="AA1168" s="15"/>
      <c r="AB1168" s="15"/>
      <c r="AC1168" s="15"/>
      <c r="AD1168" s="15"/>
      <c r="AE1168" s="15"/>
      <c r="AT1168" s="283" t="s">
        <v>372</v>
      </c>
      <c r="AU1168" s="283" t="s">
        <v>88</v>
      </c>
      <c r="AV1168" s="15" t="s">
        <v>83</v>
      </c>
      <c r="AW1168" s="15" t="s">
        <v>32</v>
      </c>
      <c r="AX1168" s="15" t="s">
        <v>76</v>
      </c>
      <c r="AY1168" s="283" t="s">
        <v>362</v>
      </c>
    </row>
    <row r="1169" s="13" customFormat="1">
      <c r="A1169" s="13"/>
      <c r="B1169" s="241"/>
      <c r="C1169" s="242"/>
      <c r="D1169" s="243" t="s">
        <v>372</v>
      </c>
      <c r="E1169" s="244" t="s">
        <v>1</v>
      </c>
      <c r="F1169" s="245" t="s">
        <v>1522</v>
      </c>
      <c r="G1169" s="242"/>
      <c r="H1169" s="246">
        <v>34.469999999999999</v>
      </c>
      <c r="I1169" s="247"/>
      <c r="J1169" s="242"/>
      <c r="K1169" s="242"/>
      <c r="L1169" s="248"/>
      <c r="M1169" s="249"/>
      <c r="N1169" s="250"/>
      <c r="O1169" s="250"/>
      <c r="P1169" s="250"/>
      <c r="Q1169" s="250"/>
      <c r="R1169" s="250"/>
      <c r="S1169" s="250"/>
      <c r="T1169" s="251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52" t="s">
        <v>372</v>
      </c>
      <c r="AU1169" s="252" t="s">
        <v>88</v>
      </c>
      <c r="AV1169" s="13" t="s">
        <v>88</v>
      </c>
      <c r="AW1169" s="13" t="s">
        <v>32</v>
      </c>
      <c r="AX1169" s="13" t="s">
        <v>76</v>
      </c>
      <c r="AY1169" s="252" t="s">
        <v>362</v>
      </c>
    </row>
    <row r="1170" s="15" customFormat="1">
      <c r="A1170" s="15"/>
      <c r="B1170" s="274"/>
      <c r="C1170" s="275"/>
      <c r="D1170" s="243" t="s">
        <v>372</v>
      </c>
      <c r="E1170" s="276" t="s">
        <v>1</v>
      </c>
      <c r="F1170" s="277" t="s">
        <v>4837</v>
      </c>
      <c r="G1170" s="275"/>
      <c r="H1170" s="276" t="s">
        <v>1</v>
      </c>
      <c r="I1170" s="278"/>
      <c r="J1170" s="275"/>
      <c r="K1170" s="275"/>
      <c r="L1170" s="279"/>
      <c r="M1170" s="280"/>
      <c r="N1170" s="281"/>
      <c r="O1170" s="281"/>
      <c r="P1170" s="281"/>
      <c r="Q1170" s="281"/>
      <c r="R1170" s="281"/>
      <c r="S1170" s="281"/>
      <c r="T1170" s="282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T1170" s="283" t="s">
        <v>372</v>
      </c>
      <c r="AU1170" s="283" t="s">
        <v>88</v>
      </c>
      <c r="AV1170" s="15" t="s">
        <v>83</v>
      </c>
      <c r="AW1170" s="15" t="s">
        <v>32</v>
      </c>
      <c r="AX1170" s="15" t="s">
        <v>76</v>
      </c>
      <c r="AY1170" s="283" t="s">
        <v>362</v>
      </c>
    </row>
    <row r="1171" s="15" customFormat="1">
      <c r="A1171" s="15"/>
      <c r="B1171" s="274"/>
      <c r="C1171" s="275"/>
      <c r="D1171" s="243" t="s">
        <v>372</v>
      </c>
      <c r="E1171" s="276" t="s">
        <v>1</v>
      </c>
      <c r="F1171" s="277" t="s">
        <v>234</v>
      </c>
      <c r="G1171" s="275"/>
      <c r="H1171" s="276" t="s">
        <v>1</v>
      </c>
      <c r="I1171" s="278"/>
      <c r="J1171" s="275"/>
      <c r="K1171" s="275"/>
      <c r="L1171" s="279"/>
      <c r="M1171" s="280"/>
      <c r="N1171" s="281"/>
      <c r="O1171" s="281"/>
      <c r="P1171" s="281"/>
      <c r="Q1171" s="281"/>
      <c r="R1171" s="281"/>
      <c r="S1171" s="281"/>
      <c r="T1171" s="282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T1171" s="283" t="s">
        <v>372</v>
      </c>
      <c r="AU1171" s="283" t="s">
        <v>88</v>
      </c>
      <c r="AV1171" s="15" t="s">
        <v>83</v>
      </c>
      <c r="AW1171" s="15" t="s">
        <v>32</v>
      </c>
      <c r="AX1171" s="15" t="s">
        <v>76</v>
      </c>
      <c r="AY1171" s="283" t="s">
        <v>362</v>
      </c>
    </row>
    <row r="1172" s="13" customFormat="1">
      <c r="A1172" s="13"/>
      <c r="B1172" s="241"/>
      <c r="C1172" s="242"/>
      <c r="D1172" s="243" t="s">
        <v>372</v>
      </c>
      <c r="E1172" s="244" t="s">
        <v>1</v>
      </c>
      <c r="F1172" s="245" t="s">
        <v>4838</v>
      </c>
      <c r="G1172" s="242"/>
      <c r="H1172" s="246">
        <v>6.6399999999999997</v>
      </c>
      <c r="I1172" s="247"/>
      <c r="J1172" s="242"/>
      <c r="K1172" s="242"/>
      <c r="L1172" s="248"/>
      <c r="M1172" s="249"/>
      <c r="N1172" s="250"/>
      <c r="O1172" s="250"/>
      <c r="P1172" s="250"/>
      <c r="Q1172" s="250"/>
      <c r="R1172" s="250"/>
      <c r="S1172" s="250"/>
      <c r="T1172" s="251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52" t="s">
        <v>372</v>
      </c>
      <c r="AU1172" s="252" t="s">
        <v>88</v>
      </c>
      <c r="AV1172" s="13" t="s">
        <v>88</v>
      </c>
      <c r="AW1172" s="13" t="s">
        <v>32</v>
      </c>
      <c r="AX1172" s="13" t="s">
        <v>76</v>
      </c>
      <c r="AY1172" s="252" t="s">
        <v>362</v>
      </c>
    </row>
    <row r="1173" s="15" customFormat="1">
      <c r="A1173" s="15"/>
      <c r="B1173" s="274"/>
      <c r="C1173" s="275"/>
      <c r="D1173" s="243" t="s">
        <v>372</v>
      </c>
      <c r="E1173" s="276" t="s">
        <v>1</v>
      </c>
      <c r="F1173" s="277" t="s">
        <v>1523</v>
      </c>
      <c r="G1173" s="275"/>
      <c r="H1173" s="276" t="s">
        <v>1</v>
      </c>
      <c r="I1173" s="278"/>
      <c r="J1173" s="275"/>
      <c r="K1173" s="275"/>
      <c r="L1173" s="279"/>
      <c r="M1173" s="280"/>
      <c r="N1173" s="281"/>
      <c r="O1173" s="281"/>
      <c r="P1173" s="281"/>
      <c r="Q1173" s="281"/>
      <c r="R1173" s="281"/>
      <c r="S1173" s="281"/>
      <c r="T1173" s="282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T1173" s="283" t="s">
        <v>372</v>
      </c>
      <c r="AU1173" s="283" t="s">
        <v>88</v>
      </c>
      <c r="AV1173" s="15" t="s">
        <v>83</v>
      </c>
      <c r="AW1173" s="15" t="s">
        <v>32</v>
      </c>
      <c r="AX1173" s="15" t="s">
        <v>76</v>
      </c>
      <c r="AY1173" s="283" t="s">
        <v>362</v>
      </c>
    </row>
    <row r="1174" s="15" customFormat="1">
      <c r="A1174" s="15"/>
      <c r="B1174" s="274"/>
      <c r="C1174" s="275"/>
      <c r="D1174" s="243" t="s">
        <v>372</v>
      </c>
      <c r="E1174" s="276" t="s">
        <v>1</v>
      </c>
      <c r="F1174" s="277" t="s">
        <v>4839</v>
      </c>
      <c r="G1174" s="275"/>
      <c r="H1174" s="276" t="s">
        <v>1</v>
      </c>
      <c r="I1174" s="278"/>
      <c r="J1174" s="275"/>
      <c r="K1174" s="275"/>
      <c r="L1174" s="279"/>
      <c r="M1174" s="280"/>
      <c r="N1174" s="281"/>
      <c r="O1174" s="281"/>
      <c r="P1174" s="281"/>
      <c r="Q1174" s="281"/>
      <c r="R1174" s="281"/>
      <c r="S1174" s="281"/>
      <c r="T1174" s="282"/>
      <c r="U1174" s="15"/>
      <c r="V1174" s="15"/>
      <c r="W1174" s="15"/>
      <c r="X1174" s="15"/>
      <c r="Y1174" s="15"/>
      <c r="Z1174" s="15"/>
      <c r="AA1174" s="15"/>
      <c r="AB1174" s="15"/>
      <c r="AC1174" s="15"/>
      <c r="AD1174" s="15"/>
      <c r="AE1174" s="15"/>
      <c r="AT1174" s="283" t="s">
        <v>372</v>
      </c>
      <c r="AU1174" s="283" t="s">
        <v>88</v>
      </c>
      <c r="AV1174" s="15" t="s">
        <v>83</v>
      </c>
      <c r="AW1174" s="15" t="s">
        <v>32</v>
      </c>
      <c r="AX1174" s="15" t="s">
        <v>76</v>
      </c>
      <c r="AY1174" s="283" t="s">
        <v>362</v>
      </c>
    </row>
    <row r="1175" s="13" customFormat="1">
      <c r="A1175" s="13"/>
      <c r="B1175" s="241"/>
      <c r="C1175" s="242"/>
      <c r="D1175" s="243" t="s">
        <v>372</v>
      </c>
      <c r="E1175" s="244" t="s">
        <v>1</v>
      </c>
      <c r="F1175" s="245" t="s">
        <v>4840</v>
      </c>
      <c r="G1175" s="242"/>
      <c r="H1175" s="246">
        <v>8.0899999999999999</v>
      </c>
      <c r="I1175" s="247"/>
      <c r="J1175" s="242"/>
      <c r="K1175" s="242"/>
      <c r="L1175" s="248"/>
      <c r="M1175" s="249"/>
      <c r="N1175" s="250"/>
      <c r="O1175" s="250"/>
      <c r="P1175" s="250"/>
      <c r="Q1175" s="250"/>
      <c r="R1175" s="250"/>
      <c r="S1175" s="250"/>
      <c r="T1175" s="251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52" t="s">
        <v>372</v>
      </c>
      <c r="AU1175" s="252" t="s">
        <v>88</v>
      </c>
      <c r="AV1175" s="13" t="s">
        <v>88</v>
      </c>
      <c r="AW1175" s="13" t="s">
        <v>32</v>
      </c>
      <c r="AX1175" s="13" t="s">
        <v>76</v>
      </c>
      <c r="AY1175" s="252" t="s">
        <v>362</v>
      </c>
    </row>
    <row r="1176" s="15" customFormat="1">
      <c r="A1176" s="15"/>
      <c r="B1176" s="274"/>
      <c r="C1176" s="275"/>
      <c r="D1176" s="243" t="s">
        <v>372</v>
      </c>
      <c r="E1176" s="276" t="s">
        <v>1</v>
      </c>
      <c r="F1176" s="277" t="s">
        <v>4841</v>
      </c>
      <c r="G1176" s="275"/>
      <c r="H1176" s="276" t="s">
        <v>1</v>
      </c>
      <c r="I1176" s="278"/>
      <c r="J1176" s="275"/>
      <c r="K1176" s="275"/>
      <c r="L1176" s="279"/>
      <c r="M1176" s="280"/>
      <c r="N1176" s="281"/>
      <c r="O1176" s="281"/>
      <c r="P1176" s="281"/>
      <c r="Q1176" s="281"/>
      <c r="R1176" s="281"/>
      <c r="S1176" s="281"/>
      <c r="T1176" s="282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T1176" s="283" t="s">
        <v>372</v>
      </c>
      <c r="AU1176" s="283" t="s">
        <v>88</v>
      </c>
      <c r="AV1176" s="15" t="s">
        <v>83</v>
      </c>
      <c r="AW1176" s="15" t="s">
        <v>32</v>
      </c>
      <c r="AX1176" s="15" t="s">
        <v>76</v>
      </c>
      <c r="AY1176" s="283" t="s">
        <v>362</v>
      </c>
    </row>
    <row r="1177" s="13" customFormat="1">
      <c r="A1177" s="13"/>
      <c r="B1177" s="241"/>
      <c r="C1177" s="242"/>
      <c r="D1177" s="243" t="s">
        <v>372</v>
      </c>
      <c r="E1177" s="244" t="s">
        <v>1</v>
      </c>
      <c r="F1177" s="245" t="s">
        <v>4842</v>
      </c>
      <c r="G1177" s="242"/>
      <c r="H1177" s="246">
        <v>5.7000000000000002</v>
      </c>
      <c r="I1177" s="247"/>
      <c r="J1177" s="242"/>
      <c r="K1177" s="242"/>
      <c r="L1177" s="248"/>
      <c r="M1177" s="249"/>
      <c r="N1177" s="250"/>
      <c r="O1177" s="250"/>
      <c r="P1177" s="250"/>
      <c r="Q1177" s="250"/>
      <c r="R1177" s="250"/>
      <c r="S1177" s="250"/>
      <c r="T1177" s="251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52" t="s">
        <v>372</v>
      </c>
      <c r="AU1177" s="252" t="s">
        <v>88</v>
      </c>
      <c r="AV1177" s="13" t="s">
        <v>88</v>
      </c>
      <c r="AW1177" s="13" t="s">
        <v>32</v>
      </c>
      <c r="AX1177" s="13" t="s">
        <v>76</v>
      </c>
      <c r="AY1177" s="252" t="s">
        <v>362</v>
      </c>
    </row>
    <row r="1178" s="15" customFormat="1">
      <c r="A1178" s="15"/>
      <c r="B1178" s="274"/>
      <c r="C1178" s="275"/>
      <c r="D1178" s="243" t="s">
        <v>372</v>
      </c>
      <c r="E1178" s="276" t="s">
        <v>1</v>
      </c>
      <c r="F1178" s="277" t="s">
        <v>4843</v>
      </c>
      <c r="G1178" s="275"/>
      <c r="H1178" s="276" t="s">
        <v>1</v>
      </c>
      <c r="I1178" s="278"/>
      <c r="J1178" s="275"/>
      <c r="K1178" s="275"/>
      <c r="L1178" s="279"/>
      <c r="M1178" s="280"/>
      <c r="N1178" s="281"/>
      <c r="O1178" s="281"/>
      <c r="P1178" s="281"/>
      <c r="Q1178" s="281"/>
      <c r="R1178" s="281"/>
      <c r="S1178" s="281"/>
      <c r="T1178" s="282"/>
      <c r="U1178" s="15"/>
      <c r="V1178" s="15"/>
      <c r="W1178" s="15"/>
      <c r="X1178" s="15"/>
      <c r="Y1178" s="15"/>
      <c r="Z1178" s="15"/>
      <c r="AA1178" s="15"/>
      <c r="AB1178" s="15"/>
      <c r="AC1178" s="15"/>
      <c r="AD1178" s="15"/>
      <c r="AE1178" s="15"/>
      <c r="AT1178" s="283" t="s">
        <v>372</v>
      </c>
      <c r="AU1178" s="283" t="s">
        <v>88</v>
      </c>
      <c r="AV1178" s="15" t="s">
        <v>83</v>
      </c>
      <c r="AW1178" s="15" t="s">
        <v>32</v>
      </c>
      <c r="AX1178" s="15" t="s">
        <v>76</v>
      </c>
      <c r="AY1178" s="283" t="s">
        <v>362</v>
      </c>
    </row>
    <row r="1179" s="15" customFormat="1">
      <c r="A1179" s="15"/>
      <c r="B1179" s="274"/>
      <c r="C1179" s="275"/>
      <c r="D1179" s="243" t="s">
        <v>372</v>
      </c>
      <c r="E1179" s="276" t="s">
        <v>1</v>
      </c>
      <c r="F1179" s="277" t="s">
        <v>234</v>
      </c>
      <c r="G1179" s="275"/>
      <c r="H1179" s="276" t="s">
        <v>1</v>
      </c>
      <c r="I1179" s="278"/>
      <c r="J1179" s="275"/>
      <c r="K1179" s="275"/>
      <c r="L1179" s="279"/>
      <c r="M1179" s="280"/>
      <c r="N1179" s="281"/>
      <c r="O1179" s="281"/>
      <c r="P1179" s="281"/>
      <c r="Q1179" s="281"/>
      <c r="R1179" s="281"/>
      <c r="S1179" s="281"/>
      <c r="T1179" s="282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T1179" s="283" t="s">
        <v>372</v>
      </c>
      <c r="AU1179" s="283" t="s">
        <v>88</v>
      </c>
      <c r="AV1179" s="15" t="s">
        <v>83</v>
      </c>
      <c r="AW1179" s="15" t="s">
        <v>32</v>
      </c>
      <c r="AX1179" s="15" t="s">
        <v>76</v>
      </c>
      <c r="AY1179" s="283" t="s">
        <v>362</v>
      </c>
    </row>
    <row r="1180" s="13" customFormat="1">
      <c r="A1180" s="13"/>
      <c r="B1180" s="241"/>
      <c r="C1180" s="242"/>
      <c r="D1180" s="243" t="s">
        <v>372</v>
      </c>
      <c r="E1180" s="244" t="s">
        <v>1</v>
      </c>
      <c r="F1180" s="245" t="s">
        <v>4844</v>
      </c>
      <c r="G1180" s="242"/>
      <c r="H1180" s="246">
        <v>80.390000000000001</v>
      </c>
      <c r="I1180" s="247"/>
      <c r="J1180" s="242"/>
      <c r="K1180" s="242"/>
      <c r="L1180" s="248"/>
      <c r="M1180" s="249"/>
      <c r="N1180" s="250"/>
      <c r="O1180" s="250"/>
      <c r="P1180" s="250"/>
      <c r="Q1180" s="250"/>
      <c r="R1180" s="250"/>
      <c r="S1180" s="250"/>
      <c r="T1180" s="251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52" t="s">
        <v>372</v>
      </c>
      <c r="AU1180" s="252" t="s">
        <v>88</v>
      </c>
      <c r="AV1180" s="13" t="s">
        <v>88</v>
      </c>
      <c r="AW1180" s="13" t="s">
        <v>32</v>
      </c>
      <c r="AX1180" s="13" t="s">
        <v>76</v>
      </c>
      <c r="AY1180" s="252" t="s">
        <v>362</v>
      </c>
    </row>
    <row r="1181" s="14" customFormat="1">
      <c r="A1181" s="14"/>
      <c r="B1181" s="263"/>
      <c r="C1181" s="264"/>
      <c r="D1181" s="243" t="s">
        <v>372</v>
      </c>
      <c r="E1181" s="265" t="s">
        <v>1</v>
      </c>
      <c r="F1181" s="266" t="s">
        <v>396</v>
      </c>
      <c r="G1181" s="264"/>
      <c r="H1181" s="267">
        <v>402.06999999999999</v>
      </c>
      <c r="I1181" s="268"/>
      <c r="J1181" s="264"/>
      <c r="K1181" s="264"/>
      <c r="L1181" s="269"/>
      <c r="M1181" s="270"/>
      <c r="N1181" s="271"/>
      <c r="O1181" s="271"/>
      <c r="P1181" s="271"/>
      <c r="Q1181" s="271"/>
      <c r="R1181" s="271"/>
      <c r="S1181" s="271"/>
      <c r="T1181" s="272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73" t="s">
        <v>372</v>
      </c>
      <c r="AU1181" s="273" t="s">
        <v>88</v>
      </c>
      <c r="AV1181" s="14" t="s">
        <v>370</v>
      </c>
      <c r="AW1181" s="14" t="s">
        <v>32</v>
      </c>
      <c r="AX1181" s="14" t="s">
        <v>83</v>
      </c>
      <c r="AY1181" s="273" t="s">
        <v>362</v>
      </c>
    </row>
    <row r="1182" s="2" customFormat="1" ht="16.5" customHeight="1">
      <c r="A1182" s="39"/>
      <c r="B1182" s="40"/>
      <c r="C1182" s="228" t="s">
        <v>1514</v>
      </c>
      <c r="D1182" s="228" t="s">
        <v>365</v>
      </c>
      <c r="E1182" s="229" t="s">
        <v>1529</v>
      </c>
      <c r="F1182" s="230" t="s">
        <v>1530</v>
      </c>
      <c r="G1182" s="231" t="s">
        <v>368</v>
      </c>
      <c r="H1182" s="232">
        <v>402.06999999999999</v>
      </c>
      <c r="I1182" s="233"/>
      <c r="J1182" s="234">
        <f>ROUND(I1182*H1182,2)</f>
        <v>0</v>
      </c>
      <c r="K1182" s="230" t="s">
        <v>369</v>
      </c>
      <c r="L1182" s="45"/>
      <c r="M1182" s="235" t="s">
        <v>1</v>
      </c>
      <c r="N1182" s="236" t="s">
        <v>42</v>
      </c>
      <c r="O1182" s="92"/>
      <c r="P1182" s="237">
        <f>O1182*H1182</f>
        <v>0</v>
      </c>
      <c r="Q1182" s="237">
        <v>0.00029999999999999997</v>
      </c>
      <c r="R1182" s="237">
        <f>Q1182*H1182</f>
        <v>0.12062099999999999</v>
      </c>
      <c r="S1182" s="237">
        <v>0</v>
      </c>
      <c r="T1182" s="238">
        <f>S1182*H1182</f>
        <v>0</v>
      </c>
      <c r="U1182" s="39"/>
      <c r="V1182" s="39"/>
      <c r="W1182" s="39"/>
      <c r="X1182" s="39"/>
      <c r="Y1182" s="39"/>
      <c r="Z1182" s="39"/>
      <c r="AA1182" s="39"/>
      <c r="AB1182" s="39"/>
      <c r="AC1182" s="39"/>
      <c r="AD1182" s="39"/>
      <c r="AE1182" s="39"/>
      <c r="AR1182" s="239" t="s">
        <v>440</v>
      </c>
      <c r="AT1182" s="239" t="s">
        <v>365</v>
      </c>
      <c r="AU1182" s="239" t="s">
        <v>88</v>
      </c>
      <c r="AY1182" s="18" t="s">
        <v>362</v>
      </c>
      <c r="BE1182" s="240">
        <f>IF(N1182="základní",J1182,0)</f>
        <v>0</v>
      </c>
      <c r="BF1182" s="240">
        <f>IF(N1182="snížená",J1182,0)</f>
        <v>0</v>
      </c>
      <c r="BG1182" s="240">
        <f>IF(N1182="zákl. přenesená",J1182,0)</f>
        <v>0</v>
      </c>
      <c r="BH1182" s="240">
        <f>IF(N1182="sníž. přenesená",J1182,0)</f>
        <v>0</v>
      </c>
      <c r="BI1182" s="240">
        <f>IF(N1182="nulová",J1182,0)</f>
        <v>0</v>
      </c>
      <c r="BJ1182" s="18" t="s">
        <v>88</v>
      </c>
      <c r="BK1182" s="240">
        <f>ROUND(I1182*H1182,2)</f>
        <v>0</v>
      </c>
      <c r="BL1182" s="18" t="s">
        <v>440</v>
      </c>
      <c r="BM1182" s="239" t="s">
        <v>1531</v>
      </c>
    </row>
    <row r="1183" s="2" customFormat="1" ht="33" customHeight="1">
      <c r="A1183" s="39"/>
      <c r="B1183" s="40"/>
      <c r="C1183" s="228" t="s">
        <v>1528</v>
      </c>
      <c r="D1183" s="228" t="s">
        <v>365</v>
      </c>
      <c r="E1183" s="229" t="s">
        <v>1533</v>
      </c>
      <c r="F1183" s="230" t="s">
        <v>1534</v>
      </c>
      <c r="G1183" s="231" t="s">
        <v>403</v>
      </c>
      <c r="H1183" s="232">
        <v>158.28</v>
      </c>
      <c r="I1183" s="233"/>
      <c r="J1183" s="234">
        <f>ROUND(I1183*H1183,2)</f>
        <v>0</v>
      </c>
      <c r="K1183" s="230" t="s">
        <v>369</v>
      </c>
      <c r="L1183" s="45"/>
      <c r="M1183" s="235" t="s">
        <v>1</v>
      </c>
      <c r="N1183" s="236" t="s">
        <v>42</v>
      </c>
      <c r="O1183" s="92"/>
      <c r="P1183" s="237">
        <f>O1183*H1183</f>
        <v>0</v>
      </c>
      <c r="Q1183" s="237">
        <v>0.00042999999999999999</v>
      </c>
      <c r="R1183" s="237">
        <f>Q1183*H1183</f>
        <v>0.068060399999999993</v>
      </c>
      <c r="S1183" s="237">
        <v>0</v>
      </c>
      <c r="T1183" s="238">
        <f>S1183*H1183</f>
        <v>0</v>
      </c>
      <c r="U1183" s="39"/>
      <c r="V1183" s="39"/>
      <c r="W1183" s="39"/>
      <c r="X1183" s="39"/>
      <c r="Y1183" s="39"/>
      <c r="Z1183" s="39"/>
      <c r="AA1183" s="39"/>
      <c r="AB1183" s="39"/>
      <c r="AC1183" s="39"/>
      <c r="AD1183" s="39"/>
      <c r="AE1183" s="39"/>
      <c r="AR1183" s="239" t="s">
        <v>440</v>
      </c>
      <c r="AT1183" s="239" t="s">
        <v>365</v>
      </c>
      <c r="AU1183" s="239" t="s">
        <v>88</v>
      </c>
      <c r="AY1183" s="18" t="s">
        <v>362</v>
      </c>
      <c r="BE1183" s="240">
        <f>IF(N1183="základní",J1183,0)</f>
        <v>0</v>
      </c>
      <c r="BF1183" s="240">
        <f>IF(N1183="snížená",J1183,0)</f>
        <v>0</v>
      </c>
      <c r="BG1183" s="240">
        <f>IF(N1183="zákl. přenesená",J1183,0)</f>
        <v>0</v>
      </c>
      <c r="BH1183" s="240">
        <f>IF(N1183="sníž. přenesená",J1183,0)</f>
        <v>0</v>
      </c>
      <c r="BI1183" s="240">
        <f>IF(N1183="nulová",J1183,0)</f>
        <v>0</v>
      </c>
      <c r="BJ1183" s="18" t="s">
        <v>88</v>
      </c>
      <c r="BK1183" s="240">
        <f>ROUND(I1183*H1183,2)</f>
        <v>0</v>
      </c>
      <c r="BL1183" s="18" t="s">
        <v>440</v>
      </c>
      <c r="BM1183" s="239" t="s">
        <v>1535</v>
      </c>
    </row>
    <row r="1184" s="15" customFormat="1">
      <c r="A1184" s="15"/>
      <c r="B1184" s="274"/>
      <c r="C1184" s="275"/>
      <c r="D1184" s="243" t="s">
        <v>372</v>
      </c>
      <c r="E1184" s="276" t="s">
        <v>1</v>
      </c>
      <c r="F1184" s="277" t="s">
        <v>4845</v>
      </c>
      <c r="G1184" s="275"/>
      <c r="H1184" s="276" t="s">
        <v>1</v>
      </c>
      <c r="I1184" s="278"/>
      <c r="J1184" s="275"/>
      <c r="K1184" s="275"/>
      <c r="L1184" s="279"/>
      <c r="M1184" s="280"/>
      <c r="N1184" s="281"/>
      <c r="O1184" s="281"/>
      <c r="P1184" s="281"/>
      <c r="Q1184" s="281"/>
      <c r="R1184" s="281"/>
      <c r="S1184" s="281"/>
      <c r="T1184" s="282"/>
      <c r="U1184" s="15"/>
      <c r="V1184" s="15"/>
      <c r="W1184" s="15"/>
      <c r="X1184" s="15"/>
      <c r="Y1184" s="15"/>
      <c r="Z1184" s="15"/>
      <c r="AA1184" s="15"/>
      <c r="AB1184" s="15"/>
      <c r="AC1184" s="15"/>
      <c r="AD1184" s="15"/>
      <c r="AE1184" s="15"/>
      <c r="AT1184" s="283" t="s">
        <v>372</v>
      </c>
      <c r="AU1184" s="283" t="s">
        <v>88</v>
      </c>
      <c r="AV1184" s="15" t="s">
        <v>83</v>
      </c>
      <c r="AW1184" s="15" t="s">
        <v>32</v>
      </c>
      <c r="AX1184" s="15" t="s">
        <v>76</v>
      </c>
      <c r="AY1184" s="283" t="s">
        <v>362</v>
      </c>
    </row>
    <row r="1185" s="13" customFormat="1">
      <c r="A1185" s="13"/>
      <c r="B1185" s="241"/>
      <c r="C1185" s="242"/>
      <c r="D1185" s="243" t="s">
        <v>372</v>
      </c>
      <c r="E1185" s="244" t="s">
        <v>1</v>
      </c>
      <c r="F1185" s="245" t="s">
        <v>4846</v>
      </c>
      <c r="G1185" s="242"/>
      <c r="H1185" s="246">
        <v>7.54</v>
      </c>
      <c r="I1185" s="247"/>
      <c r="J1185" s="242"/>
      <c r="K1185" s="242"/>
      <c r="L1185" s="248"/>
      <c r="M1185" s="249"/>
      <c r="N1185" s="250"/>
      <c r="O1185" s="250"/>
      <c r="P1185" s="250"/>
      <c r="Q1185" s="250"/>
      <c r="R1185" s="250"/>
      <c r="S1185" s="250"/>
      <c r="T1185" s="251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52" t="s">
        <v>372</v>
      </c>
      <c r="AU1185" s="252" t="s">
        <v>88</v>
      </c>
      <c r="AV1185" s="13" t="s">
        <v>88</v>
      </c>
      <c r="AW1185" s="13" t="s">
        <v>32</v>
      </c>
      <c r="AX1185" s="13" t="s">
        <v>76</v>
      </c>
      <c r="AY1185" s="252" t="s">
        <v>362</v>
      </c>
    </row>
    <row r="1186" s="15" customFormat="1">
      <c r="A1186" s="15"/>
      <c r="B1186" s="274"/>
      <c r="C1186" s="275"/>
      <c r="D1186" s="243" t="s">
        <v>372</v>
      </c>
      <c r="E1186" s="276" t="s">
        <v>1</v>
      </c>
      <c r="F1186" s="277" t="s">
        <v>4847</v>
      </c>
      <c r="G1186" s="275"/>
      <c r="H1186" s="276" t="s">
        <v>1</v>
      </c>
      <c r="I1186" s="278"/>
      <c r="J1186" s="275"/>
      <c r="K1186" s="275"/>
      <c r="L1186" s="279"/>
      <c r="M1186" s="280"/>
      <c r="N1186" s="281"/>
      <c r="O1186" s="281"/>
      <c r="P1186" s="281"/>
      <c r="Q1186" s="281"/>
      <c r="R1186" s="281"/>
      <c r="S1186" s="281"/>
      <c r="T1186" s="282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T1186" s="283" t="s">
        <v>372</v>
      </c>
      <c r="AU1186" s="283" t="s">
        <v>88</v>
      </c>
      <c r="AV1186" s="15" t="s">
        <v>83</v>
      </c>
      <c r="AW1186" s="15" t="s">
        <v>32</v>
      </c>
      <c r="AX1186" s="15" t="s">
        <v>76</v>
      </c>
      <c r="AY1186" s="283" t="s">
        <v>362</v>
      </c>
    </row>
    <row r="1187" s="13" customFormat="1">
      <c r="A1187" s="13"/>
      <c r="B1187" s="241"/>
      <c r="C1187" s="242"/>
      <c r="D1187" s="243" t="s">
        <v>372</v>
      </c>
      <c r="E1187" s="244" t="s">
        <v>1</v>
      </c>
      <c r="F1187" s="245" t="s">
        <v>4848</v>
      </c>
      <c r="G1187" s="242"/>
      <c r="H1187" s="246">
        <v>11.800000000000001</v>
      </c>
      <c r="I1187" s="247"/>
      <c r="J1187" s="242"/>
      <c r="K1187" s="242"/>
      <c r="L1187" s="248"/>
      <c r="M1187" s="249"/>
      <c r="N1187" s="250"/>
      <c r="O1187" s="250"/>
      <c r="P1187" s="250"/>
      <c r="Q1187" s="250"/>
      <c r="R1187" s="250"/>
      <c r="S1187" s="250"/>
      <c r="T1187" s="251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52" t="s">
        <v>372</v>
      </c>
      <c r="AU1187" s="252" t="s">
        <v>88</v>
      </c>
      <c r="AV1187" s="13" t="s">
        <v>88</v>
      </c>
      <c r="AW1187" s="13" t="s">
        <v>32</v>
      </c>
      <c r="AX1187" s="13" t="s">
        <v>76</v>
      </c>
      <c r="AY1187" s="252" t="s">
        <v>362</v>
      </c>
    </row>
    <row r="1188" s="15" customFormat="1">
      <c r="A1188" s="15"/>
      <c r="B1188" s="274"/>
      <c r="C1188" s="275"/>
      <c r="D1188" s="243" t="s">
        <v>372</v>
      </c>
      <c r="E1188" s="276" t="s">
        <v>1</v>
      </c>
      <c r="F1188" s="277" t="s">
        <v>4849</v>
      </c>
      <c r="G1188" s="275"/>
      <c r="H1188" s="276" t="s">
        <v>1</v>
      </c>
      <c r="I1188" s="278"/>
      <c r="J1188" s="275"/>
      <c r="K1188" s="275"/>
      <c r="L1188" s="279"/>
      <c r="M1188" s="280"/>
      <c r="N1188" s="281"/>
      <c r="O1188" s="281"/>
      <c r="P1188" s="281"/>
      <c r="Q1188" s="281"/>
      <c r="R1188" s="281"/>
      <c r="S1188" s="281"/>
      <c r="T1188" s="282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T1188" s="283" t="s">
        <v>372</v>
      </c>
      <c r="AU1188" s="283" t="s">
        <v>88</v>
      </c>
      <c r="AV1188" s="15" t="s">
        <v>83</v>
      </c>
      <c r="AW1188" s="15" t="s">
        <v>32</v>
      </c>
      <c r="AX1188" s="15" t="s">
        <v>76</v>
      </c>
      <c r="AY1188" s="283" t="s">
        <v>362</v>
      </c>
    </row>
    <row r="1189" s="13" customFormat="1">
      <c r="A1189" s="13"/>
      <c r="B1189" s="241"/>
      <c r="C1189" s="242"/>
      <c r="D1189" s="243" t="s">
        <v>372</v>
      </c>
      <c r="E1189" s="244" t="s">
        <v>1</v>
      </c>
      <c r="F1189" s="245" t="s">
        <v>4850</v>
      </c>
      <c r="G1189" s="242"/>
      <c r="H1189" s="246">
        <v>9.6999999999999993</v>
      </c>
      <c r="I1189" s="247"/>
      <c r="J1189" s="242"/>
      <c r="K1189" s="242"/>
      <c r="L1189" s="248"/>
      <c r="M1189" s="249"/>
      <c r="N1189" s="250"/>
      <c r="O1189" s="250"/>
      <c r="P1189" s="250"/>
      <c r="Q1189" s="250"/>
      <c r="R1189" s="250"/>
      <c r="S1189" s="250"/>
      <c r="T1189" s="251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52" t="s">
        <v>372</v>
      </c>
      <c r="AU1189" s="252" t="s">
        <v>88</v>
      </c>
      <c r="AV1189" s="13" t="s">
        <v>88</v>
      </c>
      <c r="AW1189" s="13" t="s">
        <v>32</v>
      </c>
      <c r="AX1189" s="13" t="s">
        <v>76</v>
      </c>
      <c r="AY1189" s="252" t="s">
        <v>362</v>
      </c>
    </row>
    <row r="1190" s="15" customFormat="1">
      <c r="A1190" s="15"/>
      <c r="B1190" s="274"/>
      <c r="C1190" s="275"/>
      <c r="D1190" s="243" t="s">
        <v>372</v>
      </c>
      <c r="E1190" s="276" t="s">
        <v>1</v>
      </c>
      <c r="F1190" s="277" t="s">
        <v>4851</v>
      </c>
      <c r="G1190" s="275"/>
      <c r="H1190" s="276" t="s">
        <v>1</v>
      </c>
      <c r="I1190" s="278"/>
      <c r="J1190" s="275"/>
      <c r="K1190" s="275"/>
      <c r="L1190" s="279"/>
      <c r="M1190" s="280"/>
      <c r="N1190" s="281"/>
      <c r="O1190" s="281"/>
      <c r="P1190" s="281"/>
      <c r="Q1190" s="281"/>
      <c r="R1190" s="281"/>
      <c r="S1190" s="281"/>
      <c r="T1190" s="282"/>
      <c r="U1190" s="15"/>
      <c r="V1190" s="15"/>
      <c r="W1190" s="15"/>
      <c r="X1190" s="15"/>
      <c r="Y1190" s="15"/>
      <c r="Z1190" s="15"/>
      <c r="AA1190" s="15"/>
      <c r="AB1190" s="15"/>
      <c r="AC1190" s="15"/>
      <c r="AD1190" s="15"/>
      <c r="AE1190" s="15"/>
      <c r="AT1190" s="283" t="s">
        <v>372</v>
      </c>
      <c r="AU1190" s="283" t="s">
        <v>88</v>
      </c>
      <c r="AV1190" s="15" t="s">
        <v>83</v>
      </c>
      <c r="AW1190" s="15" t="s">
        <v>32</v>
      </c>
      <c r="AX1190" s="15" t="s">
        <v>76</v>
      </c>
      <c r="AY1190" s="283" t="s">
        <v>362</v>
      </c>
    </row>
    <row r="1191" s="13" customFormat="1">
      <c r="A1191" s="13"/>
      <c r="B1191" s="241"/>
      <c r="C1191" s="242"/>
      <c r="D1191" s="243" t="s">
        <v>372</v>
      </c>
      <c r="E1191" s="244" t="s">
        <v>1</v>
      </c>
      <c r="F1191" s="245" t="s">
        <v>4852</v>
      </c>
      <c r="G1191" s="242"/>
      <c r="H1191" s="246">
        <v>11.640000000000001</v>
      </c>
      <c r="I1191" s="247"/>
      <c r="J1191" s="242"/>
      <c r="K1191" s="242"/>
      <c r="L1191" s="248"/>
      <c r="M1191" s="249"/>
      <c r="N1191" s="250"/>
      <c r="O1191" s="250"/>
      <c r="P1191" s="250"/>
      <c r="Q1191" s="250"/>
      <c r="R1191" s="250"/>
      <c r="S1191" s="250"/>
      <c r="T1191" s="251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52" t="s">
        <v>372</v>
      </c>
      <c r="AU1191" s="252" t="s">
        <v>88</v>
      </c>
      <c r="AV1191" s="13" t="s">
        <v>88</v>
      </c>
      <c r="AW1191" s="13" t="s">
        <v>32</v>
      </c>
      <c r="AX1191" s="13" t="s">
        <v>76</v>
      </c>
      <c r="AY1191" s="252" t="s">
        <v>362</v>
      </c>
    </row>
    <row r="1192" s="15" customFormat="1">
      <c r="A1192" s="15"/>
      <c r="B1192" s="274"/>
      <c r="C1192" s="275"/>
      <c r="D1192" s="243" t="s">
        <v>372</v>
      </c>
      <c r="E1192" s="276" t="s">
        <v>1</v>
      </c>
      <c r="F1192" s="277" t="s">
        <v>4853</v>
      </c>
      <c r="G1192" s="275"/>
      <c r="H1192" s="276" t="s">
        <v>1</v>
      </c>
      <c r="I1192" s="278"/>
      <c r="J1192" s="275"/>
      <c r="K1192" s="275"/>
      <c r="L1192" s="279"/>
      <c r="M1192" s="280"/>
      <c r="N1192" s="281"/>
      <c r="O1192" s="281"/>
      <c r="P1192" s="281"/>
      <c r="Q1192" s="281"/>
      <c r="R1192" s="281"/>
      <c r="S1192" s="281"/>
      <c r="T1192" s="282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T1192" s="283" t="s">
        <v>372</v>
      </c>
      <c r="AU1192" s="283" t="s">
        <v>88</v>
      </c>
      <c r="AV1192" s="15" t="s">
        <v>83</v>
      </c>
      <c r="AW1192" s="15" t="s">
        <v>32</v>
      </c>
      <c r="AX1192" s="15" t="s">
        <v>76</v>
      </c>
      <c r="AY1192" s="283" t="s">
        <v>362</v>
      </c>
    </row>
    <row r="1193" s="13" customFormat="1">
      <c r="A1193" s="13"/>
      <c r="B1193" s="241"/>
      <c r="C1193" s="242"/>
      <c r="D1193" s="243" t="s">
        <v>372</v>
      </c>
      <c r="E1193" s="244" t="s">
        <v>1</v>
      </c>
      <c r="F1193" s="245" t="s">
        <v>4852</v>
      </c>
      <c r="G1193" s="242"/>
      <c r="H1193" s="246">
        <v>11.640000000000001</v>
      </c>
      <c r="I1193" s="247"/>
      <c r="J1193" s="242"/>
      <c r="K1193" s="242"/>
      <c r="L1193" s="248"/>
      <c r="M1193" s="249"/>
      <c r="N1193" s="250"/>
      <c r="O1193" s="250"/>
      <c r="P1193" s="250"/>
      <c r="Q1193" s="250"/>
      <c r="R1193" s="250"/>
      <c r="S1193" s="250"/>
      <c r="T1193" s="251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52" t="s">
        <v>372</v>
      </c>
      <c r="AU1193" s="252" t="s">
        <v>88</v>
      </c>
      <c r="AV1193" s="13" t="s">
        <v>88</v>
      </c>
      <c r="AW1193" s="13" t="s">
        <v>32</v>
      </c>
      <c r="AX1193" s="13" t="s">
        <v>76</v>
      </c>
      <c r="AY1193" s="252" t="s">
        <v>362</v>
      </c>
    </row>
    <row r="1194" s="15" customFormat="1">
      <c r="A1194" s="15"/>
      <c r="B1194" s="274"/>
      <c r="C1194" s="275"/>
      <c r="D1194" s="243" t="s">
        <v>372</v>
      </c>
      <c r="E1194" s="276" t="s">
        <v>1</v>
      </c>
      <c r="F1194" s="277" t="s">
        <v>1546</v>
      </c>
      <c r="G1194" s="275"/>
      <c r="H1194" s="276" t="s">
        <v>1</v>
      </c>
      <c r="I1194" s="278"/>
      <c r="J1194" s="275"/>
      <c r="K1194" s="275"/>
      <c r="L1194" s="279"/>
      <c r="M1194" s="280"/>
      <c r="N1194" s="281"/>
      <c r="O1194" s="281"/>
      <c r="P1194" s="281"/>
      <c r="Q1194" s="281"/>
      <c r="R1194" s="281"/>
      <c r="S1194" s="281"/>
      <c r="T1194" s="282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T1194" s="283" t="s">
        <v>372</v>
      </c>
      <c r="AU1194" s="283" t="s">
        <v>88</v>
      </c>
      <c r="AV1194" s="15" t="s">
        <v>83</v>
      </c>
      <c r="AW1194" s="15" t="s">
        <v>32</v>
      </c>
      <c r="AX1194" s="15" t="s">
        <v>76</v>
      </c>
      <c r="AY1194" s="283" t="s">
        <v>362</v>
      </c>
    </row>
    <row r="1195" s="13" customFormat="1">
      <c r="A1195" s="13"/>
      <c r="B1195" s="241"/>
      <c r="C1195" s="242"/>
      <c r="D1195" s="243" t="s">
        <v>372</v>
      </c>
      <c r="E1195" s="244" t="s">
        <v>1</v>
      </c>
      <c r="F1195" s="245" t="s">
        <v>4852</v>
      </c>
      <c r="G1195" s="242"/>
      <c r="H1195" s="246">
        <v>11.640000000000001</v>
      </c>
      <c r="I1195" s="247"/>
      <c r="J1195" s="242"/>
      <c r="K1195" s="242"/>
      <c r="L1195" s="248"/>
      <c r="M1195" s="249"/>
      <c r="N1195" s="250"/>
      <c r="O1195" s="250"/>
      <c r="P1195" s="250"/>
      <c r="Q1195" s="250"/>
      <c r="R1195" s="250"/>
      <c r="S1195" s="250"/>
      <c r="T1195" s="251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52" t="s">
        <v>372</v>
      </c>
      <c r="AU1195" s="252" t="s">
        <v>88</v>
      </c>
      <c r="AV1195" s="13" t="s">
        <v>88</v>
      </c>
      <c r="AW1195" s="13" t="s">
        <v>32</v>
      </c>
      <c r="AX1195" s="13" t="s">
        <v>76</v>
      </c>
      <c r="AY1195" s="252" t="s">
        <v>362</v>
      </c>
    </row>
    <row r="1196" s="15" customFormat="1">
      <c r="A1196" s="15"/>
      <c r="B1196" s="274"/>
      <c r="C1196" s="275"/>
      <c r="D1196" s="243" t="s">
        <v>372</v>
      </c>
      <c r="E1196" s="276" t="s">
        <v>1</v>
      </c>
      <c r="F1196" s="277" t="s">
        <v>4854</v>
      </c>
      <c r="G1196" s="275"/>
      <c r="H1196" s="276" t="s">
        <v>1</v>
      </c>
      <c r="I1196" s="278"/>
      <c r="J1196" s="275"/>
      <c r="K1196" s="275"/>
      <c r="L1196" s="279"/>
      <c r="M1196" s="280"/>
      <c r="N1196" s="281"/>
      <c r="O1196" s="281"/>
      <c r="P1196" s="281"/>
      <c r="Q1196" s="281"/>
      <c r="R1196" s="281"/>
      <c r="S1196" s="281"/>
      <c r="T1196" s="282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T1196" s="283" t="s">
        <v>372</v>
      </c>
      <c r="AU1196" s="283" t="s">
        <v>88</v>
      </c>
      <c r="AV1196" s="15" t="s">
        <v>83</v>
      </c>
      <c r="AW1196" s="15" t="s">
        <v>32</v>
      </c>
      <c r="AX1196" s="15" t="s">
        <v>76</v>
      </c>
      <c r="AY1196" s="283" t="s">
        <v>362</v>
      </c>
    </row>
    <row r="1197" s="13" customFormat="1">
      <c r="A1197" s="13"/>
      <c r="B1197" s="241"/>
      <c r="C1197" s="242"/>
      <c r="D1197" s="243" t="s">
        <v>372</v>
      </c>
      <c r="E1197" s="244" t="s">
        <v>1</v>
      </c>
      <c r="F1197" s="245" t="s">
        <v>4855</v>
      </c>
      <c r="G1197" s="242"/>
      <c r="H1197" s="246">
        <v>76.209999999999994</v>
      </c>
      <c r="I1197" s="247"/>
      <c r="J1197" s="242"/>
      <c r="K1197" s="242"/>
      <c r="L1197" s="248"/>
      <c r="M1197" s="249"/>
      <c r="N1197" s="250"/>
      <c r="O1197" s="250"/>
      <c r="P1197" s="250"/>
      <c r="Q1197" s="250"/>
      <c r="R1197" s="250"/>
      <c r="S1197" s="250"/>
      <c r="T1197" s="251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52" t="s">
        <v>372</v>
      </c>
      <c r="AU1197" s="252" t="s">
        <v>88</v>
      </c>
      <c r="AV1197" s="13" t="s">
        <v>88</v>
      </c>
      <c r="AW1197" s="13" t="s">
        <v>32</v>
      </c>
      <c r="AX1197" s="13" t="s">
        <v>76</v>
      </c>
      <c r="AY1197" s="252" t="s">
        <v>362</v>
      </c>
    </row>
    <row r="1198" s="15" customFormat="1">
      <c r="A1198" s="15"/>
      <c r="B1198" s="274"/>
      <c r="C1198" s="275"/>
      <c r="D1198" s="243" t="s">
        <v>372</v>
      </c>
      <c r="E1198" s="276" t="s">
        <v>1</v>
      </c>
      <c r="F1198" s="277" t="s">
        <v>4856</v>
      </c>
      <c r="G1198" s="275"/>
      <c r="H1198" s="276" t="s">
        <v>1</v>
      </c>
      <c r="I1198" s="278"/>
      <c r="J1198" s="275"/>
      <c r="K1198" s="275"/>
      <c r="L1198" s="279"/>
      <c r="M1198" s="280"/>
      <c r="N1198" s="281"/>
      <c r="O1198" s="281"/>
      <c r="P1198" s="281"/>
      <c r="Q1198" s="281"/>
      <c r="R1198" s="281"/>
      <c r="S1198" s="281"/>
      <c r="T1198" s="282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T1198" s="283" t="s">
        <v>372</v>
      </c>
      <c r="AU1198" s="283" t="s">
        <v>88</v>
      </c>
      <c r="AV1198" s="15" t="s">
        <v>83</v>
      </c>
      <c r="AW1198" s="15" t="s">
        <v>32</v>
      </c>
      <c r="AX1198" s="15" t="s">
        <v>76</v>
      </c>
      <c r="AY1198" s="283" t="s">
        <v>362</v>
      </c>
    </row>
    <row r="1199" s="13" customFormat="1">
      <c r="A1199" s="13"/>
      <c r="B1199" s="241"/>
      <c r="C1199" s="242"/>
      <c r="D1199" s="243" t="s">
        <v>372</v>
      </c>
      <c r="E1199" s="244" t="s">
        <v>1</v>
      </c>
      <c r="F1199" s="245" t="s">
        <v>4852</v>
      </c>
      <c r="G1199" s="242"/>
      <c r="H1199" s="246">
        <v>11.640000000000001</v>
      </c>
      <c r="I1199" s="247"/>
      <c r="J1199" s="242"/>
      <c r="K1199" s="242"/>
      <c r="L1199" s="248"/>
      <c r="M1199" s="249"/>
      <c r="N1199" s="250"/>
      <c r="O1199" s="250"/>
      <c r="P1199" s="250"/>
      <c r="Q1199" s="250"/>
      <c r="R1199" s="250"/>
      <c r="S1199" s="250"/>
      <c r="T1199" s="251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52" t="s">
        <v>372</v>
      </c>
      <c r="AU1199" s="252" t="s">
        <v>88</v>
      </c>
      <c r="AV1199" s="13" t="s">
        <v>88</v>
      </c>
      <c r="AW1199" s="13" t="s">
        <v>32</v>
      </c>
      <c r="AX1199" s="13" t="s">
        <v>76</v>
      </c>
      <c r="AY1199" s="252" t="s">
        <v>362</v>
      </c>
    </row>
    <row r="1200" s="15" customFormat="1">
      <c r="A1200" s="15"/>
      <c r="B1200" s="274"/>
      <c r="C1200" s="275"/>
      <c r="D1200" s="243" t="s">
        <v>372</v>
      </c>
      <c r="E1200" s="276" t="s">
        <v>1</v>
      </c>
      <c r="F1200" s="277" t="s">
        <v>4857</v>
      </c>
      <c r="G1200" s="275"/>
      <c r="H1200" s="276" t="s">
        <v>1</v>
      </c>
      <c r="I1200" s="278"/>
      <c r="J1200" s="275"/>
      <c r="K1200" s="275"/>
      <c r="L1200" s="279"/>
      <c r="M1200" s="280"/>
      <c r="N1200" s="281"/>
      <c r="O1200" s="281"/>
      <c r="P1200" s="281"/>
      <c r="Q1200" s="281"/>
      <c r="R1200" s="281"/>
      <c r="S1200" s="281"/>
      <c r="T1200" s="282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T1200" s="283" t="s">
        <v>372</v>
      </c>
      <c r="AU1200" s="283" t="s">
        <v>88</v>
      </c>
      <c r="AV1200" s="15" t="s">
        <v>83</v>
      </c>
      <c r="AW1200" s="15" t="s">
        <v>32</v>
      </c>
      <c r="AX1200" s="15" t="s">
        <v>76</v>
      </c>
      <c r="AY1200" s="283" t="s">
        <v>362</v>
      </c>
    </row>
    <row r="1201" s="13" customFormat="1">
      <c r="A1201" s="13"/>
      <c r="B1201" s="241"/>
      <c r="C1201" s="242"/>
      <c r="D1201" s="243" t="s">
        <v>372</v>
      </c>
      <c r="E1201" s="244" t="s">
        <v>1</v>
      </c>
      <c r="F1201" s="245" t="s">
        <v>4858</v>
      </c>
      <c r="G1201" s="242"/>
      <c r="H1201" s="246">
        <v>6.4699999999999998</v>
      </c>
      <c r="I1201" s="247"/>
      <c r="J1201" s="242"/>
      <c r="K1201" s="242"/>
      <c r="L1201" s="248"/>
      <c r="M1201" s="249"/>
      <c r="N1201" s="250"/>
      <c r="O1201" s="250"/>
      <c r="P1201" s="250"/>
      <c r="Q1201" s="250"/>
      <c r="R1201" s="250"/>
      <c r="S1201" s="250"/>
      <c r="T1201" s="251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52" t="s">
        <v>372</v>
      </c>
      <c r="AU1201" s="252" t="s">
        <v>88</v>
      </c>
      <c r="AV1201" s="13" t="s">
        <v>88</v>
      </c>
      <c r="AW1201" s="13" t="s">
        <v>32</v>
      </c>
      <c r="AX1201" s="13" t="s">
        <v>76</v>
      </c>
      <c r="AY1201" s="252" t="s">
        <v>362</v>
      </c>
    </row>
    <row r="1202" s="14" customFormat="1">
      <c r="A1202" s="14"/>
      <c r="B1202" s="263"/>
      <c r="C1202" s="264"/>
      <c r="D1202" s="243" t="s">
        <v>372</v>
      </c>
      <c r="E1202" s="265" t="s">
        <v>1</v>
      </c>
      <c r="F1202" s="266" t="s">
        <v>396</v>
      </c>
      <c r="G1202" s="264"/>
      <c r="H1202" s="267">
        <v>158.28</v>
      </c>
      <c r="I1202" s="268"/>
      <c r="J1202" s="264"/>
      <c r="K1202" s="264"/>
      <c r="L1202" s="269"/>
      <c r="M1202" s="270"/>
      <c r="N1202" s="271"/>
      <c r="O1202" s="271"/>
      <c r="P1202" s="271"/>
      <c r="Q1202" s="271"/>
      <c r="R1202" s="271"/>
      <c r="S1202" s="271"/>
      <c r="T1202" s="272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73" t="s">
        <v>372</v>
      </c>
      <c r="AU1202" s="273" t="s">
        <v>88</v>
      </c>
      <c r="AV1202" s="14" t="s">
        <v>370</v>
      </c>
      <c r="AW1202" s="14" t="s">
        <v>32</v>
      </c>
      <c r="AX1202" s="14" t="s">
        <v>83</v>
      </c>
      <c r="AY1202" s="273" t="s">
        <v>362</v>
      </c>
    </row>
    <row r="1203" s="2" customFormat="1" ht="24.15" customHeight="1">
      <c r="A1203" s="39"/>
      <c r="B1203" s="40"/>
      <c r="C1203" s="253" t="s">
        <v>1532</v>
      </c>
      <c r="D1203" s="253" t="s">
        <v>380</v>
      </c>
      <c r="E1203" s="254" t="s">
        <v>1550</v>
      </c>
      <c r="F1203" s="255" t="s">
        <v>1551</v>
      </c>
      <c r="G1203" s="256" t="s">
        <v>403</v>
      </c>
      <c r="H1203" s="257">
        <v>191.51900000000001</v>
      </c>
      <c r="I1203" s="258"/>
      <c r="J1203" s="259">
        <f>ROUND(I1203*H1203,2)</f>
        <v>0</v>
      </c>
      <c r="K1203" s="255" t="s">
        <v>369</v>
      </c>
      <c r="L1203" s="260"/>
      <c r="M1203" s="261" t="s">
        <v>1</v>
      </c>
      <c r="N1203" s="262" t="s">
        <v>42</v>
      </c>
      <c r="O1203" s="92"/>
      <c r="P1203" s="237">
        <f>O1203*H1203</f>
        <v>0</v>
      </c>
      <c r="Q1203" s="237">
        <v>0.00198</v>
      </c>
      <c r="R1203" s="237">
        <f>Q1203*H1203</f>
        <v>0.37920762000000002</v>
      </c>
      <c r="S1203" s="237">
        <v>0</v>
      </c>
      <c r="T1203" s="238">
        <f>S1203*H1203</f>
        <v>0</v>
      </c>
      <c r="U1203" s="39"/>
      <c r="V1203" s="39"/>
      <c r="W1203" s="39"/>
      <c r="X1203" s="39"/>
      <c r="Y1203" s="39"/>
      <c r="Z1203" s="39"/>
      <c r="AA1203" s="39"/>
      <c r="AB1203" s="39"/>
      <c r="AC1203" s="39"/>
      <c r="AD1203" s="39"/>
      <c r="AE1203" s="39"/>
      <c r="AR1203" s="239" t="s">
        <v>526</v>
      </c>
      <c r="AT1203" s="239" t="s">
        <v>380</v>
      </c>
      <c r="AU1203" s="239" t="s">
        <v>88</v>
      </c>
      <c r="AY1203" s="18" t="s">
        <v>362</v>
      </c>
      <c r="BE1203" s="240">
        <f>IF(N1203="základní",J1203,0)</f>
        <v>0</v>
      </c>
      <c r="BF1203" s="240">
        <f>IF(N1203="snížená",J1203,0)</f>
        <v>0</v>
      </c>
      <c r="BG1203" s="240">
        <f>IF(N1203="zákl. přenesená",J1203,0)</f>
        <v>0</v>
      </c>
      <c r="BH1203" s="240">
        <f>IF(N1203="sníž. přenesená",J1203,0)</f>
        <v>0</v>
      </c>
      <c r="BI1203" s="240">
        <f>IF(N1203="nulová",J1203,0)</f>
        <v>0</v>
      </c>
      <c r="BJ1203" s="18" t="s">
        <v>88</v>
      </c>
      <c r="BK1203" s="240">
        <f>ROUND(I1203*H1203,2)</f>
        <v>0</v>
      </c>
      <c r="BL1203" s="18" t="s">
        <v>440</v>
      </c>
      <c r="BM1203" s="239" t="s">
        <v>4859</v>
      </c>
    </row>
    <row r="1204" s="13" customFormat="1">
      <c r="A1204" s="13"/>
      <c r="B1204" s="241"/>
      <c r="C1204" s="242"/>
      <c r="D1204" s="243" t="s">
        <v>372</v>
      </c>
      <c r="E1204" s="244" t="s">
        <v>1</v>
      </c>
      <c r="F1204" s="245" t="s">
        <v>4860</v>
      </c>
      <c r="G1204" s="242"/>
      <c r="H1204" s="246">
        <v>174.108</v>
      </c>
      <c r="I1204" s="247"/>
      <c r="J1204" s="242"/>
      <c r="K1204" s="242"/>
      <c r="L1204" s="248"/>
      <c r="M1204" s="249"/>
      <c r="N1204" s="250"/>
      <c r="O1204" s="250"/>
      <c r="P1204" s="250"/>
      <c r="Q1204" s="250"/>
      <c r="R1204" s="250"/>
      <c r="S1204" s="250"/>
      <c r="T1204" s="251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T1204" s="252" t="s">
        <v>372</v>
      </c>
      <c r="AU1204" s="252" t="s">
        <v>88</v>
      </c>
      <c r="AV1204" s="13" t="s">
        <v>88</v>
      </c>
      <c r="AW1204" s="13" t="s">
        <v>32</v>
      </c>
      <c r="AX1204" s="13" t="s">
        <v>83</v>
      </c>
      <c r="AY1204" s="252" t="s">
        <v>362</v>
      </c>
    </row>
    <row r="1205" s="13" customFormat="1">
      <c r="A1205" s="13"/>
      <c r="B1205" s="241"/>
      <c r="C1205" s="242"/>
      <c r="D1205" s="243" t="s">
        <v>372</v>
      </c>
      <c r="E1205" s="242"/>
      <c r="F1205" s="245" t="s">
        <v>4861</v>
      </c>
      <c r="G1205" s="242"/>
      <c r="H1205" s="246">
        <v>191.51900000000001</v>
      </c>
      <c r="I1205" s="247"/>
      <c r="J1205" s="242"/>
      <c r="K1205" s="242"/>
      <c r="L1205" s="248"/>
      <c r="M1205" s="249"/>
      <c r="N1205" s="250"/>
      <c r="O1205" s="250"/>
      <c r="P1205" s="250"/>
      <c r="Q1205" s="250"/>
      <c r="R1205" s="250"/>
      <c r="S1205" s="250"/>
      <c r="T1205" s="251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52" t="s">
        <v>372</v>
      </c>
      <c r="AU1205" s="252" t="s">
        <v>88</v>
      </c>
      <c r="AV1205" s="13" t="s">
        <v>88</v>
      </c>
      <c r="AW1205" s="13" t="s">
        <v>4</v>
      </c>
      <c r="AX1205" s="13" t="s">
        <v>83</v>
      </c>
      <c r="AY1205" s="252" t="s">
        <v>362</v>
      </c>
    </row>
    <row r="1206" s="2" customFormat="1" ht="33" customHeight="1">
      <c r="A1206" s="39"/>
      <c r="B1206" s="40"/>
      <c r="C1206" s="228" t="s">
        <v>1549</v>
      </c>
      <c r="D1206" s="228" t="s">
        <v>365</v>
      </c>
      <c r="E1206" s="229" t="s">
        <v>1556</v>
      </c>
      <c r="F1206" s="230" t="s">
        <v>1557</v>
      </c>
      <c r="G1206" s="231" t="s">
        <v>368</v>
      </c>
      <c r="H1206" s="232">
        <v>402.06999999999999</v>
      </c>
      <c r="I1206" s="233"/>
      <c r="J1206" s="234">
        <f>ROUND(I1206*H1206,2)</f>
        <v>0</v>
      </c>
      <c r="K1206" s="230" t="s">
        <v>369</v>
      </c>
      <c r="L1206" s="45"/>
      <c r="M1206" s="235" t="s">
        <v>1</v>
      </c>
      <c r="N1206" s="236" t="s">
        <v>42</v>
      </c>
      <c r="O1206" s="92"/>
      <c r="P1206" s="237">
        <f>O1206*H1206</f>
        <v>0</v>
      </c>
      <c r="Q1206" s="237">
        <v>0.0060000000000000001</v>
      </c>
      <c r="R1206" s="237">
        <f>Q1206*H1206</f>
        <v>2.41242</v>
      </c>
      <c r="S1206" s="237">
        <v>0</v>
      </c>
      <c r="T1206" s="238">
        <f>S1206*H1206</f>
        <v>0</v>
      </c>
      <c r="U1206" s="39"/>
      <c r="V1206" s="39"/>
      <c r="W1206" s="39"/>
      <c r="X1206" s="39"/>
      <c r="Y1206" s="39"/>
      <c r="Z1206" s="39"/>
      <c r="AA1206" s="39"/>
      <c r="AB1206" s="39"/>
      <c r="AC1206" s="39"/>
      <c r="AD1206" s="39"/>
      <c r="AE1206" s="39"/>
      <c r="AR1206" s="239" t="s">
        <v>440</v>
      </c>
      <c r="AT1206" s="239" t="s">
        <v>365</v>
      </c>
      <c r="AU1206" s="239" t="s">
        <v>88</v>
      </c>
      <c r="AY1206" s="18" t="s">
        <v>362</v>
      </c>
      <c r="BE1206" s="240">
        <f>IF(N1206="základní",J1206,0)</f>
        <v>0</v>
      </c>
      <c r="BF1206" s="240">
        <f>IF(N1206="snížená",J1206,0)</f>
        <v>0</v>
      </c>
      <c r="BG1206" s="240">
        <f>IF(N1206="zákl. přenesená",J1206,0)</f>
        <v>0</v>
      </c>
      <c r="BH1206" s="240">
        <f>IF(N1206="sníž. přenesená",J1206,0)</f>
        <v>0</v>
      </c>
      <c r="BI1206" s="240">
        <f>IF(N1206="nulová",J1206,0)</f>
        <v>0</v>
      </c>
      <c r="BJ1206" s="18" t="s">
        <v>88</v>
      </c>
      <c r="BK1206" s="240">
        <f>ROUND(I1206*H1206,2)</f>
        <v>0</v>
      </c>
      <c r="BL1206" s="18" t="s">
        <v>440</v>
      </c>
      <c r="BM1206" s="239" t="s">
        <v>1558</v>
      </c>
    </row>
    <row r="1207" s="2" customFormat="1" ht="24.15" customHeight="1">
      <c r="A1207" s="39"/>
      <c r="B1207" s="40"/>
      <c r="C1207" s="253" t="s">
        <v>1555</v>
      </c>
      <c r="D1207" s="253" t="s">
        <v>380</v>
      </c>
      <c r="E1207" s="254" t="s">
        <v>1560</v>
      </c>
      <c r="F1207" s="255" t="s">
        <v>1561</v>
      </c>
      <c r="G1207" s="256" t="s">
        <v>368</v>
      </c>
      <c r="H1207" s="257">
        <v>442.27699999999999</v>
      </c>
      <c r="I1207" s="258"/>
      <c r="J1207" s="259">
        <f>ROUND(I1207*H1207,2)</f>
        <v>0</v>
      </c>
      <c r="K1207" s="255" t="s">
        <v>369</v>
      </c>
      <c r="L1207" s="260"/>
      <c r="M1207" s="261" t="s">
        <v>1</v>
      </c>
      <c r="N1207" s="262" t="s">
        <v>42</v>
      </c>
      <c r="O1207" s="92"/>
      <c r="P1207" s="237">
        <f>O1207*H1207</f>
        <v>0</v>
      </c>
      <c r="Q1207" s="237">
        <v>0.021999999999999999</v>
      </c>
      <c r="R1207" s="237">
        <f>Q1207*H1207</f>
        <v>9.7300939999999994</v>
      </c>
      <c r="S1207" s="237">
        <v>0</v>
      </c>
      <c r="T1207" s="238">
        <f>S1207*H1207</f>
        <v>0</v>
      </c>
      <c r="U1207" s="39"/>
      <c r="V1207" s="39"/>
      <c r="W1207" s="39"/>
      <c r="X1207" s="39"/>
      <c r="Y1207" s="39"/>
      <c r="Z1207" s="39"/>
      <c r="AA1207" s="39"/>
      <c r="AB1207" s="39"/>
      <c r="AC1207" s="39"/>
      <c r="AD1207" s="39"/>
      <c r="AE1207" s="39"/>
      <c r="AR1207" s="239" t="s">
        <v>526</v>
      </c>
      <c r="AT1207" s="239" t="s">
        <v>380</v>
      </c>
      <c r="AU1207" s="239" t="s">
        <v>88</v>
      </c>
      <c r="AY1207" s="18" t="s">
        <v>362</v>
      </c>
      <c r="BE1207" s="240">
        <f>IF(N1207="základní",J1207,0)</f>
        <v>0</v>
      </c>
      <c r="BF1207" s="240">
        <f>IF(N1207="snížená",J1207,0)</f>
        <v>0</v>
      </c>
      <c r="BG1207" s="240">
        <f>IF(N1207="zákl. přenesená",J1207,0)</f>
        <v>0</v>
      </c>
      <c r="BH1207" s="240">
        <f>IF(N1207="sníž. přenesená",J1207,0)</f>
        <v>0</v>
      </c>
      <c r="BI1207" s="240">
        <f>IF(N1207="nulová",J1207,0)</f>
        <v>0</v>
      </c>
      <c r="BJ1207" s="18" t="s">
        <v>88</v>
      </c>
      <c r="BK1207" s="240">
        <f>ROUND(I1207*H1207,2)</f>
        <v>0</v>
      </c>
      <c r="BL1207" s="18" t="s">
        <v>440</v>
      </c>
      <c r="BM1207" s="239" t="s">
        <v>1562</v>
      </c>
    </row>
    <row r="1208" s="13" customFormat="1">
      <c r="A1208" s="13"/>
      <c r="B1208" s="241"/>
      <c r="C1208" s="242"/>
      <c r="D1208" s="243" t="s">
        <v>372</v>
      </c>
      <c r="E1208" s="244" t="s">
        <v>1</v>
      </c>
      <c r="F1208" s="245" t="s">
        <v>4862</v>
      </c>
      <c r="G1208" s="242"/>
      <c r="H1208" s="246">
        <v>442.27699999999999</v>
      </c>
      <c r="I1208" s="247"/>
      <c r="J1208" s="242"/>
      <c r="K1208" s="242"/>
      <c r="L1208" s="248"/>
      <c r="M1208" s="249"/>
      <c r="N1208" s="250"/>
      <c r="O1208" s="250"/>
      <c r="P1208" s="250"/>
      <c r="Q1208" s="250"/>
      <c r="R1208" s="250"/>
      <c r="S1208" s="250"/>
      <c r="T1208" s="251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52" t="s">
        <v>372</v>
      </c>
      <c r="AU1208" s="252" t="s">
        <v>88</v>
      </c>
      <c r="AV1208" s="13" t="s">
        <v>88</v>
      </c>
      <c r="AW1208" s="13" t="s">
        <v>32</v>
      </c>
      <c r="AX1208" s="13" t="s">
        <v>76</v>
      </c>
      <c r="AY1208" s="252" t="s">
        <v>362</v>
      </c>
    </row>
    <row r="1209" s="14" customFormat="1">
      <c r="A1209" s="14"/>
      <c r="B1209" s="263"/>
      <c r="C1209" s="264"/>
      <c r="D1209" s="243" t="s">
        <v>372</v>
      </c>
      <c r="E1209" s="265" t="s">
        <v>1</v>
      </c>
      <c r="F1209" s="266" t="s">
        <v>396</v>
      </c>
      <c r="G1209" s="264"/>
      <c r="H1209" s="267">
        <v>442.27699999999999</v>
      </c>
      <c r="I1209" s="268"/>
      <c r="J1209" s="264"/>
      <c r="K1209" s="264"/>
      <c r="L1209" s="269"/>
      <c r="M1209" s="270"/>
      <c r="N1209" s="271"/>
      <c r="O1209" s="271"/>
      <c r="P1209" s="271"/>
      <c r="Q1209" s="271"/>
      <c r="R1209" s="271"/>
      <c r="S1209" s="271"/>
      <c r="T1209" s="272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73" t="s">
        <v>372</v>
      </c>
      <c r="AU1209" s="273" t="s">
        <v>88</v>
      </c>
      <c r="AV1209" s="14" t="s">
        <v>370</v>
      </c>
      <c r="AW1209" s="14" t="s">
        <v>32</v>
      </c>
      <c r="AX1209" s="14" t="s">
        <v>83</v>
      </c>
      <c r="AY1209" s="273" t="s">
        <v>362</v>
      </c>
    </row>
    <row r="1210" s="2" customFormat="1" ht="24.15" customHeight="1">
      <c r="A1210" s="39"/>
      <c r="B1210" s="40"/>
      <c r="C1210" s="228" t="s">
        <v>1559</v>
      </c>
      <c r="D1210" s="228" t="s">
        <v>365</v>
      </c>
      <c r="E1210" s="229" t="s">
        <v>1565</v>
      </c>
      <c r="F1210" s="230" t="s">
        <v>1566</v>
      </c>
      <c r="G1210" s="231" t="s">
        <v>368</v>
      </c>
      <c r="H1210" s="232">
        <v>557.25999999999999</v>
      </c>
      <c r="I1210" s="233"/>
      <c r="J1210" s="234">
        <f>ROUND(I1210*H1210,2)</f>
        <v>0</v>
      </c>
      <c r="K1210" s="230" t="s">
        <v>471</v>
      </c>
      <c r="L1210" s="45"/>
      <c r="M1210" s="235" t="s">
        <v>1</v>
      </c>
      <c r="N1210" s="236" t="s">
        <v>42</v>
      </c>
      <c r="O1210" s="92"/>
      <c r="P1210" s="237">
        <f>O1210*H1210</f>
        <v>0</v>
      </c>
      <c r="Q1210" s="237">
        <v>0</v>
      </c>
      <c r="R1210" s="237">
        <f>Q1210*H1210</f>
        <v>0</v>
      </c>
      <c r="S1210" s="237">
        <v>0</v>
      </c>
      <c r="T1210" s="238">
        <f>S1210*H1210</f>
        <v>0</v>
      </c>
      <c r="U1210" s="39"/>
      <c r="V1210" s="39"/>
      <c r="W1210" s="39"/>
      <c r="X1210" s="39"/>
      <c r="Y1210" s="39"/>
      <c r="Z1210" s="39"/>
      <c r="AA1210" s="39"/>
      <c r="AB1210" s="39"/>
      <c r="AC1210" s="39"/>
      <c r="AD1210" s="39"/>
      <c r="AE1210" s="39"/>
      <c r="AR1210" s="239" t="s">
        <v>440</v>
      </c>
      <c r="AT1210" s="239" t="s">
        <v>365</v>
      </c>
      <c r="AU1210" s="239" t="s">
        <v>88</v>
      </c>
      <c r="AY1210" s="18" t="s">
        <v>362</v>
      </c>
      <c r="BE1210" s="240">
        <f>IF(N1210="základní",J1210,0)</f>
        <v>0</v>
      </c>
      <c r="BF1210" s="240">
        <f>IF(N1210="snížená",J1210,0)</f>
        <v>0</v>
      </c>
      <c r="BG1210" s="240">
        <f>IF(N1210="zákl. přenesená",J1210,0)</f>
        <v>0</v>
      </c>
      <c r="BH1210" s="240">
        <f>IF(N1210="sníž. přenesená",J1210,0)</f>
        <v>0</v>
      </c>
      <c r="BI1210" s="240">
        <f>IF(N1210="nulová",J1210,0)</f>
        <v>0</v>
      </c>
      <c r="BJ1210" s="18" t="s">
        <v>88</v>
      </c>
      <c r="BK1210" s="240">
        <f>ROUND(I1210*H1210,2)</f>
        <v>0</v>
      </c>
      <c r="BL1210" s="18" t="s">
        <v>440</v>
      </c>
      <c r="BM1210" s="239" t="s">
        <v>1567</v>
      </c>
    </row>
    <row r="1211" s="2" customFormat="1">
      <c r="A1211" s="39"/>
      <c r="B1211" s="40"/>
      <c r="C1211" s="41"/>
      <c r="D1211" s="243" t="s">
        <v>570</v>
      </c>
      <c r="E1211" s="41"/>
      <c r="F1211" s="284" t="s">
        <v>1568</v>
      </c>
      <c r="G1211" s="41"/>
      <c r="H1211" s="41"/>
      <c r="I1211" s="285"/>
      <c r="J1211" s="41"/>
      <c r="K1211" s="41"/>
      <c r="L1211" s="45"/>
      <c r="M1211" s="286"/>
      <c r="N1211" s="287"/>
      <c r="O1211" s="92"/>
      <c r="P1211" s="92"/>
      <c r="Q1211" s="92"/>
      <c r="R1211" s="92"/>
      <c r="S1211" s="92"/>
      <c r="T1211" s="93"/>
      <c r="U1211" s="39"/>
      <c r="V1211" s="39"/>
      <c r="W1211" s="39"/>
      <c r="X1211" s="39"/>
      <c r="Y1211" s="39"/>
      <c r="Z1211" s="39"/>
      <c r="AA1211" s="39"/>
      <c r="AB1211" s="39"/>
      <c r="AC1211" s="39"/>
      <c r="AD1211" s="39"/>
      <c r="AE1211" s="39"/>
      <c r="AT1211" s="18" t="s">
        <v>570</v>
      </c>
      <c r="AU1211" s="18" t="s">
        <v>88</v>
      </c>
    </row>
    <row r="1212" s="15" customFormat="1">
      <c r="A1212" s="15"/>
      <c r="B1212" s="274"/>
      <c r="C1212" s="275"/>
      <c r="D1212" s="243" t="s">
        <v>372</v>
      </c>
      <c r="E1212" s="276" t="s">
        <v>1</v>
      </c>
      <c r="F1212" s="277" t="s">
        <v>1518</v>
      </c>
      <c r="G1212" s="275"/>
      <c r="H1212" s="276" t="s">
        <v>1</v>
      </c>
      <c r="I1212" s="278"/>
      <c r="J1212" s="275"/>
      <c r="K1212" s="275"/>
      <c r="L1212" s="279"/>
      <c r="M1212" s="280"/>
      <c r="N1212" s="281"/>
      <c r="O1212" s="281"/>
      <c r="P1212" s="281"/>
      <c r="Q1212" s="281"/>
      <c r="R1212" s="281"/>
      <c r="S1212" s="281"/>
      <c r="T1212" s="282"/>
      <c r="U1212" s="15"/>
      <c r="V1212" s="15"/>
      <c r="W1212" s="15"/>
      <c r="X1212" s="15"/>
      <c r="Y1212" s="15"/>
      <c r="Z1212" s="15"/>
      <c r="AA1212" s="15"/>
      <c r="AB1212" s="15"/>
      <c r="AC1212" s="15"/>
      <c r="AD1212" s="15"/>
      <c r="AE1212" s="15"/>
      <c r="AT1212" s="283" t="s">
        <v>372</v>
      </c>
      <c r="AU1212" s="283" t="s">
        <v>88</v>
      </c>
      <c r="AV1212" s="15" t="s">
        <v>83</v>
      </c>
      <c r="AW1212" s="15" t="s">
        <v>32</v>
      </c>
      <c r="AX1212" s="15" t="s">
        <v>76</v>
      </c>
      <c r="AY1212" s="283" t="s">
        <v>362</v>
      </c>
    </row>
    <row r="1213" s="15" customFormat="1">
      <c r="A1213" s="15"/>
      <c r="B1213" s="274"/>
      <c r="C1213" s="275"/>
      <c r="D1213" s="243" t="s">
        <v>372</v>
      </c>
      <c r="E1213" s="276" t="s">
        <v>1</v>
      </c>
      <c r="F1213" s="277" t="s">
        <v>4835</v>
      </c>
      <c r="G1213" s="275"/>
      <c r="H1213" s="276" t="s">
        <v>1</v>
      </c>
      <c r="I1213" s="278"/>
      <c r="J1213" s="275"/>
      <c r="K1213" s="275"/>
      <c r="L1213" s="279"/>
      <c r="M1213" s="280"/>
      <c r="N1213" s="281"/>
      <c r="O1213" s="281"/>
      <c r="P1213" s="281"/>
      <c r="Q1213" s="281"/>
      <c r="R1213" s="281"/>
      <c r="S1213" s="281"/>
      <c r="T1213" s="282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T1213" s="283" t="s">
        <v>372</v>
      </c>
      <c r="AU1213" s="283" t="s">
        <v>88</v>
      </c>
      <c r="AV1213" s="15" t="s">
        <v>83</v>
      </c>
      <c r="AW1213" s="15" t="s">
        <v>32</v>
      </c>
      <c r="AX1213" s="15" t="s">
        <v>76</v>
      </c>
      <c r="AY1213" s="283" t="s">
        <v>362</v>
      </c>
    </row>
    <row r="1214" s="13" customFormat="1">
      <c r="A1214" s="13"/>
      <c r="B1214" s="241"/>
      <c r="C1214" s="242"/>
      <c r="D1214" s="243" t="s">
        <v>372</v>
      </c>
      <c r="E1214" s="244" t="s">
        <v>1</v>
      </c>
      <c r="F1214" s="245" t="s">
        <v>4836</v>
      </c>
      <c r="G1214" s="242"/>
      <c r="H1214" s="246">
        <v>266.77999999999997</v>
      </c>
      <c r="I1214" s="247"/>
      <c r="J1214" s="242"/>
      <c r="K1214" s="242"/>
      <c r="L1214" s="248"/>
      <c r="M1214" s="249"/>
      <c r="N1214" s="250"/>
      <c r="O1214" s="250"/>
      <c r="P1214" s="250"/>
      <c r="Q1214" s="250"/>
      <c r="R1214" s="250"/>
      <c r="S1214" s="250"/>
      <c r="T1214" s="251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52" t="s">
        <v>372</v>
      </c>
      <c r="AU1214" s="252" t="s">
        <v>88</v>
      </c>
      <c r="AV1214" s="13" t="s">
        <v>88</v>
      </c>
      <c r="AW1214" s="13" t="s">
        <v>32</v>
      </c>
      <c r="AX1214" s="13" t="s">
        <v>76</v>
      </c>
      <c r="AY1214" s="252" t="s">
        <v>362</v>
      </c>
    </row>
    <row r="1215" s="13" customFormat="1">
      <c r="A1215" s="13"/>
      <c r="B1215" s="241"/>
      <c r="C1215" s="242"/>
      <c r="D1215" s="243" t="s">
        <v>372</v>
      </c>
      <c r="E1215" s="244" t="s">
        <v>1</v>
      </c>
      <c r="F1215" s="245" t="s">
        <v>4863</v>
      </c>
      <c r="G1215" s="242"/>
      <c r="H1215" s="246">
        <v>124.08</v>
      </c>
      <c r="I1215" s="247"/>
      <c r="J1215" s="242"/>
      <c r="K1215" s="242"/>
      <c r="L1215" s="248"/>
      <c r="M1215" s="249"/>
      <c r="N1215" s="250"/>
      <c r="O1215" s="250"/>
      <c r="P1215" s="250"/>
      <c r="Q1215" s="250"/>
      <c r="R1215" s="250"/>
      <c r="S1215" s="250"/>
      <c r="T1215" s="251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52" t="s">
        <v>372</v>
      </c>
      <c r="AU1215" s="252" t="s">
        <v>88</v>
      </c>
      <c r="AV1215" s="13" t="s">
        <v>88</v>
      </c>
      <c r="AW1215" s="13" t="s">
        <v>32</v>
      </c>
      <c r="AX1215" s="13" t="s">
        <v>76</v>
      </c>
      <c r="AY1215" s="252" t="s">
        <v>362</v>
      </c>
    </row>
    <row r="1216" s="15" customFormat="1">
      <c r="A1216" s="15"/>
      <c r="B1216" s="274"/>
      <c r="C1216" s="275"/>
      <c r="D1216" s="243" t="s">
        <v>372</v>
      </c>
      <c r="E1216" s="276" t="s">
        <v>1</v>
      </c>
      <c r="F1216" s="277" t="s">
        <v>1521</v>
      </c>
      <c r="G1216" s="275"/>
      <c r="H1216" s="276" t="s">
        <v>1</v>
      </c>
      <c r="I1216" s="278"/>
      <c r="J1216" s="275"/>
      <c r="K1216" s="275"/>
      <c r="L1216" s="279"/>
      <c r="M1216" s="280"/>
      <c r="N1216" s="281"/>
      <c r="O1216" s="281"/>
      <c r="P1216" s="281"/>
      <c r="Q1216" s="281"/>
      <c r="R1216" s="281"/>
      <c r="S1216" s="281"/>
      <c r="T1216" s="282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T1216" s="283" t="s">
        <v>372</v>
      </c>
      <c r="AU1216" s="283" t="s">
        <v>88</v>
      </c>
      <c r="AV1216" s="15" t="s">
        <v>83</v>
      </c>
      <c r="AW1216" s="15" t="s">
        <v>32</v>
      </c>
      <c r="AX1216" s="15" t="s">
        <v>76</v>
      </c>
      <c r="AY1216" s="283" t="s">
        <v>362</v>
      </c>
    </row>
    <row r="1217" s="15" customFormat="1">
      <c r="A1217" s="15"/>
      <c r="B1217" s="274"/>
      <c r="C1217" s="275"/>
      <c r="D1217" s="243" t="s">
        <v>372</v>
      </c>
      <c r="E1217" s="276" t="s">
        <v>1</v>
      </c>
      <c r="F1217" s="277" t="s">
        <v>234</v>
      </c>
      <c r="G1217" s="275"/>
      <c r="H1217" s="276" t="s">
        <v>1</v>
      </c>
      <c r="I1217" s="278"/>
      <c r="J1217" s="275"/>
      <c r="K1217" s="275"/>
      <c r="L1217" s="279"/>
      <c r="M1217" s="280"/>
      <c r="N1217" s="281"/>
      <c r="O1217" s="281"/>
      <c r="P1217" s="281"/>
      <c r="Q1217" s="281"/>
      <c r="R1217" s="281"/>
      <c r="S1217" s="281"/>
      <c r="T1217" s="282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5"/>
      <c r="AE1217" s="15"/>
      <c r="AT1217" s="283" t="s">
        <v>372</v>
      </c>
      <c r="AU1217" s="283" t="s">
        <v>88</v>
      </c>
      <c r="AV1217" s="15" t="s">
        <v>83</v>
      </c>
      <c r="AW1217" s="15" t="s">
        <v>32</v>
      </c>
      <c r="AX1217" s="15" t="s">
        <v>76</v>
      </c>
      <c r="AY1217" s="283" t="s">
        <v>362</v>
      </c>
    </row>
    <row r="1218" s="13" customFormat="1">
      <c r="A1218" s="13"/>
      <c r="B1218" s="241"/>
      <c r="C1218" s="242"/>
      <c r="D1218" s="243" t="s">
        <v>372</v>
      </c>
      <c r="E1218" s="244" t="s">
        <v>1</v>
      </c>
      <c r="F1218" s="245" t="s">
        <v>1522</v>
      </c>
      <c r="G1218" s="242"/>
      <c r="H1218" s="246">
        <v>34.469999999999999</v>
      </c>
      <c r="I1218" s="247"/>
      <c r="J1218" s="242"/>
      <c r="K1218" s="242"/>
      <c r="L1218" s="248"/>
      <c r="M1218" s="249"/>
      <c r="N1218" s="250"/>
      <c r="O1218" s="250"/>
      <c r="P1218" s="250"/>
      <c r="Q1218" s="250"/>
      <c r="R1218" s="250"/>
      <c r="S1218" s="250"/>
      <c r="T1218" s="251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52" t="s">
        <v>372</v>
      </c>
      <c r="AU1218" s="252" t="s">
        <v>88</v>
      </c>
      <c r="AV1218" s="13" t="s">
        <v>88</v>
      </c>
      <c r="AW1218" s="13" t="s">
        <v>32</v>
      </c>
      <c r="AX1218" s="13" t="s">
        <v>76</v>
      </c>
      <c r="AY1218" s="252" t="s">
        <v>362</v>
      </c>
    </row>
    <row r="1219" s="15" customFormat="1">
      <c r="A1219" s="15"/>
      <c r="B1219" s="274"/>
      <c r="C1219" s="275"/>
      <c r="D1219" s="243" t="s">
        <v>372</v>
      </c>
      <c r="E1219" s="276" t="s">
        <v>1</v>
      </c>
      <c r="F1219" s="277" t="s">
        <v>4837</v>
      </c>
      <c r="G1219" s="275"/>
      <c r="H1219" s="276" t="s">
        <v>1</v>
      </c>
      <c r="I1219" s="278"/>
      <c r="J1219" s="275"/>
      <c r="K1219" s="275"/>
      <c r="L1219" s="279"/>
      <c r="M1219" s="280"/>
      <c r="N1219" s="281"/>
      <c r="O1219" s="281"/>
      <c r="P1219" s="281"/>
      <c r="Q1219" s="281"/>
      <c r="R1219" s="281"/>
      <c r="S1219" s="281"/>
      <c r="T1219" s="282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T1219" s="283" t="s">
        <v>372</v>
      </c>
      <c r="AU1219" s="283" t="s">
        <v>88</v>
      </c>
      <c r="AV1219" s="15" t="s">
        <v>83</v>
      </c>
      <c r="AW1219" s="15" t="s">
        <v>32</v>
      </c>
      <c r="AX1219" s="15" t="s">
        <v>76</v>
      </c>
      <c r="AY1219" s="283" t="s">
        <v>362</v>
      </c>
    </row>
    <row r="1220" s="15" customFormat="1">
      <c r="A1220" s="15"/>
      <c r="B1220" s="274"/>
      <c r="C1220" s="275"/>
      <c r="D1220" s="243" t="s">
        <v>372</v>
      </c>
      <c r="E1220" s="276" t="s">
        <v>1</v>
      </c>
      <c r="F1220" s="277" t="s">
        <v>4864</v>
      </c>
      <c r="G1220" s="275"/>
      <c r="H1220" s="276" t="s">
        <v>1</v>
      </c>
      <c r="I1220" s="278"/>
      <c r="J1220" s="275"/>
      <c r="K1220" s="275"/>
      <c r="L1220" s="279"/>
      <c r="M1220" s="280"/>
      <c r="N1220" s="281"/>
      <c r="O1220" s="281"/>
      <c r="P1220" s="281"/>
      <c r="Q1220" s="281"/>
      <c r="R1220" s="281"/>
      <c r="S1220" s="281"/>
      <c r="T1220" s="282"/>
      <c r="U1220" s="15"/>
      <c r="V1220" s="15"/>
      <c r="W1220" s="15"/>
      <c r="X1220" s="15"/>
      <c r="Y1220" s="15"/>
      <c r="Z1220" s="15"/>
      <c r="AA1220" s="15"/>
      <c r="AB1220" s="15"/>
      <c r="AC1220" s="15"/>
      <c r="AD1220" s="15"/>
      <c r="AE1220" s="15"/>
      <c r="AT1220" s="283" t="s">
        <v>372</v>
      </c>
      <c r="AU1220" s="283" t="s">
        <v>88</v>
      </c>
      <c r="AV1220" s="15" t="s">
        <v>83</v>
      </c>
      <c r="AW1220" s="15" t="s">
        <v>32</v>
      </c>
      <c r="AX1220" s="15" t="s">
        <v>76</v>
      </c>
      <c r="AY1220" s="283" t="s">
        <v>362</v>
      </c>
    </row>
    <row r="1221" s="13" customFormat="1">
      <c r="A1221" s="13"/>
      <c r="B1221" s="241"/>
      <c r="C1221" s="242"/>
      <c r="D1221" s="243" t="s">
        <v>372</v>
      </c>
      <c r="E1221" s="244" t="s">
        <v>1</v>
      </c>
      <c r="F1221" s="245" t="s">
        <v>4838</v>
      </c>
      <c r="G1221" s="242"/>
      <c r="H1221" s="246">
        <v>6.6399999999999997</v>
      </c>
      <c r="I1221" s="247"/>
      <c r="J1221" s="242"/>
      <c r="K1221" s="242"/>
      <c r="L1221" s="248"/>
      <c r="M1221" s="249"/>
      <c r="N1221" s="250"/>
      <c r="O1221" s="250"/>
      <c r="P1221" s="250"/>
      <c r="Q1221" s="250"/>
      <c r="R1221" s="250"/>
      <c r="S1221" s="250"/>
      <c r="T1221" s="251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52" t="s">
        <v>372</v>
      </c>
      <c r="AU1221" s="252" t="s">
        <v>88</v>
      </c>
      <c r="AV1221" s="13" t="s">
        <v>88</v>
      </c>
      <c r="AW1221" s="13" t="s">
        <v>32</v>
      </c>
      <c r="AX1221" s="13" t="s">
        <v>76</v>
      </c>
      <c r="AY1221" s="252" t="s">
        <v>362</v>
      </c>
    </row>
    <row r="1222" s="13" customFormat="1">
      <c r="A1222" s="13"/>
      <c r="B1222" s="241"/>
      <c r="C1222" s="242"/>
      <c r="D1222" s="243" t="s">
        <v>372</v>
      </c>
      <c r="E1222" s="244" t="s">
        <v>1</v>
      </c>
      <c r="F1222" s="245" t="s">
        <v>4865</v>
      </c>
      <c r="G1222" s="242"/>
      <c r="H1222" s="246">
        <v>2.1800000000000002</v>
      </c>
      <c r="I1222" s="247"/>
      <c r="J1222" s="242"/>
      <c r="K1222" s="242"/>
      <c r="L1222" s="248"/>
      <c r="M1222" s="249"/>
      <c r="N1222" s="250"/>
      <c r="O1222" s="250"/>
      <c r="P1222" s="250"/>
      <c r="Q1222" s="250"/>
      <c r="R1222" s="250"/>
      <c r="S1222" s="250"/>
      <c r="T1222" s="251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52" t="s">
        <v>372</v>
      </c>
      <c r="AU1222" s="252" t="s">
        <v>88</v>
      </c>
      <c r="AV1222" s="13" t="s">
        <v>88</v>
      </c>
      <c r="AW1222" s="13" t="s">
        <v>32</v>
      </c>
      <c r="AX1222" s="13" t="s">
        <v>76</v>
      </c>
      <c r="AY1222" s="252" t="s">
        <v>362</v>
      </c>
    </row>
    <row r="1223" s="15" customFormat="1">
      <c r="A1223" s="15"/>
      <c r="B1223" s="274"/>
      <c r="C1223" s="275"/>
      <c r="D1223" s="243" t="s">
        <v>372</v>
      </c>
      <c r="E1223" s="276" t="s">
        <v>1</v>
      </c>
      <c r="F1223" s="277" t="s">
        <v>1523</v>
      </c>
      <c r="G1223" s="275"/>
      <c r="H1223" s="276" t="s">
        <v>1</v>
      </c>
      <c r="I1223" s="278"/>
      <c r="J1223" s="275"/>
      <c r="K1223" s="275"/>
      <c r="L1223" s="279"/>
      <c r="M1223" s="280"/>
      <c r="N1223" s="281"/>
      <c r="O1223" s="281"/>
      <c r="P1223" s="281"/>
      <c r="Q1223" s="281"/>
      <c r="R1223" s="281"/>
      <c r="S1223" s="281"/>
      <c r="T1223" s="282"/>
      <c r="U1223" s="15"/>
      <c r="V1223" s="15"/>
      <c r="W1223" s="15"/>
      <c r="X1223" s="15"/>
      <c r="Y1223" s="15"/>
      <c r="Z1223" s="15"/>
      <c r="AA1223" s="15"/>
      <c r="AB1223" s="15"/>
      <c r="AC1223" s="15"/>
      <c r="AD1223" s="15"/>
      <c r="AE1223" s="15"/>
      <c r="AT1223" s="283" t="s">
        <v>372</v>
      </c>
      <c r="AU1223" s="283" t="s">
        <v>88</v>
      </c>
      <c r="AV1223" s="15" t="s">
        <v>83</v>
      </c>
      <c r="AW1223" s="15" t="s">
        <v>32</v>
      </c>
      <c r="AX1223" s="15" t="s">
        <v>76</v>
      </c>
      <c r="AY1223" s="283" t="s">
        <v>362</v>
      </c>
    </row>
    <row r="1224" s="15" customFormat="1">
      <c r="A1224" s="15"/>
      <c r="B1224" s="274"/>
      <c r="C1224" s="275"/>
      <c r="D1224" s="243" t="s">
        <v>372</v>
      </c>
      <c r="E1224" s="276" t="s">
        <v>1</v>
      </c>
      <c r="F1224" s="277" t="s">
        <v>4839</v>
      </c>
      <c r="G1224" s="275"/>
      <c r="H1224" s="276" t="s">
        <v>1</v>
      </c>
      <c r="I1224" s="278"/>
      <c r="J1224" s="275"/>
      <c r="K1224" s="275"/>
      <c r="L1224" s="279"/>
      <c r="M1224" s="280"/>
      <c r="N1224" s="281"/>
      <c r="O1224" s="281"/>
      <c r="P1224" s="281"/>
      <c r="Q1224" s="281"/>
      <c r="R1224" s="281"/>
      <c r="S1224" s="281"/>
      <c r="T1224" s="282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5"/>
      <c r="AE1224" s="15"/>
      <c r="AT1224" s="283" t="s">
        <v>372</v>
      </c>
      <c r="AU1224" s="283" t="s">
        <v>88</v>
      </c>
      <c r="AV1224" s="15" t="s">
        <v>83</v>
      </c>
      <c r="AW1224" s="15" t="s">
        <v>32</v>
      </c>
      <c r="AX1224" s="15" t="s">
        <v>76</v>
      </c>
      <c r="AY1224" s="283" t="s">
        <v>362</v>
      </c>
    </row>
    <row r="1225" s="13" customFormat="1">
      <c r="A1225" s="13"/>
      <c r="B1225" s="241"/>
      <c r="C1225" s="242"/>
      <c r="D1225" s="243" t="s">
        <v>372</v>
      </c>
      <c r="E1225" s="244" t="s">
        <v>1</v>
      </c>
      <c r="F1225" s="245" t="s">
        <v>1525</v>
      </c>
      <c r="G1225" s="242"/>
      <c r="H1225" s="246">
        <v>10.560000000000001</v>
      </c>
      <c r="I1225" s="247"/>
      <c r="J1225" s="242"/>
      <c r="K1225" s="242"/>
      <c r="L1225" s="248"/>
      <c r="M1225" s="249"/>
      <c r="N1225" s="250"/>
      <c r="O1225" s="250"/>
      <c r="P1225" s="250"/>
      <c r="Q1225" s="250"/>
      <c r="R1225" s="250"/>
      <c r="S1225" s="250"/>
      <c r="T1225" s="251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52" t="s">
        <v>372</v>
      </c>
      <c r="AU1225" s="252" t="s">
        <v>88</v>
      </c>
      <c r="AV1225" s="13" t="s">
        <v>88</v>
      </c>
      <c r="AW1225" s="13" t="s">
        <v>32</v>
      </c>
      <c r="AX1225" s="13" t="s">
        <v>76</v>
      </c>
      <c r="AY1225" s="252" t="s">
        <v>362</v>
      </c>
    </row>
    <row r="1226" s="15" customFormat="1">
      <c r="A1226" s="15"/>
      <c r="B1226" s="274"/>
      <c r="C1226" s="275"/>
      <c r="D1226" s="243" t="s">
        <v>372</v>
      </c>
      <c r="E1226" s="276" t="s">
        <v>1</v>
      </c>
      <c r="F1226" s="277" t="s">
        <v>4843</v>
      </c>
      <c r="G1226" s="275"/>
      <c r="H1226" s="276" t="s">
        <v>1</v>
      </c>
      <c r="I1226" s="278"/>
      <c r="J1226" s="275"/>
      <c r="K1226" s="275"/>
      <c r="L1226" s="279"/>
      <c r="M1226" s="280"/>
      <c r="N1226" s="281"/>
      <c r="O1226" s="281"/>
      <c r="P1226" s="281"/>
      <c r="Q1226" s="281"/>
      <c r="R1226" s="281"/>
      <c r="S1226" s="281"/>
      <c r="T1226" s="282"/>
      <c r="U1226" s="15"/>
      <c r="V1226" s="15"/>
      <c r="W1226" s="15"/>
      <c r="X1226" s="15"/>
      <c r="Y1226" s="15"/>
      <c r="Z1226" s="15"/>
      <c r="AA1226" s="15"/>
      <c r="AB1226" s="15"/>
      <c r="AC1226" s="15"/>
      <c r="AD1226" s="15"/>
      <c r="AE1226" s="15"/>
      <c r="AT1226" s="283" t="s">
        <v>372</v>
      </c>
      <c r="AU1226" s="283" t="s">
        <v>88</v>
      </c>
      <c r="AV1226" s="15" t="s">
        <v>83</v>
      </c>
      <c r="AW1226" s="15" t="s">
        <v>32</v>
      </c>
      <c r="AX1226" s="15" t="s">
        <v>76</v>
      </c>
      <c r="AY1226" s="283" t="s">
        <v>362</v>
      </c>
    </row>
    <row r="1227" s="15" customFormat="1">
      <c r="A1227" s="15"/>
      <c r="B1227" s="274"/>
      <c r="C1227" s="275"/>
      <c r="D1227" s="243" t="s">
        <v>372</v>
      </c>
      <c r="E1227" s="276" t="s">
        <v>1</v>
      </c>
      <c r="F1227" s="277" t="s">
        <v>234</v>
      </c>
      <c r="G1227" s="275"/>
      <c r="H1227" s="276" t="s">
        <v>1</v>
      </c>
      <c r="I1227" s="278"/>
      <c r="J1227" s="275"/>
      <c r="K1227" s="275"/>
      <c r="L1227" s="279"/>
      <c r="M1227" s="280"/>
      <c r="N1227" s="281"/>
      <c r="O1227" s="281"/>
      <c r="P1227" s="281"/>
      <c r="Q1227" s="281"/>
      <c r="R1227" s="281"/>
      <c r="S1227" s="281"/>
      <c r="T1227" s="282"/>
      <c r="U1227" s="15"/>
      <c r="V1227" s="15"/>
      <c r="W1227" s="15"/>
      <c r="X1227" s="15"/>
      <c r="Y1227" s="15"/>
      <c r="Z1227" s="15"/>
      <c r="AA1227" s="15"/>
      <c r="AB1227" s="15"/>
      <c r="AC1227" s="15"/>
      <c r="AD1227" s="15"/>
      <c r="AE1227" s="15"/>
      <c r="AT1227" s="283" t="s">
        <v>372</v>
      </c>
      <c r="AU1227" s="283" t="s">
        <v>88</v>
      </c>
      <c r="AV1227" s="15" t="s">
        <v>83</v>
      </c>
      <c r="AW1227" s="15" t="s">
        <v>32</v>
      </c>
      <c r="AX1227" s="15" t="s">
        <v>76</v>
      </c>
      <c r="AY1227" s="283" t="s">
        <v>362</v>
      </c>
    </row>
    <row r="1228" s="13" customFormat="1">
      <c r="A1228" s="13"/>
      <c r="B1228" s="241"/>
      <c r="C1228" s="242"/>
      <c r="D1228" s="243" t="s">
        <v>372</v>
      </c>
      <c r="E1228" s="244" t="s">
        <v>1</v>
      </c>
      <c r="F1228" s="245" t="s">
        <v>4844</v>
      </c>
      <c r="G1228" s="242"/>
      <c r="H1228" s="246">
        <v>80.390000000000001</v>
      </c>
      <c r="I1228" s="247"/>
      <c r="J1228" s="242"/>
      <c r="K1228" s="242"/>
      <c r="L1228" s="248"/>
      <c r="M1228" s="249"/>
      <c r="N1228" s="250"/>
      <c r="O1228" s="250"/>
      <c r="P1228" s="250"/>
      <c r="Q1228" s="250"/>
      <c r="R1228" s="250"/>
      <c r="S1228" s="250"/>
      <c r="T1228" s="251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52" t="s">
        <v>372</v>
      </c>
      <c r="AU1228" s="252" t="s">
        <v>88</v>
      </c>
      <c r="AV1228" s="13" t="s">
        <v>88</v>
      </c>
      <c r="AW1228" s="13" t="s">
        <v>32</v>
      </c>
      <c r="AX1228" s="13" t="s">
        <v>76</v>
      </c>
      <c r="AY1228" s="252" t="s">
        <v>362</v>
      </c>
    </row>
    <row r="1229" s="13" customFormat="1">
      <c r="A1229" s="13"/>
      <c r="B1229" s="241"/>
      <c r="C1229" s="242"/>
      <c r="D1229" s="243" t="s">
        <v>372</v>
      </c>
      <c r="E1229" s="244" t="s">
        <v>1</v>
      </c>
      <c r="F1229" s="245" t="s">
        <v>4866</v>
      </c>
      <c r="G1229" s="242"/>
      <c r="H1229" s="246">
        <v>16.68</v>
      </c>
      <c r="I1229" s="247"/>
      <c r="J1229" s="242"/>
      <c r="K1229" s="242"/>
      <c r="L1229" s="248"/>
      <c r="M1229" s="249"/>
      <c r="N1229" s="250"/>
      <c r="O1229" s="250"/>
      <c r="P1229" s="250"/>
      <c r="Q1229" s="250"/>
      <c r="R1229" s="250"/>
      <c r="S1229" s="250"/>
      <c r="T1229" s="251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52" t="s">
        <v>372</v>
      </c>
      <c r="AU1229" s="252" t="s">
        <v>88</v>
      </c>
      <c r="AV1229" s="13" t="s">
        <v>88</v>
      </c>
      <c r="AW1229" s="13" t="s">
        <v>32</v>
      </c>
      <c r="AX1229" s="13" t="s">
        <v>76</v>
      </c>
      <c r="AY1229" s="252" t="s">
        <v>362</v>
      </c>
    </row>
    <row r="1230" s="13" customFormat="1">
      <c r="A1230" s="13"/>
      <c r="B1230" s="241"/>
      <c r="C1230" s="242"/>
      <c r="D1230" s="243" t="s">
        <v>372</v>
      </c>
      <c r="E1230" s="244" t="s">
        <v>1</v>
      </c>
      <c r="F1230" s="245" t="s">
        <v>4867</v>
      </c>
      <c r="G1230" s="242"/>
      <c r="H1230" s="246">
        <v>15.48</v>
      </c>
      <c r="I1230" s="247"/>
      <c r="J1230" s="242"/>
      <c r="K1230" s="242"/>
      <c r="L1230" s="248"/>
      <c r="M1230" s="249"/>
      <c r="N1230" s="250"/>
      <c r="O1230" s="250"/>
      <c r="P1230" s="250"/>
      <c r="Q1230" s="250"/>
      <c r="R1230" s="250"/>
      <c r="S1230" s="250"/>
      <c r="T1230" s="251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52" t="s">
        <v>372</v>
      </c>
      <c r="AU1230" s="252" t="s">
        <v>88</v>
      </c>
      <c r="AV1230" s="13" t="s">
        <v>88</v>
      </c>
      <c r="AW1230" s="13" t="s">
        <v>32</v>
      </c>
      <c r="AX1230" s="13" t="s">
        <v>76</v>
      </c>
      <c r="AY1230" s="252" t="s">
        <v>362</v>
      </c>
    </row>
    <row r="1231" s="14" customFormat="1">
      <c r="A1231" s="14"/>
      <c r="B1231" s="263"/>
      <c r="C1231" s="264"/>
      <c r="D1231" s="243" t="s">
        <v>372</v>
      </c>
      <c r="E1231" s="265" t="s">
        <v>1</v>
      </c>
      <c r="F1231" s="266" t="s">
        <v>396</v>
      </c>
      <c r="G1231" s="264"/>
      <c r="H1231" s="267">
        <v>557.25999999999999</v>
      </c>
      <c r="I1231" s="268"/>
      <c r="J1231" s="264"/>
      <c r="K1231" s="264"/>
      <c r="L1231" s="269"/>
      <c r="M1231" s="270"/>
      <c r="N1231" s="271"/>
      <c r="O1231" s="271"/>
      <c r="P1231" s="271"/>
      <c r="Q1231" s="271"/>
      <c r="R1231" s="271"/>
      <c r="S1231" s="271"/>
      <c r="T1231" s="272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73" t="s">
        <v>372</v>
      </c>
      <c r="AU1231" s="273" t="s">
        <v>88</v>
      </c>
      <c r="AV1231" s="14" t="s">
        <v>370</v>
      </c>
      <c r="AW1231" s="14" t="s">
        <v>32</v>
      </c>
      <c r="AX1231" s="14" t="s">
        <v>83</v>
      </c>
      <c r="AY1231" s="273" t="s">
        <v>362</v>
      </c>
    </row>
    <row r="1232" s="2" customFormat="1" ht="24.15" customHeight="1">
      <c r="A1232" s="39"/>
      <c r="B1232" s="40"/>
      <c r="C1232" s="228" t="s">
        <v>1564</v>
      </c>
      <c r="D1232" s="228" t="s">
        <v>365</v>
      </c>
      <c r="E1232" s="229" t="s">
        <v>1577</v>
      </c>
      <c r="F1232" s="230" t="s">
        <v>1578</v>
      </c>
      <c r="G1232" s="231" t="s">
        <v>482</v>
      </c>
      <c r="H1232" s="232">
        <v>12.710000000000001</v>
      </c>
      <c r="I1232" s="233"/>
      <c r="J1232" s="234">
        <f>ROUND(I1232*H1232,2)</f>
        <v>0</v>
      </c>
      <c r="K1232" s="230" t="s">
        <v>369</v>
      </c>
      <c r="L1232" s="45"/>
      <c r="M1232" s="235" t="s">
        <v>1</v>
      </c>
      <c r="N1232" s="236" t="s">
        <v>42</v>
      </c>
      <c r="O1232" s="92"/>
      <c r="P1232" s="237">
        <f>O1232*H1232</f>
        <v>0</v>
      </c>
      <c r="Q1232" s="237">
        <v>0</v>
      </c>
      <c r="R1232" s="237">
        <f>Q1232*H1232</f>
        <v>0</v>
      </c>
      <c r="S1232" s="237">
        <v>0</v>
      </c>
      <c r="T1232" s="238">
        <f>S1232*H1232</f>
        <v>0</v>
      </c>
      <c r="U1232" s="39"/>
      <c r="V1232" s="39"/>
      <c r="W1232" s="39"/>
      <c r="X1232" s="39"/>
      <c r="Y1232" s="39"/>
      <c r="Z1232" s="39"/>
      <c r="AA1232" s="39"/>
      <c r="AB1232" s="39"/>
      <c r="AC1232" s="39"/>
      <c r="AD1232" s="39"/>
      <c r="AE1232" s="39"/>
      <c r="AR1232" s="239" t="s">
        <v>440</v>
      </c>
      <c r="AT1232" s="239" t="s">
        <v>365</v>
      </c>
      <c r="AU1232" s="239" t="s">
        <v>88</v>
      </c>
      <c r="AY1232" s="18" t="s">
        <v>362</v>
      </c>
      <c r="BE1232" s="240">
        <f>IF(N1232="základní",J1232,0)</f>
        <v>0</v>
      </c>
      <c r="BF1232" s="240">
        <f>IF(N1232="snížená",J1232,0)</f>
        <v>0</v>
      </c>
      <c r="BG1232" s="240">
        <f>IF(N1232="zákl. přenesená",J1232,0)</f>
        <v>0</v>
      </c>
      <c r="BH1232" s="240">
        <f>IF(N1232="sníž. přenesená",J1232,0)</f>
        <v>0</v>
      </c>
      <c r="BI1232" s="240">
        <f>IF(N1232="nulová",J1232,0)</f>
        <v>0</v>
      </c>
      <c r="BJ1232" s="18" t="s">
        <v>88</v>
      </c>
      <c r="BK1232" s="240">
        <f>ROUND(I1232*H1232,2)</f>
        <v>0</v>
      </c>
      <c r="BL1232" s="18" t="s">
        <v>440</v>
      </c>
      <c r="BM1232" s="239" t="s">
        <v>1579</v>
      </c>
    </row>
    <row r="1233" s="12" customFormat="1" ht="22.8" customHeight="1">
      <c r="A1233" s="12"/>
      <c r="B1233" s="212"/>
      <c r="C1233" s="213"/>
      <c r="D1233" s="214" t="s">
        <v>75</v>
      </c>
      <c r="E1233" s="226" t="s">
        <v>763</v>
      </c>
      <c r="F1233" s="226" t="s">
        <v>764</v>
      </c>
      <c r="G1233" s="213"/>
      <c r="H1233" s="213"/>
      <c r="I1233" s="216"/>
      <c r="J1233" s="227">
        <f>BK1233</f>
        <v>0</v>
      </c>
      <c r="K1233" s="213"/>
      <c r="L1233" s="218"/>
      <c r="M1233" s="219"/>
      <c r="N1233" s="220"/>
      <c r="O1233" s="220"/>
      <c r="P1233" s="221">
        <f>SUM(P1234:P1299)</f>
        <v>0</v>
      </c>
      <c r="Q1233" s="220"/>
      <c r="R1233" s="221">
        <f>SUM(R1234:R1299)</f>
        <v>18.027230500000002</v>
      </c>
      <c r="S1233" s="220"/>
      <c r="T1233" s="222">
        <f>SUM(T1234:T1299)</f>
        <v>0</v>
      </c>
      <c r="U1233" s="12"/>
      <c r="V1233" s="12"/>
      <c r="W1233" s="12"/>
      <c r="X1233" s="12"/>
      <c r="Y1233" s="12"/>
      <c r="Z1233" s="12"/>
      <c r="AA1233" s="12"/>
      <c r="AB1233" s="12"/>
      <c r="AC1233" s="12"/>
      <c r="AD1233" s="12"/>
      <c r="AE1233" s="12"/>
      <c r="AR1233" s="223" t="s">
        <v>88</v>
      </c>
      <c r="AT1233" s="224" t="s">
        <v>75</v>
      </c>
      <c r="AU1233" s="224" t="s">
        <v>83</v>
      </c>
      <c r="AY1233" s="223" t="s">
        <v>362</v>
      </c>
      <c r="BK1233" s="225">
        <f>SUM(BK1234:BK1299)</f>
        <v>0</v>
      </c>
    </row>
    <row r="1234" s="2" customFormat="1" ht="24.15" customHeight="1">
      <c r="A1234" s="39"/>
      <c r="B1234" s="40"/>
      <c r="C1234" s="228" t="s">
        <v>1576</v>
      </c>
      <c r="D1234" s="228" t="s">
        <v>365</v>
      </c>
      <c r="E1234" s="229" t="s">
        <v>1581</v>
      </c>
      <c r="F1234" s="230" t="s">
        <v>1582</v>
      </c>
      <c r="G1234" s="231" t="s">
        <v>368</v>
      </c>
      <c r="H1234" s="232">
        <v>2286.96</v>
      </c>
      <c r="I1234" s="233"/>
      <c r="J1234" s="234">
        <f>ROUND(I1234*H1234,2)</f>
        <v>0</v>
      </c>
      <c r="K1234" s="230" t="s">
        <v>369</v>
      </c>
      <c r="L1234" s="45"/>
      <c r="M1234" s="235" t="s">
        <v>1</v>
      </c>
      <c r="N1234" s="236" t="s">
        <v>42</v>
      </c>
      <c r="O1234" s="92"/>
      <c r="P1234" s="237">
        <f>O1234*H1234</f>
        <v>0</v>
      </c>
      <c r="Q1234" s="237">
        <v>0</v>
      </c>
      <c r="R1234" s="237">
        <f>Q1234*H1234</f>
        <v>0</v>
      </c>
      <c r="S1234" s="237">
        <v>0</v>
      </c>
      <c r="T1234" s="238">
        <f>S1234*H1234</f>
        <v>0</v>
      </c>
      <c r="U1234" s="39"/>
      <c r="V1234" s="39"/>
      <c r="W1234" s="39"/>
      <c r="X1234" s="39"/>
      <c r="Y1234" s="39"/>
      <c r="Z1234" s="39"/>
      <c r="AA1234" s="39"/>
      <c r="AB1234" s="39"/>
      <c r="AC1234" s="39"/>
      <c r="AD1234" s="39"/>
      <c r="AE1234" s="39"/>
      <c r="AR1234" s="239" t="s">
        <v>440</v>
      </c>
      <c r="AT1234" s="239" t="s">
        <v>365</v>
      </c>
      <c r="AU1234" s="239" t="s">
        <v>88</v>
      </c>
      <c r="AY1234" s="18" t="s">
        <v>362</v>
      </c>
      <c r="BE1234" s="240">
        <f>IF(N1234="základní",J1234,0)</f>
        <v>0</v>
      </c>
      <c r="BF1234" s="240">
        <f>IF(N1234="snížená",J1234,0)</f>
        <v>0</v>
      </c>
      <c r="BG1234" s="240">
        <f>IF(N1234="zákl. přenesená",J1234,0)</f>
        <v>0</v>
      </c>
      <c r="BH1234" s="240">
        <f>IF(N1234="sníž. přenesená",J1234,0)</f>
        <v>0</v>
      </c>
      <c r="BI1234" s="240">
        <f>IF(N1234="nulová",J1234,0)</f>
        <v>0</v>
      </c>
      <c r="BJ1234" s="18" t="s">
        <v>88</v>
      </c>
      <c r="BK1234" s="240">
        <f>ROUND(I1234*H1234,2)</f>
        <v>0</v>
      </c>
      <c r="BL1234" s="18" t="s">
        <v>440</v>
      </c>
      <c r="BM1234" s="239" t="s">
        <v>1583</v>
      </c>
    </row>
    <row r="1235" s="2" customFormat="1" ht="16.5" customHeight="1">
      <c r="A1235" s="39"/>
      <c r="B1235" s="40"/>
      <c r="C1235" s="228" t="s">
        <v>1580</v>
      </c>
      <c r="D1235" s="228" t="s">
        <v>365</v>
      </c>
      <c r="E1235" s="229" t="s">
        <v>1585</v>
      </c>
      <c r="F1235" s="230" t="s">
        <v>1586</v>
      </c>
      <c r="G1235" s="231" t="s">
        <v>368</v>
      </c>
      <c r="H1235" s="232">
        <v>2286.96</v>
      </c>
      <c r="I1235" s="233"/>
      <c r="J1235" s="234">
        <f>ROUND(I1235*H1235,2)</f>
        <v>0</v>
      </c>
      <c r="K1235" s="230" t="s">
        <v>369</v>
      </c>
      <c r="L1235" s="45"/>
      <c r="M1235" s="235" t="s">
        <v>1</v>
      </c>
      <c r="N1235" s="236" t="s">
        <v>42</v>
      </c>
      <c r="O1235" s="92"/>
      <c r="P1235" s="237">
        <f>O1235*H1235</f>
        <v>0</v>
      </c>
      <c r="Q1235" s="237">
        <v>0</v>
      </c>
      <c r="R1235" s="237">
        <f>Q1235*H1235</f>
        <v>0</v>
      </c>
      <c r="S1235" s="237">
        <v>0</v>
      </c>
      <c r="T1235" s="238">
        <f>S1235*H1235</f>
        <v>0</v>
      </c>
      <c r="U1235" s="39"/>
      <c r="V1235" s="39"/>
      <c r="W1235" s="39"/>
      <c r="X1235" s="39"/>
      <c r="Y1235" s="39"/>
      <c r="Z1235" s="39"/>
      <c r="AA1235" s="39"/>
      <c r="AB1235" s="39"/>
      <c r="AC1235" s="39"/>
      <c r="AD1235" s="39"/>
      <c r="AE1235" s="39"/>
      <c r="AR1235" s="239" t="s">
        <v>440</v>
      </c>
      <c r="AT1235" s="239" t="s">
        <v>365</v>
      </c>
      <c r="AU1235" s="239" t="s">
        <v>88</v>
      </c>
      <c r="AY1235" s="18" t="s">
        <v>362</v>
      </c>
      <c r="BE1235" s="240">
        <f>IF(N1235="základní",J1235,0)</f>
        <v>0</v>
      </c>
      <c r="BF1235" s="240">
        <f>IF(N1235="snížená",J1235,0)</f>
        <v>0</v>
      </c>
      <c r="BG1235" s="240">
        <f>IF(N1235="zákl. přenesená",J1235,0)</f>
        <v>0</v>
      </c>
      <c r="BH1235" s="240">
        <f>IF(N1235="sníž. přenesená",J1235,0)</f>
        <v>0</v>
      </c>
      <c r="BI1235" s="240">
        <f>IF(N1235="nulová",J1235,0)</f>
        <v>0</v>
      </c>
      <c r="BJ1235" s="18" t="s">
        <v>88</v>
      </c>
      <c r="BK1235" s="240">
        <f>ROUND(I1235*H1235,2)</f>
        <v>0</v>
      </c>
      <c r="BL1235" s="18" t="s">
        <v>440</v>
      </c>
      <c r="BM1235" s="239" t="s">
        <v>1587</v>
      </c>
    </row>
    <row r="1236" s="15" customFormat="1">
      <c r="A1236" s="15"/>
      <c r="B1236" s="274"/>
      <c r="C1236" s="275"/>
      <c r="D1236" s="243" t="s">
        <v>372</v>
      </c>
      <c r="E1236" s="276" t="s">
        <v>1</v>
      </c>
      <c r="F1236" s="277" t="s">
        <v>1588</v>
      </c>
      <c r="G1236" s="275"/>
      <c r="H1236" s="276" t="s">
        <v>1</v>
      </c>
      <c r="I1236" s="278"/>
      <c r="J1236" s="275"/>
      <c r="K1236" s="275"/>
      <c r="L1236" s="279"/>
      <c r="M1236" s="280"/>
      <c r="N1236" s="281"/>
      <c r="O1236" s="281"/>
      <c r="P1236" s="281"/>
      <c r="Q1236" s="281"/>
      <c r="R1236" s="281"/>
      <c r="S1236" s="281"/>
      <c r="T1236" s="282"/>
      <c r="U1236" s="15"/>
      <c r="V1236" s="15"/>
      <c r="W1236" s="15"/>
      <c r="X1236" s="15"/>
      <c r="Y1236" s="15"/>
      <c r="Z1236" s="15"/>
      <c r="AA1236" s="15"/>
      <c r="AB1236" s="15"/>
      <c r="AC1236" s="15"/>
      <c r="AD1236" s="15"/>
      <c r="AE1236" s="15"/>
      <c r="AT1236" s="283" t="s">
        <v>372</v>
      </c>
      <c r="AU1236" s="283" t="s">
        <v>88</v>
      </c>
      <c r="AV1236" s="15" t="s">
        <v>83</v>
      </c>
      <c r="AW1236" s="15" t="s">
        <v>32</v>
      </c>
      <c r="AX1236" s="15" t="s">
        <v>76</v>
      </c>
      <c r="AY1236" s="283" t="s">
        <v>362</v>
      </c>
    </row>
    <row r="1237" s="15" customFormat="1">
      <c r="A1237" s="15"/>
      <c r="B1237" s="274"/>
      <c r="C1237" s="275"/>
      <c r="D1237" s="243" t="s">
        <v>372</v>
      </c>
      <c r="E1237" s="276" t="s">
        <v>1</v>
      </c>
      <c r="F1237" s="277" t="s">
        <v>234</v>
      </c>
      <c r="G1237" s="275"/>
      <c r="H1237" s="276" t="s">
        <v>1</v>
      </c>
      <c r="I1237" s="278"/>
      <c r="J1237" s="275"/>
      <c r="K1237" s="275"/>
      <c r="L1237" s="279"/>
      <c r="M1237" s="280"/>
      <c r="N1237" s="281"/>
      <c r="O1237" s="281"/>
      <c r="P1237" s="281"/>
      <c r="Q1237" s="281"/>
      <c r="R1237" s="281"/>
      <c r="S1237" s="281"/>
      <c r="T1237" s="282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  <c r="AT1237" s="283" t="s">
        <v>372</v>
      </c>
      <c r="AU1237" s="283" t="s">
        <v>88</v>
      </c>
      <c r="AV1237" s="15" t="s">
        <v>83</v>
      </c>
      <c r="AW1237" s="15" t="s">
        <v>32</v>
      </c>
      <c r="AX1237" s="15" t="s">
        <v>76</v>
      </c>
      <c r="AY1237" s="283" t="s">
        <v>362</v>
      </c>
    </row>
    <row r="1238" s="13" customFormat="1">
      <c r="A1238" s="13"/>
      <c r="B1238" s="241"/>
      <c r="C1238" s="242"/>
      <c r="D1238" s="243" t="s">
        <v>372</v>
      </c>
      <c r="E1238" s="244" t="s">
        <v>1</v>
      </c>
      <c r="F1238" s="245" t="s">
        <v>4868</v>
      </c>
      <c r="G1238" s="242"/>
      <c r="H1238" s="246">
        <v>392.56</v>
      </c>
      <c r="I1238" s="247"/>
      <c r="J1238" s="242"/>
      <c r="K1238" s="242"/>
      <c r="L1238" s="248"/>
      <c r="M1238" s="249"/>
      <c r="N1238" s="250"/>
      <c r="O1238" s="250"/>
      <c r="P1238" s="250"/>
      <c r="Q1238" s="250"/>
      <c r="R1238" s="250"/>
      <c r="S1238" s="250"/>
      <c r="T1238" s="251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52" t="s">
        <v>372</v>
      </c>
      <c r="AU1238" s="252" t="s">
        <v>88</v>
      </c>
      <c r="AV1238" s="13" t="s">
        <v>88</v>
      </c>
      <c r="AW1238" s="13" t="s">
        <v>32</v>
      </c>
      <c r="AX1238" s="13" t="s">
        <v>76</v>
      </c>
      <c r="AY1238" s="252" t="s">
        <v>362</v>
      </c>
    </row>
    <row r="1239" s="13" customFormat="1">
      <c r="A1239" s="13"/>
      <c r="B1239" s="241"/>
      <c r="C1239" s="242"/>
      <c r="D1239" s="243" t="s">
        <v>372</v>
      </c>
      <c r="E1239" s="244" t="s">
        <v>1</v>
      </c>
      <c r="F1239" s="245" t="s">
        <v>1590</v>
      </c>
      <c r="G1239" s="242"/>
      <c r="H1239" s="246">
        <v>351.42000000000002</v>
      </c>
      <c r="I1239" s="247"/>
      <c r="J1239" s="242"/>
      <c r="K1239" s="242"/>
      <c r="L1239" s="248"/>
      <c r="M1239" s="249"/>
      <c r="N1239" s="250"/>
      <c r="O1239" s="250"/>
      <c r="P1239" s="250"/>
      <c r="Q1239" s="250"/>
      <c r="R1239" s="250"/>
      <c r="S1239" s="250"/>
      <c r="T1239" s="251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52" t="s">
        <v>372</v>
      </c>
      <c r="AU1239" s="252" t="s">
        <v>88</v>
      </c>
      <c r="AV1239" s="13" t="s">
        <v>88</v>
      </c>
      <c r="AW1239" s="13" t="s">
        <v>32</v>
      </c>
      <c r="AX1239" s="13" t="s">
        <v>76</v>
      </c>
      <c r="AY1239" s="252" t="s">
        <v>362</v>
      </c>
    </row>
    <row r="1240" s="13" customFormat="1">
      <c r="A1240" s="13"/>
      <c r="B1240" s="241"/>
      <c r="C1240" s="242"/>
      <c r="D1240" s="243" t="s">
        <v>372</v>
      </c>
      <c r="E1240" s="244" t="s">
        <v>1</v>
      </c>
      <c r="F1240" s="245" t="s">
        <v>1591</v>
      </c>
      <c r="G1240" s="242"/>
      <c r="H1240" s="246">
        <v>310.27999999999997</v>
      </c>
      <c r="I1240" s="247"/>
      <c r="J1240" s="242"/>
      <c r="K1240" s="242"/>
      <c r="L1240" s="248"/>
      <c r="M1240" s="249"/>
      <c r="N1240" s="250"/>
      <c r="O1240" s="250"/>
      <c r="P1240" s="250"/>
      <c r="Q1240" s="250"/>
      <c r="R1240" s="250"/>
      <c r="S1240" s="250"/>
      <c r="T1240" s="251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52" t="s">
        <v>372</v>
      </c>
      <c r="AU1240" s="252" t="s">
        <v>88</v>
      </c>
      <c r="AV1240" s="13" t="s">
        <v>88</v>
      </c>
      <c r="AW1240" s="13" t="s">
        <v>32</v>
      </c>
      <c r="AX1240" s="13" t="s">
        <v>76</v>
      </c>
      <c r="AY1240" s="252" t="s">
        <v>362</v>
      </c>
    </row>
    <row r="1241" s="13" customFormat="1">
      <c r="A1241" s="13"/>
      <c r="B1241" s="241"/>
      <c r="C1241" s="242"/>
      <c r="D1241" s="243" t="s">
        <v>372</v>
      </c>
      <c r="E1241" s="244" t="s">
        <v>1</v>
      </c>
      <c r="F1241" s="245" t="s">
        <v>1591</v>
      </c>
      <c r="G1241" s="242"/>
      <c r="H1241" s="246">
        <v>310.27999999999997</v>
      </c>
      <c r="I1241" s="247"/>
      <c r="J1241" s="242"/>
      <c r="K1241" s="242"/>
      <c r="L1241" s="248"/>
      <c r="M1241" s="249"/>
      <c r="N1241" s="250"/>
      <c r="O1241" s="250"/>
      <c r="P1241" s="250"/>
      <c r="Q1241" s="250"/>
      <c r="R1241" s="250"/>
      <c r="S1241" s="250"/>
      <c r="T1241" s="251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52" t="s">
        <v>372</v>
      </c>
      <c r="AU1241" s="252" t="s">
        <v>88</v>
      </c>
      <c r="AV1241" s="13" t="s">
        <v>88</v>
      </c>
      <c r="AW1241" s="13" t="s">
        <v>32</v>
      </c>
      <c r="AX1241" s="13" t="s">
        <v>76</v>
      </c>
      <c r="AY1241" s="252" t="s">
        <v>362</v>
      </c>
    </row>
    <row r="1242" s="15" customFormat="1">
      <c r="A1242" s="15"/>
      <c r="B1242" s="274"/>
      <c r="C1242" s="275"/>
      <c r="D1242" s="243" t="s">
        <v>372</v>
      </c>
      <c r="E1242" s="276" t="s">
        <v>1</v>
      </c>
      <c r="F1242" s="277" t="s">
        <v>1592</v>
      </c>
      <c r="G1242" s="275"/>
      <c r="H1242" s="276" t="s">
        <v>1</v>
      </c>
      <c r="I1242" s="278"/>
      <c r="J1242" s="275"/>
      <c r="K1242" s="275"/>
      <c r="L1242" s="279"/>
      <c r="M1242" s="280"/>
      <c r="N1242" s="281"/>
      <c r="O1242" s="281"/>
      <c r="P1242" s="281"/>
      <c r="Q1242" s="281"/>
      <c r="R1242" s="281"/>
      <c r="S1242" s="281"/>
      <c r="T1242" s="282"/>
      <c r="U1242" s="15"/>
      <c r="V1242" s="15"/>
      <c r="W1242" s="15"/>
      <c r="X1242" s="15"/>
      <c r="Y1242" s="15"/>
      <c r="Z1242" s="15"/>
      <c r="AA1242" s="15"/>
      <c r="AB1242" s="15"/>
      <c r="AC1242" s="15"/>
      <c r="AD1242" s="15"/>
      <c r="AE1242" s="15"/>
      <c r="AT1242" s="283" t="s">
        <v>372</v>
      </c>
      <c r="AU1242" s="283" t="s">
        <v>88</v>
      </c>
      <c r="AV1242" s="15" t="s">
        <v>83</v>
      </c>
      <c r="AW1242" s="15" t="s">
        <v>32</v>
      </c>
      <c r="AX1242" s="15" t="s">
        <v>76</v>
      </c>
      <c r="AY1242" s="283" t="s">
        <v>362</v>
      </c>
    </row>
    <row r="1243" s="15" customFormat="1">
      <c r="A1243" s="15"/>
      <c r="B1243" s="274"/>
      <c r="C1243" s="275"/>
      <c r="D1243" s="243" t="s">
        <v>372</v>
      </c>
      <c r="E1243" s="276" t="s">
        <v>1</v>
      </c>
      <c r="F1243" s="277" t="s">
        <v>234</v>
      </c>
      <c r="G1243" s="275"/>
      <c r="H1243" s="276" t="s">
        <v>1</v>
      </c>
      <c r="I1243" s="278"/>
      <c r="J1243" s="275"/>
      <c r="K1243" s="275"/>
      <c r="L1243" s="279"/>
      <c r="M1243" s="280"/>
      <c r="N1243" s="281"/>
      <c r="O1243" s="281"/>
      <c r="P1243" s="281"/>
      <c r="Q1243" s="281"/>
      <c r="R1243" s="281"/>
      <c r="S1243" s="281"/>
      <c r="T1243" s="282"/>
      <c r="U1243" s="15"/>
      <c r="V1243" s="15"/>
      <c r="W1243" s="15"/>
      <c r="X1243" s="15"/>
      <c r="Y1243" s="15"/>
      <c r="Z1243" s="15"/>
      <c r="AA1243" s="15"/>
      <c r="AB1243" s="15"/>
      <c r="AC1243" s="15"/>
      <c r="AD1243" s="15"/>
      <c r="AE1243" s="15"/>
      <c r="AT1243" s="283" t="s">
        <v>372</v>
      </c>
      <c r="AU1243" s="283" t="s">
        <v>88</v>
      </c>
      <c r="AV1243" s="15" t="s">
        <v>83</v>
      </c>
      <c r="AW1243" s="15" t="s">
        <v>32</v>
      </c>
      <c r="AX1243" s="15" t="s">
        <v>76</v>
      </c>
      <c r="AY1243" s="283" t="s">
        <v>362</v>
      </c>
    </row>
    <row r="1244" s="13" customFormat="1">
      <c r="A1244" s="13"/>
      <c r="B1244" s="241"/>
      <c r="C1244" s="242"/>
      <c r="D1244" s="243" t="s">
        <v>372</v>
      </c>
      <c r="E1244" s="244" t="s">
        <v>1</v>
      </c>
      <c r="F1244" s="245" t="s">
        <v>4869</v>
      </c>
      <c r="G1244" s="242"/>
      <c r="H1244" s="246">
        <v>266.27999999999997</v>
      </c>
      <c r="I1244" s="247"/>
      <c r="J1244" s="242"/>
      <c r="K1244" s="242"/>
      <c r="L1244" s="248"/>
      <c r="M1244" s="249"/>
      <c r="N1244" s="250"/>
      <c r="O1244" s="250"/>
      <c r="P1244" s="250"/>
      <c r="Q1244" s="250"/>
      <c r="R1244" s="250"/>
      <c r="S1244" s="250"/>
      <c r="T1244" s="251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52" t="s">
        <v>372</v>
      </c>
      <c r="AU1244" s="252" t="s">
        <v>88</v>
      </c>
      <c r="AV1244" s="13" t="s">
        <v>88</v>
      </c>
      <c r="AW1244" s="13" t="s">
        <v>32</v>
      </c>
      <c r="AX1244" s="13" t="s">
        <v>76</v>
      </c>
      <c r="AY1244" s="252" t="s">
        <v>362</v>
      </c>
    </row>
    <row r="1245" s="15" customFormat="1">
      <c r="A1245" s="15"/>
      <c r="B1245" s="274"/>
      <c r="C1245" s="275"/>
      <c r="D1245" s="243" t="s">
        <v>372</v>
      </c>
      <c r="E1245" s="276" t="s">
        <v>1</v>
      </c>
      <c r="F1245" s="277" t="s">
        <v>1594</v>
      </c>
      <c r="G1245" s="275"/>
      <c r="H1245" s="276" t="s">
        <v>1</v>
      </c>
      <c r="I1245" s="278"/>
      <c r="J1245" s="275"/>
      <c r="K1245" s="275"/>
      <c r="L1245" s="279"/>
      <c r="M1245" s="280"/>
      <c r="N1245" s="281"/>
      <c r="O1245" s="281"/>
      <c r="P1245" s="281"/>
      <c r="Q1245" s="281"/>
      <c r="R1245" s="281"/>
      <c r="S1245" s="281"/>
      <c r="T1245" s="282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T1245" s="283" t="s">
        <v>372</v>
      </c>
      <c r="AU1245" s="283" t="s">
        <v>88</v>
      </c>
      <c r="AV1245" s="15" t="s">
        <v>83</v>
      </c>
      <c r="AW1245" s="15" t="s">
        <v>32</v>
      </c>
      <c r="AX1245" s="15" t="s">
        <v>76</v>
      </c>
      <c r="AY1245" s="283" t="s">
        <v>362</v>
      </c>
    </row>
    <row r="1246" s="15" customFormat="1">
      <c r="A1246" s="15"/>
      <c r="B1246" s="274"/>
      <c r="C1246" s="275"/>
      <c r="D1246" s="243" t="s">
        <v>372</v>
      </c>
      <c r="E1246" s="276" t="s">
        <v>1</v>
      </c>
      <c r="F1246" s="277" t="s">
        <v>234</v>
      </c>
      <c r="G1246" s="275"/>
      <c r="H1246" s="276" t="s">
        <v>1</v>
      </c>
      <c r="I1246" s="278"/>
      <c r="J1246" s="275"/>
      <c r="K1246" s="275"/>
      <c r="L1246" s="279"/>
      <c r="M1246" s="280"/>
      <c r="N1246" s="281"/>
      <c r="O1246" s="281"/>
      <c r="P1246" s="281"/>
      <c r="Q1246" s="281"/>
      <c r="R1246" s="281"/>
      <c r="S1246" s="281"/>
      <c r="T1246" s="282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T1246" s="283" t="s">
        <v>372</v>
      </c>
      <c r="AU1246" s="283" t="s">
        <v>88</v>
      </c>
      <c r="AV1246" s="15" t="s">
        <v>83</v>
      </c>
      <c r="AW1246" s="15" t="s">
        <v>32</v>
      </c>
      <c r="AX1246" s="15" t="s">
        <v>76</v>
      </c>
      <c r="AY1246" s="283" t="s">
        <v>362</v>
      </c>
    </row>
    <row r="1247" s="13" customFormat="1">
      <c r="A1247" s="13"/>
      <c r="B1247" s="241"/>
      <c r="C1247" s="242"/>
      <c r="D1247" s="243" t="s">
        <v>372</v>
      </c>
      <c r="E1247" s="244" t="s">
        <v>1</v>
      </c>
      <c r="F1247" s="245" t="s">
        <v>4870</v>
      </c>
      <c r="G1247" s="242"/>
      <c r="H1247" s="246">
        <v>171.36000000000001</v>
      </c>
      <c r="I1247" s="247"/>
      <c r="J1247" s="242"/>
      <c r="K1247" s="242"/>
      <c r="L1247" s="248"/>
      <c r="M1247" s="249"/>
      <c r="N1247" s="250"/>
      <c r="O1247" s="250"/>
      <c r="P1247" s="250"/>
      <c r="Q1247" s="250"/>
      <c r="R1247" s="250"/>
      <c r="S1247" s="250"/>
      <c r="T1247" s="251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52" t="s">
        <v>372</v>
      </c>
      <c r="AU1247" s="252" t="s">
        <v>88</v>
      </c>
      <c r="AV1247" s="13" t="s">
        <v>88</v>
      </c>
      <c r="AW1247" s="13" t="s">
        <v>32</v>
      </c>
      <c r="AX1247" s="13" t="s">
        <v>76</v>
      </c>
      <c r="AY1247" s="252" t="s">
        <v>362</v>
      </c>
    </row>
    <row r="1248" s="15" customFormat="1">
      <c r="A1248" s="15"/>
      <c r="B1248" s="274"/>
      <c r="C1248" s="275"/>
      <c r="D1248" s="243" t="s">
        <v>372</v>
      </c>
      <c r="E1248" s="276" t="s">
        <v>1</v>
      </c>
      <c r="F1248" s="277" t="s">
        <v>4871</v>
      </c>
      <c r="G1248" s="275"/>
      <c r="H1248" s="276" t="s">
        <v>1</v>
      </c>
      <c r="I1248" s="278"/>
      <c r="J1248" s="275"/>
      <c r="K1248" s="275"/>
      <c r="L1248" s="279"/>
      <c r="M1248" s="280"/>
      <c r="N1248" s="281"/>
      <c r="O1248" s="281"/>
      <c r="P1248" s="281"/>
      <c r="Q1248" s="281"/>
      <c r="R1248" s="281"/>
      <c r="S1248" s="281"/>
      <c r="T1248" s="282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T1248" s="283" t="s">
        <v>372</v>
      </c>
      <c r="AU1248" s="283" t="s">
        <v>88</v>
      </c>
      <c r="AV1248" s="15" t="s">
        <v>83</v>
      </c>
      <c r="AW1248" s="15" t="s">
        <v>32</v>
      </c>
      <c r="AX1248" s="15" t="s">
        <v>76</v>
      </c>
      <c r="AY1248" s="283" t="s">
        <v>362</v>
      </c>
    </row>
    <row r="1249" s="15" customFormat="1">
      <c r="A1249" s="15"/>
      <c r="B1249" s="274"/>
      <c r="C1249" s="275"/>
      <c r="D1249" s="243" t="s">
        <v>372</v>
      </c>
      <c r="E1249" s="276" t="s">
        <v>1</v>
      </c>
      <c r="F1249" s="277" t="s">
        <v>234</v>
      </c>
      <c r="G1249" s="275"/>
      <c r="H1249" s="276" t="s">
        <v>1</v>
      </c>
      <c r="I1249" s="278"/>
      <c r="J1249" s="275"/>
      <c r="K1249" s="275"/>
      <c r="L1249" s="279"/>
      <c r="M1249" s="280"/>
      <c r="N1249" s="281"/>
      <c r="O1249" s="281"/>
      <c r="P1249" s="281"/>
      <c r="Q1249" s="281"/>
      <c r="R1249" s="281"/>
      <c r="S1249" s="281"/>
      <c r="T1249" s="282"/>
      <c r="U1249" s="15"/>
      <c r="V1249" s="15"/>
      <c r="W1249" s="15"/>
      <c r="X1249" s="15"/>
      <c r="Y1249" s="15"/>
      <c r="Z1249" s="15"/>
      <c r="AA1249" s="15"/>
      <c r="AB1249" s="15"/>
      <c r="AC1249" s="15"/>
      <c r="AD1249" s="15"/>
      <c r="AE1249" s="15"/>
      <c r="AT1249" s="283" t="s">
        <v>372</v>
      </c>
      <c r="AU1249" s="283" t="s">
        <v>88</v>
      </c>
      <c r="AV1249" s="15" t="s">
        <v>83</v>
      </c>
      <c r="AW1249" s="15" t="s">
        <v>32</v>
      </c>
      <c r="AX1249" s="15" t="s">
        <v>76</v>
      </c>
      <c r="AY1249" s="283" t="s">
        <v>362</v>
      </c>
    </row>
    <row r="1250" s="13" customFormat="1">
      <c r="A1250" s="13"/>
      <c r="B1250" s="241"/>
      <c r="C1250" s="242"/>
      <c r="D1250" s="243" t="s">
        <v>372</v>
      </c>
      <c r="E1250" s="244" t="s">
        <v>1</v>
      </c>
      <c r="F1250" s="245" t="s">
        <v>4872</v>
      </c>
      <c r="G1250" s="242"/>
      <c r="H1250" s="246">
        <v>38.950000000000003</v>
      </c>
      <c r="I1250" s="247"/>
      <c r="J1250" s="242"/>
      <c r="K1250" s="242"/>
      <c r="L1250" s="248"/>
      <c r="M1250" s="249"/>
      <c r="N1250" s="250"/>
      <c r="O1250" s="250"/>
      <c r="P1250" s="250"/>
      <c r="Q1250" s="250"/>
      <c r="R1250" s="250"/>
      <c r="S1250" s="250"/>
      <c r="T1250" s="251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52" t="s">
        <v>372</v>
      </c>
      <c r="AU1250" s="252" t="s">
        <v>88</v>
      </c>
      <c r="AV1250" s="13" t="s">
        <v>88</v>
      </c>
      <c r="AW1250" s="13" t="s">
        <v>32</v>
      </c>
      <c r="AX1250" s="13" t="s">
        <v>76</v>
      </c>
      <c r="AY1250" s="252" t="s">
        <v>362</v>
      </c>
    </row>
    <row r="1251" s="15" customFormat="1">
      <c r="A1251" s="15"/>
      <c r="B1251" s="274"/>
      <c r="C1251" s="275"/>
      <c r="D1251" s="243" t="s">
        <v>372</v>
      </c>
      <c r="E1251" s="276" t="s">
        <v>1</v>
      </c>
      <c r="F1251" s="277" t="s">
        <v>1596</v>
      </c>
      <c r="G1251" s="275"/>
      <c r="H1251" s="276" t="s">
        <v>1</v>
      </c>
      <c r="I1251" s="278"/>
      <c r="J1251" s="275"/>
      <c r="K1251" s="275"/>
      <c r="L1251" s="279"/>
      <c r="M1251" s="280"/>
      <c r="N1251" s="281"/>
      <c r="O1251" s="281"/>
      <c r="P1251" s="281"/>
      <c r="Q1251" s="281"/>
      <c r="R1251" s="281"/>
      <c r="S1251" s="281"/>
      <c r="T1251" s="282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T1251" s="283" t="s">
        <v>372</v>
      </c>
      <c r="AU1251" s="283" t="s">
        <v>88</v>
      </c>
      <c r="AV1251" s="15" t="s">
        <v>83</v>
      </c>
      <c r="AW1251" s="15" t="s">
        <v>32</v>
      </c>
      <c r="AX1251" s="15" t="s">
        <v>76</v>
      </c>
      <c r="AY1251" s="283" t="s">
        <v>362</v>
      </c>
    </row>
    <row r="1252" s="15" customFormat="1">
      <c r="A1252" s="15"/>
      <c r="B1252" s="274"/>
      <c r="C1252" s="275"/>
      <c r="D1252" s="243" t="s">
        <v>372</v>
      </c>
      <c r="E1252" s="276" t="s">
        <v>1</v>
      </c>
      <c r="F1252" s="277" t="s">
        <v>234</v>
      </c>
      <c r="G1252" s="275"/>
      <c r="H1252" s="276" t="s">
        <v>1</v>
      </c>
      <c r="I1252" s="278"/>
      <c r="J1252" s="275"/>
      <c r="K1252" s="275"/>
      <c r="L1252" s="279"/>
      <c r="M1252" s="280"/>
      <c r="N1252" s="281"/>
      <c r="O1252" s="281"/>
      <c r="P1252" s="281"/>
      <c r="Q1252" s="281"/>
      <c r="R1252" s="281"/>
      <c r="S1252" s="281"/>
      <c r="T1252" s="282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T1252" s="283" t="s">
        <v>372</v>
      </c>
      <c r="AU1252" s="283" t="s">
        <v>88</v>
      </c>
      <c r="AV1252" s="15" t="s">
        <v>83</v>
      </c>
      <c r="AW1252" s="15" t="s">
        <v>32</v>
      </c>
      <c r="AX1252" s="15" t="s">
        <v>76</v>
      </c>
      <c r="AY1252" s="283" t="s">
        <v>362</v>
      </c>
    </row>
    <row r="1253" s="13" customFormat="1">
      <c r="A1253" s="13"/>
      <c r="B1253" s="241"/>
      <c r="C1253" s="242"/>
      <c r="D1253" s="243" t="s">
        <v>372</v>
      </c>
      <c r="E1253" s="244" t="s">
        <v>1</v>
      </c>
      <c r="F1253" s="245" t="s">
        <v>4873</v>
      </c>
      <c r="G1253" s="242"/>
      <c r="H1253" s="246">
        <v>363.39999999999998</v>
      </c>
      <c r="I1253" s="247"/>
      <c r="J1253" s="242"/>
      <c r="K1253" s="242"/>
      <c r="L1253" s="248"/>
      <c r="M1253" s="249"/>
      <c r="N1253" s="250"/>
      <c r="O1253" s="250"/>
      <c r="P1253" s="250"/>
      <c r="Q1253" s="250"/>
      <c r="R1253" s="250"/>
      <c r="S1253" s="250"/>
      <c r="T1253" s="251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52" t="s">
        <v>372</v>
      </c>
      <c r="AU1253" s="252" t="s">
        <v>88</v>
      </c>
      <c r="AV1253" s="13" t="s">
        <v>88</v>
      </c>
      <c r="AW1253" s="13" t="s">
        <v>32</v>
      </c>
      <c r="AX1253" s="13" t="s">
        <v>76</v>
      </c>
      <c r="AY1253" s="252" t="s">
        <v>362</v>
      </c>
    </row>
    <row r="1254" s="15" customFormat="1">
      <c r="A1254" s="15"/>
      <c r="B1254" s="274"/>
      <c r="C1254" s="275"/>
      <c r="D1254" s="243" t="s">
        <v>372</v>
      </c>
      <c r="E1254" s="276" t="s">
        <v>1</v>
      </c>
      <c r="F1254" s="277" t="s">
        <v>4874</v>
      </c>
      <c r="G1254" s="275"/>
      <c r="H1254" s="276" t="s">
        <v>1</v>
      </c>
      <c r="I1254" s="278"/>
      <c r="J1254" s="275"/>
      <c r="K1254" s="275"/>
      <c r="L1254" s="279"/>
      <c r="M1254" s="280"/>
      <c r="N1254" s="281"/>
      <c r="O1254" s="281"/>
      <c r="P1254" s="281"/>
      <c r="Q1254" s="281"/>
      <c r="R1254" s="281"/>
      <c r="S1254" s="281"/>
      <c r="T1254" s="282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T1254" s="283" t="s">
        <v>372</v>
      </c>
      <c r="AU1254" s="283" t="s">
        <v>88</v>
      </c>
      <c r="AV1254" s="15" t="s">
        <v>83</v>
      </c>
      <c r="AW1254" s="15" t="s">
        <v>32</v>
      </c>
      <c r="AX1254" s="15" t="s">
        <v>76</v>
      </c>
      <c r="AY1254" s="283" t="s">
        <v>362</v>
      </c>
    </row>
    <row r="1255" s="15" customFormat="1">
      <c r="A1255" s="15"/>
      <c r="B1255" s="274"/>
      <c r="C1255" s="275"/>
      <c r="D1255" s="243" t="s">
        <v>372</v>
      </c>
      <c r="E1255" s="276" t="s">
        <v>1</v>
      </c>
      <c r="F1255" s="277" t="s">
        <v>234</v>
      </c>
      <c r="G1255" s="275"/>
      <c r="H1255" s="276" t="s">
        <v>1</v>
      </c>
      <c r="I1255" s="278"/>
      <c r="J1255" s="275"/>
      <c r="K1255" s="275"/>
      <c r="L1255" s="279"/>
      <c r="M1255" s="280"/>
      <c r="N1255" s="281"/>
      <c r="O1255" s="281"/>
      <c r="P1255" s="281"/>
      <c r="Q1255" s="281"/>
      <c r="R1255" s="281"/>
      <c r="S1255" s="281"/>
      <c r="T1255" s="282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T1255" s="283" t="s">
        <v>372</v>
      </c>
      <c r="AU1255" s="283" t="s">
        <v>88</v>
      </c>
      <c r="AV1255" s="15" t="s">
        <v>83</v>
      </c>
      <c r="AW1255" s="15" t="s">
        <v>32</v>
      </c>
      <c r="AX1255" s="15" t="s">
        <v>76</v>
      </c>
      <c r="AY1255" s="283" t="s">
        <v>362</v>
      </c>
    </row>
    <row r="1256" s="13" customFormat="1">
      <c r="A1256" s="13"/>
      <c r="B1256" s="241"/>
      <c r="C1256" s="242"/>
      <c r="D1256" s="243" t="s">
        <v>372</v>
      </c>
      <c r="E1256" s="244" t="s">
        <v>1</v>
      </c>
      <c r="F1256" s="245" t="s">
        <v>4875</v>
      </c>
      <c r="G1256" s="242"/>
      <c r="H1256" s="246">
        <v>82.430000000000007</v>
      </c>
      <c r="I1256" s="247"/>
      <c r="J1256" s="242"/>
      <c r="K1256" s="242"/>
      <c r="L1256" s="248"/>
      <c r="M1256" s="249"/>
      <c r="N1256" s="250"/>
      <c r="O1256" s="250"/>
      <c r="P1256" s="250"/>
      <c r="Q1256" s="250"/>
      <c r="R1256" s="250"/>
      <c r="S1256" s="250"/>
      <c r="T1256" s="251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52" t="s">
        <v>372</v>
      </c>
      <c r="AU1256" s="252" t="s">
        <v>88</v>
      </c>
      <c r="AV1256" s="13" t="s">
        <v>88</v>
      </c>
      <c r="AW1256" s="13" t="s">
        <v>32</v>
      </c>
      <c r="AX1256" s="13" t="s">
        <v>76</v>
      </c>
      <c r="AY1256" s="252" t="s">
        <v>362</v>
      </c>
    </row>
    <row r="1257" s="14" customFormat="1">
      <c r="A1257" s="14"/>
      <c r="B1257" s="263"/>
      <c r="C1257" s="264"/>
      <c r="D1257" s="243" t="s">
        <v>372</v>
      </c>
      <c r="E1257" s="265" t="s">
        <v>1</v>
      </c>
      <c r="F1257" s="266" t="s">
        <v>396</v>
      </c>
      <c r="G1257" s="264"/>
      <c r="H1257" s="267">
        <v>2286.96</v>
      </c>
      <c r="I1257" s="268"/>
      <c r="J1257" s="264"/>
      <c r="K1257" s="264"/>
      <c r="L1257" s="269"/>
      <c r="M1257" s="270"/>
      <c r="N1257" s="271"/>
      <c r="O1257" s="271"/>
      <c r="P1257" s="271"/>
      <c r="Q1257" s="271"/>
      <c r="R1257" s="271"/>
      <c r="S1257" s="271"/>
      <c r="T1257" s="272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73" t="s">
        <v>372</v>
      </c>
      <c r="AU1257" s="273" t="s">
        <v>88</v>
      </c>
      <c r="AV1257" s="14" t="s">
        <v>370</v>
      </c>
      <c r="AW1257" s="14" t="s">
        <v>32</v>
      </c>
      <c r="AX1257" s="14" t="s">
        <v>83</v>
      </c>
      <c r="AY1257" s="273" t="s">
        <v>362</v>
      </c>
    </row>
    <row r="1258" s="2" customFormat="1" ht="24.15" customHeight="1">
      <c r="A1258" s="39"/>
      <c r="B1258" s="40"/>
      <c r="C1258" s="228" t="s">
        <v>1584</v>
      </c>
      <c r="D1258" s="228" t="s">
        <v>365</v>
      </c>
      <c r="E1258" s="229" t="s">
        <v>1601</v>
      </c>
      <c r="F1258" s="230" t="s">
        <v>1602</v>
      </c>
      <c r="G1258" s="231" t="s">
        <v>368</v>
      </c>
      <c r="H1258" s="232">
        <v>2286.96</v>
      </c>
      <c r="I1258" s="233"/>
      <c r="J1258" s="234">
        <f>ROUND(I1258*H1258,2)</f>
        <v>0</v>
      </c>
      <c r="K1258" s="230" t="s">
        <v>369</v>
      </c>
      <c r="L1258" s="45"/>
      <c r="M1258" s="235" t="s">
        <v>1</v>
      </c>
      <c r="N1258" s="236" t="s">
        <v>42</v>
      </c>
      <c r="O1258" s="92"/>
      <c r="P1258" s="237">
        <f>O1258*H1258</f>
        <v>0</v>
      </c>
      <c r="Q1258" s="237">
        <v>3.0000000000000001E-05</v>
      </c>
      <c r="R1258" s="237">
        <f>Q1258*H1258</f>
        <v>0.068608799999999998</v>
      </c>
      <c r="S1258" s="237">
        <v>0</v>
      </c>
      <c r="T1258" s="238">
        <f>S1258*H1258</f>
        <v>0</v>
      </c>
      <c r="U1258" s="39"/>
      <c r="V1258" s="39"/>
      <c r="W1258" s="39"/>
      <c r="X1258" s="39"/>
      <c r="Y1258" s="39"/>
      <c r="Z1258" s="39"/>
      <c r="AA1258" s="39"/>
      <c r="AB1258" s="39"/>
      <c r="AC1258" s="39"/>
      <c r="AD1258" s="39"/>
      <c r="AE1258" s="39"/>
      <c r="AR1258" s="239" t="s">
        <v>440</v>
      </c>
      <c r="AT1258" s="239" t="s">
        <v>365</v>
      </c>
      <c r="AU1258" s="239" t="s">
        <v>88</v>
      </c>
      <c r="AY1258" s="18" t="s">
        <v>362</v>
      </c>
      <c r="BE1258" s="240">
        <f>IF(N1258="základní",J1258,0)</f>
        <v>0</v>
      </c>
      <c r="BF1258" s="240">
        <f>IF(N1258="snížená",J1258,0)</f>
        <v>0</v>
      </c>
      <c r="BG1258" s="240">
        <f>IF(N1258="zákl. přenesená",J1258,0)</f>
        <v>0</v>
      </c>
      <c r="BH1258" s="240">
        <f>IF(N1258="sníž. přenesená",J1258,0)</f>
        <v>0</v>
      </c>
      <c r="BI1258" s="240">
        <f>IF(N1258="nulová",J1258,0)</f>
        <v>0</v>
      </c>
      <c r="BJ1258" s="18" t="s">
        <v>88</v>
      </c>
      <c r="BK1258" s="240">
        <f>ROUND(I1258*H1258,2)</f>
        <v>0</v>
      </c>
      <c r="BL1258" s="18" t="s">
        <v>440</v>
      </c>
      <c r="BM1258" s="239" t="s">
        <v>1603</v>
      </c>
    </row>
    <row r="1259" s="2" customFormat="1" ht="33" customHeight="1">
      <c r="A1259" s="39"/>
      <c r="B1259" s="40"/>
      <c r="C1259" s="228" t="s">
        <v>1600</v>
      </c>
      <c r="D1259" s="228" t="s">
        <v>365</v>
      </c>
      <c r="E1259" s="229" t="s">
        <v>1605</v>
      </c>
      <c r="F1259" s="230" t="s">
        <v>1606</v>
      </c>
      <c r="G1259" s="231" t="s">
        <v>368</v>
      </c>
      <c r="H1259" s="232">
        <v>2286.96</v>
      </c>
      <c r="I1259" s="233"/>
      <c r="J1259" s="234">
        <f>ROUND(I1259*H1259,2)</f>
        <v>0</v>
      </c>
      <c r="K1259" s="230" t="s">
        <v>369</v>
      </c>
      <c r="L1259" s="45"/>
      <c r="M1259" s="235" t="s">
        <v>1</v>
      </c>
      <c r="N1259" s="236" t="s">
        <v>42</v>
      </c>
      <c r="O1259" s="92"/>
      <c r="P1259" s="237">
        <f>O1259*H1259</f>
        <v>0</v>
      </c>
      <c r="Q1259" s="237">
        <v>0.0045500000000000002</v>
      </c>
      <c r="R1259" s="237">
        <f>Q1259*H1259</f>
        <v>10.405668</v>
      </c>
      <c r="S1259" s="237">
        <v>0</v>
      </c>
      <c r="T1259" s="238">
        <f>S1259*H1259</f>
        <v>0</v>
      </c>
      <c r="U1259" s="39"/>
      <c r="V1259" s="39"/>
      <c r="W1259" s="39"/>
      <c r="X1259" s="39"/>
      <c r="Y1259" s="39"/>
      <c r="Z1259" s="39"/>
      <c r="AA1259" s="39"/>
      <c r="AB1259" s="39"/>
      <c r="AC1259" s="39"/>
      <c r="AD1259" s="39"/>
      <c r="AE1259" s="39"/>
      <c r="AR1259" s="239" t="s">
        <v>440</v>
      </c>
      <c r="AT1259" s="239" t="s">
        <v>365</v>
      </c>
      <c r="AU1259" s="239" t="s">
        <v>88</v>
      </c>
      <c r="AY1259" s="18" t="s">
        <v>362</v>
      </c>
      <c r="BE1259" s="240">
        <f>IF(N1259="základní",J1259,0)</f>
        <v>0</v>
      </c>
      <c r="BF1259" s="240">
        <f>IF(N1259="snížená",J1259,0)</f>
        <v>0</v>
      </c>
      <c r="BG1259" s="240">
        <f>IF(N1259="zákl. přenesená",J1259,0)</f>
        <v>0</v>
      </c>
      <c r="BH1259" s="240">
        <f>IF(N1259="sníž. přenesená",J1259,0)</f>
        <v>0</v>
      </c>
      <c r="BI1259" s="240">
        <f>IF(N1259="nulová",J1259,0)</f>
        <v>0</v>
      </c>
      <c r="BJ1259" s="18" t="s">
        <v>88</v>
      </c>
      <c r="BK1259" s="240">
        <f>ROUND(I1259*H1259,2)</f>
        <v>0</v>
      </c>
      <c r="BL1259" s="18" t="s">
        <v>440</v>
      </c>
      <c r="BM1259" s="239" t="s">
        <v>1607</v>
      </c>
    </row>
    <row r="1260" s="2" customFormat="1" ht="16.5" customHeight="1">
      <c r="A1260" s="39"/>
      <c r="B1260" s="40"/>
      <c r="C1260" s="228" t="s">
        <v>1604</v>
      </c>
      <c r="D1260" s="228" t="s">
        <v>365</v>
      </c>
      <c r="E1260" s="229" t="s">
        <v>1609</v>
      </c>
      <c r="F1260" s="230" t="s">
        <v>1610</v>
      </c>
      <c r="G1260" s="231" t="s">
        <v>368</v>
      </c>
      <c r="H1260" s="232">
        <v>2286.96</v>
      </c>
      <c r="I1260" s="233"/>
      <c r="J1260" s="234">
        <f>ROUND(I1260*H1260,2)</f>
        <v>0</v>
      </c>
      <c r="K1260" s="230" t="s">
        <v>369</v>
      </c>
      <c r="L1260" s="45"/>
      <c r="M1260" s="235" t="s">
        <v>1</v>
      </c>
      <c r="N1260" s="236" t="s">
        <v>42</v>
      </c>
      <c r="O1260" s="92"/>
      <c r="P1260" s="237">
        <f>O1260*H1260</f>
        <v>0</v>
      </c>
      <c r="Q1260" s="237">
        <v>0.00029999999999999997</v>
      </c>
      <c r="R1260" s="237">
        <f>Q1260*H1260</f>
        <v>0.68608799999999992</v>
      </c>
      <c r="S1260" s="237">
        <v>0</v>
      </c>
      <c r="T1260" s="238">
        <f>S1260*H1260</f>
        <v>0</v>
      </c>
      <c r="U1260" s="39"/>
      <c r="V1260" s="39"/>
      <c r="W1260" s="39"/>
      <c r="X1260" s="39"/>
      <c r="Y1260" s="39"/>
      <c r="Z1260" s="39"/>
      <c r="AA1260" s="39"/>
      <c r="AB1260" s="39"/>
      <c r="AC1260" s="39"/>
      <c r="AD1260" s="39"/>
      <c r="AE1260" s="39"/>
      <c r="AR1260" s="239" t="s">
        <v>440</v>
      </c>
      <c r="AT1260" s="239" t="s">
        <v>365</v>
      </c>
      <c r="AU1260" s="239" t="s">
        <v>88</v>
      </c>
      <c r="AY1260" s="18" t="s">
        <v>362</v>
      </c>
      <c r="BE1260" s="240">
        <f>IF(N1260="základní",J1260,0)</f>
        <v>0</v>
      </c>
      <c r="BF1260" s="240">
        <f>IF(N1260="snížená",J1260,0)</f>
        <v>0</v>
      </c>
      <c r="BG1260" s="240">
        <f>IF(N1260="zákl. přenesená",J1260,0)</f>
        <v>0</v>
      </c>
      <c r="BH1260" s="240">
        <f>IF(N1260="sníž. přenesená",J1260,0)</f>
        <v>0</v>
      </c>
      <c r="BI1260" s="240">
        <f>IF(N1260="nulová",J1260,0)</f>
        <v>0</v>
      </c>
      <c r="BJ1260" s="18" t="s">
        <v>88</v>
      </c>
      <c r="BK1260" s="240">
        <f>ROUND(I1260*H1260,2)</f>
        <v>0</v>
      </c>
      <c r="BL1260" s="18" t="s">
        <v>440</v>
      </c>
      <c r="BM1260" s="239" t="s">
        <v>1611</v>
      </c>
    </row>
    <row r="1261" s="2" customFormat="1" ht="16.5" customHeight="1">
      <c r="A1261" s="39"/>
      <c r="B1261" s="40"/>
      <c r="C1261" s="253" t="s">
        <v>1608</v>
      </c>
      <c r="D1261" s="253" t="s">
        <v>380</v>
      </c>
      <c r="E1261" s="254" t="s">
        <v>1613</v>
      </c>
      <c r="F1261" s="255" t="s">
        <v>1614</v>
      </c>
      <c r="G1261" s="256" t="s">
        <v>368</v>
      </c>
      <c r="H1261" s="257">
        <v>2515.6559999999999</v>
      </c>
      <c r="I1261" s="258"/>
      <c r="J1261" s="259">
        <f>ROUND(I1261*H1261,2)</f>
        <v>0</v>
      </c>
      <c r="K1261" s="255" t="s">
        <v>369</v>
      </c>
      <c r="L1261" s="260"/>
      <c r="M1261" s="261" t="s">
        <v>1</v>
      </c>
      <c r="N1261" s="262" t="s">
        <v>42</v>
      </c>
      <c r="O1261" s="92"/>
      <c r="P1261" s="237">
        <f>O1261*H1261</f>
        <v>0</v>
      </c>
      <c r="Q1261" s="237">
        <v>0.0023999999999999998</v>
      </c>
      <c r="R1261" s="237">
        <f>Q1261*H1261</f>
        <v>6.0375743999999996</v>
      </c>
      <c r="S1261" s="237">
        <v>0</v>
      </c>
      <c r="T1261" s="238">
        <f>S1261*H1261</f>
        <v>0</v>
      </c>
      <c r="U1261" s="39"/>
      <c r="V1261" s="39"/>
      <c r="W1261" s="39"/>
      <c r="X1261" s="39"/>
      <c r="Y1261" s="39"/>
      <c r="Z1261" s="39"/>
      <c r="AA1261" s="39"/>
      <c r="AB1261" s="39"/>
      <c r="AC1261" s="39"/>
      <c r="AD1261" s="39"/>
      <c r="AE1261" s="39"/>
      <c r="AR1261" s="239" t="s">
        <v>526</v>
      </c>
      <c r="AT1261" s="239" t="s">
        <v>380</v>
      </c>
      <c r="AU1261" s="239" t="s">
        <v>88</v>
      </c>
      <c r="AY1261" s="18" t="s">
        <v>362</v>
      </c>
      <c r="BE1261" s="240">
        <f>IF(N1261="základní",J1261,0)</f>
        <v>0</v>
      </c>
      <c r="BF1261" s="240">
        <f>IF(N1261="snížená",J1261,0)</f>
        <v>0</v>
      </c>
      <c r="BG1261" s="240">
        <f>IF(N1261="zákl. přenesená",J1261,0)</f>
        <v>0</v>
      </c>
      <c r="BH1261" s="240">
        <f>IF(N1261="sníž. přenesená",J1261,0)</f>
        <v>0</v>
      </c>
      <c r="BI1261" s="240">
        <f>IF(N1261="nulová",J1261,0)</f>
        <v>0</v>
      </c>
      <c r="BJ1261" s="18" t="s">
        <v>88</v>
      </c>
      <c r="BK1261" s="240">
        <f>ROUND(I1261*H1261,2)</f>
        <v>0</v>
      </c>
      <c r="BL1261" s="18" t="s">
        <v>440</v>
      </c>
      <c r="BM1261" s="239" t="s">
        <v>1615</v>
      </c>
    </row>
    <row r="1262" s="13" customFormat="1">
      <c r="A1262" s="13"/>
      <c r="B1262" s="241"/>
      <c r="C1262" s="242"/>
      <c r="D1262" s="243" t="s">
        <v>372</v>
      </c>
      <c r="E1262" s="242"/>
      <c r="F1262" s="245" t="s">
        <v>4876</v>
      </c>
      <c r="G1262" s="242"/>
      <c r="H1262" s="246">
        <v>2515.6559999999999</v>
      </c>
      <c r="I1262" s="247"/>
      <c r="J1262" s="242"/>
      <c r="K1262" s="242"/>
      <c r="L1262" s="248"/>
      <c r="M1262" s="249"/>
      <c r="N1262" s="250"/>
      <c r="O1262" s="250"/>
      <c r="P1262" s="250"/>
      <c r="Q1262" s="250"/>
      <c r="R1262" s="250"/>
      <c r="S1262" s="250"/>
      <c r="T1262" s="251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52" t="s">
        <v>372</v>
      </c>
      <c r="AU1262" s="252" t="s">
        <v>88</v>
      </c>
      <c r="AV1262" s="13" t="s">
        <v>88</v>
      </c>
      <c r="AW1262" s="13" t="s">
        <v>4</v>
      </c>
      <c r="AX1262" s="13" t="s">
        <v>83</v>
      </c>
      <c r="AY1262" s="252" t="s">
        <v>362</v>
      </c>
    </row>
    <row r="1263" s="2" customFormat="1" ht="16.5" customHeight="1">
      <c r="A1263" s="39"/>
      <c r="B1263" s="40"/>
      <c r="C1263" s="228" t="s">
        <v>1612</v>
      </c>
      <c r="D1263" s="228" t="s">
        <v>365</v>
      </c>
      <c r="E1263" s="229" t="s">
        <v>1618</v>
      </c>
      <c r="F1263" s="230" t="s">
        <v>1619</v>
      </c>
      <c r="G1263" s="231" t="s">
        <v>403</v>
      </c>
      <c r="H1263" s="232">
        <v>2709.5</v>
      </c>
      <c r="I1263" s="233"/>
      <c r="J1263" s="234">
        <f>ROUND(I1263*H1263,2)</f>
        <v>0</v>
      </c>
      <c r="K1263" s="230" t="s">
        <v>369</v>
      </c>
      <c r="L1263" s="45"/>
      <c r="M1263" s="235" t="s">
        <v>1</v>
      </c>
      <c r="N1263" s="236" t="s">
        <v>42</v>
      </c>
      <c r="O1263" s="92"/>
      <c r="P1263" s="237">
        <f>O1263*H1263</f>
        <v>0</v>
      </c>
      <c r="Q1263" s="237">
        <v>1.0000000000000001E-05</v>
      </c>
      <c r="R1263" s="237">
        <f>Q1263*H1263</f>
        <v>0.027095000000000001</v>
      </c>
      <c r="S1263" s="237">
        <v>0</v>
      </c>
      <c r="T1263" s="238">
        <f>S1263*H1263</f>
        <v>0</v>
      </c>
      <c r="U1263" s="39"/>
      <c r="V1263" s="39"/>
      <c r="W1263" s="39"/>
      <c r="X1263" s="39"/>
      <c r="Y1263" s="39"/>
      <c r="Z1263" s="39"/>
      <c r="AA1263" s="39"/>
      <c r="AB1263" s="39"/>
      <c r="AC1263" s="39"/>
      <c r="AD1263" s="39"/>
      <c r="AE1263" s="39"/>
      <c r="AR1263" s="239" t="s">
        <v>440</v>
      </c>
      <c r="AT1263" s="239" t="s">
        <v>365</v>
      </c>
      <c r="AU1263" s="239" t="s">
        <v>88</v>
      </c>
      <c r="AY1263" s="18" t="s">
        <v>362</v>
      </c>
      <c r="BE1263" s="240">
        <f>IF(N1263="základní",J1263,0)</f>
        <v>0</v>
      </c>
      <c r="BF1263" s="240">
        <f>IF(N1263="snížená",J1263,0)</f>
        <v>0</v>
      </c>
      <c r="BG1263" s="240">
        <f>IF(N1263="zákl. přenesená",J1263,0)</f>
        <v>0</v>
      </c>
      <c r="BH1263" s="240">
        <f>IF(N1263="sníž. přenesená",J1263,0)</f>
        <v>0</v>
      </c>
      <c r="BI1263" s="240">
        <f>IF(N1263="nulová",J1263,0)</f>
        <v>0</v>
      </c>
      <c r="BJ1263" s="18" t="s">
        <v>88</v>
      </c>
      <c r="BK1263" s="240">
        <f>ROUND(I1263*H1263,2)</f>
        <v>0</v>
      </c>
      <c r="BL1263" s="18" t="s">
        <v>440</v>
      </c>
      <c r="BM1263" s="239" t="s">
        <v>1620</v>
      </c>
    </row>
    <row r="1264" s="15" customFormat="1">
      <c r="A1264" s="15"/>
      <c r="B1264" s="274"/>
      <c r="C1264" s="275"/>
      <c r="D1264" s="243" t="s">
        <v>372</v>
      </c>
      <c r="E1264" s="276" t="s">
        <v>1</v>
      </c>
      <c r="F1264" s="277" t="s">
        <v>4433</v>
      </c>
      <c r="G1264" s="275"/>
      <c r="H1264" s="276" t="s">
        <v>1</v>
      </c>
      <c r="I1264" s="278"/>
      <c r="J1264" s="275"/>
      <c r="K1264" s="275"/>
      <c r="L1264" s="279"/>
      <c r="M1264" s="280"/>
      <c r="N1264" s="281"/>
      <c r="O1264" s="281"/>
      <c r="P1264" s="281"/>
      <c r="Q1264" s="281"/>
      <c r="R1264" s="281"/>
      <c r="S1264" s="281"/>
      <c r="T1264" s="282"/>
      <c r="U1264" s="15"/>
      <c r="V1264" s="15"/>
      <c r="W1264" s="15"/>
      <c r="X1264" s="15"/>
      <c r="Y1264" s="15"/>
      <c r="Z1264" s="15"/>
      <c r="AA1264" s="15"/>
      <c r="AB1264" s="15"/>
      <c r="AC1264" s="15"/>
      <c r="AD1264" s="15"/>
      <c r="AE1264" s="15"/>
      <c r="AT1264" s="283" t="s">
        <v>372</v>
      </c>
      <c r="AU1264" s="283" t="s">
        <v>88</v>
      </c>
      <c r="AV1264" s="15" t="s">
        <v>83</v>
      </c>
      <c r="AW1264" s="15" t="s">
        <v>32</v>
      </c>
      <c r="AX1264" s="15" t="s">
        <v>76</v>
      </c>
      <c r="AY1264" s="283" t="s">
        <v>362</v>
      </c>
    </row>
    <row r="1265" s="15" customFormat="1">
      <c r="A1265" s="15"/>
      <c r="B1265" s="274"/>
      <c r="C1265" s="275"/>
      <c r="D1265" s="243" t="s">
        <v>372</v>
      </c>
      <c r="E1265" s="276" t="s">
        <v>1</v>
      </c>
      <c r="F1265" s="277" t="s">
        <v>658</v>
      </c>
      <c r="G1265" s="275"/>
      <c r="H1265" s="276" t="s">
        <v>1</v>
      </c>
      <c r="I1265" s="278"/>
      <c r="J1265" s="275"/>
      <c r="K1265" s="275"/>
      <c r="L1265" s="279"/>
      <c r="M1265" s="280"/>
      <c r="N1265" s="281"/>
      <c r="O1265" s="281"/>
      <c r="P1265" s="281"/>
      <c r="Q1265" s="281"/>
      <c r="R1265" s="281"/>
      <c r="S1265" s="281"/>
      <c r="T1265" s="282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T1265" s="283" t="s">
        <v>372</v>
      </c>
      <c r="AU1265" s="283" t="s">
        <v>88</v>
      </c>
      <c r="AV1265" s="15" t="s">
        <v>83</v>
      </c>
      <c r="AW1265" s="15" t="s">
        <v>32</v>
      </c>
      <c r="AX1265" s="15" t="s">
        <v>76</v>
      </c>
      <c r="AY1265" s="283" t="s">
        <v>362</v>
      </c>
    </row>
    <row r="1266" s="13" customFormat="1">
      <c r="A1266" s="13"/>
      <c r="B1266" s="241"/>
      <c r="C1266" s="242"/>
      <c r="D1266" s="243" t="s">
        <v>372</v>
      </c>
      <c r="E1266" s="244" t="s">
        <v>1</v>
      </c>
      <c r="F1266" s="245" t="s">
        <v>4877</v>
      </c>
      <c r="G1266" s="242"/>
      <c r="H1266" s="246">
        <v>127.40000000000001</v>
      </c>
      <c r="I1266" s="247"/>
      <c r="J1266" s="242"/>
      <c r="K1266" s="242"/>
      <c r="L1266" s="248"/>
      <c r="M1266" s="249"/>
      <c r="N1266" s="250"/>
      <c r="O1266" s="250"/>
      <c r="P1266" s="250"/>
      <c r="Q1266" s="250"/>
      <c r="R1266" s="250"/>
      <c r="S1266" s="250"/>
      <c r="T1266" s="251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52" t="s">
        <v>372</v>
      </c>
      <c r="AU1266" s="252" t="s">
        <v>88</v>
      </c>
      <c r="AV1266" s="13" t="s">
        <v>88</v>
      </c>
      <c r="AW1266" s="13" t="s">
        <v>32</v>
      </c>
      <c r="AX1266" s="13" t="s">
        <v>76</v>
      </c>
      <c r="AY1266" s="252" t="s">
        <v>362</v>
      </c>
    </row>
    <row r="1267" s="13" customFormat="1">
      <c r="A1267" s="13"/>
      <c r="B1267" s="241"/>
      <c r="C1267" s="242"/>
      <c r="D1267" s="243" t="s">
        <v>372</v>
      </c>
      <c r="E1267" s="244" t="s">
        <v>1</v>
      </c>
      <c r="F1267" s="245" t="s">
        <v>4878</v>
      </c>
      <c r="G1267" s="242"/>
      <c r="H1267" s="246">
        <v>53.200000000000003</v>
      </c>
      <c r="I1267" s="247"/>
      <c r="J1267" s="242"/>
      <c r="K1267" s="242"/>
      <c r="L1267" s="248"/>
      <c r="M1267" s="249"/>
      <c r="N1267" s="250"/>
      <c r="O1267" s="250"/>
      <c r="P1267" s="250"/>
      <c r="Q1267" s="250"/>
      <c r="R1267" s="250"/>
      <c r="S1267" s="250"/>
      <c r="T1267" s="251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52" t="s">
        <v>372</v>
      </c>
      <c r="AU1267" s="252" t="s">
        <v>88</v>
      </c>
      <c r="AV1267" s="13" t="s">
        <v>88</v>
      </c>
      <c r="AW1267" s="13" t="s">
        <v>32</v>
      </c>
      <c r="AX1267" s="13" t="s">
        <v>76</v>
      </c>
      <c r="AY1267" s="252" t="s">
        <v>362</v>
      </c>
    </row>
    <row r="1268" s="13" customFormat="1">
      <c r="A1268" s="13"/>
      <c r="B1268" s="241"/>
      <c r="C1268" s="242"/>
      <c r="D1268" s="243" t="s">
        <v>372</v>
      </c>
      <c r="E1268" s="244" t="s">
        <v>1</v>
      </c>
      <c r="F1268" s="245" t="s">
        <v>4879</v>
      </c>
      <c r="G1268" s="242"/>
      <c r="H1268" s="246">
        <v>101.5</v>
      </c>
      <c r="I1268" s="247"/>
      <c r="J1268" s="242"/>
      <c r="K1268" s="242"/>
      <c r="L1268" s="248"/>
      <c r="M1268" s="249"/>
      <c r="N1268" s="250"/>
      <c r="O1268" s="250"/>
      <c r="P1268" s="250"/>
      <c r="Q1268" s="250"/>
      <c r="R1268" s="250"/>
      <c r="S1268" s="250"/>
      <c r="T1268" s="251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52" t="s">
        <v>372</v>
      </c>
      <c r="AU1268" s="252" t="s">
        <v>88</v>
      </c>
      <c r="AV1268" s="13" t="s">
        <v>88</v>
      </c>
      <c r="AW1268" s="13" t="s">
        <v>32</v>
      </c>
      <c r="AX1268" s="13" t="s">
        <v>76</v>
      </c>
      <c r="AY1268" s="252" t="s">
        <v>362</v>
      </c>
    </row>
    <row r="1269" s="13" customFormat="1">
      <c r="A1269" s="13"/>
      <c r="B1269" s="241"/>
      <c r="C1269" s="242"/>
      <c r="D1269" s="243" t="s">
        <v>372</v>
      </c>
      <c r="E1269" s="244" t="s">
        <v>1</v>
      </c>
      <c r="F1269" s="245" t="s">
        <v>4880</v>
      </c>
      <c r="G1269" s="242"/>
      <c r="H1269" s="246">
        <v>120.7</v>
      </c>
      <c r="I1269" s="247"/>
      <c r="J1269" s="242"/>
      <c r="K1269" s="242"/>
      <c r="L1269" s="248"/>
      <c r="M1269" s="249"/>
      <c r="N1269" s="250"/>
      <c r="O1269" s="250"/>
      <c r="P1269" s="250"/>
      <c r="Q1269" s="250"/>
      <c r="R1269" s="250"/>
      <c r="S1269" s="250"/>
      <c r="T1269" s="251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52" t="s">
        <v>372</v>
      </c>
      <c r="AU1269" s="252" t="s">
        <v>88</v>
      </c>
      <c r="AV1269" s="13" t="s">
        <v>88</v>
      </c>
      <c r="AW1269" s="13" t="s">
        <v>32</v>
      </c>
      <c r="AX1269" s="13" t="s">
        <v>76</v>
      </c>
      <c r="AY1269" s="252" t="s">
        <v>362</v>
      </c>
    </row>
    <row r="1270" s="13" customFormat="1">
      <c r="A1270" s="13"/>
      <c r="B1270" s="241"/>
      <c r="C1270" s="242"/>
      <c r="D1270" s="243" t="s">
        <v>372</v>
      </c>
      <c r="E1270" s="244" t="s">
        <v>1</v>
      </c>
      <c r="F1270" s="245" t="s">
        <v>4881</v>
      </c>
      <c r="G1270" s="242"/>
      <c r="H1270" s="246">
        <v>181.30000000000001</v>
      </c>
      <c r="I1270" s="247"/>
      <c r="J1270" s="242"/>
      <c r="K1270" s="242"/>
      <c r="L1270" s="248"/>
      <c r="M1270" s="249"/>
      <c r="N1270" s="250"/>
      <c r="O1270" s="250"/>
      <c r="P1270" s="250"/>
      <c r="Q1270" s="250"/>
      <c r="R1270" s="250"/>
      <c r="S1270" s="250"/>
      <c r="T1270" s="251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52" t="s">
        <v>372</v>
      </c>
      <c r="AU1270" s="252" t="s">
        <v>88</v>
      </c>
      <c r="AV1270" s="13" t="s">
        <v>88</v>
      </c>
      <c r="AW1270" s="13" t="s">
        <v>32</v>
      </c>
      <c r="AX1270" s="13" t="s">
        <v>76</v>
      </c>
      <c r="AY1270" s="252" t="s">
        <v>362</v>
      </c>
    </row>
    <row r="1271" s="15" customFormat="1">
      <c r="A1271" s="15"/>
      <c r="B1271" s="274"/>
      <c r="C1271" s="275"/>
      <c r="D1271" s="243" t="s">
        <v>372</v>
      </c>
      <c r="E1271" s="276" t="s">
        <v>1</v>
      </c>
      <c r="F1271" s="277" t="s">
        <v>684</v>
      </c>
      <c r="G1271" s="275"/>
      <c r="H1271" s="276" t="s">
        <v>1</v>
      </c>
      <c r="I1271" s="278"/>
      <c r="J1271" s="275"/>
      <c r="K1271" s="275"/>
      <c r="L1271" s="279"/>
      <c r="M1271" s="280"/>
      <c r="N1271" s="281"/>
      <c r="O1271" s="281"/>
      <c r="P1271" s="281"/>
      <c r="Q1271" s="281"/>
      <c r="R1271" s="281"/>
      <c r="S1271" s="281"/>
      <c r="T1271" s="282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T1271" s="283" t="s">
        <v>372</v>
      </c>
      <c r="AU1271" s="283" t="s">
        <v>88</v>
      </c>
      <c r="AV1271" s="15" t="s">
        <v>83</v>
      </c>
      <c r="AW1271" s="15" t="s">
        <v>32</v>
      </c>
      <c r="AX1271" s="15" t="s">
        <v>76</v>
      </c>
      <c r="AY1271" s="283" t="s">
        <v>362</v>
      </c>
    </row>
    <row r="1272" s="13" customFormat="1">
      <c r="A1272" s="13"/>
      <c r="B1272" s="241"/>
      <c r="C1272" s="242"/>
      <c r="D1272" s="243" t="s">
        <v>372</v>
      </c>
      <c r="E1272" s="244" t="s">
        <v>1</v>
      </c>
      <c r="F1272" s="245" t="s">
        <v>4878</v>
      </c>
      <c r="G1272" s="242"/>
      <c r="H1272" s="246">
        <v>53.200000000000003</v>
      </c>
      <c r="I1272" s="247"/>
      <c r="J1272" s="242"/>
      <c r="K1272" s="242"/>
      <c r="L1272" s="248"/>
      <c r="M1272" s="249"/>
      <c r="N1272" s="250"/>
      <c r="O1272" s="250"/>
      <c r="P1272" s="250"/>
      <c r="Q1272" s="250"/>
      <c r="R1272" s="250"/>
      <c r="S1272" s="250"/>
      <c r="T1272" s="251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52" t="s">
        <v>372</v>
      </c>
      <c r="AU1272" s="252" t="s">
        <v>88</v>
      </c>
      <c r="AV1272" s="13" t="s">
        <v>88</v>
      </c>
      <c r="AW1272" s="13" t="s">
        <v>32</v>
      </c>
      <c r="AX1272" s="13" t="s">
        <v>76</v>
      </c>
      <c r="AY1272" s="252" t="s">
        <v>362</v>
      </c>
    </row>
    <row r="1273" s="13" customFormat="1">
      <c r="A1273" s="13"/>
      <c r="B1273" s="241"/>
      <c r="C1273" s="242"/>
      <c r="D1273" s="243" t="s">
        <v>372</v>
      </c>
      <c r="E1273" s="244" t="s">
        <v>1</v>
      </c>
      <c r="F1273" s="245" t="s">
        <v>1397</v>
      </c>
      <c r="G1273" s="242"/>
      <c r="H1273" s="246">
        <v>90</v>
      </c>
      <c r="I1273" s="247"/>
      <c r="J1273" s="242"/>
      <c r="K1273" s="242"/>
      <c r="L1273" s="248"/>
      <c r="M1273" s="249"/>
      <c r="N1273" s="250"/>
      <c r="O1273" s="250"/>
      <c r="P1273" s="250"/>
      <c r="Q1273" s="250"/>
      <c r="R1273" s="250"/>
      <c r="S1273" s="250"/>
      <c r="T1273" s="251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52" t="s">
        <v>372</v>
      </c>
      <c r="AU1273" s="252" t="s">
        <v>88</v>
      </c>
      <c r="AV1273" s="13" t="s">
        <v>88</v>
      </c>
      <c r="AW1273" s="13" t="s">
        <v>32</v>
      </c>
      <c r="AX1273" s="13" t="s">
        <v>76</v>
      </c>
      <c r="AY1273" s="252" t="s">
        <v>362</v>
      </c>
    </row>
    <row r="1274" s="13" customFormat="1">
      <c r="A1274" s="13"/>
      <c r="B1274" s="241"/>
      <c r="C1274" s="242"/>
      <c r="D1274" s="243" t="s">
        <v>372</v>
      </c>
      <c r="E1274" s="244" t="s">
        <v>1</v>
      </c>
      <c r="F1274" s="245" t="s">
        <v>4882</v>
      </c>
      <c r="G1274" s="242"/>
      <c r="H1274" s="246">
        <v>237.59999999999999</v>
      </c>
      <c r="I1274" s="247"/>
      <c r="J1274" s="242"/>
      <c r="K1274" s="242"/>
      <c r="L1274" s="248"/>
      <c r="M1274" s="249"/>
      <c r="N1274" s="250"/>
      <c r="O1274" s="250"/>
      <c r="P1274" s="250"/>
      <c r="Q1274" s="250"/>
      <c r="R1274" s="250"/>
      <c r="S1274" s="250"/>
      <c r="T1274" s="251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52" t="s">
        <v>372</v>
      </c>
      <c r="AU1274" s="252" t="s">
        <v>88</v>
      </c>
      <c r="AV1274" s="13" t="s">
        <v>88</v>
      </c>
      <c r="AW1274" s="13" t="s">
        <v>32</v>
      </c>
      <c r="AX1274" s="13" t="s">
        <v>76</v>
      </c>
      <c r="AY1274" s="252" t="s">
        <v>362</v>
      </c>
    </row>
    <row r="1275" s="13" customFormat="1">
      <c r="A1275" s="13"/>
      <c r="B1275" s="241"/>
      <c r="C1275" s="242"/>
      <c r="D1275" s="243" t="s">
        <v>372</v>
      </c>
      <c r="E1275" s="244" t="s">
        <v>1</v>
      </c>
      <c r="F1275" s="245" t="s">
        <v>4883</v>
      </c>
      <c r="G1275" s="242"/>
      <c r="H1275" s="246">
        <v>239.80000000000001</v>
      </c>
      <c r="I1275" s="247"/>
      <c r="J1275" s="242"/>
      <c r="K1275" s="242"/>
      <c r="L1275" s="248"/>
      <c r="M1275" s="249"/>
      <c r="N1275" s="250"/>
      <c r="O1275" s="250"/>
      <c r="P1275" s="250"/>
      <c r="Q1275" s="250"/>
      <c r="R1275" s="250"/>
      <c r="S1275" s="250"/>
      <c r="T1275" s="251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52" t="s">
        <v>372</v>
      </c>
      <c r="AU1275" s="252" t="s">
        <v>88</v>
      </c>
      <c r="AV1275" s="13" t="s">
        <v>88</v>
      </c>
      <c r="AW1275" s="13" t="s">
        <v>32</v>
      </c>
      <c r="AX1275" s="13" t="s">
        <v>76</v>
      </c>
      <c r="AY1275" s="252" t="s">
        <v>362</v>
      </c>
    </row>
    <row r="1276" s="15" customFormat="1">
      <c r="A1276" s="15"/>
      <c r="B1276" s="274"/>
      <c r="C1276" s="275"/>
      <c r="D1276" s="243" t="s">
        <v>372</v>
      </c>
      <c r="E1276" s="276" t="s">
        <v>1</v>
      </c>
      <c r="F1276" s="277" t="s">
        <v>688</v>
      </c>
      <c r="G1276" s="275"/>
      <c r="H1276" s="276" t="s">
        <v>1</v>
      </c>
      <c r="I1276" s="278"/>
      <c r="J1276" s="275"/>
      <c r="K1276" s="275"/>
      <c r="L1276" s="279"/>
      <c r="M1276" s="280"/>
      <c r="N1276" s="281"/>
      <c r="O1276" s="281"/>
      <c r="P1276" s="281"/>
      <c r="Q1276" s="281"/>
      <c r="R1276" s="281"/>
      <c r="S1276" s="281"/>
      <c r="T1276" s="282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T1276" s="283" t="s">
        <v>372</v>
      </c>
      <c r="AU1276" s="283" t="s">
        <v>88</v>
      </c>
      <c r="AV1276" s="15" t="s">
        <v>83</v>
      </c>
      <c r="AW1276" s="15" t="s">
        <v>32</v>
      </c>
      <c r="AX1276" s="15" t="s">
        <v>76</v>
      </c>
      <c r="AY1276" s="283" t="s">
        <v>362</v>
      </c>
    </row>
    <row r="1277" s="13" customFormat="1">
      <c r="A1277" s="13"/>
      <c r="B1277" s="241"/>
      <c r="C1277" s="242"/>
      <c r="D1277" s="243" t="s">
        <v>372</v>
      </c>
      <c r="E1277" s="244" t="s">
        <v>1</v>
      </c>
      <c r="F1277" s="245" t="s">
        <v>4878</v>
      </c>
      <c r="G1277" s="242"/>
      <c r="H1277" s="246">
        <v>53.200000000000003</v>
      </c>
      <c r="I1277" s="247"/>
      <c r="J1277" s="242"/>
      <c r="K1277" s="242"/>
      <c r="L1277" s="248"/>
      <c r="M1277" s="249"/>
      <c r="N1277" s="250"/>
      <c r="O1277" s="250"/>
      <c r="P1277" s="250"/>
      <c r="Q1277" s="250"/>
      <c r="R1277" s="250"/>
      <c r="S1277" s="250"/>
      <c r="T1277" s="251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52" t="s">
        <v>372</v>
      </c>
      <c r="AU1277" s="252" t="s">
        <v>88</v>
      </c>
      <c r="AV1277" s="13" t="s">
        <v>88</v>
      </c>
      <c r="AW1277" s="13" t="s">
        <v>32</v>
      </c>
      <c r="AX1277" s="13" t="s">
        <v>76</v>
      </c>
      <c r="AY1277" s="252" t="s">
        <v>362</v>
      </c>
    </row>
    <row r="1278" s="13" customFormat="1">
      <c r="A1278" s="13"/>
      <c r="B1278" s="241"/>
      <c r="C1278" s="242"/>
      <c r="D1278" s="243" t="s">
        <v>372</v>
      </c>
      <c r="E1278" s="244" t="s">
        <v>1</v>
      </c>
      <c r="F1278" s="245" t="s">
        <v>1351</v>
      </c>
      <c r="G1278" s="242"/>
      <c r="H1278" s="246">
        <v>84</v>
      </c>
      <c r="I1278" s="247"/>
      <c r="J1278" s="242"/>
      <c r="K1278" s="242"/>
      <c r="L1278" s="248"/>
      <c r="M1278" s="249"/>
      <c r="N1278" s="250"/>
      <c r="O1278" s="250"/>
      <c r="P1278" s="250"/>
      <c r="Q1278" s="250"/>
      <c r="R1278" s="250"/>
      <c r="S1278" s="250"/>
      <c r="T1278" s="251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52" t="s">
        <v>372</v>
      </c>
      <c r="AU1278" s="252" t="s">
        <v>88</v>
      </c>
      <c r="AV1278" s="13" t="s">
        <v>88</v>
      </c>
      <c r="AW1278" s="13" t="s">
        <v>32</v>
      </c>
      <c r="AX1278" s="13" t="s">
        <v>76</v>
      </c>
      <c r="AY1278" s="252" t="s">
        <v>362</v>
      </c>
    </row>
    <row r="1279" s="13" customFormat="1">
      <c r="A1279" s="13"/>
      <c r="B1279" s="241"/>
      <c r="C1279" s="242"/>
      <c r="D1279" s="243" t="s">
        <v>372</v>
      </c>
      <c r="E1279" s="244" t="s">
        <v>1</v>
      </c>
      <c r="F1279" s="245" t="s">
        <v>4884</v>
      </c>
      <c r="G1279" s="242"/>
      <c r="H1279" s="246">
        <v>212.90000000000001</v>
      </c>
      <c r="I1279" s="247"/>
      <c r="J1279" s="242"/>
      <c r="K1279" s="242"/>
      <c r="L1279" s="248"/>
      <c r="M1279" s="249"/>
      <c r="N1279" s="250"/>
      <c r="O1279" s="250"/>
      <c r="P1279" s="250"/>
      <c r="Q1279" s="250"/>
      <c r="R1279" s="250"/>
      <c r="S1279" s="250"/>
      <c r="T1279" s="251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52" t="s">
        <v>372</v>
      </c>
      <c r="AU1279" s="252" t="s">
        <v>88</v>
      </c>
      <c r="AV1279" s="13" t="s">
        <v>88</v>
      </c>
      <c r="AW1279" s="13" t="s">
        <v>32</v>
      </c>
      <c r="AX1279" s="13" t="s">
        <v>76</v>
      </c>
      <c r="AY1279" s="252" t="s">
        <v>362</v>
      </c>
    </row>
    <row r="1280" s="13" customFormat="1">
      <c r="A1280" s="13"/>
      <c r="B1280" s="241"/>
      <c r="C1280" s="242"/>
      <c r="D1280" s="243" t="s">
        <v>372</v>
      </c>
      <c r="E1280" s="244" t="s">
        <v>1</v>
      </c>
      <c r="F1280" s="245" t="s">
        <v>1626</v>
      </c>
      <c r="G1280" s="242"/>
      <c r="H1280" s="246">
        <v>215.09999999999999</v>
      </c>
      <c r="I1280" s="247"/>
      <c r="J1280" s="242"/>
      <c r="K1280" s="242"/>
      <c r="L1280" s="248"/>
      <c r="M1280" s="249"/>
      <c r="N1280" s="250"/>
      <c r="O1280" s="250"/>
      <c r="P1280" s="250"/>
      <c r="Q1280" s="250"/>
      <c r="R1280" s="250"/>
      <c r="S1280" s="250"/>
      <c r="T1280" s="251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52" t="s">
        <v>372</v>
      </c>
      <c r="AU1280" s="252" t="s">
        <v>88</v>
      </c>
      <c r="AV1280" s="13" t="s">
        <v>88</v>
      </c>
      <c r="AW1280" s="13" t="s">
        <v>32</v>
      </c>
      <c r="AX1280" s="13" t="s">
        <v>76</v>
      </c>
      <c r="AY1280" s="252" t="s">
        <v>362</v>
      </c>
    </row>
    <row r="1281" s="15" customFormat="1">
      <c r="A1281" s="15"/>
      <c r="B1281" s="274"/>
      <c r="C1281" s="275"/>
      <c r="D1281" s="243" t="s">
        <v>372</v>
      </c>
      <c r="E1281" s="276" t="s">
        <v>1</v>
      </c>
      <c r="F1281" s="277" t="s">
        <v>772</v>
      </c>
      <c r="G1281" s="275"/>
      <c r="H1281" s="276" t="s">
        <v>1</v>
      </c>
      <c r="I1281" s="278"/>
      <c r="J1281" s="275"/>
      <c r="K1281" s="275"/>
      <c r="L1281" s="279"/>
      <c r="M1281" s="280"/>
      <c r="N1281" s="281"/>
      <c r="O1281" s="281"/>
      <c r="P1281" s="281"/>
      <c r="Q1281" s="281"/>
      <c r="R1281" s="281"/>
      <c r="S1281" s="281"/>
      <c r="T1281" s="282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T1281" s="283" t="s">
        <v>372</v>
      </c>
      <c r="AU1281" s="283" t="s">
        <v>88</v>
      </c>
      <c r="AV1281" s="15" t="s">
        <v>83</v>
      </c>
      <c r="AW1281" s="15" t="s">
        <v>32</v>
      </c>
      <c r="AX1281" s="15" t="s">
        <v>76</v>
      </c>
      <c r="AY1281" s="283" t="s">
        <v>362</v>
      </c>
    </row>
    <row r="1282" s="13" customFormat="1">
      <c r="A1282" s="13"/>
      <c r="B1282" s="241"/>
      <c r="C1282" s="242"/>
      <c r="D1282" s="243" t="s">
        <v>372</v>
      </c>
      <c r="E1282" s="244" t="s">
        <v>1</v>
      </c>
      <c r="F1282" s="245" t="s">
        <v>4878</v>
      </c>
      <c r="G1282" s="242"/>
      <c r="H1282" s="246">
        <v>53.200000000000003</v>
      </c>
      <c r="I1282" s="247"/>
      <c r="J1282" s="242"/>
      <c r="K1282" s="242"/>
      <c r="L1282" s="248"/>
      <c r="M1282" s="249"/>
      <c r="N1282" s="250"/>
      <c r="O1282" s="250"/>
      <c r="P1282" s="250"/>
      <c r="Q1282" s="250"/>
      <c r="R1282" s="250"/>
      <c r="S1282" s="250"/>
      <c r="T1282" s="251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52" t="s">
        <v>372</v>
      </c>
      <c r="AU1282" s="252" t="s">
        <v>88</v>
      </c>
      <c r="AV1282" s="13" t="s">
        <v>88</v>
      </c>
      <c r="AW1282" s="13" t="s">
        <v>32</v>
      </c>
      <c r="AX1282" s="13" t="s">
        <v>76</v>
      </c>
      <c r="AY1282" s="252" t="s">
        <v>362</v>
      </c>
    </row>
    <row r="1283" s="13" customFormat="1">
      <c r="A1283" s="13"/>
      <c r="B1283" s="241"/>
      <c r="C1283" s="242"/>
      <c r="D1283" s="243" t="s">
        <v>372</v>
      </c>
      <c r="E1283" s="244" t="s">
        <v>1</v>
      </c>
      <c r="F1283" s="245" t="s">
        <v>4885</v>
      </c>
      <c r="G1283" s="242"/>
      <c r="H1283" s="246">
        <v>188.19999999999999</v>
      </c>
      <c r="I1283" s="247"/>
      <c r="J1283" s="242"/>
      <c r="K1283" s="242"/>
      <c r="L1283" s="248"/>
      <c r="M1283" s="249"/>
      <c r="N1283" s="250"/>
      <c r="O1283" s="250"/>
      <c r="P1283" s="250"/>
      <c r="Q1283" s="250"/>
      <c r="R1283" s="250"/>
      <c r="S1283" s="250"/>
      <c r="T1283" s="251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52" t="s">
        <v>372</v>
      </c>
      <c r="AU1283" s="252" t="s">
        <v>88</v>
      </c>
      <c r="AV1283" s="13" t="s">
        <v>88</v>
      </c>
      <c r="AW1283" s="13" t="s">
        <v>32</v>
      </c>
      <c r="AX1283" s="13" t="s">
        <v>76</v>
      </c>
      <c r="AY1283" s="252" t="s">
        <v>362</v>
      </c>
    </row>
    <row r="1284" s="13" customFormat="1">
      <c r="A1284" s="13"/>
      <c r="B1284" s="241"/>
      <c r="C1284" s="242"/>
      <c r="D1284" s="243" t="s">
        <v>372</v>
      </c>
      <c r="E1284" s="244" t="s">
        <v>1</v>
      </c>
      <c r="F1284" s="245" t="s">
        <v>1628</v>
      </c>
      <c r="G1284" s="242"/>
      <c r="H1284" s="246">
        <v>190.40000000000001</v>
      </c>
      <c r="I1284" s="247"/>
      <c r="J1284" s="242"/>
      <c r="K1284" s="242"/>
      <c r="L1284" s="248"/>
      <c r="M1284" s="249"/>
      <c r="N1284" s="250"/>
      <c r="O1284" s="250"/>
      <c r="P1284" s="250"/>
      <c r="Q1284" s="250"/>
      <c r="R1284" s="250"/>
      <c r="S1284" s="250"/>
      <c r="T1284" s="251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52" t="s">
        <v>372</v>
      </c>
      <c r="AU1284" s="252" t="s">
        <v>88</v>
      </c>
      <c r="AV1284" s="13" t="s">
        <v>88</v>
      </c>
      <c r="AW1284" s="13" t="s">
        <v>32</v>
      </c>
      <c r="AX1284" s="13" t="s">
        <v>76</v>
      </c>
      <c r="AY1284" s="252" t="s">
        <v>362</v>
      </c>
    </row>
    <row r="1285" s="15" customFormat="1">
      <c r="A1285" s="15"/>
      <c r="B1285" s="274"/>
      <c r="C1285" s="275"/>
      <c r="D1285" s="243" t="s">
        <v>372</v>
      </c>
      <c r="E1285" s="276" t="s">
        <v>1</v>
      </c>
      <c r="F1285" s="277" t="s">
        <v>4457</v>
      </c>
      <c r="G1285" s="275"/>
      <c r="H1285" s="276" t="s">
        <v>1</v>
      </c>
      <c r="I1285" s="278"/>
      <c r="J1285" s="275"/>
      <c r="K1285" s="275"/>
      <c r="L1285" s="279"/>
      <c r="M1285" s="280"/>
      <c r="N1285" s="281"/>
      <c r="O1285" s="281"/>
      <c r="P1285" s="281"/>
      <c r="Q1285" s="281"/>
      <c r="R1285" s="281"/>
      <c r="S1285" s="281"/>
      <c r="T1285" s="282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T1285" s="283" t="s">
        <v>372</v>
      </c>
      <c r="AU1285" s="283" t="s">
        <v>88</v>
      </c>
      <c r="AV1285" s="15" t="s">
        <v>83</v>
      </c>
      <c r="AW1285" s="15" t="s">
        <v>32</v>
      </c>
      <c r="AX1285" s="15" t="s">
        <v>76</v>
      </c>
      <c r="AY1285" s="283" t="s">
        <v>362</v>
      </c>
    </row>
    <row r="1286" s="13" customFormat="1">
      <c r="A1286" s="13"/>
      <c r="B1286" s="241"/>
      <c r="C1286" s="242"/>
      <c r="D1286" s="243" t="s">
        <v>372</v>
      </c>
      <c r="E1286" s="244" t="s">
        <v>1</v>
      </c>
      <c r="F1286" s="245" t="s">
        <v>4878</v>
      </c>
      <c r="G1286" s="242"/>
      <c r="H1286" s="246">
        <v>53.200000000000003</v>
      </c>
      <c r="I1286" s="247"/>
      <c r="J1286" s="242"/>
      <c r="K1286" s="242"/>
      <c r="L1286" s="248"/>
      <c r="M1286" s="249"/>
      <c r="N1286" s="250"/>
      <c r="O1286" s="250"/>
      <c r="P1286" s="250"/>
      <c r="Q1286" s="250"/>
      <c r="R1286" s="250"/>
      <c r="S1286" s="250"/>
      <c r="T1286" s="251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52" t="s">
        <v>372</v>
      </c>
      <c r="AU1286" s="252" t="s">
        <v>88</v>
      </c>
      <c r="AV1286" s="13" t="s">
        <v>88</v>
      </c>
      <c r="AW1286" s="13" t="s">
        <v>32</v>
      </c>
      <c r="AX1286" s="13" t="s">
        <v>76</v>
      </c>
      <c r="AY1286" s="252" t="s">
        <v>362</v>
      </c>
    </row>
    <row r="1287" s="13" customFormat="1">
      <c r="A1287" s="13"/>
      <c r="B1287" s="241"/>
      <c r="C1287" s="242"/>
      <c r="D1287" s="243" t="s">
        <v>372</v>
      </c>
      <c r="E1287" s="244" t="s">
        <v>1</v>
      </c>
      <c r="F1287" s="245" t="s">
        <v>1293</v>
      </c>
      <c r="G1287" s="242"/>
      <c r="H1287" s="246">
        <v>76</v>
      </c>
      <c r="I1287" s="247"/>
      <c r="J1287" s="242"/>
      <c r="K1287" s="242"/>
      <c r="L1287" s="248"/>
      <c r="M1287" s="249"/>
      <c r="N1287" s="250"/>
      <c r="O1287" s="250"/>
      <c r="P1287" s="250"/>
      <c r="Q1287" s="250"/>
      <c r="R1287" s="250"/>
      <c r="S1287" s="250"/>
      <c r="T1287" s="251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52" t="s">
        <v>372</v>
      </c>
      <c r="AU1287" s="252" t="s">
        <v>88</v>
      </c>
      <c r="AV1287" s="13" t="s">
        <v>88</v>
      </c>
      <c r="AW1287" s="13" t="s">
        <v>32</v>
      </c>
      <c r="AX1287" s="13" t="s">
        <v>76</v>
      </c>
      <c r="AY1287" s="252" t="s">
        <v>362</v>
      </c>
    </row>
    <row r="1288" s="13" customFormat="1">
      <c r="A1288" s="13"/>
      <c r="B1288" s="241"/>
      <c r="C1288" s="242"/>
      <c r="D1288" s="243" t="s">
        <v>372</v>
      </c>
      <c r="E1288" s="244" t="s">
        <v>1</v>
      </c>
      <c r="F1288" s="245" t="s">
        <v>4885</v>
      </c>
      <c r="G1288" s="242"/>
      <c r="H1288" s="246">
        <v>188.19999999999999</v>
      </c>
      <c r="I1288" s="247"/>
      <c r="J1288" s="242"/>
      <c r="K1288" s="242"/>
      <c r="L1288" s="248"/>
      <c r="M1288" s="249"/>
      <c r="N1288" s="250"/>
      <c r="O1288" s="250"/>
      <c r="P1288" s="250"/>
      <c r="Q1288" s="250"/>
      <c r="R1288" s="250"/>
      <c r="S1288" s="250"/>
      <c r="T1288" s="251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52" t="s">
        <v>372</v>
      </c>
      <c r="AU1288" s="252" t="s">
        <v>88</v>
      </c>
      <c r="AV1288" s="13" t="s">
        <v>88</v>
      </c>
      <c r="AW1288" s="13" t="s">
        <v>32</v>
      </c>
      <c r="AX1288" s="13" t="s">
        <v>76</v>
      </c>
      <c r="AY1288" s="252" t="s">
        <v>362</v>
      </c>
    </row>
    <row r="1289" s="13" customFormat="1">
      <c r="A1289" s="13"/>
      <c r="B1289" s="241"/>
      <c r="C1289" s="242"/>
      <c r="D1289" s="243" t="s">
        <v>372</v>
      </c>
      <c r="E1289" s="244" t="s">
        <v>1</v>
      </c>
      <c r="F1289" s="245" t="s">
        <v>1628</v>
      </c>
      <c r="G1289" s="242"/>
      <c r="H1289" s="246">
        <v>190.40000000000001</v>
      </c>
      <c r="I1289" s="247"/>
      <c r="J1289" s="242"/>
      <c r="K1289" s="242"/>
      <c r="L1289" s="248"/>
      <c r="M1289" s="249"/>
      <c r="N1289" s="250"/>
      <c r="O1289" s="250"/>
      <c r="P1289" s="250"/>
      <c r="Q1289" s="250"/>
      <c r="R1289" s="250"/>
      <c r="S1289" s="250"/>
      <c r="T1289" s="251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52" t="s">
        <v>372</v>
      </c>
      <c r="AU1289" s="252" t="s">
        <v>88</v>
      </c>
      <c r="AV1289" s="13" t="s">
        <v>88</v>
      </c>
      <c r="AW1289" s="13" t="s">
        <v>32</v>
      </c>
      <c r="AX1289" s="13" t="s">
        <v>76</v>
      </c>
      <c r="AY1289" s="252" t="s">
        <v>362</v>
      </c>
    </row>
    <row r="1290" s="16" customFormat="1">
      <c r="A1290" s="16"/>
      <c r="B1290" s="297"/>
      <c r="C1290" s="298"/>
      <c r="D1290" s="243" t="s">
        <v>372</v>
      </c>
      <c r="E1290" s="299" t="s">
        <v>1</v>
      </c>
      <c r="F1290" s="300" t="s">
        <v>848</v>
      </c>
      <c r="G1290" s="298"/>
      <c r="H1290" s="301">
        <v>2709.5</v>
      </c>
      <c r="I1290" s="302"/>
      <c r="J1290" s="298"/>
      <c r="K1290" s="298"/>
      <c r="L1290" s="303"/>
      <c r="M1290" s="304"/>
      <c r="N1290" s="305"/>
      <c r="O1290" s="305"/>
      <c r="P1290" s="305"/>
      <c r="Q1290" s="305"/>
      <c r="R1290" s="305"/>
      <c r="S1290" s="305"/>
      <c r="T1290" s="306"/>
      <c r="U1290" s="16"/>
      <c r="V1290" s="16"/>
      <c r="W1290" s="16"/>
      <c r="X1290" s="16"/>
      <c r="Y1290" s="16"/>
      <c r="Z1290" s="16"/>
      <c r="AA1290" s="16"/>
      <c r="AB1290" s="16"/>
      <c r="AC1290" s="16"/>
      <c r="AD1290" s="16"/>
      <c r="AE1290" s="16"/>
      <c r="AT1290" s="307" t="s">
        <v>372</v>
      </c>
      <c r="AU1290" s="307" t="s">
        <v>88</v>
      </c>
      <c r="AV1290" s="16" t="s">
        <v>104</v>
      </c>
      <c r="AW1290" s="16" t="s">
        <v>32</v>
      </c>
      <c r="AX1290" s="16" t="s">
        <v>76</v>
      </c>
      <c r="AY1290" s="307" t="s">
        <v>362</v>
      </c>
    </row>
    <row r="1291" s="14" customFormat="1">
      <c r="A1291" s="14"/>
      <c r="B1291" s="263"/>
      <c r="C1291" s="264"/>
      <c r="D1291" s="243" t="s">
        <v>372</v>
      </c>
      <c r="E1291" s="265" t="s">
        <v>1</v>
      </c>
      <c r="F1291" s="266" t="s">
        <v>396</v>
      </c>
      <c r="G1291" s="264"/>
      <c r="H1291" s="267">
        <v>2709.5</v>
      </c>
      <c r="I1291" s="268"/>
      <c r="J1291" s="264"/>
      <c r="K1291" s="264"/>
      <c r="L1291" s="269"/>
      <c r="M1291" s="270"/>
      <c r="N1291" s="271"/>
      <c r="O1291" s="271"/>
      <c r="P1291" s="271"/>
      <c r="Q1291" s="271"/>
      <c r="R1291" s="271"/>
      <c r="S1291" s="271"/>
      <c r="T1291" s="272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73" t="s">
        <v>372</v>
      </c>
      <c r="AU1291" s="273" t="s">
        <v>88</v>
      </c>
      <c r="AV1291" s="14" t="s">
        <v>370</v>
      </c>
      <c r="AW1291" s="14" t="s">
        <v>32</v>
      </c>
      <c r="AX1291" s="14" t="s">
        <v>83</v>
      </c>
      <c r="AY1291" s="273" t="s">
        <v>362</v>
      </c>
    </row>
    <row r="1292" s="2" customFormat="1" ht="16.5" customHeight="1">
      <c r="A1292" s="39"/>
      <c r="B1292" s="40"/>
      <c r="C1292" s="253" t="s">
        <v>1617</v>
      </c>
      <c r="D1292" s="253" t="s">
        <v>380</v>
      </c>
      <c r="E1292" s="254" t="s">
        <v>1631</v>
      </c>
      <c r="F1292" s="255" t="s">
        <v>1632</v>
      </c>
      <c r="G1292" s="256" t="s">
        <v>403</v>
      </c>
      <c r="H1292" s="257">
        <v>2763.6900000000001</v>
      </c>
      <c r="I1292" s="258"/>
      <c r="J1292" s="259">
        <f>ROUND(I1292*H1292,2)</f>
        <v>0</v>
      </c>
      <c r="K1292" s="255" t="s">
        <v>369</v>
      </c>
      <c r="L1292" s="260"/>
      <c r="M1292" s="261" t="s">
        <v>1</v>
      </c>
      <c r="N1292" s="262" t="s">
        <v>42</v>
      </c>
      <c r="O1292" s="92"/>
      <c r="P1292" s="237">
        <f>O1292*H1292</f>
        <v>0</v>
      </c>
      <c r="Q1292" s="237">
        <v>0.00027</v>
      </c>
      <c r="R1292" s="237">
        <f>Q1292*H1292</f>
        <v>0.74619630000000003</v>
      </c>
      <c r="S1292" s="237">
        <v>0</v>
      </c>
      <c r="T1292" s="238">
        <f>S1292*H1292</f>
        <v>0</v>
      </c>
      <c r="U1292" s="39"/>
      <c r="V1292" s="39"/>
      <c r="W1292" s="39"/>
      <c r="X1292" s="39"/>
      <c r="Y1292" s="39"/>
      <c r="Z1292" s="39"/>
      <c r="AA1292" s="39"/>
      <c r="AB1292" s="39"/>
      <c r="AC1292" s="39"/>
      <c r="AD1292" s="39"/>
      <c r="AE1292" s="39"/>
      <c r="AR1292" s="239" t="s">
        <v>526</v>
      </c>
      <c r="AT1292" s="239" t="s">
        <v>380</v>
      </c>
      <c r="AU1292" s="239" t="s">
        <v>88</v>
      </c>
      <c r="AY1292" s="18" t="s">
        <v>362</v>
      </c>
      <c r="BE1292" s="240">
        <f>IF(N1292="základní",J1292,0)</f>
        <v>0</v>
      </c>
      <c r="BF1292" s="240">
        <f>IF(N1292="snížená",J1292,0)</f>
        <v>0</v>
      </c>
      <c r="BG1292" s="240">
        <f>IF(N1292="zákl. přenesená",J1292,0)</f>
        <v>0</v>
      </c>
      <c r="BH1292" s="240">
        <f>IF(N1292="sníž. přenesená",J1292,0)</f>
        <v>0</v>
      </c>
      <c r="BI1292" s="240">
        <f>IF(N1292="nulová",J1292,0)</f>
        <v>0</v>
      </c>
      <c r="BJ1292" s="18" t="s">
        <v>88</v>
      </c>
      <c r="BK1292" s="240">
        <f>ROUND(I1292*H1292,2)</f>
        <v>0</v>
      </c>
      <c r="BL1292" s="18" t="s">
        <v>440</v>
      </c>
      <c r="BM1292" s="239" t="s">
        <v>1633</v>
      </c>
    </row>
    <row r="1293" s="13" customFormat="1">
      <c r="A1293" s="13"/>
      <c r="B1293" s="241"/>
      <c r="C1293" s="242"/>
      <c r="D1293" s="243" t="s">
        <v>372</v>
      </c>
      <c r="E1293" s="242"/>
      <c r="F1293" s="245" t="s">
        <v>4886</v>
      </c>
      <c r="G1293" s="242"/>
      <c r="H1293" s="246">
        <v>2763.6900000000001</v>
      </c>
      <c r="I1293" s="247"/>
      <c r="J1293" s="242"/>
      <c r="K1293" s="242"/>
      <c r="L1293" s="248"/>
      <c r="M1293" s="249"/>
      <c r="N1293" s="250"/>
      <c r="O1293" s="250"/>
      <c r="P1293" s="250"/>
      <c r="Q1293" s="250"/>
      <c r="R1293" s="250"/>
      <c r="S1293" s="250"/>
      <c r="T1293" s="251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52" t="s">
        <v>372</v>
      </c>
      <c r="AU1293" s="252" t="s">
        <v>88</v>
      </c>
      <c r="AV1293" s="13" t="s">
        <v>88</v>
      </c>
      <c r="AW1293" s="13" t="s">
        <v>4</v>
      </c>
      <c r="AX1293" s="13" t="s">
        <v>83</v>
      </c>
      <c r="AY1293" s="252" t="s">
        <v>362</v>
      </c>
    </row>
    <row r="1294" s="2" customFormat="1" ht="16.5" customHeight="1">
      <c r="A1294" s="39"/>
      <c r="B1294" s="40"/>
      <c r="C1294" s="228" t="s">
        <v>1630</v>
      </c>
      <c r="D1294" s="228" t="s">
        <v>365</v>
      </c>
      <c r="E1294" s="229" t="s">
        <v>1636</v>
      </c>
      <c r="F1294" s="230" t="s">
        <v>1637</v>
      </c>
      <c r="G1294" s="231" t="s">
        <v>403</v>
      </c>
      <c r="H1294" s="232">
        <v>153.59999999999999</v>
      </c>
      <c r="I1294" s="233"/>
      <c r="J1294" s="234">
        <f>ROUND(I1294*H1294,2)</f>
        <v>0</v>
      </c>
      <c r="K1294" s="230" t="s">
        <v>369</v>
      </c>
      <c r="L1294" s="45"/>
      <c r="M1294" s="235" t="s">
        <v>1</v>
      </c>
      <c r="N1294" s="236" t="s">
        <v>42</v>
      </c>
      <c r="O1294" s="92"/>
      <c r="P1294" s="237">
        <f>O1294*H1294</f>
        <v>0</v>
      </c>
      <c r="Q1294" s="237">
        <v>0</v>
      </c>
      <c r="R1294" s="237">
        <f>Q1294*H1294</f>
        <v>0</v>
      </c>
      <c r="S1294" s="237">
        <v>0</v>
      </c>
      <c r="T1294" s="238">
        <f>S1294*H1294</f>
        <v>0</v>
      </c>
      <c r="U1294" s="39"/>
      <c r="V1294" s="39"/>
      <c r="W1294" s="39"/>
      <c r="X1294" s="39"/>
      <c r="Y1294" s="39"/>
      <c r="Z1294" s="39"/>
      <c r="AA1294" s="39"/>
      <c r="AB1294" s="39"/>
      <c r="AC1294" s="39"/>
      <c r="AD1294" s="39"/>
      <c r="AE1294" s="39"/>
      <c r="AR1294" s="239" t="s">
        <v>440</v>
      </c>
      <c r="AT1294" s="239" t="s">
        <v>365</v>
      </c>
      <c r="AU1294" s="239" t="s">
        <v>88</v>
      </c>
      <c r="AY1294" s="18" t="s">
        <v>362</v>
      </c>
      <c r="BE1294" s="240">
        <f>IF(N1294="základní",J1294,0)</f>
        <v>0</v>
      </c>
      <c r="BF1294" s="240">
        <f>IF(N1294="snížená",J1294,0)</f>
        <v>0</v>
      </c>
      <c r="BG1294" s="240">
        <f>IF(N1294="zákl. přenesená",J1294,0)</f>
        <v>0</v>
      </c>
      <c r="BH1294" s="240">
        <f>IF(N1294="sníž. přenesená",J1294,0)</f>
        <v>0</v>
      </c>
      <c r="BI1294" s="240">
        <f>IF(N1294="nulová",J1294,0)</f>
        <v>0</v>
      </c>
      <c r="BJ1294" s="18" t="s">
        <v>88</v>
      </c>
      <c r="BK1294" s="240">
        <f>ROUND(I1294*H1294,2)</f>
        <v>0</v>
      </c>
      <c r="BL1294" s="18" t="s">
        <v>440</v>
      </c>
      <c r="BM1294" s="239" t="s">
        <v>4887</v>
      </c>
    </row>
    <row r="1295" s="15" customFormat="1">
      <c r="A1295" s="15"/>
      <c r="B1295" s="274"/>
      <c r="C1295" s="275"/>
      <c r="D1295" s="243" t="s">
        <v>372</v>
      </c>
      <c r="E1295" s="276" t="s">
        <v>1</v>
      </c>
      <c r="F1295" s="277" t="s">
        <v>1639</v>
      </c>
      <c r="G1295" s="275"/>
      <c r="H1295" s="276" t="s">
        <v>1</v>
      </c>
      <c r="I1295" s="278"/>
      <c r="J1295" s="275"/>
      <c r="K1295" s="275"/>
      <c r="L1295" s="279"/>
      <c r="M1295" s="280"/>
      <c r="N1295" s="281"/>
      <c r="O1295" s="281"/>
      <c r="P1295" s="281"/>
      <c r="Q1295" s="281"/>
      <c r="R1295" s="281"/>
      <c r="S1295" s="281"/>
      <c r="T1295" s="282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T1295" s="283" t="s">
        <v>372</v>
      </c>
      <c r="AU1295" s="283" t="s">
        <v>88</v>
      </c>
      <c r="AV1295" s="15" t="s">
        <v>83</v>
      </c>
      <c r="AW1295" s="15" t="s">
        <v>32</v>
      </c>
      <c r="AX1295" s="15" t="s">
        <v>76</v>
      </c>
      <c r="AY1295" s="283" t="s">
        <v>362</v>
      </c>
    </row>
    <row r="1296" s="13" customFormat="1">
      <c r="A1296" s="13"/>
      <c r="B1296" s="241"/>
      <c r="C1296" s="242"/>
      <c r="D1296" s="243" t="s">
        <v>372</v>
      </c>
      <c r="E1296" s="244" t="s">
        <v>1</v>
      </c>
      <c r="F1296" s="245" t="s">
        <v>1640</v>
      </c>
      <c r="G1296" s="242"/>
      <c r="H1296" s="246">
        <v>153.59999999999999</v>
      </c>
      <c r="I1296" s="247"/>
      <c r="J1296" s="242"/>
      <c r="K1296" s="242"/>
      <c r="L1296" s="248"/>
      <c r="M1296" s="249"/>
      <c r="N1296" s="250"/>
      <c r="O1296" s="250"/>
      <c r="P1296" s="250"/>
      <c r="Q1296" s="250"/>
      <c r="R1296" s="250"/>
      <c r="S1296" s="250"/>
      <c r="T1296" s="251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52" t="s">
        <v>372</v>
      </c>
      <c r="AU1296" s="252" t="s">
        <v>88</v>
      </c>
      <c r="AV1296" s="13" t="s">
        <v>88</v>
      </c>
      <c r="AW1296" s="13" t="s">
        <v>32</v>
      </c>
      <c r="AX1296" s="13" t="s">
        <v>76</v>
      </c>
      <c r="AY1296" s="252" t="s">
        <v>362</v>
      </c>
    </row>
    <row r="1297" s="14" customFormat="1">
      <c r="A1297" s="14"/>
      <c r="B1297" s="263"/>
      <c r="C1297" s="264"/>
      <c r="D1297" s="243" t="s">
        <v>372</v>
      </c>
      <c r="E1297" s="265" t="s">
        <v>1</v>
      </c>
      <c r="F1297" s="266" t="s">
        <v>396</v>
      </c>
      <c r="G1297" s="264"/>
      <c r="H1297" s="267">
        <v>153.59999999999999</v>
      </c>
      <c r="I1297" s="268"/>
      <c r="J1297" s="264"/>
      <c r="K1297" s="264"/>
      <c r="L1297" s="269"/>
      <c r="M1297" s="270"/>
      <c r="N1297" s="271"/>
      <c r="O1297" s="271"/>
      <c r="P1297" s="271"/>
      <c r="Q1297" s="271"/>
      <c r="R1297" s="271"/>
      <c r="S1297" s="271"/>
      <c r="T1297" s="272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73" t="s">
        <v>372</v>
      </c>
      <c r="AU1297" s="273" t="s">
        <v>88</v>
      </c>
      <c r="AV1297" s="14" t="s">
        <v>370</v>
      </c>
      <c r="AW1297" s="14" t="s">
        <v>32</v>
      </c>
      <c r="AX1297" s="14" t="s">
        <v>83</v>
      </c>
      <c r="AY1297" s="273" t="s">
        <v>362</v>
      </c>
    </row>
    <row r="1298" s="2" customFormat="1" ht="16.5" customHeight="1">
      <c r="A1298" s="39"/>
      <c r="B1298" s="40"/>
      <c r="C1298" s="253" t="s">
        <v>1635</v>
      </c>
      <c r="D1298" s="253" t="s">
        <v>380</v>
      </c>
      <c r="E1298" s="254" t="s">
        <v>1642</v>
      </c>
      <c r="F1298" s="255" t="s">
        <v>1643</v>
      </c>
      <c r="G1298" s="256" t="s">
        <v>403</v>
      </c>
      <c r="H1298" s="257">
        <v>160</v>
      </c>
      <c r="I1298" s="258"/>
      <c r="J1298" s="259">
        <f>ROUND(I1298*H1298,2)</f>
        <v>0</v>
      </c>
      <c r="K1298" s="255" t="s">
        <v>471</v>
      </c>
      <c r="L1298" s="260"/>
      <c r="M1298" s="261" t="s">
        <v>1</v>
      </c>
      <c r="N1298" s="262" t="s">
        <v>42</v>
      </c>
      <c r="O1298" s="92"/>
      <c r="P1298" s="237">
        <f>O1298*H1298</f>
        <v>0</v>
      </c>
      <c r="Q1298" s="237">
        <v>0.00035</v>
      </c>
      <c r="R1298" s="237">
        <f>Q1298*H1298</f>
        <v>0.056000000000000001</v>
      </c>
      <c r="S1298" s="237">
        <v>0</v>
      </c>
      <c r="T1298" s="238">
        <f>S1298*H1298</f>
        <v>0</v>
      </c>
      <c r="U1298" s="39"/>
      <c r="V1298" s="39"/>
      <c r="W1298" s="39"/>
      <c r="X1298" s="39"/>
      <c r="Y1298" s="39"/>
      <c r="Z1298" s="39"/>
      <c r="AA1298" s="39"/>
      <c r="AB1298" s="39"/>
      <c r="AC1298" s="39"/>
      <c r="AD1298" s="39"/>
      <c r="AE1298" s="39"/>
      <c r="AR1298" s="239" t="s">
        <v>526</v>
      </c>
      <c r="AT1298" s="239" t="s">
        <v>380</v>
      </c>
      <c r="AU1298" s="239" t="s">
        <v>88</v>
      </c>
      <c r="AY1298" s="18" t="s">
        <v>362</v>
      </c>
      <c r="BE1298" s="240">
        <f>IF(N1298="základní",J1298,0)</f>
        <v>0</v>
      </c>
      <c r="BF1298" s="240">
        <f>IF(N1298="snížená",J1298,0)</f>
        <v>0</v>
      </c>
      <c r="BG1298" s="240">
        <f>IF(N1298="zákl. přenesená",J1298,0)</f>
        <v>0</v>
      </c>
      <c r="BH1298" s="240">
        <f>IF(N1298="sníž. přenesená",J1298,0)</f>
        <v>0</v>
      </c>
      <c r="BI1298" s="240">
        <f>IF(N1298="nulová",J1298,0)</f>
        <v>0</v>
      </c>
      <c r="BJ1298" s="18" t="s">
        <v>88</v>
      </c>
      <c r="BK1298" s="240">
        <f>ROUND(I1298*H1298,2)</f>
        <v>0</v>
      </c>
      <c r="BL1298" s="18" t="s">
        <v>440</v>
      </c>
      <c r="BM1298" s="239" t="s">
        <v>4888</v>
      </c>
    </row>
    <row r="1299" s="2" customFormat="1" ht="24.15" customHeight="1">
      <c r="A1299" s="39"/>
      <c r="B1299" s="40"/>
      <c r="C1299" s="228" t="s">
        <v>1641</v>
      </c>
      <c r="D1299" s="228" t="s">
        <v>365</v>
      </c>
      <c r="E1299" s="229" t="s">
        <v>1646</v>
      </c>
      <c r="F1299" s="230" t="s">
        <v>1647</v>
      </c>
      <c r="G1299" s="231" t="s">
        <v>482</v>
      </c>
      <c r="H1299" s="232">
        <v>18.027000000000001</v>
      </c>
      <c r="I1299" s="233"/>
      <c r="J1299" s="234">
        <f>ROUND(I1299*H1299,2)</f>
        <v>0</v>
      </c>
      <c r="K1299" s="230" t="s">
        <v>369</v>
      </c>
      <c r="L1299" s="45"/>
      <c r="M1299" s="235" t="s">
        <v>1</v>
      </c>
      <c r="N1299" s="236" t="s">
        <v>42</v>
      </c>
      <c r="O1299" s="92"/>
      <c r="P1299" s="237">
        <f>O1299*H1299</f>
        <v>0</v>
      </c>
      <c r="Q1299" s="237">
        <v>0</v>
      </c>
      <c r="R1299" s="237">
        <f>Q1299*H1299</f>
        <v>0</v>
      </c>
      <c r="S1299" s="237">
        <v>0</v>
      </c>
      <c r="T1299" s="238">
        <f>S1299*H1299</f>
        <v>0</v>
      </c>
      <c r="U1299" s="39"/>
      <c r="V1299" s="39"/>
      <c r="W1299" s="39"/>
      <c r="X1299" s="39"/>
      <c r="Y1299" s="39"/>
      <c r="Z1299" s="39"/>
      <c r="AA1299" s="39"/>
      <c r="AB1299" s="39"/>
      <c r="AC1299" s="39"/>
      <c r="AD1299" s="39"/>
      <c r="AE1299" s="39"/>
      <c r="AR1299" s="239" t="s">
        <v>440</v>
      </c>
      <c r="AT1299" s="239" t="s">
        <v>365</v>
      </c>
      <c r="AU1299" s="239" t="s">
        <v>88</v>
      </c>
      <c r="AY1299" s="18" t="s">
        <v>362</v>
      </c>
      <c r="BE1299" s="240">
        <f>IF(N1299="základní",J1299,0)</f>
        <v>0</v>
      </c>
      <c r="BF1299" s="240">
        <f>IF(N1299="snížená",J1299,0)</f>
        <v>0</v>
      </c>
      <c r="BG1299" s="240">
        <f>IF(N1299="zákl. přenesená",J1299,0)</f>
        <v>0</v>
      </c>
      <c r="BH1299" s="240">
        <f>IF(N1299="sníž. přenesená",J1299,0)</f>
        <v>0</v>
      </c>
      <c r="BI1299" s="240">
        <f>IF(N1299="nulová",J1299,0)</f>
        <v>0</v>
      </c>
      <c r="BJ1299" s="18" t="s">
        <v>88</v>
      </c>
      <c r="BK1299" s="240">
        <f>ROUND(I1299*H1299,2)</f>
        <v>0</v>
      </c>
      <c r="BL1299" s="18" t="s">
        <v>440</v>
      </c>
      <c r="BM1299" s="239" t="s">
        <v>4889</v>
      </c>
    </row>
    <row r="1300" s="12" customFormat="1" ht="22.8" customHeight="1">
      <c r="A1300" s="12"/>
      <c r="B1300" s="212"/>
      <c r="C1300" s="213"/>
      <c r="D1300" s="214" t="s">
        <v>75</v>
      </c>
      <c r="E1300" s="226" t="s">
        <v>1649</v>
      </c>
      <c r="F1300" s="226" t="s">
        <v>1650</v>
      </c>
      <c r="G1300" s="213"/>
      <c r="H1300" s="213"/>
      <c r="I1300" s="216"/>
      <c r="J1300" s="227">
        <f>BK1300</f>
        <v>0</v>
      </c>
      <c r="K1300" s="213"/>
      <c r="L1300" s="218"/>
      <c r="M1300" s="219"/>
      <c r="N1300" s="220"/>
      <c r="O1300" s="220"/>
      <c r="P1300" s="221">
        <f>SUM(P1301:P1365)</f>
        <v>0</v>
      </c>
      <c r="Q1300" s="220"/>
      <c r="R1300" s="221">
        <f>SUM(R1301:R1365)</f>
        <v>35.965873119999998</v>
      </c>
      <c r="S1300" s="220"/>
      <c r="T1300" s="222">
        <f>SUM(T1301:T1365)</f>
        <v>0</v>
      </c>
      <c r="U1300" s="12"/>
      <c r="V1300" s="12"/>
      <c r="W1300" s="12"/>
      <c r="X1300" s="12"/>
      <c r="Y1300" s="12"/>
      <c r="Z1300" s="12"/>
      <c r="AA1300" s="12"/>
      <c r="AB1300" s="12"/>
      <c r="AC1300" s="12"/>
      <c r="AD1300" s="12"/>
      <c r="AE1300" s="12"/>
      <c r="AR1300" s="223" t="s">
        <v>88</v>
      </c>
      <c r="AT1300" s="224" t="s">
        <v>75</v>
      </c>
      <c r="AU1300" s="224" t="s">
        <v>83</v>
      </c>
      <c r="AY1300" s="223" t="s">
        <v>362</v>
      </c>
      <c r="BK1300" s="225">
        <f>SUM(BK1301:BK1365)</f>
        <v>0</v>
      </c>
    </row>
    <row r="1301" s="2" customFormat="1" ht="16.5" customHeight="1">
      <c r="A1301" s="39"/>
      <c r="B1301" s="40"/>
      <c r="C1301" s="228" t="s">
        <v>1645</v>
      </c>
      <c r="D1301" s="228" t="s">
        <v>365</v>
      </c>
      <c r="E1301" s="229" t="s">
        <v>1652</v>
      </c>
      <c r="F1301" s="230" t="s">
        <v>1653</v>
      </c>
      <c r="G1301" s="231" t="s">
        <v>368</v>
      </c>
      <c r="H1301" s="232">
        <v>1692.4300000000001</v>
      </c>
      <c r="I1301" s="233"/>
      <c r="J1301" s="234">
        <f>ROUND(I1301*H1301,2)</f>
        <v>0</v>
      </c>
      <c r="K1301" s="230" t="s">
        <v>369</v>
      </c>
      <c r="L1301" s="45"/>
      <c r="M1301" s="235" t="s">
        <v>1</v>
      </c>
      <c r="N1301" s="236" t="s">
        <v>42</v>
      </c>
      <c r="O1301" s="92"/>
      <c r="P1301" s="237">
        <f>O1301*H1301</f>
        <v>0</v>
      </c>
      <c r="Q1301" s="237">
        <v>0.00029999999999999997</v>
      </c>
      <c r="R1301" s="237">
        <f>Q1301*H1301</f>
        <v>0.50772899999999999</v>
      </c>
      <c r="S1301" s="237">
        <v>0</v>
      </c>
      <c r="T1301" s="238">
        <f>S1301*H1301</f>
        <v>0</v>
      </c>
      <c r="U1301" s="39"/>
      <c r="V1301" s="39"/>
      <c r="W1301" s="39"/>
      <c r="X1301" s="39"/>
      <c r="Y1301" s="39"/>
      <c r="Z1301" s="39"/>
      <c r="AA1301" s="39"/>
      <c r="AB1301" s="39"/>
      <c r="AC1301" s="39"/>
      <c r="AD1301" s="39"/>
      <c r="AE1301" s="39"/>
      <c r="AR1301" s="239" t="s">
        <v>440</v>
      </c>
      <c r="AT1301" s="239" t="s">
        <v>365</v>
      </c>
      <c r="AU1301" s="239" t="s">
        <v>88</v>
      </c>
      <c r="AY1301" s="18" t="s">
        <v>362</v>
      </c>
      <c r="BE1301" s="240">
        <f>IF(N1301="základní",J1301,0)</f>
        <v>0</v>
      </c>
      <c r="BF1301" s="240">
        <f>IF(N1301="snížená",J1301,0)</f>
        <v>0</v>
      </c>
      <c r="BG1301" s="240">
        <f>IF(N1301="zákl. přenesená",J1301,0)</f>
        <v>0</v>
      </c>
      <c r="BH1301" s="240">
        <f>IF(N1301="sníž. přenesená",J1301,0)</f>
        <v>0</v>
      </c>
      <c r="BI1301" s="240">
        <f>IF(N1301="nulová",J1301,0)</f>
        <v>0</v>
      </c>
      <c r="BJ1301" s="18" t="s">
        <v>88</v>
      </c>
      <c r="BK1301" s="240">
        <f>ROUND(I1301*H1301,2)</f>
        <v>0</v>
      </c>
      <c r="BL1301" s="18" t="s">
        <v>440</v>
      </c>
      <c r="BM1301" s="239" t="s">
        <v>1654</v>
      </c>
    </row>
    <row r="1302" s="15" customFormat="1">
      <c r="A1302" s="15"/>
      <c r="B1302" s="274"/>
      <c r="C1302" s="275"/>
      <c r="D1302" s="243" t="s">
        <v>372</v>
      </c>
      <c r="E1302" s="276" t="s">
        <v>1</v>
      </c>
      <c r="F1302" s="277" t="s">
        <v>4506</v>
      </c>
      <c r="G1302" s="275"/>
      <c r="H1302" s="276" t="s">
        <v>1</v>
      </c>
      <c r="I1302" s="278"/>
      <c r="J1302" s="275"/>
      <c r="K1302" s="275"/>
      <c r="L1302" s="279"/>
      <c r="M1302" s="280"/>
      <c r="N1302" s="281"/>
      <c r="O1302" s="281"/>
      <c r="P1302" s="281"/>
      <c r="Q1302" s="281"/>
      <c r="R1302" s="281"/>
      <c r="S1302" s="281"/>
      <c r="T1302" s="282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5"/>
      <c r="AT1302" s="283" t="s">
        <v>372</v>
      </c>
      <c r="AU1302" s="283" t="s">
        <v>88</v>
      </c>
      <c r="AV1302" s="15" t="s">
        <v>83</v>
      </c>
      <c r="AW1302" s="15" t="s">
        <v>32</v>
      </c>
      <c r="AX1302" s="15" t="s">
        <v>76</v>
      </c>
      <c r="AY1302" s="283" t="s">
        <v>362</v>
      </c>
    </row>
    <row r="1303" s="15" customFormat="1">
      <c r="A1303" s="15"/>
      <c r="B1303" s="274"/>
      <c r="C1303" s="275"/>
      <c r="D1303" s="243" t="s">
        <v>372</v>
      </c>
      <c r="E1303" s="276" t="s">
        <v>1</v>
      </c>
      <c r="F1303" s="277" t="s">
        <v>854</v>
      </c>
      <c r="G1303" s="275"/>
      <c r="H1303" s="276" t="s">
        <v>1</v>
      </c>
      <c r="I1303" s="278"/>
      <c r="J1303" s="275"/>
      <c r="K1303" s="275"/>
      <c r="L1303" s="279"/>
      <c r="M1303" s="280"/>
      <c r="N1303" s="281"/>
      <c r="O1303" s="281"/>
      <c r="P1303" s="281"/>
      <c r="Q1303" s="281"/>
      <c r="R1303" s="281"/>
      <c r="S1303" s="281"/>
      <c r="T1303" s="282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T1303" s="283" t="s">
        <v>372</v>
      </c>
      <c r="AU1303" s="283" t="s">
        <v>88</v>
      </c>
      <c r="AV1303" s="15" t="s">
        <v>83</v>
      </c>
      <c r="AW1303" s="15" t="s">
        <v>32</v>
      </c>
      <c r="AX1303" s="15" t="s">
        <v>76</v>
      </c>
      <c r="AY1303" s="283" t="s">
        <v>362</v>
      </c>
    </row>
    <row r="1304" s="13" customFormat="1">
      <c r="A1304" s="13"/>
      <c r="B1304" s="241"/>
      <c r="C1304" s="242"/>
      <c r="D1304" s="243" t="s">
        <v>372</v>
      </c>
      <c r="E1304" s="244" t="s">
        <v>1</v>
      </c>
      <c r="F1304" s="245" t="s">
        <v>4890</v>
      </c>
      <c r="G1304" s="242"/>
      <c r="H1304" s="246">
        <v>32.5</v>
      </c>
      <c r="I1304" s="247"/>
      <c r="J1304" s="242"/>
      <c r="K1304" s="242"/>
      <c r="L1304" s="248"/>
      <c r="M1304" s="249"/>
      <c r="N1304" s="250"/>
      <c r="O1304" s="250"/>
      <c r="P1304" s="250"/>
      <c r="Q1304" s="250"/>
      <c r="R1304" s="250"/>
      <c r="S1304" s="250"/>
      <c r="T1304" s="251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52" t="s">
        <v>372</v>
      </c>
      <c r="AU1304" s="252" t="s">
        <v>88</v>
      </c>
      <c r="AV1304" s="13" t="s">
        <v>88</v>
      </c>
      <c r="AW1304" s="13" t="s">
        <v>32</v>
      </c>
      <c r="AX1304" s="13" t="s">
        <v>76</v>
      </c>
      <c r="AY1304" s="252" t="s">
        <v>362</v>
      </c>
    </row>
    <row r="1305" s="13" customFormat="1">
      <c r="A1305" s="13"/>
      <c r="B1305" s="241"/>
      <c r="C1305" s="242"/>
      <c r="D1305" s="243" t="s">
        <v>372</v>
      </c>
      <c r="E1305" s="244" t="s">
        <v>1</v>
      </c>
      <c r="F1305" s="245" t="s">
        <v>4891</v>
      </c>
      <c r="G1305" s="242"/>
      <c r="H1305" s="246">
        <v>-1.3999999999999999</v>
      </c>
      <c r="I1305" s="247"/>
      <c r="J1305" s="242"/>
      <c r="K1305" s="242"/>
      <c r="L1305" s="248"/>
      <c r="M1305" s="249"/>
      <c r="N1305" s="250"/>
      <c r="O1305" s="250"/>
      <c r="P1305" s="250"/>
      <c r="Q1305" s="250"/>
      <c r="R1305" s="250"/>
      <c r="S1305" s="250"/>
      <c r="T1305" s="251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52" t="s">
        <v>372</v>
      </c>
      <c r="AU1305" s="252" t="s">
        <v>88</v>
      </c>
      <c r="AV1305" s="13" t="s">
        <v>88</v>
      </c>
      <c r="AW1305" s="13" t="s">
        <v>32</v>
      </c>
      <c r="AX1305" s="13" t="s">
        <v>76</v>
      </c>
      <c r="AY1305" s="252" t="s">
        <v>362</v>
      </c>
    </row>
    <row r="1306" s="13" customFormat="1">
      <c r="A1306" s="13"/>
      <c r="B1306" s="241"/>
      <c r="C1306" s="242"/>
      <c r="D1306" s="243" t="s">
        <v>372</v>
      </c>
      <c r="E1306" s="244" t="s">
        <v>1</v>
      </c>
      <c r="F1306" s="245" t="s">
        <v>4892</v>
      </c>
      <c r="G1306" s="242"/>
      <c r="H1306" s="246">
        <v>22.100000000000001</v>
      </c>
      <c r="I1306" s="247"/>
      <c r="J1306" s="242"/>
      <c r="K1306" s="242"/>
      <c r="L1306" s="248"/>
      <c r="M1306" s="249"/>
      <c r="N1306" s="250"/>
      <c r="O1306" s="250"/>
      <c r="P1306" s="250"/>
      <c r="Q1306" s="250"/>
      <c r="R1306" s="250"/>
      <c r="S1306" s="250"/>
      <c r="T1306" s="251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52" t="s">
        <v>372</v>
      </c>
      <c r="AU1306" s="252" t="s">
        <v>88</v>
      </c>
      <c r="AV1306" s="13" t="s">
        <v>88</v>
      </c>
      <c r="AW1306" s="13" t="s">
        <v>32</v>
      </c>
      <c r="AX1306" s="13" t="s">
        <v>76</v>
      </c>
      <c r="AY1306" s="252" t="s">
        <v>362</v>
      </c>
    </row>
    <row r="1307" s="13" customFormat="1">
      <c r="A1307" s="13"/>
      <c r="B1307" s="241"/>
      <c r="C1307" s="242"/>
      <c r="D1307" s="243" t="s">
        <v>372</v>
      </c>
      <c r="E1307" s="244" t="s">
        <v>1</v>
      </c>
      <c r="F1307" s="245" t="s">
        <v>1656</v>
      </c>
      <c r="G1307" s="242"/>
      <c r="H1307" s="246">
        <v>-1.6000000000000001</v>
      </c>
      <c r="I1307" s="247"/>
      <c r="J1307" s="242"/>
      <c r="K1307" s="242"/>
      <c r="L1307" s="248"/>
      <c r="M1307" s="249"/>
      <c r="N1307" s="250"/>
      <c r="O1307" s="250"/>
      <c r="P1307" s="250"/>
      <c r="Q1307" s="250"/>
      <c r="R1307" s="250"/>
      <c r="S1307" s="250"/>
      <c r="T1307" s="251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52" t="s">
        <v>372</v>
      </c>
      <c r="AU1307" s="252" t="s">
        <v>88</v>
      </c>
      <c r="AV1307" s="13" t="s">
        <v>88</v>
      </c>
      <c r="AW1307" s="13" t="s">
        <v>32</v>
      </c>
      <c r="AX1307" s="13" t="s">
        <v>76</v>
      </c>
      <c r="AY1307" s="252" t="s">
        <v>362</v>
      </c>
    </row>
    <row r="1308" s="13" customFormat="1">
      <c r="A1308" s="13"/>
      <c r="B1308" s="241"/>
      <c r="C1308" s="242"/>
      <c r="D1308" s="243" t="s">
        <v>372</v>
      </c>
      <c r="E1308" s="244" t="s">
        <v>1</v>
      </c>
      <c r="F1308" s="245" t="s">
        <v>4893</v>
      </c>
      <c r="G1308" s="242"/>
      <c r="H1308" s="246">
        <v>41.210000000000001</v>
      </c>
      <c r="I1308" s="247"/>
      <c r="J1308" s="242"/>
      <c r="K1308" s="242"/>
      <c r="L1308" s="248"/>
      <c r="M1308" s="249"/>
      <c r="N1308" s="250"/>
      <c r="O1308" s="250"/>
      <c r="P1308" s="250"/>
      <c r="Q1308" s="250"/>
      <c r="R1308" s="250"/>
      <c r="S1308" s="250"/>
      <c r="T1308" s="251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52" t="s">
        <v>372</v>
      </c>
      <c r="AU1308" s="252" t="s">
        <v>88</v>
      </c>
      <c r="AV1308" s="13" t="s">
        <v>88</v>
      </c>
      <c r="AW1308" s="13" t="s">
        <v>32</v>
      </c>
      <c r="AX1308" s="13" t="s">
        <v>76</v>
      </c>
      <c r="AY1308" s="252" t="s">
        <v>362</v>
      </c>
    </row>
    <row r="1309" s="13" customFormat="1">
      <c r="A1309" s="13"/>
      <c r="B1309" s="241"/>
      <c r="C1309" s="242"/>
      <c r="D1309" s="243" t="s">
        <v>372</v>
      </c>
      <c r="E1309" s="244" t="s">
        <v>1</v>
      </c>
      <c r="F1309" s="245" t="s">
        <v>4894</v>
      </c>
      <c r="G1309" s="242"/>
      <c r="H1309" s="246">
        <v>-7</v>
      </c>
      <c r="I1309" s="247"/>
      <c r="J1309" s="242"/>
      <c r="K1309" s="242"/>
      <c r="L1309" s="248"/>
      <c r="M1309" s="249"/>
      <c r="N1309" s="250"/>
      <c r="O1309" s="250"/>
      <c r="P1309" s="250"/>
      <c r="Q1309" s="250"/>
      <c r="R1309" s="250"/>
      <c r="S1309" s="250"/>
      <c r="T1309" s="251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52" t="s">
        <v>372</v>
      </c>
      <c r="AU1309" s="252" t="s">
        <v>88</v>
      </c>
      <c r="AV1309" s="13" t="s">
        <v>88</v>
      </c>
      <c r="AW1309" s="13" t="s">
        <v>32</v>
      </c>
      <c r="AX1309" s="13" t="s">
        <v>76</v>
      </c>
      <c r="AY1309" s="252" t="s">
        <v>362</v>
      </c>
    </row>
    <row r="1310" s="13" customFormat="1">
      <c r="A1310" s="13"/>
      <c r="B1310" s="241"/>
      <c r="C1310" s="242"/>
      <c r="D1310" s="243" t="s">
        <v>372</v>
      </c>
      <c r="E1310" s="244" t="s">
        <v>1</v>
      </c>
      <c r="F1310" s="245" t="s">
        <v>4895</v>
      </c>
      <c r="G1310" s="242"/>
      <c r="H1310" s="246">
        <v>14.300000000000001</v>
      </c>
      <c r="I1310" s="247"/>
      <c r="J1310" s="242"/>
      <c r="K1310" s="242"/>
      <c r="L1310" s="248"/>
      <c r="M1310" s="249"/>
      <c r="N1310" s="250"/>
      <c r="O1310" s="250"/>
      <c r="P1310" s="250"/>
      <c r="Q1310" s="250"/>
      <c r="R1310" s="250"/>
      <c r="S1310" s="250"/>
      <c r="T1310" s="251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52" t="s">
        <v>372</v>
      </c>
      <c r="AU1310" s="252" t="s">
        <v>88</v>
      </c>
      <c r="AV1310" s="13" t="s">
        <v>88</v>
      </c>
      <c r="AW1310" s="13" t="s">
        <v>32</v>
      </c>
      <c r="AX1310" s="13" t="s">
        <v>76</v>
      </c>
      <c r="AY1310" s="252" t="s">
        <v>362</v>
      </c>
    </row>
    <row r="1311" s="13" customFormat="1">
      <c r="A1311" s="13"/>
      <c r="B1311" s="241"/>
      <c r="C1311" s="242"/>
      <c r="D1311" s="243" t="s">
        <v>372</v>
      </c>
      <c r="E1311" s="244" t="s">
        <v>1</v>
      </c>
      <c r="F1311" s="245" t="s">
        <v>4891</v>
      </c>
      <c r="G1311" s="242"/>
      <c r="H1311" s="246">
        <v>-1.3999999999999999</v>
      </c>
      <c r="I1311" s="247"/>
      <c r="J1311" s="242"/>
      <c r="K1311" s="242"/>
      <c r="L1311" s="248"/>
      <c r="M1311" s="249"/>
      <c r="N1311" s="250"/>
      <c r="O1311" s="250"/>
      <c r="P1311" s="250"/>
      <c r="Q1311" s="250"/>
      <c r="R1311" s="250"/>
      <c r="S1311" s="250"/>
      <c r="T1311" s="251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52" t="s">
        <v>372</v>
      </c>
      <c r="AU1311" s="252" t="s">
        <v>88</v>
      </c>
      <c r="AV1311" s="13" t="s">
        <v>88</v>
      </c>
      <c r="AW1311" s="13" t="s">
        <v>32</v>
      </c>
      <c r="AX1311" s="13" t="s">
        <v>76</v>
      </c>
      <c r="AY1311" s="252" t="s">
        <v>362</v>
      </c>
    </row>
    <row r="1312" s="13" customFormat="1">
      <c r="A1312" s="13"/>
      <c r="B1312" s="241"/>
      <c r="C1312" s="242"/>
      <c r="D1312" s="243" t="s">
        <v>372</v>
      </c>
      <c r="E1312" s="244" t="s">
        <v>1</v>
      </c>
      <c r="F1312" s="245" t="s">
        <v>4896</v>
      </c>
      <c r="G1312" s="242"/>
      <c r="H1312" s="246">
        <v>25.48</v>
      </c>
      <c r="I1312" s="247"/>
      <c r="J1312" s="242"/>
      <c r="K1312" s="242"/>
      <c r="L1312" s="248"/>
      <c r="M1312" s="249"/>
      <c r="N1312" s="250"/>
      <c r="O1312" s="250"/>
      <c r="P1312" s="250"/>
      <c r="Q1312" s="250"/>
      <c r="R1312" s="250"/>
      <c r="S1312" s="250"/>
      <c r="T1312" s="251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52" t="s">
        <v>372</v>
      </c>
      <c r="AU1312" s="252" t="s">
        <v>88</v>
      </c>
      <c r="AV1312" s="13" t="s">
        <v>88</v>
      </c>
      <c r="AW1312" s="13" t="s">
        <v>32</v>
      </c>
      <c r="AX1312" s="13" t="s">
        <v>76</v>
      </c>
      <c r="AY1312" s="252" t="s">
        <v>362</v>
      </c>
    </row>
    <row r="1313" s="13" customFormat="1">
      <c r="A1313" s="13"/>
      <c r="B1313" s="241"/>
      <c r="C1313" s="242"/>
      <c r="D1313" s="243" t="s">
        <v>372</v>
      </c>
      <c r="E1313" s="244" t="s">
        <v>1</v>
      </c>
      <c r="F1313" s="245" t="s">
        <v>4891</v>
      </c>
      <c r="G1313" s="242"/>
      <c r="H1313" s="246">
        <v>-1.3999999999999999</v>
      </c>
      <c r="I1313" s="247"/>
      <c r="J1313" s="242"/>
      <c r="K1313" s="242"/>
      <c r="L1313" s="248"/>
      <c r="M1313" s="249"/>
      <c r="N1313" s="250"/>
      <c r="O1313" s="250"/>
      <c r="P1313" s="250"/>
      <c r="Q1313" s="250"/>
      <c r="R1313" s="250"/>
      <c r="S1313" s="250"/>
      <c r="T1313" s="251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52" t="s">
        <v>372</v>
      </c>
      <c r="AU1313" s="252" t="s">
        <v>88</v>
      </c>
      <c r="AV1313" s="13" t="s">
        <v>88</v>
      </c>
      <c r="AW1313" s="13" t="s">
        <v>32</v>
      </c>
      <c r="AX1313" s="13" t="s">
        <v>76</v>
      </c>
      <c r="AY1313" s="252" t="s">
        <v>362</v>
      </c>
    </row>
    <row r="1314" s="13" customFormat="1">
      <c r="A1314" s="13"/>
      <c r="B1314" s="241"/>
      <c r="C1314" s="242"/>
      <c r="D1314" s="243" t="s">
        <v>372</v>
      </c>
      <c r="E1314" s="244" t="s">
        <v>1</v>
      </c>
      <c r="F1314" s="245" t="s">
        <v>4897</v>
      </c>
      <c r="G1314" s="242"/>
      <c r="H1314" s="246">
        <v>44.979999999999997</v>
      </c>
      <c r="I1314" s="247"/>
      <c r="J1314" s="242"/>
      <c r="K1314" s="242"/>
      <c r="L1314" s="248"/>
      <c r="M1314" s="249"/>
      <c r="N1314" s="250"/>
      <c r="O1314" s="250"/>
      <c r="P1314" s="250"/>
      <c r="Q1314" s="250"/>
      <c r="R1314" s="250"/>
      <c r="S1314" s="250"/>
      <c r="T1314" s="251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52" t="s">
        <v>372</v>
      </c>
      <c r="AU1314" s="252" t="s">
        <v>88</v>
      </c>
      <c r="AV1314" s="13" t="s">
        <v>88</v>
      </c>
      <c r="AW1314" s="13" t="s">
        <v>32</v>
      </c>
      <c r="AX1314" s="13" t="s">
        <v>76</v>
      </c>
      <c r="AY1314" s="252" t="s">
        <v>362</v>
      </c>
    </row>
    <row r="1315" s="13" customFormat="1">
      <c r="A1315" s="13"/>
      <c r="B1315" s="241"/>
      <c r="C1315" s="242"/>
      <c r="D1315" s="243" t="s">
        <v>372</v>
      </c>
      <c r="E1315" s="244" t="s">
        <v>1</v>
      </c>
      <c r="F1315" s="245" t="s">
        <v>4537</v>
      </c>
      <c r="G1315" s="242"/>
      <c r="H1315" s="246">
        <v>-5.5999999999999996</v>
      </c>
      <c r="I1315" s="247"/>
      <c r="J1315" s="242"/>
      <c r="K1315" s="242"/>
      <c r="L1315" s="248"/>
      <c r="M1315" s="249"/>
      <c r="N1315" s="250"/>
      <c r="O1315" s="250"/>
      <c r="P1315" s="250"/>
      <c r="Q1315" s="250"/>
      <c r="R1315" s="250"/>
      <c r="S1315" s="250"/>
      <c r="T1315" s="251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52" t="s">
        <v>372</v>
      </c>
      <c r="AU1315" s="252" t="s">
        <v>88</v>
      </c>
      <c r="AV1315" s="13" t="s">
        <v>88</v>
      </c>
      <c r="AW1315" s="13" t="s">
        <v>32</v>
      </c>
      <c r="AX1315" s="13" t="s">
        <v>76</v>
      </c>
      <c r="AY1315" s="252" t="s">
        <v>362</v>
      </c>
    </row>
    <row r="1316" s="13" customFormat="1">
      <c r="A1316" s="13"/>
      <c r="B1316" s="241"/>
      <c r="C1316" s="242"/>
      <c r="D1316" s="243" t="s">
        <v>372</v>
      </c>
      <c r="E1316" s="244" t="s">
        <v>1</v>
      </c>
      <c r="F1316" s="245" t="s">
        <v>1656</v>
      </c>
      <c r="G1316" s="242"/>
      <c r="H1316" s="246">
        <v>-1.6000000000000001</v>
      </c>
      <c r="I1316" s="247"/>
      <c r="J1316" s="242"/>
      <c r="K1316" s="242"/>
      <c r="L1316" s="248"/>
      <c r="M1316" s="249"/>
      <c r="N1316" s="250"/>
      <c r="O1316" s="250"/>
      <c r="P1316" s="250"/>
      <c r="Q1316" s="250"/>
      <c r="R1316" s="250"/>
      <c r="S1316" s="250"/>
      <c r="T1316" s="251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52" t="s">
        <v>372</v>
      </c>
      <c r="AU1316" s="252" t="s">
        <v>88</v>
      </c>
      <c r="AV1316" s="13" t="s">
        <v>88</v>
      </c>
      <c r="AW1316" s="13" t="s">
        <v>32</v>
      </c>
      <c r="AX1316" s="13" t="s">
        <v>76</v>
      </c>
      <c r="AY1316" s="252" t="s">
        <v>362</v>
      </c>
    </row>
    <row r="1317" s="13" customFormat="1">
      <c r="A1317" s="13"/>
      <c r="B1317" s="241"/>
      <c r="C1317" s="242"/>
      <c r="D1317" s="243" t="s">
        <v>372</v>
      </c>
      <c r="E1317" s="244" t="s">
        <v>1</v>
      </c>
      <c r="F1317" s="245" t="s">
        <v>4898</v>
      </c>
      <c r="G1317" s="242"/>
      <c r="H1317" s="246">
        <v>40.039999999999999</v>
      </c>
      <c r="I1317" s="247"/>
      <c r="J1317" s="242"/>
      <c r="K1317" s="242"/>
      <c r="L1317" s="248"/>
      <c r="M1317" s="249"/>
      <c r="N1317" s="250"/>
      <c r="O1317" s="250"/>
      <c r="P1317" s="250"/>
      <c r="Q1317" s="250"/>
      <c r="R1317" s="250"/>
      <c r="S1317" s="250"/>
      <c r="T1317" s="251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52" t="s">
        <v>372</v>
      </c>
      <c r="AU1317" s="252" t="s">
        <v>88</v>
      </c>
      <c r="AV1317" s="13" t="s">
        <v>88</v>
      </c>
      <c r="AW1317" s="13" t="s">
        <v>32</v>
      </c>
      <c r="AX1317" s="13" t="s">
        <v>76</v>
      </c>
      <c r="AY1317" s="252" t="s">
        <v>362</v>
      </c>
    </row>
    <row r="1318" s="13" customFormat="1">
      <c r="A1318" s="13"/>
      <c r="B1318" s="241"/>
      <c r="C1318" s="242"/>
      <c r="D1318" s="243" t="s">
        <v>372</v>
      </c>
      <c r="E1318" s="244" t="s">
        <v>1</v>
      </c>
      <c r="F1318" s="245" t="s">
        <v>4894</v>
      </c>
      <c r="G1318" s="242"/>
      <c r="H1318" s="246">
        <v>-7</v>
      </c>
      <c r="I1318" s="247"/>
      <c r="J1318" s="242"/>
      <c r="K1318" s="242"/>
      <c r="L1318" s="248"/>
      <c r="M1318" s="249"/>
      <c r="N1318" s="250"/>
      <c r="O1318" s="250"/>
      <c r="P1318" s="250"/>
      <c r="Q1318" s="250"/>
      <c r="R1318" s="250"/>
      <c r="S1318" s="250"/>
      <c r="T1318" s="251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52" t="s">
        <v>372</v>
      </c>
      <c r="AU1318" s="252" t="s">
        <v>88</v>
      </c>
      <c r="AV1318" s="13" t="s">
        <v>88</v>
      </c>
      <c r="AW1318" s="13" t="s">
        <v>32</v>
      </c>
      <c r="AX1318" s="13" t="s">
        <v>76</v>
      </c>
      <c r="AY1318" s="252" t="s">
        <v>362</v>
      </c>
    </row>
    <row r="1319" s="13" customFormat="1">
      <c r="A1319" s="13"/>
      <c r="B1319" s="241"/>
      <c r="C1319" s="242"/>
      <c r="D1319" s="243" t="s">
        <v>372</v>
      </c>
      <c r="E1319" s="244" t="s">
        <v>1</v>
      </c>
      <c r="F1319" s="245" t="s">
        <v>4899</v>
      </c>
      <c r="G1319" s="242"/>
      <c r="H1319" s="246">
        <v>44.200000000000003</v>
      </c>
      <c r="I1319" s="247"/>
      <c r="J1319" s="242"/>
      <c r="K1319" s="242"/>
      <c r="L1319" s="248"/>
      <c r="M1319" s="249"/>
      <c r="N1319" s="250"/>
      <c r="O1319" s="250"/>
      <c r="P1319" s="250"/>
      <c r="Q1319" s="250"/>
      <c r="R1319" s="250"/>
      <c r="S1319" s="250"/>
      <c r="T1319" s="251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52" t="s">
        <v>372</v>
      </c>
      <c r="AU1319" s="252" t="s">
        <v>88</v>
      </c>
      <c r="AV1319" s="13" t="s">
        <v>88</v>
      </c>
      <c r="AW1319" s="13" t="s">
        <v>32</v>
      </c>
      <c r="AX1319" s="13" t="s">
        <v>76</v>
      </c>
      <c r="AY1319" s="252" t="s">
        <v>362</v>
      </c>
    </row>
    <row r="1320" s="13" customFormat="1">
      <c r="A1320" s="13"/>
      <c r="B1320" s="241"/>
      <c r="C1320" s="242"/>
      <c r="D1320" s="243" t="s">
        <v>372</v>
      </c>
      <c r="E1320" s="244" t="s">
        <v>1</v>
      </c>
      <c r="F1320" s="245" t="s">
        <v>4894</v>
      </c>
      <c r="G1320" s="242"/>
      <c r="H1320" s="246">
        <v>-7</v>
      </c>
      <c r="I1320" s="247"/>
      <c r="J1320" s="242"/>
      <c r="K1320" s="242"/>
      <c r="L1320" s="248"/>
      <c r="M1320" s="249"/>
      <c r="N1320" s="250"/>
      <c r="O1320" s="250"/>
      <c r="P1320" s="250"/>
      <c r="Q1320" s="250"/>
      <c r="R1320" s="250"/>
      <c r="S1320" s="250"/>
      <c r="T1320" s="251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52" t="s">
        <v>372</v>
      </c>
      <c r="AU1320" s="252" t="s">
        <v>88</v>
      </c>
      <c r="AV1320" s="13" t="s">
        <v>88</v>
      </c>
      <c r="AW1320" s="13" t="s">
        <v>32</v>
      </c>
      <c r="AX1320" s="13" t="s">
        <v>76</v>
      </c>
      <c r="AY1320" s="252" t="s">
        <v>362</v>
      </c>
    </row>
    <row r="1321" s="13" customFormat="1">
      <c r="A1321" s="13"/>
      <c r="B1321" s="241"/>
      <c r="C1321" s="242"/>
      <c r="D1321" s="243" t="s">
        <v>372</v>
      </c>
      <c r="E1321" s="244" t="s">
        <v>1</v>
      </c>
      <c r="F1321" s="245" t="s">
        <v>4900</v>
      </c>
      <c r="G1321" s="242"/>
      <c r="H1321" s="246">
        <v>155.22</v>
      </c>
      <c r="I1321" s="247"/>
      <c r="J1321" s="242"/>
      <c r="K1321" s="242"/>
      <c r="L1321" s="248"/>
      <c r="M1321" s="249"/>
      <c r="N1321" s="250"/>
      <c r="O1321" s="250"/>
      <c r="P1321" s="250"/>
      <c r="Q1321" s="250"/>
      <c r="R1321" s="250"/>
      <c r="S1321" s="250"/>
      <c r="T1321" s="251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52" t="s">
        <v>372</v>
      </c>
      <c r="AU1321" s="252" t="s">
        <v>88</v>
      </c>
      <c r="AV1321" s="13" t="s">
        <v>88</v>
      </c>
      <c r="AW1321" s="13" t="s">
        <v>32</v>
      </c>
      <c r="AX1321" s="13" t="s">
        <v>76</v>
      </c>
      <c r="AY1321" s="252" t="s">
        <v>362</v>
      </c>
    </row>
    <row r="1322" s="13" customFormat="1">
      <c r="A1322" s="13"/>
      <c r="B1322" s="241"/>
      <c r="C1322" s="242"/>
      <c r="D1322" s="243" t="s">
        <v>372</v>
      </c>
      <c r="E1322" s="244" t="s">
        <v>1</v>
      </c>
      <c r="F1322" s="245" t="s">
        <v>4901</v>
      </c>
      <c r="G1322" s="242"/>
      <c r="H1322" s="246">
        <v>-9.5999999999999996</v>
      </c>
      <c r="I1322" s="247"/>
      <c r="J1322" s="242"/>
      <c r="K1322" s="242"/>
      <c r="L1322" s="248"/>
      <c r="M1322" s="249"/>
      <c r="N1322" s="250"/>
      <c r="O1322" s="250"/>
      <c r="P1322" s="250"/>
      <c r="Q1322" s="250"/>
      <c r="R1322" s="250"/>
      <c r="S1322" s="250"/>
      <c r="T1322" s="251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52" t="s">
        <v>372</v>
      </c>
      <c r="AU1322" s="252" t="s">
        <v>88</v>
      </c>
      <c r="AV1322" s="13" t="s">
        <v>88</v>
      </c>
      <c r="AW1322" s="13" t="s">
        <v>32</v>
      </c>
      <c r="AX1322" s="13" t="s">
        <v>76</v>
      </c>
      <c r="AY1322" s="252" t="s">
        <v>362</v>
      </c>
    </row>
    <row r="1323" s="13" customFormat="1">
      <c r="A1323" s="13"/>
      <c r="B1323" s="241"/>
      <c r="C1323" s="242"/>
      <c r="D1323" s="243" t="s">
        <v>372</v>
      </c>
      <c r="E1323" s="244" t="s">
        <v>1</v>
      </c>
      <c r="F1323" s="245" t="s">
        <v>4902</v>
      </c>
      <c r="G1323" s="242"/>
      <c r="H1323" s="246">
        <v>-6.7199999999999998</v>
      </c>
      <c r="I1323" s="247"/>
      <c r="J1323" s="242"/>
      <c r="K1323" s="242"/>
      <c r="L1323" s="248"/>
      <c r="M1323" s="249"/>
      <c r="N1323" s="250"/>
      <c r="O1323" s="250"/>
      <c r="P1323" s="250"/>
      <c r="Q1323" s="250"/>
      <c r="R1323" s="250"/>
      <c r="S1323" s="250"/>
      <c r="T1323" s="251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52" t="s">
        <v>372</v>
      </c>
      <c r="AU1323" s="252" t="s">
        <v>88</v>
      </c>
      <c r="AV1323" s="13" t="s">
        <v>88</v>
      </c>
      <c r="AW1323" s="13" t="s">
        <v>32</v>
      </c>
      <c r="AX1323" s="13" t="s">
        <v>76</v>
      </c>
      <c r="AY1323" s="252" t="s">
        <v>362</v>
      </c>
    </row>
    <row r="1324" s="13" customFormat="1">
      <c r="A1324" s="13"/>
      <c r="B1324" s="241"/>
      <c r="C1324" s="242"/>
      <c r="D1324" s="243" t="s">
        <v>372</v>
      </c>
      <c r="E1324" s="244" t="s">
        <v>1</v>
      </c>
      <c r="F1324" s="245" t="s">
        <v>4903</v>
      </c>
      <c r="G1324" s="242"/>
      <c r="H1324" s="246">
        <v>28.079999999999998</v>
      </c>
      <c r="I1324" s="247"/>
      <c r="J1324" s="242"/>
      <c r="K1324" s="242"/>
      <c r="L1324" s="248"/>
      <c r="M1324" s="249"/>
      <c r="N1324" s="250"/>
      <c r="O1324" s="250"/>
      <c r="P1324" s="250"/>
      <c r="Q1324" s="250"/>
      <c r="R1324" s="250"/>
      <c r="S1324" s="250"/>
      <c r="T1324" s="251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52" t="s">
        <v>372</v>
      </c>
      <c r="AU1324" s="252" t="s">
        <v>88</v>
      </c>
      <c r="AV1324" s="13" t="s">
        <v>88</v>
      </c>
      <c r="AW1324" s="13" t="s">
        <v>32</v>
      </c>
      <c r="AX1324" s="13" t="s">
        <v>76</v>
      </c>
      <c r="AY1324" s="252" t="s">
        <v>362</v>
      </c>
    </row>
    <row r="1325" s="13" customFormat="1">
      <c r="A1325" s="13"/>
      <c r="B1325" s="241"/>
      <c r="C1325" s="242"/>
      <c r="D1325" s="243" t="s">
        <v>372</v>
      </c>
      <c r="E1325" s="244" t="s">
        <v>1</v>
      </c>
      <c r="F1325" s="245" t="s">
        <v>1656</v>
      </c>
      <c r="G1325" s="242"/>
      <c r="H1325" s="246">
        <v>-1.6000000000000001</v>
      </c>
      <c r="I1325" s="247"/>
      <c r="J1325" s="242"/>
      <c r="K1325" s="242"/>
      <c r="L1325" s="248"/>
      <c r="M1325" s="249"/>
      <c r="N1325" s="250"/>
      <c r="O1325" s="250"/>
      <c r="P1325" s="250"/>
      <c r="Q1325" s="250"/>
      <c r="R1325" s="250"/>
      <c r="S1325" s="250"/>
      <c r="T1325" s="251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52" t="s">
        <v>372</v>
      </c>
      <c r="AU1325" s="252" t="s">
        <v>88</v>
      </c>
      <c r="AV1325" s="13" t="s">
        <v>88</v>
      </c>
      <c r="AW1325" s="13" t="s">
        <v>32</v>
      </c>
      <c r="AX1325" s="13" t="s">
        <v>76</v>
      </c>
      <c r="AY1325" s="252" t="s">
        <v>362</v>
      </c>
    </row>
    <row r="1326" s="13" customFormat="1">
      <c r="A1326" s="13"/>
      <c r="B1326" s="241"/>
      <c r="C1326" s="242"/>
      <c r="D1326" s="243" t="s">
        <v>372</v>
      </c>
      <c r="E1326" s="244" t="s">
        <v>1</v>
      </c>
      <c r="F1326" s="245" t="s">
        <v>4904</v>
      </c>
      <c r="G1326" s="242"/>
      <c r="H1326" s="246">
        <v>1613.04</v>
      </c>
      <c r="I1326" s="247"/>
      <c r="J1326" s="242"/>
      <c r="K1326" s="242"/>
      <c r="L1326" s="248"/>
      <c r="M1326" s="249"/>
      <c r="N1326" s="250"/>
      <c r="O1326" s="250"/>
      <c r="P1326" s="250"/>
      <c r="Q1326" s="250"/>
      <c r="R1326" s="250"/>
      <c r="S1326" s="250"/>
      <c r="T1326" s="251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52" t="s">
        <v>372</v>
      </c>
      <c r="AU1326" s="252" t="s">
        <v>88</v>
      </c>
      <c r="AV1326" s="13" t="s">
        <v>88</v>
      </c>
      <c r="AW1326" s="13" t="s">
        <v>32</v>
      </c>
      <c r="AX1326" s="13" t="s">
        <v>76</v>
      </c>
      <c r="AY1326" s="252" t="s">
        <v>362</v>
      </c>
    </row>
    <row r="1327" s="13" customFormat="1">
      <c r="A1327" s="13"/>
      <c r="B1327" s="241"/>
      <c r="C1327" s="242"/>
      <c r="D1327" s="243" t="s">
        <v>372</v>
      </c>
      <c r="E1327" s="244" t="s">
        <v>1</v>
      </c>
      <c r="F1327" s="245" t="s">
        <v>4905</v>
      </c>
      <c r="G1327" s="242"/>
      <c r="H1327" s="246">
        <v>-316.80000000000001</v>
      </c>
      <c r="I1327" s="247"/>
      <c r="J1327" s="242"/>
      <c r="K1327" s="242"/>
      <c r="L1327" s="248"/>
      <c r="M1327" s="249"/>
      <c r="N1327" s="250"/>
      <c r="O1327" s="250"/>
      <c r="P1327" s="250"/>
      <c r="Q1327" s="250"/>
      <c r="R1327" s="250"/>
      <c r="S1327" s="250"/>
      <c r="T1327" s="251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52" t="s">
        <v>372</v>
      </c>
      <c r="AU1327" s="252" t="s">
        <v>88</v>
      </c>
      <c r="AV1327" s="13" t="s">
        <v>88</v>
      </c>
      <c r="AW1327" s="13" t="s">
        <v>32</v>
      </c>
      <c r="AX1327" s="13" t="s">
        <v>76</v>
      </c>
      <c r="AY1327" s="252" t="s">
        <v>362</v>
      </c>
    </row>
    <row r="1328" s="14" customFormat="1">
      <c r="A1328" s="14"/>
      <c r="B1328" s="263"/>
      <c r="C1328" s="264"/>
      <c r="D1328" s="243" t="s">
        <v>372</v>
      </c>
      <c r="E1328" s="265" t="s">
        <v>1</v>
      </c>
      <c r="F1328" s="266" t="s">
        <v>396</v>
      </c>
      <c r="G1328" s="264"/>
      <c r="H1328" s="267">
        <v>1692.4300000000001</v>
      </c>
      <c r="I1328" s="268"/>
      <c r="J1328" s="264"/>
      <c r="K1328" s="264"/>
      <c r="L1328" s="269"/>
      <c r="M1328" s="270"/>
      <c r="N1328" s="271"/>
      <c r="O1328" s="271"/>
      <c r="P1328" s="271"/>
      <c r="Q1328" s="271"/>
      <c r="R1328" s="271"/>
      <c r="S1328" s="271"/>
      <c r="T1328" s="272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73" t="s">
        <v>372</v>
      </c>
      <c r="AU1328" s="273" t="s">
        <v>88</v>
      </c>
      <c r="AV1328" s="14" t="s">
        <v>370</v>
      </c>
      <c r="AW1328" s="14" t="s">
        <v>32</v>
      </c>
      <c r="AX1328" s="14" t="s">
        <v>83</v>
      </c>
      <c r="AY1328" s="273" t="s">
        <v>362</v>
      </c>
    </row>
    <row r="1329" s="2" customFormat="1" ht="33" customHeight="1">
      <c r="A1329" s="39"/>
      <c r="B1329" s="40"/>
      <c r="C1329" s="228" t="s">
        <v>1651</v>
      </c>
      <c r="D1329" s="228" t="s">
        <v>365</v>
      </c>
      <c r="E1329" s="229" t="s">
        <v>1667</v>
      </c>
      <c r="F1329" s="230" t="s">
        <v>1668</v>
      </c>
      <c r="G1329" s="231" t="s">
        <v>368</v>
      </c>
      <c r="H1329" s="232">
        <v>1692.4300000000001</v>
      </c>
      <c r="I1329" s="233"/>
      <c r="J1329" s="234">
        <f>ROUND(I1329*H1329,2)</f>
        <v>0</v>
      </c>
      <c r="K1329" s="230" t="s">
        <v>369</v>
      </c>
      <c r="L1329" s="45"/>
      <c r="M1329" s="235" t="s">
        <v>1</v>
      </c>
      <c r="N1329" s="236" t="s">
        <v>42</v>
      </c>
      <c r="O1329" s="92"/>
      <c r="P1329" s="237">
        <f>O1329*H1329</f>
        <v>0</v>
      </c>
      <c r="Q1329" s="237">
        <v>0.0060000000000000001</v>
      </c>
      <c r="R1329" s="237">
        <f>Q1329*H1329</f>
        <v>10.154580000000001</v>
      </c>
      <c r="S1329" s="237">
        <v>0</v>
      </c>
      <c r="T1329" s="238">
        <f>S1329*H1329</f>
        <v>0</v>
      </c>
      <c r="U1329" s="39"/>
      <c r="V1329" s="39"/>
      <c r="W1329" s="39"/>
      <c r="X1329" s="39"/>
      <c r="Y1329" s="39"/>
      <c r="Z1329" s="39"/>
      <c r="AA1329" s="39"/>
      <c r="AB1329" s="39"/>
      <c r="AC1329" s="39"/>
      <c r="AD1329" s="39"/>
      <c r="AE1329" s="39"/>
      <c r="AR1329" s="239" t="s">
        <v>440</v>
      </c>
      <c r="AT1329" s="239" t="s">
        <v>365</v>
      </c>
      <c r="AU1329" s="239" t="s">
        <v>88</v>
      </c>
      <c r="AY1329" s="18" t="s">
        <v>362</v>
      </c>
      <c r="BE1329" s="240">
        <f>IF(N1329="základní",J1329,0)</f>
        <v>0</v>
      </c>
      <c r="BF1329" s="240">
        <f>IF(N1329="snížená",J1329,0)</f>
        <v>0</v>
      </c>
      <c r="BG1329" s="240">
        <f>IF(N1329="zákl. přenesená",J1329,0)</f>
        <v>0</v>
      </c>
      <c r="BH1329" s="240">
        <f>IF(N1329="sníž. přenesená",J1329,0)</f>
        <v>0</v>
      </c>
      <c r="BI1329" s="240">
        <f>IF(N1329="nulová",J1329,0)</f>
        <v>0</v>
      </c>
      <c r="BJ1329" s="18" t="s">
        <v>88</v>
      </c>
      <c r="BK1329" s="240">
        <f>ROUND(I1329*H1329,2)</f>
        <v>0</v>
      </c>
      <c r="BL1329" s="18" t="s">
        <v>440</v>
      </c>
      <c r="BM1329" s="239" t="s">
        <v>1669</v>
      </c>
    </row>
    <row r="1330" s="2" customFormat="1" ht="16.5" customHeight="1">
      <c r="A1330" s="39"/>
      <c r="B1330" s="40"/>
      <c r="C1330" s="253" t="s">
        <v>1666</v>
      </c>
      <c r="D1330" s="253" t="s">
        <v>380</v>
      </c>
      <c r="E1330" s="254" t="s">
        <v>2568</v>
      </c>
      <c r="F1330" s="255" t="s">
        <v>2569</v>
      </c>
      <c r="G1330" s="256" t="s">
        <v>368</v>
      </c>
      <c r="H1330" s="257">
        <v>1946.2950000000001</v>
      </c>
      <c r="I1330" s="258"/>
      <c r="J1330" s="259">
        <f>ROUND(I1330*H1330,2)</f>
        <v>0</v>
      </c>
      <c r="K1330" s="255" t="s">
        <v>471</v>
      </c>
      <c r="L1330" s="260"/>
      <c r="M1330" s="261" t="s">
        <v>1</v>
      </c>
      <c r="N1330" s="262" t="s">
        <v>42</v>
      </c>
      <c r="O1330" s="92"/>
      <c r="P1330" s="237">
        <f>O1330*H1330</f>
        <v>0</v>
      </c>
      <c r="Q1330" s="237">
        <v>0.0129</v>
      </c>
      <c r="R1330" s="237">
        <f>Q1330*H1330</f>
        <v>25.107205500000003</v>
      </c>
      <c r="S1330" s="237">
        <v>0</v>
      </c>
      <c r="T1330" s="238">
        <f>S1330*H1330</f>
        <v>0</v>
      </c>
      <c r="U1330" s="39"/>
      <c r="V1330" s="39"/>
      <c r="W1330" s="39"/>
      <c r="X1330" s="39"/>
      <c r="Y1330" s="39"/>
      <c r="Z1330" s="39"/>
      <c r="AA1330" s="39"/>
      <c r="AB1330" s="39"/>
      <c r="AC1330" s="39"/>
      <c r="AD1330" s="39"/>
      <c r="AE1330" s="39"/>
      <c r="AR1330" s="239" t="s">
        <v>526</v>
      </c>
      <c r="AT1330" s="239" t="s">
        <v>380</v>
      </c>
      <c r="AU1330" s="239" t="s">
        <v>88</v>
      </c>
      <c r="AY1330" s="18" t="s">
        <v>362</v>
      </c>
      <c r="BE1330" s="240">
        <f>IF(N1330="základní",J1330,0)</f>
        <v>0</v>
      </c>
      <c r="BF1330" s="240">
        <f>IF(N1330="snížená",J1330,0)</f>
        <v>0</v>
      </c>
      <c r="BG1330" s="240">
        <f>IF(N1330="zákl. přenesená",J1330,0)</f>
        <v>0</v>
      </c>
      <c r="BH1330" s="240">
        <f>IF(N1330="sníž. přenesená",J1330,0)</f>
        <v>0</v>
      </c>
      <c r="BI1330" s="240">
        <f>IF(N1330="nulová",J1330,0)</f>
        <v>0</v>
      </c>
      <c r="BJ1330" s="18" t="s">
        <v>88</v>
      </c>
      <c r="BK1330" s="240">
        <f>ROUND(I1330*H1330,2)</f>
        <v>0</v>
      </c>
      <c r="BL1330" s="18" t="s">
        <v>440</v>
      </c>
      <c r="BM1330" s="239" t="s">
        <v>1673</v>
      </c>
    </row>
    <row r="1331" s="13" customFormat="1">
      <c r="A1331" s="13"/>
      <c r="B1331" s="241"/>
      <c r="C1331" s="242"/>
      <c r="D1331" s="243" t="s">
        <v>372</v>
      </c>
      <c r="E1331" s="244" t="s">
        <v>1</v>
      </c>
      <c r="F1331" s="245" t="s">
        <v>4906</v>
      </c>
      <c r="G1331" s="242"/>
      <c r="H1331" s="246">
        <v>1946.2950000000001</v>
      </c>
      <c r="I1331" s="247"/>
      <c r="J1331" s="242"/>
      <c r="K1331" s="242"/>
      <c r="L1331" s="248"/>
      <c r="M1331" s="249"/>
      <c r="N1331" s="250"/>
      <c r="O1331" s="250"/>
      <c r="P1331" s="250"/>
      <c r="Q1331" s="250"/>
      <c r="R1331" s="250"/>
      <c r="S1331" s="250"/>
      <c r="T1331" s="251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52" t="s">
        <v>372</v>
      </c>
      <c r="AU1331" s="252" t="s">
        <v>88</v>
      </c>
      <c r="AV1331" s="13" t="s">
        <v>88</v>
      </c>
      <c r="AW1331" s="13" t="s">
        <v>32</v>
      </c>
      <c r="AX1331" s="13" t="s">
        <v>83</v>
      </c>
      <c r="AY1331" s="252" t="s">
        <v>362</v>
      </c>
    </row>
    <row r="1332" s="2" customFormat="1" ht="24.15" customHeight="1">
      <c r="A1332" s="39"/>
      <c r="B1332" s="40"/>
      <c r="C1332" s="228" t="s">
        <v>1670</v>
      </c>
      <c r="D1332" s="228" t="s">
        <v>365</v>
      </c>
      <c r="E1332" s="229" t="s">
        <v>1676</v>
      </c>
      <c r="F1332" s="230" t="s">
        <v>1677</v>
      </c>
      <c r="G1332" s="231" t="s">
        <v>368</v>
      </c>
      <c r="H1332" s="232">
        <v>480.19999999999999</v>
      </c>
      <c r="I1332" s="233"/>
      <c r="J1332" s="234">
        <f>ROUND(I1332*H1332,2)</f>
        <v>0</v>
      </c>
      <c r="K1332" s="230" t="s">
        <v>471</v>
      </c>
      <c r="L1332" s="45"/>
      <c r="M1332" s="235" t="s">
        <v>1</v>
      </c>
      <c r="N1332" s="236" t="s">
        <v>42</v>
      </c>
      <c r="O1332" s="92"/>
      <c r="P1332" s="237">
        <f>O1332*H1332</f>
        <v>0</v>
      </c>
      <c r="Q1332" s="237">
        <v>0</v>
      </c>
      <c r="R1332" s="237">
        <f>Q1332*H1332</f>
        <v>0</v>
      </c>
      <c r="S1332" s="237">
        <v>0</v>
      </c>
      <c r="T1332" s="238">
        <f>S1332*H1332</f>
        <v>0</v>
      </c>
      <c r="U1332" s="39"/>
      <c r="V1332" s="39"/>
      <c r="W1332" s="39"/>
      <c r="X1332" s="39"/>
      <c r="Y1332" s="39"/>
      <c r="Z1332" s="39"/>
      <c r="AA1332" s="39"/>
      <c r="AB1332" s="39"/>
      <c r="AC1332" s="39"/>
      <c r="AD1332" s="39"/>
      <c r="AE1332" s="39"/>
      <c r="AR1332" s="239" t="s">
        <v>440</v>
      </c>
      <c r="AT1332" s="239" t="s">
        <v>365</v>
      </c>
      <c r="AU1332" s="239" t="s">
        <v>88</v>
      </c>
      <c r="AY1332" s="18" t="s">
        <v>362</v>
      </c>
      <c r="BE1332" s="240">
        <f>IF(N1332="základní",J1332,0)</f>
        <v>0</v>
      </c>
      <c r="BF1332" s="240">
        <f>IF(N1332="snížená",J1332,0)</f>
        <v>0</v>
      </c>
      <c r="BG1332" s="240">
        <f>IF(N1332="zákl. přenesená",J1332,0)</f>
        <v>0</v>
      </c>
      <c r="BH1332" s="240">
        <f>IF(N1332="sníž. přenesená",J1332,0)</f>
        <v>0</v>
      </c>
      <c r="BI1332" s="240">
        <f>IF(N1332="nulová",J1332,0)</f>
        <v>0</v>
      </c>
      <c r="BJ1332" s="18" t="s">
        <v>88</v>
      </c>
      <c r="BK1332" s="240">
        <f>ROUND(I1332*H1332,2)</f>
        <v>0</v>
      </c>
      <c r="BL1332" s="18" t="s">
        <v>440</v>
      </c>
      <c r="BM1332" s="239" t="s">
        <v>1678</v>
      </c>
    </row>
    <row r="1333" s="15" customFormat="1">
      <c r="A1333" s="15"/>
      <c r="B1333" s="274"/>
      <c r="C1333" s="275"/>
      <c r="D1333" s="243" t="s">
        <v>372</v>
      </c>
      <c r="E1333" s="276" t="s">
        <v>1</v>
      </c>
      <c r="F1333" s="277" t="s">
        <v>4499</v>
      </c>
      <c r="G1333" s="275"/>
      <c r="H1333" s="276" t="s">
        <v>1</v>
      </c>
      <c r="I1333" s="278"/>
      <c r="J1333" s="275"/>
      <c r="K1333" s="275"/>
      <c r="L1333" s="279"/>
      <c r="M1333" s="280"/>
      <c r="N1333" s="281"/>
      <c r="O1333" s="281"/>
      <c r="P1333" s="281"/>
      <c r="Q1333" s="281"/>
      <c r="R1333" s="281"/>
      <c r="S1333" s="281"/>
      <c r="T1333" s="282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T1333" s="283" t="s">
        <v>372</v>
      </c>
      <c r="AU1333" s="283" t="s">
        <v>88</v>
      </c>
      <c r="AV1333" s="15" t="s">
        <v>83</v>
      </c>
      <c r="AW1333" s="15" t="s">
        <v>32</v>
      </c>
      <c r="AX1333" s="15" t="s">
        <v>76</v>
      </c>
      <c r="AY1333" s="283" t="s">
        <v>362</v>
      </c>
    </row>
    <row r="1334" s="13" customFormat="1">
      <c r="A1334" s="13"/>
      <c r="B1334" s="241"/>
      <c r="C1334" s="242"/>
      <c r="D1334" s="243" t="s">
        <v>372</v>
      </c>
      <c r="E1334" s="244" t="s">
        <v>1</v>
      </c>
      <c r="F1334" s="245" t="s">
        <v>4907</v>
      </c>
      <c r="G1334" s="242"/>
      <c r="H1334" s="246">
        <v>12</v>
      </c>
      <c r="I1334" s="247"/>
      <c r="J1334" s="242"/>
      <c r="K1334" s="242"/>
      <c r="L1334" s="248"/>
      <c r="M1334" s="249"/>
      <c r="N1334" s="250"/>
      <c r="O1334" s="250"/>
      <c r="P1334" s="250"/>
      <c r="Q1334" s="250"/>
      <c r="R1334" s="250"/>
      <c r="S1334" s="250"/>
      <c r="T1334" s="251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52" t="s">
        <v>372</v>
      </c>
      <c r="AU1334" s="252" t="s">
        <v>88</v>
      </c>
      <c r="AV1334" s="13" t="s">
        <v>88</v>
      </c>
      <c r="AW1334" s="13" t="s">
        <v>32</v>
      </c>
      <c r="AX1334" s="13" t="s">
        <v>76</v>
      </c>
      <c r="AY1334" s="252" t="s">
        <v>362</v>
      </c>
    </row>
    <row r="1335" s="13" customFormat="1">
      <c r="A1335" s="13"/>
      <c r="B1335" s="241"/>
      <c r="C1335" s="242"/>
      <c r="D1335" s="243" t="s">
        <v>372</v>
      </c>
      <c r="E1335" s="244" t="s">
        <v>1</v>
      </c>
      <c r="F1335" s="245" t="s">
        <v>4908</v>
      </c>
      <c r="G1335" s="242"/>
      <c r="H1335" s="246">
        <v>11.6</v>
      </c>
      <c r="I1335" s="247"/>
      <c r="J1335" s="242"/>
      <c r="K1335" s="242"/>
      <c r="L1335" s="248"/>
      <c r="M1335" s="249"/>
      <c r="N1335" s="250"/>
      <c r="O1335" s="250"/>
      <c r="P1335" s="250"/>
      <c r="Q1335" s="250"/>
      <c r="R1335" s="250"/>
      <c r="S1335" s="250"/>
      <c r="T1335" s="251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T1335" s="252" t="s">
        <v>372</v>
      </c>
      <c r="AU1335" s="252" t="s">
        <v>88</v>
      </c>
      <c r="AV1335" s="13" t="s">
        <v>88</v>
      </c>
      <c r="AW1335" s="13" t="s">
        <v>32</v>
      </c>
      <c r="AX1335" s="13" t="s">
        <v>76</v>
      </c>
      <c r="AY1335" s="252" t="s">
        <v>362</v>
      </c>
    </row>
    <row r="1336" s="13" customFormat="1">
      <c r="A1336" s="13"/>
      <c r="B1336" s="241"/>
      <c r="C1336" s="242"/>
      <c r="D1336" s="243" t="s">
        <v>372</v>
      </c>
      <c r="E1336" s="244" t="s">
        <v>1</v>
      </c>
      <c r="F1336" s="245" t="s">
        <v>4909</v>
      </c>
      <c r="G1336" s="242"/>
      <c r="H1336" s="246">
        <v>27.399999999999999</v>
      </c>
      <c r="I1336" s="247"/>
      <c r="J1336" s="242"/>
      <c r="K1336" s="242"/>
      <c r="L1336" s="248"/>
      <c r="M1336" s="249"/>
      <c r="N1336" s="250"/>
      <c r="O1336" s="250"/>
      <c r="P1336" s="250"/>
      <c r="Q1336" s="250"/>
      <c r="R1336" s="250"/>
      <c r="S1336" s="250"/>
      <c r="T1336" s="251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52" t="s">
        <v>372</v>
      </c>
      <c r="AU1336" s="252" t="s">
        <v>88</v>
      </c>
      <c r="AV1336" s="13" t="s">
        <v>88</v>
      </c>
      <c r="AW1336" s="13" t="s">
        <v>32</v>
      </c>
      <c r="AX1336" s="13" t="s">
        <v>76</v>
      </c>
      <c r="AY1336" s="252" t="s">
        <v>362</v>
      </c>
    </row>
    <row r="1337" s="13" customFormat="1">
      <c r="A1337" s="13"/>
      <c r="B1337" s="241"/>
      <c r="C1337" s="242"/>
      <c r="D1337" s="243" t="s">
        <v>372</v>
      </c>
      <c r="E1337" s="244" t="s">
        <v>1</v>
      </c>
      <c r="F1337" s="245" t="s">
        <v>4910</v>
      </c>
      <c r="G1337" s="242"/>
      <c r="H1337" s="246">
        <v>20</v>
      </c>
      <c r="I1337" s="247"/>
      <c r="J1337" s="242"/>
      <c r="K1337" s="242"/>
      <c r="L1337" s="248"/>
      <c r="M1337" s="249"/>
      <c r="N1337" s="250"/>
      <c r="O1337" s="250"/>
      <c r="P1337" s="250"/>
      <c r="Q1337" s="250"/>
      <c r="R1337" s="250"/>
      <c r="S1337" s="250"/>
      <c r="T1337" s="251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52" t="s">
        <v>372</v>
      </c>
      <c r="AU1337" s="252" t="s">
        <v>88</v>
      </c>
      <c r="AV1337" s="13" t="s">
        <v>88</v>
      </c>
      <c r="AW1337" s="13" t="s">
        <v>32</v>
      </c>
      <c r="AX1337" s="13" t="s">
        <v>76</v>
      </c>
      <c r="AY1337" s="252" t="s">
        <v>362</v>
      </c>
    </row>
    <row r="1338" s="13" customFormat="1">
      <c r="A1338" s="13"/>
      <c r="B1338" s="241"/>
      <c r="C1338" s="242"/>
      <c r="D1338" s="243" t="s">
        <v>372</v>
      </c>
      <c r="E1338" s="244" t="s">
        <v>1</v>
      </c>
      <c r="F1338" s="245" t="s">
        <v>4911</v>
      </c>
      <c r="G1338" s="242"/>
      <c r="H1338" s="246">
        <v>409.19999999999999</v>
      </c>
      <c r="I1338" s="247"/>
      <c r="J1338" s="242"/>
      <c r="K1338" s="242"/>
      <c r="L1338" s="248"/>
      <c r="M1338" s="249"/>
      <c r="N1338" s="250"/>
      <c r="O1338" s="250"/>
      <c r="P1338" s="250"/>
      <c r="Q1338" s="250"/>
      <c r="R1338" s="250"/>
      <c r="S1338" s="250"/>
      <c r="T1338" s="251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52" t="s">
        <v>372</v>
      </c>
      <c r="AU1338" s="252" t="s">
        <v>88</v>
      </c>
      <c r="AV1338" s="13" t="s">
        <v>88</v>
      </c>
      <c r="AW1338" s="13" t="s">
        <v>32</v>
      </c>
      <c r="AX1338" s="13" t="s">
        <v>76</v>
      </c>
      <c r="AY1338" s="252" t="s">
        <v>362</v>
      </c>
    </row>
    <row r="1339" s="14" customFormat="1">
      <c r="A1339" s="14"/>
      <c r="B1339" s="263"/>
      <c r="C1339" s="264"/>
      <c r="D1339" s="243" t="s">
        <v>372</v>
      </c>
      <c r="E1339" s="265" t="s">
        <v>1</v>
      </c>
      <c r="F1339" s="266" t="s">
        <v>396</v>
      </c>
      <c r="G1339" s="264"/>
      <c r="H1339" s="267">
        <v>480.19999999999999</v>
      </c>
      <c r="I1339" s="268"/>
      <c r="J1339" s="264"/>
      <c r="K1339" s="264"/>
      <c r="L1339" s="269"/>
      <c r="M1339" s="270"/>
      <c r="N1339" s="271"/>
      <c r="O1339" s="271"/>
      <c r="P1339" s="271"/>
      <c r="Q1339" s="271"/>
      <c r="R1339" s="271"/>
      <c r="S1339" s="271"/>
      <c r="T1339" s="272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73" t="s">
        <v>372</v>
      </c>
      <c r="AU1339" s="273" t="s">
        <v>88</v>
      </c>
      <c r="AV1339" s="14" t="s">
        <v>370</v>
      </c>
      <c r="AW1339" s="14" t="s">
        <v>32</v>
      </c>
      <c r="AX1339" s="14" t="s">
        <v>83</v>
      </c>
      <c r="AY1339" s="273" t="s">
        <v>362</v>
      </c>
    </row>
    <row r="1340" s="2" customFormat="1" ht="24.15" customHeight="1">
      <c r="A1340" s="39"/>
      <c r="B1340" s="40"/>
      <c r="C1340" s="228" t="s">
        <v>1675</v>
      </c>
      <c r="D1340" s="228" t="s">
        <v>365</v>
      </c>
      <c r="E1340" s="229" t="s">
        <v>1683</v>
      </c>
      <c r="F1340" s="230" t="s">
        <v>1684</v>
      </c>
      <c r="G1340" s="231" t="s">
        <v>403</v>
      </c>
      <c r="H1340" s="232">
        <v>369.19999999999999</v>
      </c>
      <c r="I1340" s="233"/>
      <c r="J1340" s="234">
        <f>ROUND(I1340*H1340,2)</f>
        <v>0</v>
      </c>
      <c r="K1340" s="230" t="s">
        <v>369</v>
      </c>
      <c r="L1340" s="45"/>
      <c r="M1340" s="235" t="s">
        <v>1</v>
      </c>
      <c r="N1340" s="236" t="s">
        <v>42</v>
      </c>
      <c r="O1340" s="92"/>
      <c r="P1340" s="237">
        <f>O1340*H1340</f>
        <v>0</v>
      </c>
      <c r="Q1340" s="237">
        <v>0.00020000000000000001</v>
      </c>
      <c r="R1340" s="237">
        <f>Q1340*H1340</f>
        <v>0.073840000000000003</v>
      </c>
      <c r="S1340" s="237">
        <v>0</v>
      </c>
      <c r="T1340" s="238">
        <f>S1340*H1340</f>
        <v>0</v>
      </c>
      <c r="U1340" s="39"/>
      <c r="V1340" s="39"/>
      <c r="W1340" s="39"/>
      <c r="X1340" s="39"/>
      <c r="Y1340" s="39"/>
      <c r="Z1340" s="39"/>
      <c r="AA1340" s="39"/>
      <c r="AB1340" s="39"/>
      <c r="AC1340" s="39"/>
      <c r="AD1340" s="39"/>
      <c r="AE1340" s="39"/>
      <c r="AR1340" s="239" t="s">
        <v>440</v>
      </c>
      <c r="AT1340" s="239" t="s">
        <v>365</v>
      </c>
      <c r="AU1340" s="239" t="s">
        <v>88</v>
      </c>
      <c r="AY1340" s="18" t="s">
        <v>362</v>
      </c>
      <c r="BE1340" s="240">
        <f>IF(N1340="základní",J1340,0)</f>
        <v>0</v>
      </c>
      <c r="BF1340" s="240">
        <f>IF(N1340="snížená",J1340,0)</f>
        <v>0</v>
      </c>
      <c r="BG1340" s="240">
        <f>IF(N1340="zákl. přenesená",J1340,0)</f>
        <v>0</v>
      </c>
      <c r="BH1340" s="240">
        <f>IF(N1340="sníž. přenesená",J1340,0)</f>
        <v>0</v>
      </c>
      <c r="BI1340" s="240">
        <f>IF(N1340="nulová",J1340,0)</f>
        <v>0</v>
      </c>
      <c r="BJ1340" s="18" t="s">
        <v>88</v>
      </c>
      <c r="BK1340" s="240">
        <f>ROUND(I1340*H1340,2)</f>
        <v>0</v>
      </c>
      <c r="BL1340" s="18" t="s">
        <v>440</v>
      </c>
      <c r="BM1340" s="239" t="s">
        <v>1685</v>
      </c>
    </row>
    <row r="1341" s="15" customFormat="1">
      <c r="A1341" s="15"/>
      <c r="B1341" s="274"/>
      <c r="C1341" s="275"/>
      <c r="D1341" s="243" t="s">
        <v>372</v>
      </c>
      <c r="E1341" s="276" t="s">
        <v>1</v>
      </c>
      <c r="F1341" s="277" t="s">
        <v>4912</v>
      </c>
      <c r="G1341" s="275"/>
      <c r="H1341" s="276" t="s">
        <v>1</v>
      </c>
      <c r="I1341" s="278"/>
      <c r="J1341" s="275"/>
      <c r="K1341" s="275"/>
      <c r="L1341" s="279"/>
      <c r="M1341" s="280"/>
      <c r="N1341" s="281"/>
      <c r="O1341" s="281"/>
      <c r="P1341" s="281"/>
      <c r="Q1341" s="281"/>
      <c r="R1341" s="281"/>
      <c r="S1341" s="281"/>
      <c r="T1341" s="282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T1341" s="283" t="s">
        <v>372</v>
      </c>
      <c r="AU1341" s="283" t="s">
        <v>88</v>
      </c>
      <c r="AV1341" s="15" t="s">
        <v>83</v>
      </c>
      <c r="AW1341" s="15" t="s">
        <v>32</v>
      </c>
      <c r="AX1341" s="15" t="s">
        <v>76</v>
      </c>
      <c r="AY1341" s="283" t="s">
        <v>362</v>
      </c>
    </row>
    <row r="1342" s="13" customFormat="1">
      <c r="A1342" s="13"/>
      <c r="B1342" s="241"/>
      <c r="C1342" s="242"/>
      <c r="D1342" s="243" t="s">
        <v>372</v>
      </c>
      <c r="E1342" s="244" t="s">
        <v>1</v>
      </c>
      <c r="F1342" s="245" t="s">
        <v>4913</v>
      </c>
      <c r="G1342" s="242"/>
      <c r="H1342" s="246">
        <v>15.6</v>
      </c>
      <c r="I1342" s="247"/>
      <c r="J1342" s="242"/>
      <c r="K1342" s="242"/>
      <c r="L1342" s="248"/>
      <c r="M1342" s="249"/>
      <c r="N1342" s="250"/>
      <c r="O1342" s="250"/>
      <c r="P1342" s="250"/>
      <c r="Q1342" s="250"/>
      <c r="R1342" s="250"/>
      <c r="S1342" s="250"/>
      <c r="T1342" s="251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52" t="s">
        <v>372</v>
      </c>
      <c r="AU1342" s="252" t="s">
        <v>88</v>
      </c>
      <c r="AV1342" s="13" t="s">
        <v>88</v>
      </c>
      <c r="AW1342" s="13" t="s">
        <v>32</v>
      </c>
      <c r="AX1342" s="13" t="s">
        <v>76</v>
      </c>
      <c r="AY1342" s="252" t="s">
        <v>362</v>
      </c>
    </row>
    <row r="1343" s="13" customFormat="1">
      <c r="A1343" s="13"/>
      <c r="B1343" s="241"/>
      <c r="C1343" s="242"/>
      <c r="D1343" s="243" t="s">
        <v>372</v>
      </c>
      <c r="E1343" s="244" t="s">
        <v>1</v>
      </c>
      <c r="F1343" s="245" t="s">
        <v>4914</v>
      </c>
      <c r="G1343" s="242"/>
      <c r="H1343" s="246">
        <v>10.4</v>
      </c>
      <c r="I1343" s="247"/>
      <c r="J1343" s="242"/>
      <c r="K1343" s="242"/>
      <c r="L1343" s="248"/>
      <c r="M1343" s="249"/>
      <c r="N1343" s="250"/>
      <c r="O1343" s="250"/>
      <c r="P1343" s="250"/>
      <c r="Q1343" s="250"/>
      <c r="R1343" s="250"/>
      <c r="S1343" s="250"/>
      <c r="T1343" s="251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252" t="s">
        <v>372</v>
      </c>
      <c r="AU1343" s="252" t="s">
        <v>88</v>
      </c>
      <c r="AV1343" s="13" t="s">
        <v>88</v>
      </c>
      <c r="AW1343" s="13" t="s">
        <v>32</v>
      </c>
      <c r="AX1343" s="13" t="s">
        <v>76</v>
      </c>
      <c r="AY1343" s="252" t="s">
        <v>362</v>
      </c>
    </row>
    <row r="1344" s="13" customFormat="1">
      <c r="A1344" s="13"/>
      <c r="B1344" s="241"/>
      <c r="C1344" s="242"/>
      <c r="D1344" s="243" t="s">
        <v>372</v>
      </c>
      <c r="E1344" s="244" t="s">
        <v>1</v>
      </c>
      <c r="F1344" s="245" t="s">
        <v>4915</v>
      </c>
      <c r="G1344" s="242"/>
      <c r="H1344" s="246">
        <v>343.19999999999999</v>
      </c>
      <c r="I1344" s="247"/>
      <c r="J1344" s="242"/>
      <c r="K1344" s="242"/>
      <c r="L1344" s="248"/>
      <c r="M1344" s="249"/>
      <c r="N1344" s="250"/>
      <c r="O1344" s="250"/>
      <c r="P1344" s="250"/>
      <c r="Q1344" s="250"/>
      <c r="R1344" s="250"/>
      <c r="S1344" s="250"/>
      <c r="T1344" s="251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52" t="s">
        <v>372</v>
      </c>
      <c r="AU1344" s="252" t="s">
        <v>88</v>
      </c>
      <c r="AV1344" s="13" t="s">
        <v>88</v>
      </c>
      <c r="AW1344" s="13" t="s">
        <v>32</v>
      </c>
      <c r="AX1344" s="13" t="s">
        <v>76</v>
      </c>
      <c r="AY1344" s="252" t="s">
        <v>362</v>
      </c>
    </row>
    <row r="1345" s="14" customFormat="1">
      <c r="A1345" s="14"/>
      <c r="B1345" s="263"/>
      <c r="C1345" s="264"/>
      <c r="D1345" s="243" t="s">
        <v>372</v>
      </c>
      <c r="E1345" s="265" t="s">
        <v>1</v>
      </c>
      <c r="F1345" s="266" t="s">
        <v>396</v>
      </c>
      <c r="G1345" s="264"/>
      <c r="H1345" s="267">
        <v>369.19999999999999</v>
      </c>
      <c r="I1345" s="268"/>
      <c r="J1345" s="264"/>
      <c r="K1345" s="264"/>
      <c r="L1345" s="269"/>
      <c r="M1345" s="270"/>
      <c r="N1345" s="271"/>
      <c r="O1345" s="271"/>
      <c r="P1345" s="271"/>
      <c r="Q1345" s="271"/>
      <c r="R1345" s="271"/>
      <c r="S1345" s="271"/>
      <c r="T1345" s="272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73" t="s">
        <v>372</v>
      </c>
      <c r="AU1345" s="273" t="s">
        <v>88</v>
      </c>
      <c r="AV1345" s="14" t="s">
        <v>370</v>
      </c>
      <c r="AW1345" s="14" t="s">
        <v>32</v>
      </c>
      <c r="AX1345" s="14" t="s">
        <v>83</v>
      </c>
      <c r="AY1345" s="273" t="s">
        <v>362</v>
      </c>
    </row>
    <row r="1346" s="2" customFormat="1" ht="16.5" customHeight="1">
      <c r="A1346" s="39"/>
      <c r="B1346" s="40"/>
      <c r="C1346" s="253" t="s">
        <v>1682</v>
      </c>
      <c r="D1346" s="253" t="s">
        <v>380</v>
      </c>
      <c r="E1346" s="254" t="s">
        <v>1690</v>
      </c>
      <c r="F1346" s="255" t="s">
        <v>1691</v>
      </c>
      <c r="G1346" s="256" t="s">
        <v>403</v>
      </c>
      <c r="H1346" s="257">
        <v>426.42599999999999</v>
      </c>
      <c r="I1346" s="258"/>
      <c r="J1346" s="259">
        <f>ROUND(I1346*H1346,2)</f>
        <v>0</v>
      </c>
      <c r="K1346" s="255" t="s">
        <v>369</v>
      </c>
      <c r="L1346" s="260"/>
      <c r="M1346" s="261" t="s">
        <v>1</v>
      </c>
      <c r="N1346" s="262" t="s">
        <v>42</v>
      </c>
      <c r="O1346" s="92"/>
      <c r="P1346" s="237">
        <f>O1346*H1346</f>
        <v>0</v>
      </c>
      <c r="Q1346" s="237">
        <v>0.00012</v>
      </c>
      <c r="R1346" s="237">
        <f>Q1346*H1346</f>
        <v>0.05117112</v>
      </c>
      <c r="S1346" s="237">
        <v>0</v>
      </c>
      <c r="T1346" s="238">
        <f>S1346*H1346</f>
        <v>0</v>
      </c>
      <c r="U1346" s="39"/>
      <c r="V1346" s="39"/>
      <c r="W1346" s="39"/>
      <c r="X1346" s="39"/>
      <c r="Y1346" s="39"/>
      <c r="Z1346" s="39"/>
      <c r="AA1346" s="39"/>
      <c r="AB1346" s="39"/>
      <c r="AC1346" s="39"/>
      <c r="AD1346" s="39"/>
      <c r="AE1346" s="39"/>
      <c r="AR1346" s="239" t="s">
        <v>526</v>
      </c>
      <c r="AT1346" s="239" t="s">
        <v>380</v>
      </c>
      <c r="AU1346" s="239" t="s">
        <v>88</v>
      </c>
      <c r="AY1346" s="18" t="s">
        <v>362</v>
      </c>
      <c r="BE1346" s="240">
        <f>IF(N1346="základní",J1346,0)</f>
        <v>0</v>
      </c>
      <c r="BF1346" s="240">
        <f>IF(N1346="snížená",J1346,0)</f>
        <v>0</v>
      </c>
      <c r="BG1346" s="240">
        <f>IF(N1346="zákl. přenesená",J1346,0)</f>
        <v>0</v>
      </c>
      <c r="BH1346" s="240">
        <f>IF(N1346="sníž. přenesená",J1346,0)</f>
        <v>0</v>
      </c>
      <c r="BI1346" s="240">
        <f>IF(N1346="nulová",J1346,0)</f>
        <v>0</v>
      </c>
      <c r="BJ1346" s="18" t="s">
        <v>88</v>
      </c>
      <c r="BK1346" s="240">
        <f>ROUND(I1346*H1346,2)</f>
        <v>0</v>
      </c>
      <c r="BL1346" s="18" t="s">
        <v>440</v>
      </c>
      <c r="BM1346" s="239" t="s">
        <v>1692</v>
      </c>
    </row>
    <row r="1347" s="13" customFormat="1">
      <c r="A1347" s="13"/>
      <c r="B1347" s="241"/>
      <c r="C1347" s="242"/>
      <c r="D1347" s="243" t="s">
        <v>372</v>
      </c>
      <c r="E1347" s="244" t="s">
        <v>1</v>
      </c>
      <c r="F1347" s="245" t="s">
        <v>4916</v>
      </c>
      <c r="G1347" s="242"/>
      <c r="H1347" s="246">
        <v>406.12</v>
      </c>
      <c r="I1347" s="247"/>
      <c r="J1347" s="242"/>
      <c r="K1347" s="242"/>
      <c r="L1347" s="248"/>
      <c r="M1347" s="249"/>
      <c r="N1347" s="250"/>
      <c r="O1347" s="250"/>
      <c r="P1347" s="250"/>
      <c r="Q1347" s="250"/>
      <c r="R1347" s="250"/>
      <c r="S1347" s="250"/>
      <c r="T1347" s="251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52" t="s">
        <v>372</v>
      </c>
      <c r="AU1347" s="252" t="s">
        <v>88</v>
      </c>
      <c r="AV1347" s="13" t="s">
        <v>88</v>
      </c>
      <c r="AW1347" s="13" t="s">
        <v>32</v>
      </c>
      <c r="AX1347" s="13" t="s">
        <v>83</v>
      </c>
      <c r="AY1347" s="252" t="s">
        <v>362</v>
      </c>
    </row>
    <row r="1348" s="13" customFormat="1">
      <c r="A1348" s="13"/>
      <c r="B1348" s="241"/>
      <c r="C1348" s="242"/>
      <c r="D1348" s="243" t="s">
        <v>372</v>
      </c>
      <c r="E1348" s="242"/>
      <c r="F1348" s="245" t="s">
        <v>4917</v>
      </c>
      <c r="G1348" s="242"/>
      <c r="H1348" s="246">
        <v>426.42599999999999</v>
      </c>
      <c r="I1348" s="247"/>
      <c r="J1348" s="242"/>
      <c r="K1348" s="242"/>
      <c r="L1348" s="248"/>
      <c r="M1348" s="249"/>
      <c r="N1348" s="250"/>
      <c r="O1348" s="250"/>
      <c r="P1348" s="250"/>
      <c r="Q1348" s="250"/>
      <c r="R1348" s="250"/>
      <c r="S1348" s="250"/>
      <c r="T1348" s="251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52" t="s">
        <v>372</v>
      </c>
      <c r="AU1348" s="252" t="s">
        <v>88</v>
      </c>
      <c r="AV1348" s="13" t="s">
        <v>88</v>
      </c>
      <c r="AW1348" s="13" t="s">
        <v>4</v>
      </c>
      <c r="AX1348" s="13" t="s">
        <v>83</v>
      </c>
      <c r="AY1348" s="252" t="s">
        <v>362</v>
      </c>
    </row>
    <row r="1349" s="2" customFormat="1" ht="16.5" customHeight="1">
      <c r="A1349" s="39"/>
      <c r="B1349" s="40"/>
      <c r="C1349" s="228" t="s">
        <v>1689</v>
      </c>
      <c r="D1349" s="228" t="s">
        <v>365</v>
      </c>
      <c r="E1349" s="229" t="s">
        <v>1696</v>
      </c>
      <c r="F1349" s="230" t="s">
        <v>1697</v>
      </c>
      <c r="G1349" s="231" t="s">
        <v>403</v>
      </c>
      <c r="H1349" s="232">
        <v>792.75</v>
      </c>
      <c r="I1349" s="233"/>
      <c r="J1349" s="234">
        <f>ROUND(I1349*H1349,2)</f>
        <v>0</v>
      </c>
      <c r="K1349" s="230" t="s">
        <v>369</v>
      </c>
      <c r="L1349" s="45"/>
      <c r="M1349" s="235" t="s">
        <v>1</v>
      </c>
      <c r="N1349" s="236" t="s">
        <v>42</v>
      </c>
      <c r="O1349" s="92"/>
      <c r="P1349" s="237">
        <f>O1349*H1349</f>
        <v>0</v>
      </c>
      <c r="Q1349" s="237">
        <v>9.0000000000000006E-05</v>
      </c>
      <c r="R1349" s="237">
        <f>Q1349*H1349</f>
        <v>0.071347500000000008</v>
      </c>
      <c r="S1349" s="237">
        <v>0</v>
      </c>
      <c r="T1349" s="238">
        <f>S1349*H1349</f>
        <v>0</v>
      </c>
      <c r="U1349" s="39"/>
      <c r="V1349" s="39"/>
      <c r="W1349" s="39"/>
      <c r="X1349" s="39"/>
      <c r="Y1349" s="39"/>
      <c r="Z1349" s="39"/>
      <c r="AA1349" s="39"/>
      <c r="AB1349" s="39"/>
      <c r="AC1349" s="39"/>
      <c r="AD1349" s="39"/>
      <c r="AE1349" s="39"/>
      <c r="AR1349" s="239" t="s">
        <v>440</v>
      </c>
      <c r="AT1349" s="239" t="s">
        <v>365</v>
      </c>
      <c r="AU1349" s="239" t="s">
        <v>88</v>
      </c>
      <c r="AY1349" s="18" t="s">
        <v>362</v>
      </c>
      <c r="BE1349" s="240">
        <f>IF(N1349="základní",J1349,0)</f>
        <v>0</v>
      </c>
      <c r="BF1349" s="240">
        <f>IF(N1349="snížená",J1349,0)</f>
        <v>0</v>
      </c>
      <c r="BG1349" s="240">
        <f>IF(N1349="zákl. přenesená",J1349,0)</f>
        <v>0</v>
      </c>
      <c r="BH1349" s="240">
        <f>IF(N1349="sníž. přenesená",J1349,0)</f>
        <v>0</v>
      </c>
      <c r="BI1349" s="240">
        <f>IF(N1349="nulová",J1349,0)</f>
        <v>0</v>
      </c>
      <c r="BJ1349" s="18" t="s">
        <v>88</v>
      </c>
      <c r="BK1349" s="240">
        <f>ROUND(I1349*H1349,2)</f>
        <v>0</v>
      </c>
      <c r="BL1349" s="18" t="s">
        <v>440</v>
      </c>
      <c r="BM1349" s="239" t="s">
        <v>1698</v>
      </c>
    </row>
    <row r="1350" s="15" customFormat="1">
      <c r="A1350" s="15"/>
      <c r="B1350" s="274"/>
      <c r="C1350" s="275"/>
      <c r="D1350" s="243" t="s">
        <v>372</v>
      </c>
      <c r="E1350" s="276" t="s">
        <v>1</v>
      </c>
      <c r="F1350" s="277" t="s">
        <v>4506</v>
      </c>
      <c r="G1350" s="275"/>
      <c r="H1350" s="276" t="s">
        <v>1</v>
      </c>
      <c r="I1350" s="278"/>
      <c r="J1350" s="275"/>
      <c r="K1350" s="275"/>
      <c r="L1350" s="279"/>
      <c r="M1350" s="280"/>
      <c r="N1350" s="281"/>
      <c r="O1350" s="281"/>
      <c r="P1350" s="281"/>
      <c r="Q1350" s="281"/>
      <c r="R1350" s="281"/>
      <c r="S1350" s="281"/>
      <c r="T1350" s="282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5"/>
      <c r="AE1350" s="15"/>
      <c r="AT1350" s="283" t="s">
        <v>372</v>
      </c>
      <c r="AU1350" s="283" t="s">
        <v>88</v>
      </c>
      <c r="AV1350" s="15" t="s">
        <v>83</v>
      </c>
      <c r="AW1350" s="15" t="s">
        <v>32</v>
      </c>
      <c r="AX1350" s="15" t="s">
        <v>76</v>
      </c>
      <c r="AY1350" s="283" t="s">
        <v>362</v>
      </c>
    </row>
    <row r="1351" s="15" customFormat="1">
      <c r="A1351" s="15"/>
      <c r="B1351" s="274"/>
      <c r="C1351" s="275"/>
      <c r="D1351" s="243" t="s">
        <v>372</v>
      </c>
      <c r="E1351" s="276" t="s">
        <v>1</v>
      </c>
      <c r="F1351" s="277" t="s">
        <v>854</v>
      </c>
      <c r="G1351" s="275"/>
      <c r="H1351" s="276" t="s">
        <v>1</v>
      </c>
      <c r="I1351" s="278"/>
      <c r="J1351" s="275"/>
      <c r="K1351" s="275"/>
      <c r="L1351" s="279"/>
      <c r="M1351" s="280"/>
      <c r="N1351" s="281"/>
      <c r="O1351" s="281"/>
      <c r="P1351" s="281"/>
      <c r="Q1351" s="281"/>
      <c r="R1351" s="281"/>
      <c r="S1351" s="281"/>
      <c r="T1351" s="282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T1351" s="283" t="s">
        <v>372</v>
      </c>
      <c r="AU1351" s="283" t="s">
        <v>88</v>
      </c>
      <c r="AV1351" s="15" t="s">
        <v>83</v>
      </c>
      <c r="AW1351" s="15" t="s">
        <v>32</v>
      </c>
      <c r="AX1351" s="15" t="s">
        <v>76</v>
      </c>
      <c r="AY1351" s="283" t="s">
        <v>362</v>
      </c>
    </row>
    <row r="1352" s="13" customFormat="1">
      <c r="A1352" s="13"/>
      <c r="B1352" s="241"/>
      <c r="C1352" s="242"/>
      <c r="D1352" s="243" t="s">
        <v>372</v>
      </c>
      <c r="E1352" s="244" t="s">
        <v>1</v>
      </c>
      <c r="F1352" s="245" t="s">
        <v>4918</v>
      </c>
      <c r="G1352" s="242"/>
      <c r="H1352" s="246">
        <v>12.5</v>
      </c>
      <c r="I1352" s="247"/>
      <c r="J1352" s="242"/>
      <c r="K1352" s="242"/>
      <c r="L1352" s="248"/>
      <c r="M1352" s="249"/>
      <c r="N1352" s="250"/>
      <c r="O1352" s="250"/>
      <c r="P1352" s="250"/>
      <c r="Q1352" s="250"/>
      <c r="R1352" s="250"/>
      <c r="S1352" s="250"/>
      <c r="T1352" s="251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52" t="s">
        <v>372</v>
      </c>
      <c r="AU1352" s="252" t="s">
        <v>88</v>
      </c>
      <c r="AV1352" s="13" t="s">
        <v>88</v>
      </c>
      <c r="AW1352" s="13" t="s">
        <v>32</v>
      </c>
      <c r="AX1352" s="13" t="s">
        <v>76</v>
      </c>
      <c r="AY1352" s="252" t="s">
        <v>362</v>
      </c>
    </row>
    <row r="1353" s="13" customFormat="1">
      <c r="A1353" s="13"/>
      <c r="B1353" s="241"/>
      <c r="C1353" s="242"/>
      <c r="D1353" s="243" t="s">
        <v>372</v>
      </c>
      <c r="E1353" s="244" t="s">
        <v>1</v>
      </c>
      <c r="F1353" s="245" t="s">
        <v>4919</v>
      </c>
      <c r="G1353" s="242"/>
      <c r="H1353" s="246">
        <v>8.5</v>
      </c>
      <c r="I1353" s="247"/>
      <c r="J1353" s="242"/>
      <c r="K1353" s="242"/>
      <c r="L1353" s="248"/>
      <c r="M1353" s="249"/>
      <c r="N1353" s="250"/>
      <c r="O1353" s="250"/>
      <c r="P1353" s="250"/>
      <c r="Q1353" s="250"/>
      <c r="R1353" s="250"/>
      <c r="S1353" s="250"/>
      <c r="T1353" s="251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252" t="s">
        <v>372</v>
      </c>
      <c r="AU1353" s="252" t="s">
        <v>88</v>
      </c>
      <c r="AV1353" s="13" t="s">
        <v>88</v>
      </c>
      <c r="AW1353" s="13" t="s">
        <v>32</v>
      </c>
      <c r="AX1353" s="13" t="s">
        <v>76</v>
      </c>
      <c r="AY1353" s="252" t="s">
        <v>362</v>
      </c>
    </row>
    <row r="1354" s="13" customFormat="1">
      <c r="A1354" s="13"/>
      <c r="B1354" s="241"/>
      <c r="C1354" s="242"/>
      <c r="D1354" s="243" t="s">
        <v>372</v>
      </c>
      <c r="E1354" s="244" t="s">
        <v>1</v>
      </c>
      <c r="F1354" s="245" t="s">
        <v>4920</v>
      </c>
      <c r="G1354" s="242"/>
      <c r="H1354" s="246">
        <v>15.85</v>
      </c>
      <c r="I1354" s="247"/>
      <c r="J1354" s="242"/>
      <c r="K1354" s="242"/>
      <c r="L1354" s="248"/>
      <c r="M1354" s="249"/>
      <c r="N1354" s="250"/>
      <c r="O1354" s="250"/>
      <c r="P1354" s="250"/>
      <c r="Q1354" s="250"/>
      <c r="R1354" s="250"/>
      <c r="S1354" s="250"/>
      <c r="T1354" s="251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52" t="s">
        <v>372</v>
      </c>
      <c r="AU1354" s="252" t="s">
        <v>88</v>
      </c>
      <c r="AV1354" s="13" t="s">
        <v>88</v>
      </c>
      <c r="AW1354" s="13" t="s">
        <v>32</v>
      </c>
      <c r="AX1354" s="13" t="s">
        <v>76</v>
      </c>
      <c r="AY1354" s="252" t="s">
        <v>362</v>
      </c>
    </row>
    <row r="1355" s="13" customFormat="1">
      <c r="A1355" s="13"/>
      <c r="B1355" s="241"/>
      <c r="C1355" s="242"/>
      <c r="D1355" s="243" t="s">
        <v>372</v>
      </c>
      <c r="E1355" s="244" t="s">
        <v>1</v>
      </c>
      <c r="F1355" s="245" t="s">
        <v>4921</v>
      </c>
      <c r="G1355" s="242"/>
      <c r="H1355" s="246">
        <v>5.5</v>
      </c>
      <c r="I1355" s="247"/>
      <c r="J1355" s="242"/>
      <c r="K1355" s="242"/>
      <c r="L1355" s="248"/>
      <c r="M1355" s="249"/>
      <c r="N1355" s="250"/>
      <c r="O1355" s="250"/>
      <c r="P1355" s="250"/>
      <c r="Q1355" s="250"/>
      <c r="R1355" s="250"/>
      <c r="S1355" s="250"/>
      <c r="T1355" s="251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52" t="s">
        <v>372</v>
      </c>
      <c r="AU1355" s="252" t="s">
        <v>88</v>
      </c>
      <c r="AV1355" s="13" t="s">
        <v>88</v>
      </c>
      <c r="AW1355" s="13" t="s">
        <v>32</v>
      </c>
      <c r="AX1355" s="13" t="s">
        <v>76</v>
      </c>
      <c r="AY1355" s="252" t="s">
        <v>362</v>
      </c>
    </row>
    <row r="1356" s="13" customFormat="1">
      <c r="A1356" s="13"/>
      <c r="B1356" s="241"/>
      <c r="C1356" s="242"/>
      <c r="D1356" s="243" t="s">
        <v>372</v>
      </c>
      <c r="E1356" s="244" t="s">
        <v>1</v>
      </c>
      <c r="F1356" s="245" t="s">
        <v>4922</v>
      </c>
      <c r="G1356" s="242"/>
      <c r="H1356" s="246">
        <v>9.8000000000000007</v>
      </c>
      <c r="I1356" s="247"/>
      <c r="J1356" s="242"/>
      <c r="K1356" s="242"/>
      <c r="L1356" s="248"/>
      <c r="M1356" s="249"/>
      <c r="N1356" s="250"/>
      <c r="O1356" s="250"/>
      <c r="P1356" s="250"/>
      <c r="Q1356" s="250"/>
      <c r="R1356" s="250"/>
      <c r="S1356" s="250"/>
      <c r="T1356" s="251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52" t="s">
        <v>372</v>
      </c>
      <c r="AU1356" s="252" t="s">
        <v>88</v>
      </c>
      <c r="AV1356" s="13" t="s">
        <v>88</v>
      </c>
      <c r="AW1356" s="13" t="s">
        <v>32</v>
      </c>
      <c r="AX1356" s="13" t="s">
        <v>76</v>
      </c>
      <c r="AY1356" s="252" t="s">
        <v>362</v>
      </c>
    </row>
    <row r="1357" s="13" customFormat="1">
      <c r="A1357" s="13"/>
      <c r="B1357" s="241"/>
      <c r="C1357" s="242"/>
      <c r="D1357" s="243" t="s">
        <v>372</v>
      </c>
      <c r="E1357" s="244" t="s">
        <v>1</v>
      </c>
      <c r="F1357" s="245" t="s">
        <v>4923</v>
      </c>
      <c r="G1357" s="242"/>
      <c r="H1357" s="246">
        <v>17.300000000000001</v>
      </c>
      <c r="I1357" s="247"/>
      <c r="J1357" s="242"/>
      <c r="K1357" s="242"/>
      <c r="L1357" s="248"/>
      <c r="M1357" s="249"/>
      <c r="N1357" s="250"/>
      <c r="O1357" s="250"/>
      <c r="P1357" s="250"/>
      <c r="Q1357" s="250"/>
      <c r="R1357" s="250"/>
      <c r="S1357" s="250"/>
      <c r="T1357" s="251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52" t="s">
        <v>372</v>
      </c>
      <c r="AU1357" s="252" t="s">
        <v>88</v>
      </c>
      <c r="AV1357" s="13" t="s">
        <v>88</v>
      </c>
      <c r="AW1357" s="13" t="s">
        <v>32</v>
      </c>
      <c r="AX1357" s="13" t="s">
        <v>76</v>
      </c>
      <c r="AY1357" s="252" t="s">
        <v>362</v>
      </c>
    </row>
    <row r="1358" s="13" customFormat="1">
      <c r="A1358" s="13"/>
      <c r="B1358" s="241"/>
      <c r="C1358" s="242"/>
      <c r="D1358" s="243" t="s">
        <v>372</v>
      </c>
      <c r="E1358" s="244" t="s">
        <v>1</v>
      </c>
      <c r="F1358" s="245" t="s">
        <v>4924</v>
      </c>
      <c r="G1358" s="242"/>
      <c r="H1358" s="246">
        <v>15.4</v>
      </c>
      <c r="I1358" s="247"/>
      <c r="J1358" s="242"/>
      <c r="K1358" s="242"/>
      <c r="L1358" s="248"/>
      <c r="M1358" s="249"/>
      <c r="N1358" s="250"/>
      <c r="O1358" s="250"/>
      <c r="P1358" s="250"/>
      <c r="Q1358" s="250"/>
      <c r="R1358" s="250"/>
      <c r="S1358" s="250"/>
      <c r="T1358" s="251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52" t="s">
        <v>372</v>
      </c>
      <c r="AU1358" s="252" t="s">
        <v>88</v>
      </c>
      <c r="AV1358" s="13" t="s">
        <v>88</v>
      </c>
      <c r="AW1358" s="13" t="s">
        <v>32</v>
      </c>
      <c r="AX1358" s="13" t="s">
        <v>76</v>
      </c>
      <c r="AY1358" s="252" t="s">
        <v>362</v>
      </c>
    </row>
    <row r="1359" s="13" customFormat="1">
      <c r="A1359" s="13"/>
      <c r="B1359" s="241"/>
      <c r="C1359" s="242"/>
      <c r="D1359" s="243" t="s">
        <v>372</v>
      </c>
      <c r="E1359" s="244" t="s">
        <v>1</v>
      </c>
      <c r="F1359" s="245" t="s">
        <v>4925</v>
      </c>
      <c r="G1359" s="242"/>
      <c r="H1359" s="246">
        <v>17</v>
      </c>
      <c r="I1359" s="247"/>
      <c r="J1359" s="242"/>
      <c r="K1359" s="242"/>
      <c r="L1359" s="248"/>
      <c r="M1359" s="249"/>
      <c r="N1359" s="250"/>
      <c r="O1359" s="250"/>
      <c r="P1359" s="250"/>
      <c r="Q1359" s="250"/>
      <c r="R1359" s="250"/>
      <c r="S1359" s="250"/>
      <c r="T1359" s="251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52" t="s">
        <v>372</v>
      </c>
      <c r="AU1359" s="252" t="s">
        <v>88</v>
      </c>
      <c r="AV1359" s="13" t="s">
        <v>88</v>
      </c>
      <c r="AW1359" s="13" t="s">
        <v>32</v>
      </c>
      <c r="AX1359" s="13" t="s">
        <v>76</v>
      </c>
      <c r="AY1359" s="252" t="s">
        <v>362</v>
      </c>
    </row>
    <row r="1360" s="13" customFormat="1">
      <c r="A1360" s="13"/>
      <c r="B1360" s="241"/>
      <c r="C1360" s="242"/>
      <c r="D1360" s="243" t="s">
        <v>372</v>
      </c>
      <c r="E1360" s="244" t="s">
        <v>1</v>
      </c>
      <c r="F1360" s="245" t="s">
        <v>4926</v>
      </c>
      <c r="G1360" s="242"/>
      <c r="H1360" s="246">
        <v>59.700000000000003</v>
      </c>
      <c r="I1360" s="247"/>
      <c r="J1360" s="242"/>
      <c r="K1360" s="242"/>
      <c r="L1360" s="248"/>
      <c r="M1360" s="249"/>
      <c r="N1360" s="250"/>
      <c r="O1360" s="250"/>
      <c r="P1360" s="250"/>
      <c r="Q1360" s="250"/>
      <c r="R1360" s="250"/>
      <c r="S1360" s="250"/>
      <c r="T1360" s="251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252" t="s">
        <v>372</v>
      </c>
      <c r="AU1360" s="252" t="s">
        <v>88</v>
      </c>
      <c r="AV1360" s="13" t="s">
        <v>88</v>
      </c>
      <c r="AW1360" s="13" t="s">
        <v>32</v>
      </c>
      <c r="AX1360" s="13" t="s">
        <v>76</v>
      </c>
      <c r="AY1360" s="252" t="s">
        <v>362</v>
      </c>
    </row>
    <row r="1361" s="13" customFormat="1">
      <c r="A1361" s="13"/>
      <c r="B1361" s="241"/>
      <c r="C1361" s="242"/>
      <c r="D1361" s="243" t="s">
        <v>372</v>
      </c>
      <c r="E1361" s="244" t="s">
        <v>1</v>
      </c>
      <c r="F1361" s="245" t="s">
        <v>4927</v>
      </c>
      <c r="G1361" s="242"/>
      <c r="H1361" s="246">
        <v>10.800000000000001</v>
      </c>
      <c r="I1361" s="247"/>
      <c r="J1361" s="242"/>
      <c r="K1361" s="242"/>
      <c r="L1361" s="248"/>
      <c r="M1361" s="249"/>
      <c r="N1361" s="250"/>
      <c r="O1361" s="250"/>
      <c r="P1361" s="250"/>
      <c r="Q1361" s="250"/>
      <c r="R1361" s="250"/>
      <c r="S1361" s="250"/>
      <c r="T1361" s="251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52" t="s">
        <v>372</v>
      </c>
      <c r="AU1361" s="252" t="s">
        <v>88</v>
      </c>
      <c r="AV1361" s="13" t="s">
        <v>88</v>
      </c>
      <c r="AW1361" s="13" t="s">
        <v>32</v>
      </c>
      <c r="AX1361" s="13" t="s">
        <v>76</v>
      </c>
      <c r="AY1361" s="252" t="s">
        <v>362</v>
      </c>
    </row>
    <row r="1362" s="13" customFormat="1">
      <c r="A1362" s="13"/>
      <c r="B1362" s="241"/>
      <c r="C1362" s="242"/>
      <c r="D1362" s="243" t="s">
        <v>372</v>
      </c>
      <c r="E1362" s="244" t="s">
        <v>1</v>
      </c>
      <c r="F1362" s="245" t="s">
        <v>4928</v>
      </c>
      <c r="G1362" s="242"/>
      <c r="H1362" s="246">
        <v>620.39999999999998</v>
      </c>
      <c r="I1362" s="247"/>
      <c r="J1362" s="242"/>
      <c r="K1362" s="242"/>
      <c r="L1362" s="248"/>
      <c r="M1362" s="249"/>
      <c r="N1362" s="250"/>
      <c r="O1362" s="250"/>
      <c r="P1362" s="250"/>
      <c r="Q1362" s="250"/>
      <c r="R1362" s="250"/>
      <c r="S1362" s="250"/>
      <c r="T1362" s="251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52" t="s">
        <v>372</v>
      </c>
      <c r="AU1362" s="252" t="s">
        <v>88</v>
      </c>
      <c r="AV1362" s="13" t="s">
        <v>88</v>
      </c>
      <c r="AW1362" s="13" t="s">
        <v>32</v>
      </c>
      <c r="AX1362" s="13" t="s">
        <v>76</v>
      </c>
      <c r="AY1362" s="252" t="s">
        <v>362</v>
      </c>
    </row>
    <row r="1363" s="14" customFormat="1">
      <c r="A1363" s="14"/>
      <c r="B1363" s="263"/>
      <c r="C1363" s="264"/>
      <c r="D1363" s="243" t="s">
        <v>372</v>
      </c>
      <c r="E1363" s="265" t="s">
        <v>1</v>
      </c>
      <c r="F1363" s="266" t="s">
        <v>396</v>
      </c>
      <c r="G1363" s="264"/>
      <c r="H1363" s="267">
        <v>792.75</v>
      </c>
      <c r="I1363" s="268"/>
      <c r="J1363" s="264"/>
      <c r="K1363" s="264"/>
      <c r="L1363" s="269"/>
      <c r="M1363" s="270"/>
      <c r="N1363" s="271"/>
      <c r="O1363" s="271"/>
      <c r="P1363" s="271"/>
      <c r="Q1363" s="271"/>
      <c r="R1363" s="271"/>
      <c r="S1363" s="271"/>
      <c r="T1363" s="272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73" t="s">
        <v>372</v>
      </c>
      <c r="AU1363" s="273" t="s">
        <v>88</v>
      </c>
      <c r="AV1363" s="14" t="s">
        <v>370</v>
      </c>
      <c r="AW1363" s="14" t="s">
        <v>32</v>
      </c>
      <c r="AX1363" s="14" t="s">
        <v>83</v>
      </c>
      <c r="AY1363" s="273" t="s">
        <v>362</v>
      </c>
    </row>
    <row r="1364" s="2" customFormat="1" ht="16.5" customHeight="1">
      <c r="A1364" s="39"/>
      <c r="B1364" s="40"/>
      <c r="C1364" s="228" t="s">
        <v>1695</v>
      </c>
      <c r="D1364" s="228" t="s">
        <v>365</v>
      </c>
      <c r="E1364" s="229" t="s">
        <v>1705</v>
      </c>
      <c r="F1364" s="230" t="s">
        <v>1706</v>
      </c>
      <c r="G1364" s="231" t="s">
        <v>368</v>
      </c>
      <c r="H1364" s="232">
        <v>1692.4300000000001</v>
      </c>
      <c r="I1364" s="233"/>
      <c r="J1364" s="234">
        <f>ROUND(I1364*H1364,2)</f>
        <v>0</v>
      </c>
      <c r="K1364" s="230" t="s">
        <v>471</v>
      </c>
      <c r="L1364" s="45"/>
      <c r="M1364" s="235" t="s">
        <v>1</v>
      </c>
      <c r="N1364" s="236" t="s">
        <v>42</v>
      </c>
      <c r="O1364" s="92"/>
      <c r="P1364" s="237">
        <f>O1364*H1364</f>
        <v>0</v>
      </c>
      <c r="Q1364" s="237">
        <v>0</v>
      </c>
      <c r="R1364" s="237">
        <f>Q1364*H1364</f>
        <v>0</v>
      </c>
      <c r="S1364" s="237">
        <v>0</v>
      </c>
      <c r="T1364" s="238">
        <f>S1364*H1364</f>
        <v>0</v>
      </c>
      <c r="U1364" s="39"/>
      <c r="V1364" s="39"/>
      <c r="W1364" s="39"/>
      <c r="X1364" s="39"/>
      <c r="Y1364" s="39"/>
      <c r="Z1364" s="39"/>
      <c r="AA1364" s="39"/>
      <c r="AB1364" s="39"/>
      <c r="AC1364" s="39"/>
      <c r="AD1364" s="39"/>
      <c r="AE1364" s="39"/>
      <c r="AR1364" s="239" t="s">
        <v>440</v>
      </c>
      <c r="AT1364" s="239" t="s">
        <v>365</v>
      </c>
      <c r="AU1364" s="239" t="s">
        <v>88</v>
      </c>
      <c r="AY1364" s="18" t="s">
        <v>362</v>
      </c>
      <c r="BE1364" s="240">
        <f>IF(N1364="základní",J1364,0)</f>
        <v>0</v>
      </c>
      <c r="BF1364" s="240">
        <f>IF(N1364="snížená",J1364,0)</f>
        <v>0</v>
      </c>
      <c r="BG1364" s="240">
        <f>IF(N1364="zákl. přenesená",J1364,0)</f>
        <v>0</v>
      </c>
      <c r="BH1364" s="240">
        <f>IF(N1364="sníž. přenesená",J1364,0)</f>
        <v>0</v>
      </c>
      <c r="BI1364" s="240">
        <f>IF(N1364="nulová",J1364,0)</f>
        <v>0</v>
      </c>
      <c r="BJ1364" s="18" t="s">
        <v>88</v>
      </c>
      <c r="BK1364" s="240">
        <f>ROUND(I1364*H1364,2)</f>
        <v>0</v>
      </c>
      <c r="BL1364" s="18" t="s">
        <v>440</v>
      </c>
      <c r="BM1364" s="239" t="s">
        <v>1707</v>
      </c>
    </row>
    <row r="1365" s="2" customFormat="1" ht="24.15" customHeight="1">
      <c r="A1365" s="39"/>
      <c r="B1365" s="40"/>
      <c r="C1365" s="228" t="s">
        <v>1704</v>
      </c>
      <c r="D1365" s="228" t="s">
        <v>365</v>
      </c>
      <c r="E1365" s="229" t="s">
        <v>1709</v>
      </c>
      <c r="F1365" s="230" t="s">
        <v>1710</v>
      </c>
      <c r="G1365" s="231" t="s">
        <v>482</v>
      </c>
      <c r="H1365" s="232">
        <v>35.966000000000001</v>
      </c>
      <c r="I1365" s="233"/>
      <c r="J1365" s="234">
        <f>ROUND(I1365*H1365,2)</f>
        <v>0</v>
      </c>
      <c r="K1365" s="230" t="s">
        <v>369</v>
      </c>
      <c r="L1365" s="45"/>
      <c r="M1365" s="235" t="s">
        <v>1</v>
      </c>
      <c r="N1365" s="236" t="s">
        <v>42</v>
      </c>
      <c r="O1365" s="92"/>
      <c r="P1365" s="237">
        <f>O1365*H1365</f>
        <v>0</v>
      </c>
      <c r="Q1365" s="237">
        <v>0</v>
      </c>
      <c r="R1365" s="237">
        <f>Q1365*H1365</f>
        <v>0</v>
      </c>
      <c r="S1365" s="237">
        <v>0</v>
      </c>
      <c r="T1365" s="238">
        <f>S1365*H1365</f>
        <v>0</v>
      </c>
      <c r="U1365" s="39"/>
      <c r="V1365" s="39"/>
      <c r="W1365" s="39"/>
      <c r="X1365" s="39"/>
      <c r="Y1365" s="39"/>
      <c r="Z1365" s="39"/>
      <c r="AA1365" s="39"/>
      <c r="AB1365" s="39"/>
      <c r="AC1365" s="39"/>
      <c r="AD1365" s="39"/>
      <c r="AE1365" s="39"/>
      <c r="AR1365" s="239" t="s">
        <v>440</v>
      </c>
      <c r="AT1365" s="239" t="s">
        <v>365</v>
      </c>
      <c r="AU1365" s="239" t="s">
        <v>88</v>
      </c>
      <c r="AY1365" s="18" t="s">
        <v>362</v>
      </c>
      <c r="BE1365" s="240">
        <f>IF(N1365="základní",J1365,0)</f>
        <v>0</v>
      </c>
      <c r="BF1365" s="240">
        <f>IF(N1365="snížená",J1365,0)</f>
        <v>0</v>
      </c>
      <c r="BG1365" s="240">
        <f>IF(N1365="zákl. přenesená",J1365,0)</f>
        <v>0</v>
      </c>
      <c r="BH1365" s="240">
        <f>IF(N1365="sníž. přenesená",J1365,0)</f>
        <v>0</v>
      </c>
      <c r="BI1365" s="240">
        <f>IF(N1365="nulová",J1365,0)</f>
        <v>0</v>
      </c>
      <c r="BJ1365" s="18" t="s">
        <v>88</v>
      </c>
      <c r="BK1365" s="240">
        <f>ROUND(I1365*H1365,2)</f>
        <v>0</v>
      </c>
      <c r="BL1365" s="18" t="s">
        <v>440</v>
      </c>
      <c r="BM1365" s="239" t="s">
        <v>1711</v>
      </c>
    </row>
    <row r="1366" s="12" customFormat="1" ht="22.8" customHeight="1">
      <c r="A1366" s="12"/>
      <c r="B1366" s="212"/>
      <c r="C1366" s="213"/>
      <c r="D1366" s="214" t="s">
        <v>75</v>
      </c>
      <c r="E1366" s="226" t="s">
        <v>1712</v>
      </c>
      <c r="F1366" s="226" t="s">
        <v>1713</v>
      </c>
      <c r="G1366" s="213"/>
      <c r="H1366" s="213"/>
      <c r="I1366" s="216"/>
      <c r="J1366" s="227">
        <f>BK1366</f>
        <v>0</v>
      </c>
      <c r="K1366" s="213"/>
      <c r="L1366" s="218"/>
      <c r="M1366" s="219"/>
      <c r="N1366" s="220"/>
      <c r="O1366" s="220"/>
      <c r="P1366" s="221">
        <f>SUM(P1367:P1381)</f>
        <v>0</v>
      </c>
      <c r="Q1366" s="220"/>
      <c r="R1366" s="221">
        <f>SUM(R1367:R1381)</f>
        <v>0.088263999999999995</v>
      </c>
      <c r="S1366" s="220"/>
      <c r="T1366" s="222">
        <f>SUM(T1367:T1381)</f>
        <v>0</v>
      </c>
      <c r="U1366" s="12"/>
      <c r="V1366" s="12"/>
      <c r="W1366" s="12"/>
      <c r="X1366" s="12"/>
      <c r="Y1366" s="12"/>
      <c r="Z1366" s="12"/>
      <c r="AA1366" s="12"/>
      <c r="AB1366" s="12"/>
      <c r="AC1366" s="12"/>
      <c r="AD1366" s="12"/>
      <c r="AE1366" s="12"/>
      <c r="AR1366" s="223" t="s">
        <v>88</v>
      </c>
      <c r="AT1366" s="224" t="s">
        <v>75</v>
      </c>
      <c r="AU1366" s="224" t="s">
        <v>83</v>
      </c>
      <c r="AY1366" s="223" t="s">
        <v>362</v>
      </c>
      <c r="BK1366" s="225">
        <f>SUM(BK1367:BK1381)</f>
        <v>0</v>
      </c>
    </row>
    <row r="1367" s="2" customFormat="1" ht="16.5" customHeight="1">
      <c r="A1367" s="39"/>
      <c r="B1367" s="40"/>
      <c r="C1367" s="228" t="s">
        <v>1708</v>
      </c>
      <c r="D1367" s="228" t="s">
        <v>365</v>
      </c>
      <c r="E1367" s="229" t="s">
        <v>1715</v>
      </c>
      <c r="F1367" s="230" t="s">
        <v>1716</v>
      </c>
      <c r="G1367" s="231" t="s">
        <v>368</v>
      </c>
      <c r="H1367" s="232">
        <v>149.59999999999999</v>
      </c>
      <c r="I1367" s="233"/>
      <c r="J1367" s="234">
        <f>ROUND(I1367*H1367,2)</f>
        <v>0</v>
      </c>
      <c r="K1367" s="230" t="s">
        <v>369</v>
      </c>
      <c r="L1367" s="45"/>
      <c r="M1367" s="235" t="s">
        <v>1</v>
      </c>
      <c r="N1367" s="236" t="s">
        <v>42</v>
      </c>
      <c r="O1367" s="92"/>
      <c r="P1367" s="237">
        <f>O1367*H1367</f>
        <v>0</v>
      </c>
      <c r="Q1367" s="237">
        <v>6.9999999999999994E-05</v>
      </c>
      <c r="R1367" s="237">
        <f>Q1367*H1367</f>
        <v>0.010471999999999999</v>
      </c>
      <c r="S1367" s="237">
        <v>0</v>
      </c>
      <c r="T1367" s="238">
        <f>S1367*H1367</f>
        <v>0</v>
      </c>
      <c r="U1367" s="39"/>
      <c r="V1367" s="39"/>
      <c r="W1367" s="39"/>
      <c r="X1367" s="39"/>
      <c r="Y1367" s="39"/>
      <c r="Z1367" s="39"/>
      <c r="AA1367" s="39"/>
      <c r="AB1367" s="39"/>
      <c r="AC1367" s="39"/>
      <c r="AD1367" s="39"/>
      <c r="AE1367" s="39"/>
      <c r="AR1367" s="239" t="s">
        <v>440</v>
      </c>
      <c r="AT1367" s="239" t="s">
        <v>365</v>
      </c>
      <c r="AU1367" s="239" t="s">
        <v>88</v>
      </c>
      <c r="AY1367" s="18" t="s">
        <v>362</v>
      </c>
      <c r="BE1367" s="240">
        <f>IF(N1367="základní",J1367,0)</f>
        <v>0</v>
      </c>
      <c r="BF1367" s="240">
        <f>IF(N1367="snížená",J1367,0)</f>
        <v>0</v>
      </c>
      <c r="BG1367" s="240">
        <f>IF(N1367="zákl. přenesená",J1367,0)</f>
        <v>0</v>
      </c>
      <c r="BH1367" s="240">
        <f>IF(N1367="sníž. přenesená",J1367,0)</f>
        <v>0</v>
      </c>
      <c r="BI1367" s="240">
        <f>IF(N1367="nulová",J1367,0)</f>
        <v>0</v>
      </c>
      <c r="BJ1367" s="18" t="s">
        <v>88</v>
      </c>
      <c r="BK1367" s="240">
        <f>ROUND(I1367*H1367,2)</f>
        <v>0</v>
      </c>
      <c r="BL1367" s="18" t="s">
        <v>440</v>
      </c>
      <c r="BM1367" s="239" t="s">
        <v>4929</v>
      </c>
    </row>
    <row r="1368" s="15" customFormat="1">
      <c r="A1368" s="15"/>
      <c r="B1368" s="274"/>
      <c r="C1368" s="275"/>
      <c r="D1368" s="243" t="s">
        <v>372</v>
      </c>
      <c r="E1368" s="276" t="s">
        <v>1</v>
      </c>
      <c r="F1368" s="277" t="s">
        <v>1718</v>
      </c>
      <c r="G1368" s="275"/>
      <c r="H1368" s="276" t="s">
        <v>1</v>
      </c>
      <c r="I1368" s="278"/>
      <c r="J1368" s="275"/>
      <c r="K1368" s="275"/>
      <c r="L1368" s="279"/>
      <c r="M1368" s="280"/>
      <c r="N1368" s="281"/>
      <c r="O1368" s="281"/>
      <c r="P1368" s="281"/>
      <c r="Q1368" s="281"/>
      <c r="R1368" s="281"/>
      <c r="S1368" s="281"/>
      <c r="T1368" s="282"/>
      <c r="U1368" s="15"/>
      <c r="V1368" s="15"/>
      <c r="W1368" s="15"/>
      <c r="X1368" s="15"/>
      <c r="Y1368" s="15"/>
      <c r="Z1368" s="15"/>
      <c r="AA1368" s="15"/>
      <c r="AB1368" s="15"/>
      <c r="AC1368" s="15"/>
      <c r="AD1368" s="15"/>
      <c r="AE1368" s="15"/>
      <c r="AT1368" s="283" t="s">
        <v>372</v>
      </c>
      <c r="AU1368" s="283" t="s">
        <v>88</v>
      </c>
      <c r="AV1368" s="15" t="s">
        <v>83</v>
      </c>
      <c r="AW1368" s="15" t="s">
        <v>32</v>
      </c>
      <c r="AX1368" s="15" t="s">
        <v>76</v>
      </c>
      <c r="AY1368" s="283" t="s">
        <v>362</v>
      </c>
    </row>
    <row r="1369" s="13" customFormat="1">
      <c r="A1369" s="13"/>
      <c r="B1369" s="241"/>
      <c r="C1369" s="242"/>
      <c r="D1369" s="243" t="s">
        <v>372</v>
      </c>
      <c r="E1369" s="244" t="s">
        <v>1</v>
      </c>
      <c r="F1369" s="245" t="s">
        <v>1719</v>
      </c>
      <c r="G1369" s="242"/>
      <c r="H1369" s="246">
        <v>61.600000000000001</v>
      </c>
      <c r="I1369" s="247"/>
      <c r="J1369" s="242"/>
      <c r="K1369" s="242"/>
      <c r="L1369" s="248"/>
      <c r="M1369" s="249"/>
      <c r="N1369" s="250"/>
      <c r="O1369" s="250"/>
      <c r="P1369" s="250"/>
      <c r="Q1369" s="250"/>
      <c r="R1369" s="250"/>
      <c r="S1369" s="250"/>
      <c r="T1369" s="251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52" t="s">
        <v>372</v>
      </c>
      <c r="AU1369" s="252" t="s">
        <v>88</v>
      </c>
      <c r="AV1369" s="13" t="s">
        <v>88</v>
      </c>
      <c r="AW1369" s="13" t="s">
        <v>32</v>
      </c>
      <c r="AX1369" s="13" t="s">
        <v>76</v>
      </c>
      <c r="AY1369" s="252" t="s">
        <v>362</v>
      </c>
    </row>
    <row r="1370" s="13" customFormat="1">
      <c r="A1370" s="13"/>
      <c r="B1370" s="241"/>
      <c r="C1370" s="242"/>
      <c r="D1370" s="243" t="s">
        <v>372</v>
      </c>
      <c r="E1370" s="244" t="s">
        <v>1</v>
      </c>
      <c r="F1370" s="245" t="s">
        <v>1720</v>
      </c>
      <c r="G1370" s="242"/>
      <c r="H1370" s="246">
        <v>5.0599999999999996</v>
      </c>
      <c r="I1370" s="247"/>
      <c r="J1370" s="242"/>
      <c r="K1370" s="242"/>
      <c r="L1370" s="248"/>
      <c r="M1370" s="249"/>
      <c r="N1370" s="250"/>
      <c r="O1370" s="250"/>
      <c r="P1370" s="250"/>
      <c r="Q1370" s="250"/>
      <c r="R1370" s="250"/>
      <c r="S1370" s="250"/>
      <c r="T1370" s="251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52" t="s">
        <v>372</v>
      </c>
      <c r="AU1370" s="252" t="s">
        <v>88</v>
      </c>
      <c r="AV1370" s="13" t="s">
        <v>88</v>
      </c>
      <c r="AW1370" s="13" t="s">
        <v>32</v>
      </c>
      <c r="AX1370" s="13" t="s">
        <v>76</v>
      </c>
      <c r="AY1370" s="252" t="s">
        <v>362</v>
      </c>
    </row>
    <row r="1371" s="14" customFormat="1">
      <c r="A1371" s="14"/>
      <c r="B1371" s="263"/>
      <c r="C1371" s="264"/>
      <c r="D1371" s="243" t="s">
        <v>372</v>
      </c>
      <c r="E1371" s="265" t="s">
        <v>1</v>
      </c>
      <c r="F1371" s="266" t="s">
        <v>396</v>
      </c>
      <c r="G1371" s="264"/>
      <c r="H1371" s="267">
        <v>66.659999999999997</v>
      </c>
      <c r="I1371" s="268"/>
      <c r="J1371" s="264"/>
      <c r="K1371" s="264"/>
      <c r="L1371" s="269"/>
      <c r="M1371" s="270"/>
      <c r="N1371" s="271"/>
      <c r="O1371" s="271"/>
      <c r="P1371" s="271"/>
      <c r="Q1371" s="271"/>
      <c r="R1371" s="271"/>
      <c r="S1371" s="271"/>
      <c r="T1371" s="272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73" t="s">
        <v>372</v>
      </c>
      <c r="AU1371" s="273" t="s">
        <v>88</v>
      </c>
      <c r="AV1371" s="14" t="s">
        <v>370</v>
      </c>
      <c r="AW1371" s="14" t="s">
        <v>32</v>
      </c>
      <c r="AX1371" s="14" t="s">
        <v>76</v>
      </c>
      <c r="AY1371" s="273" t="s">
        <v>362</v>
      </c>
    </row>
    <row r="1372" s="13" customFormat="1">
      <c r="A1372" s="13"/>
      <c r="B1372" s="241"/>
      <c r="C1372" s="242"/>
      <c r="D1372" s="243" t="s">
        <v>372</v>
      </c>
      <c r="E1372" s="244" t="s">
        <v>1</v>
      </c>
      <c r="F1372" s="245" t="s">
        <v>1721</v>
      </c>
      <c r="G1372" s="242"/>
      <c r="H1372" s="246">
        <v>133.31999999999999</v>
      </c>
      <c r="I1372" s="247"/>
      <c r="J1372" s="242"/>
      <c r="K1372" s="242"/>
      <c r="L1372" s="248"/>
      <c r="M1372" s="249"/>
      <c r="N1372" s="250"/>
      <c r="O1372" s="250"/>
      <c r="P1372" s="250"/>
      <c r="Q1372" s="250"/>
      <c r="R1372" s="250"/>
      <c r="S1372" s="250"/>
      <c r="T1372" s="251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52" t="s">
        <v>372</v>
      </c>
      <c r="AU1372" s="252" t="s">
        <v>88</v>
      </c>
      <c r="AV1372" s="13" t="s">
        <v>88</v>
      </c>
      <c r="AW1372" s="13" t="s">
        <v>32</v>
      </c>
      <c r="AX1372" s="13" t="s">
        <v>76</v>
      </c>
      <c r="AY1372" s="252" t="s">
        <v>362</v>
      </c>
    </row>
    <row r="1373" s="15" customFormat="1">
      <c r="A1373" s="15"/>
      <c r="B1373" s="274"/>
      <c r="C1373" s="275"/>
      <c r="D1373" s="243" t="s">
        <v>372</v>
      </c>
      <c r="E1373" s="276" t="s">
        <v>1</v>
      </c>
      <c r="F1373" s="277" t="s">
        <v>1722</v>
      </c>
      <c r="G1373" s="275"/>
      <c r="H1373" s="276" t="s">
        <v>1</v>
      </c>
      <c r="I1373" s="278"/>
      <c r="J1373" s="275"/>
      <c r="K1373" s="275"/>
      <c r="L1373" s="279"/>
      <c r="M1373" s="280"/>
      <c r="N1373" s="281"/>
      <c r="O1373" s="281"/>
      <c r="P1373" s="281"/>
      <c r="Q1373" s="281"/>
      <c r="R1373" s="281"/>
      <c r="S1373" s="281"/>
      <c r="T1373" s="282"/>
      <c r="U1373" s="15"/>
      <c r="V1373" s="15"/>
      <c r="W1373" s="15"/>
      <c r="X1373" s="15"/>
      <c r="Y1373" s="15"/>
      <c r="Z1373" s="15"/>
      <c r="AA1373" s="15"/>
      <c r="AB1373" s="15"/>
      <c r="AC1373" s="15"/>
      <c r="AD1373" s="15"/>
      <c r="AE1373" s="15"/>
      <c r="AT1373" s="283" t="s">
        <v>372</v>
      </c>
      <c r="AU1373" s="283" t="s">
        <v>88</v>
      </c>
      <c r="AV1373" s="15" t="s">
        <v>83</v>
      </c>
      <c r="AW1373" s="15" t="s">
        <v>32</v>
      </c>
      <c r="AX1373" s="15" t="s">
        <v>76</v>
      </c>
      <c r="AY1373" s="283" t="s">
        <v>362</v>
      </c>
    </row>
    <row r="1374" s="13" customFormat="1">
      <c r="A1374" s="13"/>
      <c r="B1374" s="241"/>
      <c r="C1374" s="242"/>
      <c r="D1374" s="243" t="s">
        <v>372</v>
      </c>
      <c r="E1374" s="244" t="s">
        <v>1</v>
      </c>
      <c r="F1374" s="245" t="s">
        <v>1723</v>
      </c>
      <c r="G1374" s="242"/>
      <c r="H1374" s="246">
        <v>15.359999999999999</v>
      </c>
      <c r="I1374" s="247"/>
      <c r="J1374" s="242"/>
      <c r="K1374" s="242"/>
      <c r="L1374" s="248"/>
      <c r="M1374" s="249"/>
      <c r="N1374" s="250"/>
      <c r="O1374" s="250"/>
      <c r="P1374" s="250"/>
      <c r="Q1374" s="250"/>
      <c r="R1374" s="250"/>
      <c r="S1374" s="250"/>
      <c r="T1374" s="251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52" t="s">
        <v>372</v>
      </c>
      <c r="AU1374" s="252" t="s">
        <v>88</v>
      </c>
      <c r="AV1374" s="13" t="s">
        <v>88</v>
      </c>
      <c r="AW1374" s="13" t="s">
        <v>32</v>
      </c>
      <c r="AX1374" s="13" t="s">
        <v>76</v>
      </c>
      <c r="AY1374" s="252" t="s">
        <v>362</v>
      </c>
    </row>
    <row r="1375" s="13" customFormat="1">
      <c r="A1375" s="13"/>
      <c r="B1375" s="241"/>
      <c r="C1375" s="242"/>
      <c r="D1375" s="243" t="s">
        <v>372</v>
      </c>
      <c r="E1375" s="244" t="s">
        <v>1</v>
      </c>
      <c r="F1375" s="245" t="s">
        <v>1724</v>
      </c>
      <c r="G1375" s="242"/>
      <c r="H1375" s="246">
        <v>0.92000000000000004</v>
      </c>
      <c r="I1375" s="247"/>
      <c r="J1375" s="242"/>
      <c r="K1375" s="242"/>
      <c r="L1375" s="248"/>
      <c r="M1375" s="249"/>
      <c r="N1375" s="250"/>
      <c r="O1375" s="250"/>
      <c r="P1375" s="250"/>
      <c r="Q1375" s="250"/>
      <c r="R1375" s="250"/>
      <c r="S1375" s="250"/>
      <c r="T1375" s="251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252" t="s">
        <v>372</v>
      </c>
      <c r="AU1375" s="252" t="s">
        <v>88</v>
      </c>
      <c r="AV1375" s="13" t="s">
        <v>88</v>
      </c>
      <c r="AW1375" s="13" t="s">
        <v>32</v>
      </c>
      <c r="AX1375" s="13" t="s">
        <v>76</v>
      </c>
      <c r="AY1375" s="252" t="s">
        <v>362</v>
      </c>
    </row>
    <row r="1376" s="14" customFormat="1">
      <c r="A1376" s="14"/>
      <c r="B1376" s="263"/>
      <c r="C1376" s="264"/>
      <c r="D1376" s="243" t="s">
        <v>372</v>
      </c>
      <c r="E1376" s="265" t="s">
        <v>1</v>
      </c>
      <c r="F1376" s="266" t="s">
        <v>396</v>
      </c>
      <c r="G1376" s="264"/>
      <c r="H1376" s="267">
        <v>149.59999999999999</v>
      </c>
      <c r="I1376" s="268"/>
      <c r="J1376" s="264"/>
      <c r="K1376" s="264"/>
      <c r="L1376" s="269"/>
      <c r="M1376" s="270"/>
      <c r="N1376" s="271"/>
      <c r="O1376" s="271"/>
      <c r="P1376" s="271"/>
      <c r="Q1376" s="271"/>
      <c r="R1376" s="271"/>
      <c r="S1376" s="271"/>
      <c r="T1376" s="272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T1376" s="273" t="s">
        <v>372</v>
      </c>
      <c r="AU1376" s="273" t="s">
        <v>88</v>
      </c>
      <c r="AV1376" s="14" t="s">
        <v>370</v>
      </c>
      <c r="AW1376" s="14" t="s">
        <v>32</v>
      </c>
      <c r="AX1376" s="14" t="s">
        <v>83</v>
      </c>
      <c r="AY1376" s="273" t="s">
        <v>362</v>
      </c>
    </row>
    <row r="1377" s="2" customFormat="1" ht="24.15" customHeight="1">
      <c r="A1377" s="39"/>
      <c r="B1377" s="40"/>
      <c r="C1377" s="228" t="s">
        <v>1714</v>
      </c>
      <c r="D1377" s="228" t="s">
        <v>365</v>
      </c>
      <c r="E1377" s="229" t="s">
        <v>1726</v>
      </c>
      <c r="F1377" s="230" t="s">
        <v>1727</v>
      </c>
      <c r="G1377" s="231" t="s">
        <v>368</v>
      </c>
      <c r="H1377" s="232">
        <v>149.59999999999999</v>
      </c>
      <c r="I1377" s="233"/>
      <c r="J1377" s="234">
        <f>ROUND(I1377*H1377,2)</f>
        <v>0</v>
      </c>
      <c r="K1377" s="230" t="s">
        <v>369</v>
      </c>
      <c r="L1377" s="45"/>
      <c r="M1377" s="235" t="s">
        <v>1</v>
      </c>
      <c r="N1377" s="236" t="s">
        <v>42</v>
      </c>
      <c r="O1377" s="92"/>
      <c r="P1377" s="237">
        <f>O1377*H1377</f>
        <v>0</v>
      </c>
      <c r="Q1377" s="237">
        <v>8.0000000000000007E-05</v>
      </c>
      <c r="R1377" s="237">
        <f>Q1377*H1377</f>
        <v>0.011968000000000001</v>
      </c>
      <c r="S1377" s="237">
        <v>0</v>
      </c>
      <c r="T1377" s="238">
        <f>S1377*H1377</f>
        <v>0</v>
      </c>
      <c r="U1377" s="39"/>
      <c r="V1377" s="39"/>
      <c r="W1377" s="39"/>
      <c r="X1377" s="39"/>
      <c r="Y1377" s="39"/>
      <c r="Z1377" s="39"/>
      <c r="AA1377" s="39"/>
      <c r="AB1377" s="39"/>
      <c r="AC1377" s="39"/>
      <c r="AD1377" s="39"/>
      <c r="AE1377" s="39"/>
      <c r="AR1377" s="239" t="s">
        <v>440</v>
      </c>
      <c r="AT1377" s="239" t="s">
        <v>365</v>
      </c>
      <c r="AU1377" s="239" t="s">
        <v>88</v>
      </c>
      <c r="AY1377" s="18" t="s">
        <v>362</v>
      </c>
      <c r="BE1377" s="240">
        <f>IF(N1377="základní",J1377,0)</f>
        <v>0</v>
      </c>
      <c r="BF1377" s="240">
        <f>IF(N1377="snížená",J1377,0)</f>
        <v>0</v>
      </c>
      <c r="BG1377" s="240">
        <f>IF(N1377="zákl. přenesená",J1377,0)</f>
        <v>0</v>
      </c>
      <c r="BH1377" s="240">
        <f>IF(N1377="sníž. přenesená",J1377,0)</f>
        <v>0</v>
      </c>
      <c r="BI1377" s="240">
        <f>IF(N1377="nulová",J1377,0)</f>
        <v>0</v>
      </c>
      <c r="BJ1377" s="18" t="s">
        <v>88</v>
      </c>
      <c r="BK1377" s="240">
        <f>ROUND(I1377*H1377,2)</f>
        <v>0</v>
      </c>
      <c r="BL1377" s="18" t="s">
        <v>440</v>
      </c>
      <c r="BM1377" s="239" t="s">
        <v>4930</v>
      </c>
    </row>
    <row r="1378" s="2" customFormat="1" ht="24.15" customHeight="1">
      <c r="A1378" s="39"/>
      <c r="B1378" s="40"/>
      <c r="C1378" s="228" t="s">
        <v>1725</v>
      </c>
      <c r="D1378" s="228" t="s">
        <v>365</v>
      </c>
      <c r="E1378" s="229" t="s">
        <v>1730</v>
      </c>
      <c r="F1378" s="230" t="s">
        <v>1731</v>
      </c>
      <c r="G1378" s="231" t="s">
        <v>368</v>
      </c>
      <c r="H1378" s="232">
        <v>149.59999999999999</v>
      </c>
      <c r="I1378" s="233"/>
      <c r="J1378" s="234">
        <f>ROUND(I1378*H1378,2)</f>
        <v>0</v>
      </c>
      <c r="K1378" s="230" t="s">
        <v>369</v>
      </c>
      <c r="L1378" s="45"/>
      <c r="M1378" s="235" t="s">
        <v>1</v>
      </c>
      <c r="N1378" s="236" t="s">
        <v>42</v>
      </c>
      <c r="O1378" s="92"/>
      <c r="P1378" s="237">
        <f>O1378*H1378</f>
        <v>0</v>
      </c>
      <c r="Q1378" s="237">
        <v>6.0000000000000002E-05</v>
      </c>
      <c r="R1378" s="237">
        <f>Q1378*H1378</f>
        <v>0.0089759999999999996</v>
      </c>
      <c r="S1378" s="237">
        <v>0</v>
      </c>
      <c r="T1378" s="238">
        <f>S1378*H1378</f>
        <v>0</v>
      </c>
      <c r="U1378" s="39"/>
      <c r="V1378" s="39"/>
      <c r="W1378" s="39"/>
      <c r="X1378" s="39"/>
      <c r="Y1378" s="39"/>
      <c r="Z1378" s="39"/>
      <c r="AA1378" s="39"/>
      <c r="AB1378" s="39"/>
      <c r="AC1378" s="39"/>
      <c r="AD1378" s="39"/>
      <c r="AE1378" s="39"/>
      <c r="AR1378" s="239" t="s">
        <v>440</v>
      </c>
      <c r="AT1378" s="239" t="s">
        <v>365</v>
      </c>
      <c r="AU1378" s="239" t="s">
        <v>88</v>
      </c>
      <c r="AY1378" s="18" t="s">
        <v>362</v>
      </c>
      <c r="BE1378" s="240">
        <f>IF(N1378="základní",J1378,0)</f>
        <v>0</v>
      </c>
      <c r="BF1378" s="240">
        <f>IF(N1378="snížená",J1378,0)</f>
        <v>0</v>
      </c>
      <c r="BG1378" s="240">
        <f>IF(N1378="zákl. přenesená",J1378,0)</f>
        <v>0</v>
      </c>
      <c r="BH1378" s="240">
        <f>IF(N1378="sníž. přenesená",J1378,0)</f>
        <v>0</v>
      </c>
      <c r="BI1378" s="240">
        <f>IF(N1378="nulová",J1378,0)</f>
        <v>0</v>
      </c>
      <c r="BJ1378" s="18" t="s">
        <v>88</v>
      </c>
      <c r="BK1378" s="240">
        <f>ROUND(I1378*H1378,2)</f>
        <v>0</v>
      </c>
      <c r="BL1378" s="18" t="s">
        <v>440</v>
      </c>
      <c r="BM1378" s="239" t="s">
        <v>4931</v>
      </c>
    </row>
    <row r="1379" s="2" customFormat="1" ht="24.15" customHeight="1">
      <c r="A1379" s="39"/>
      <c r="B1379" s="40"/>
      <c r="C1379" s="228" t="s">
        <v>1729</v>
      </c>
      <c r="D1379" s="228" t="s">
        <v>365</v>
      </c>
      <c r="E1379" s="229" t="s">
        <v>1734</v>
      </c>
      <c r="F1379" s="230" t="s">
        <v>1735</v>
      </c>
      <c r="G1379" s="231" t="s">
        <v>368</v>
      </c>
      <c r="H1379" s="232">
        <v>149.59999999999999</v>
      </c>
      <c r="I1379" s="233"/>
      <c r="J1379" s="234">
        <f>ROUND(I1379*H1379,2)</f>
        <v>0</v>
      </c>
      <c r="K1379" s="230" t="s">
        <v>369</v>
      </c>
      <c r="L1379" s="45"/>
      <c r="M1379" s="235" t="s">
        <v>1</v>
      </c>
      <c r="N1379" s="236" t="s">
        <v>42</v>
      </c>
      <c r="O1379" s="92"/>
      <c r="P1379" s="237">
        <f>O1379*H1379</f>
        <v>0</v>
      </c>
      <c r="Q1379" s="237">
        <v>0.00013999999999999999</v>
      </c>
      <c r="R1379" s="237">
        <f>Q1379*H1379</f>
        <v>0.020943999999999997</v>
      </c>
      <c r="S1379" s="237">
        <v>0</v>
      </c>
      <c r="T1379" s="238">
        <f>S1379*H1379</f>
        <v>0</v>
      </c>
      <c r="U1379" s="39"/>
      <c r="V1379" s="39"/>
      <c r="W1379" s="39"/>
      <c r="X1379" s="39"/>
      <c r="Y1379" s="39"/>
      <c r="Z1379" s="39"/>
      <c r="AA1379" s="39"/>
      <c r="AB1379" s="39"/>
      <c r="AC1379" s="39"/>
      <c r="AD1379" s="39"/>
      <c r="AE1379" s="39"/>
      <c r="AR1379" s="239" t="s">
        <v>440</v>
      </c>
      <c r="AT1379" s="239" t="s">
        <v>365</v>
      </c>
      <c r="AU1379" s="239" t="s">
        <v>88</v>
      </c>
      <c r="AY1379" s="18" t="s">
        <v>362</v>
      </c>
      <c r="BE1379" s="240">
        <f>IF(N1379="základní",J1379,0)</f>
        <v>0</v>
      </c>
      <c r="BF1379" s="240">
        <f>IF(N1379="snížená",J1379,0)</f>
        <v>0</v>
      </c>
      <c r="BG1379" s="240">
        <f>IF(N1379="zákl. přenesená",J1379,0)</f>
        <v>0</v>
      </c>
      <c r="BH1379" s="240">
        <f>IF(N1379="sníž. přenesená",J1379,0)</f>
        <v>0</v>
      </c>
      <c r="BI1379" s="240">
        <f>IF(N1379="nulová",J1379,0)</f>
        <v>0</v>
      </c>
      <c r="BJ1379" s="18" t="s">
        <v>88</v>
      </c>
      <c r="BK1379" s="240">
        <f>ROUND(I1379*H1379,2)</f>
        <v>0</v>
      </c>
      <c r="BL1379" s="18" t="s">
        <v>440</v>
      </c>
      <c r="BM1379" s="239" t="s">
        <v>4932</v>
      </c>
    </row>
    <row r="1380" s="2" customFormat="1" ht="24.15" customHeight="1">
      <c r="A1380" s="39"/>
      <c r="B1380" s="40"/>
      <c r="C1380" s="228" t="s">
        <v>1733</v>
      </c>
      <c r="D1380" s="228" t="s">
        <v>365</v>
      </c>
      <c r="E1380" s="229" t="s">
        <v>1738</v>
      </c>
      <c r="F1380" s="230" t="s">
        <v>1739</v>
      </c>
      <c r="G1380" s="231" t="s">
        <v>368</v>
      </c>
      <c r="H1380" s="232">
        <v>299.19999999999999</v>
      </c>
      <c r="I1380" s="233"/>
      <c r="J1380" s="234">
        <f>ROUND(I1380*H1380,2)</f>
        <v>0</v>
      </c>
      <c r="K1380" s="230" t="s">
        <v>369</v>
      </c>
      <c r="L1380" s="45"/>
      <c r="M1380" s="235" t="s">
        <v>1</v>
      </c>
      <c r="N1380" s="236" t="s">
        <v>42</v>
      </c>
      <c r="O1380" s="92"/>
      <c r="P1380" s="237">
        <f>O1380*H1380</f>
        <v>0</v>
      </c>
      <c r="Q1380" s="237">
        <v>0.00012</v>
      </c>
      <c r="R1380" s="237">
        <f>Q1380*H1380</f>
        <v>0.035903999999999998</v>
      </c>
      <c r="S1380" s="237">
        <v>0</v>
      </c>
      <c r="T1380" s="238">
        <f>S1380*H1380</f>
        <v>0</v>
      </c>
      <c r="U1380" s="39"/>
      <c r="V1380" s="39"/>
      <c r="W1380" s="39"/>
      <c r="X1380" s="39"/>
      <c r="Y1380" s="39"/>
      <c r="Z1380" s="39"/>
      <c r="AA1380" s="39"/>
      <c r="AB1380" s="39"/>
      <c r="AC1380" s="39"/>
      <c r="AD1380" s="39"/>
      <c r="AE1380" s="39"/>
      <c r="AR1380" s="239" t="s">
        <v>440</v>
      </c>
      <c r="AT1380" s="239" t="s">
        <v>365</v>
      </c>
      <c r="AU1380" s="239" t="s">
        <v>88</v>
      </c>
      <c r="AY1380" s="18" t="s">
        <v>362</v>
      </c>
      <c r="BE1380" s="240">
        <f>IF(N1380="základní",J1380,0)</f>
        <v>0</v>
      </c>
      <c r="BF1380" s="240">
        <f>IF(N1380="snížená",J1380,0)</f>
        <v>0</v>
      </c>
      <c r="BG1380" s="240">
        <f>IF(N1380="zákl. přenesená",J1380,0)</f>
        <v>0</v>
      </c>
      <c r="BH1380" s="240">
        <f>IF(N1380="sníž. přenesená",J1380,0)</f>
        <v>0</v>
      </c>
      <c r="BI1380" s="240">
        <f>IF(N1380="nulová",J1380,0)</f>
        <v>0</v>
      </c>
      <c r="BJ1380" s="18" t="s">
        <v>88</v>
      </c>
      <c r="BK1380" s="240">
        <f>ROUND(I1380*H1380,2)</f>
        <v>0</v>
      </c>
      <c r="BL1380" s="18" t="s">
        <v>440</v>
      </c>
      <c r="BM1380" s="239" t="s">
        <v>4933</v>
      </c>
    </row>
    <row r="1381" s="13" customFormat="1">
      <c r="A1381" s="13"/>
      <c r="B1381" s="241"/>
      <c r="C1381" s="242"/>
      <c r="D1381" s="243" t="s">
        <v>372</v>
      </c>
      <c r="E1381" s="244" t="s">
        <v>1</v>
      </c>
      <c r="F1381" s="245" t="s">
        <v>1741</v>
      </c>
      <c r="G1381" s="242"/>
      <c r="H1381" s="246">
        <v>299.19999999999999</v>
      </c>
      <c r="I1381" s="247"/>
      <c r="J1381" s="242"/>
      <c r="K1381" s="242"/>
      <c r="L1381" s="248"/>
      <c r="M1381" s="249"/>
      <c r="N1381" s="250"/>
      <c r="O1381" s="250"/>
      <c r="P1381" s="250"/>
      <c r="Q1381" s="250"/>
      <c r="R1381" s="250"/>
      <c r="S1381" s="250"/>
      <c r="T1381" s="251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252" t="s">
        <v>372</v>
      </c>
      <c r="AU1381" s="252" t="s">
        <v>88</v>
      </c>
      <c r="AV1381" s="13" t="s">
        <v>88</v>
      </c>
      <c r="AW1381" s="13" t="s">
        <v>32</v>
      </c>
      <c r="AX1381" s="13" t="s">
        <v>83</v>
      </c>
      <c r="AY1381" s="252" t="s">
        <v>362</v>
      </c>
    </row>
    <row r="1382" s="12" customFormat="1" ht="22.8" customHeight="1">
      <c r="A1382" s="12"/>
      <c r="B1382" s="212"/>
      <c r="C1382" s="213"/>
      <c r="D1382" s="214" t="s">
        <v>75</v>
      </c>
      <c r="E1382" s="226" t="s">
        <v>1742</v>
      </c>
      <c r="F1382" s="226" t="s">
        <v>1743</v>
      </c>
      <c r="G1382" s="213"/>
      <c r="H1382" s="213"/>
      <c r="I1382" s="216"/>
      <c r="J1382" s="227">
        <f>BK1382</f>
        <v>0</v>
      </c>
      <c r="K1382" s="213"/>
      <c r="L1382" s="218"/>
      <c r="M1382" s="219"/>
      <c r="N1382" s="220"/>
      <c r="O1382" s="220"/>
      <c r="P1382" s="221">
        <f>SUM(P1383:P1398)</f>
        <v>0</v>
      </c>
      <c r="Q1382" s="220"/>
      <c r="R1382" s="221">
        <f>SUM(R1383:R1398)</f>
        <v>12.521521499999999</v>
      </c>
      <c r="S1382" s="220"/>
      <c r="T1382" s="222">
        <f>SUM(T1383:T1398)</f>
        <v>2.2318499599999999</v>
      </c>
      <c r="U1382" s="12"/>
      <c r="V1382" s="12"/>
      <c r="W1382" s="12"/>
      <c r="X1382" s="12"/>
      <c r="Y1382" s="12"/>
      <c r="Z1382" s="12"/>
      <c r="AA1382" s="12"/>
      <c r="AB1382" s="12"/>
      <c r="AC1382" s="12"/>
      <c r="AD1382" s="12"/>
      <c r="AE1382" s="12"/>
      <c r="AR1382" s="223" t="s">
        <v>88</v>
      </c>
      <c r="AT1382" s="224" t="s">
        <v>75</v>
      </c>
      <c r="AU1382" s="224" t="s">
        <v>83</v>
      </c>
      <c r="AY1382" s="223" t="s">
        <v>362</v>
      </c>
      <c r="BK1382" s="225">
        <f>SUM(BK1383:BK1398)</f>
        <v>0</v>
      </c>
    </row>
    <row r="1383" s="2" customFormat="1" ht="16.5" customHeight="1">
      <c r="A1383" s="39"/>
      <c r="B1383" s="40"/>
      <c r="C1383" s="228" t="s">
        <v>1737</v>
      </c>
      <c r="D1383" s="228" t="s">
        <v>365</v>
      </c>
      <c r="E1383" s="229" t="s">
        <v>1745</v>
      </c>
      <c r="F1383" s="230" t="s">
        <v>1746</v>
      </c>
      <c r="G1383" s="231" t="s">
        <v>368</v>
      </c>
      <c r="H1383" s="232">
        <v>7199.5159999999996</v>
      </c>
      <c r="I1383" s="233"/>
      <c r="J1383" s="234">
        <f>ROUND(I1383*H1383,2)</f>
        <v>0</v>
      </c>
      <c r="K1383" s="230" t="s">
        <v>369</v>
      </c>
      <c r="L1383" s="45"/>
      <c r="M1383" s="235" t="s">
        <v>1</v>
      </c>
      <c r="N1383" s="236" t="s">
        <v>42</v>
      </c>
      <c r="O1383" s="92"/>
      <c r="P1383" s="237">
        <f>O1383*H1383</f>
        <v>0</v>
      </c>
      <c r="Q1383" s="237">
        <v>0.001</v>
      </c>
      <c r="R1383" s="237">
        <f>Q1383*H1383</f>
        <v>7.199516</v>
      </c>
      <c r="S1383" s="237">
        <v>0.00031</v>
      </c>
      <c r="T1383" s="238">
        <f>S1383*H1383</f>
        <v>2.2318499599999999</v>
      </c>
      <c r="U1383" s="39"/>
      <c r="V1383" s="39"/>
      <c r="W1383" s="39"/>
      <c r="X1383" s="39"/>
      <c r="Y1383" s="39"/>
      <c r="Z1383" s="39"/>
      <c r="AA1383" s="39"/>
      <c r="AB1383" s="39"/>
      <c r="AC1383" s="39"/>
      <c r="AD1383" s="39"/>
      <c r="AE1383" s="39"/>
      <c r="AR1383" s="239" t="s">
        <v>440</v>
      </c>
      <c r="AT1383" s="239" t="s">
        <v>365</v>
      </c>
      <c r="AU1383" s="239" t="s">
        <v>88</v>
      </c>
      <c r="AY1383" s="18" t="s">
        <v>362</v>
      </c>
      <c r="BE1383" s="240">
        <f>IF(N1383="základní",J1383,0)</f>
        <v>0</v>
      </c>
      <c r="BF1383" s="240">
        <f>IF(N1383="snížená",J1383,0)</f>
        <v>0</v>
      </c>
      <c r="BG1383" s="240">
        <f>IF(N1383="zákl. přenesená",J1383,0)</f>
        <v>0</v>
      </c>
      <c r="BH1383" s="240">
        <f>IF(N1383="sníž. přenesená",J1383,0)</f>
        <v>0</v>
      </c>
      <c r="BI1383" s="240">
        <f>IF(N1383="nulová",J1383,0)</f>
        <v>0</v>
      </c>
      <c r="BJ1383" s="18" t="s">
        <v>88</v>
      </c>
      <c r="BK1383" s="240">
        <f>ROUND(I1383*H1383,2)</f>
        <v>0</v>
      </c>
      <c r="BL1383" s="18" t="s">
        <v>440</v>
      </c>
      <c r="BM1383" s="239" t="s">
        <v>4934</v>
      </c>
    </row>
    <row r="1384" s="13" customFormat="1">
      <c r="A1384" s="13"/>
      <c r="B1384" s="241"/>
      <c r="C1384" s="242"/>
      <c r="D1384" s="243" t="s">
        <v>372</v>
      </c>
      <c r="E1384" s="244" t="s">
        <v>1</v>
      </c>
      <c r="F1384" s="245" t="s">
        <v>4935</v>
      </c>
      <c r="G1384" s="242"/>
      <c r="H1384" s="246">
        <v>5387.9059999999999</v>
      </c>
      <c r="I1384" s="247"/>
      <c r="J1384" s="242"/>
      <c r="K1384" s="242"/>
      <c r="L1384" s="248"/>
      <c r="M1384" s="249"/>
      <c r="N1384" s="250"/>
      <c r="O1384" s="250"/>
      <c r="P1384" s="250"/>
      <c r="Q1384" s="250"/>
      <c r="R1384" s="250"/>
      <c r="S1384" s="250"/>
      <c r="T1384" s="251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52" t="s">
        <v>372</v>
      </c>
      <c r="AU1384" s="252" t="s">
        <v>88</v>
      </c>
      <c r="AV1384" s="13" t="s">
        <v>88</v>
      </c>
      <c r="AW1384" s="13" t="s">
        <v>32</v>
      </c>
      <c r="AX1384" s="13" t="s">
        <v>76</v>
      </c>
      <c r="AY1384" s="252" t="s">
        <v>362</v>
      </c>
    </row>
    <row r="1385" s="13" customFormat="1">
      <c r="A1385" s="13"/>
      <c r="B1385" s="241"/>
      <c r="C1385" s="242"/>
      <c r="D1385" s="243" t="s">
        <v>372</v>
      </c>
      <c r="E1385" s="244" t="s">
        <v>1</v>
      </c>
      <c r="F1385" s="245" t="s">
        <v>4936</v>
      </c>
      <c r="G1385" s="242"/>
      <c r="H1385" s="246">
        <v>1811.6099999999999</v>
      </c>
      <c r="I1385" s="247"/>
      <c r="J1385" s="242"/>
      <c r="K1385" s="242"/>
      <c r="L1385" s="248"/>
      <c r="M1385" s="249"/>
      <c r="N1385" s="250"/>
      <c r="O1385" s="250"/>
      <c r="P1385" s="250"/>
      <c r="Q1385" s="250"/>
      <c r="R1385" s="250"/>
      <c r="S1385" s="250"/>
      <c r="T1385" s="251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252" t="s">
        <v>372</v>
      </c>
      <c r="AU1385" s="252" t="s">
        <v>88</v>
      </c>
      <c r="AV1385" s="13" t="s">
        <v>88</v>
      </c>
      <c r="AW1385" s="13" t="s">
        <v>32</v>
      </c>
      <c r="AX1385" s="13" t="s">
        <v>76</v>
      </c>
      <c r="AY1385" s="252" t="s">
        <v>362</v>
      </c>
    </row>
    <row r="1386" s="14" customFormat="1">
      <c r="A1386" s="14"/>
      <c r="B1386" s="263"/>
      <c r="C1386" s="264"/>
      <c r="D1386" s="243" t="s">
        <v>372</v>
      </c>
      <c r="E1386" s="265" t="s">
        <v>1</v>
      </c>
      <c r="F1386" s="266" t="s">
        <v>396</v>
      </c>
      <c r="G1386" s="264"/>
      <c r="H1386" s="267">
        <v>7199.5159999999996</v>
      </c>
      <c r="I1386" s="268"/>
      <c r="J1386" s="264"/>
      <c r="K1386" s="264"/>
      <c r="L1386" s="269"/>
      <c r="M1386" s="270"/>
      <c r="N1386" s="271"/>
      <c r="O1386" s="271"/>
      <c r="P1386" s="271"/>
      <c r="Q1386" s="271"/>
      <c r="R1386" s="271"/>
      <c r="S1386" s="271"/>
      <c r="T1386" s="272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T1386" s="273" t="s">
        <v>372</v>
      </c>
      <c r="AU1386" s="273" t="s">
        <v>88</v>
      </c>
      <c r="AV1386" s="14" t="s">
        <v>370</v>
      </c>
      <c r="AW1386" s="14" t="s">
        <v>32</v>
      </c>
      <c r="AX1386" s="14" t="s">
        <v>83</v>
      </c>
      <c r="AY1386" s="273" t="s">
        <v>362</v>
      </c>
    </row>
    <row r="1387" s="2" customFormat="1" ht="24.15" customHeight="1">
      <c r="A1387" s="39"/>
      <c r="B1387" s="40"/>
      <c r="C1387" s="228" t="s">
        <v>1744</v>
      </c>
      <c r="D1387" s="228" t="s">
        <v>365</v>
      </c>
      <c r="E1387" s="229" t="s">
        <v>1750</v>
      </c>
      <c r="F1387" s="230" t="s">
        <v>1751</v>
      </c>
      <c r="G1387" s="231" t="s">
        <v>368</v>
      </c>
      <c r="H1387" s="232">
        <v>10644.011</v>
      </c>
      <c r="I1387" s="233"/>
      <c r="J1387" s="234">
        <f>ROUND(I1387*H1387,2)</f>
        <v>0</v>
      </c>
      <c r="K1387" s="230" t="s">
        <v>369</v>
      </c>
      <c r="L1387" s="45"/>
      <c r="M1387" s="235" t="s">
        <v>1</v>
      </c>
      <c r="N1387" s="236" t="s">
        <v>42</v>
      </c>
      <c r="O1387" s="92"/>
      <c r="P1387" s="237">
        <f>O1387*H1387</f>
        <v>0</v>
      </c>
      <c r="Q1387" s="237">
        <v>0.00021000000000000001</v>
      </c>
      <c r="R1387" s="237">
        <f>Q1387*H1387</f>
        <v>2.2352423100000003</v>
      </c>
      <c r="S1387" s="237">
        <v>0</v>
      </c>
      <c r="T1387" s="238">
        <f>S1387*H1387</f>
        <v>0</v>
      </c>
      <c r="U1387" s="39"/>
      <c r="V1387" s="39"/>
      <c r="W1387" s="39"/>
      <c r="X1387" s="39"/>
      <c r="Y1387" s="39"/>
      <c r="Z1387" s="39"/>
      <c r="AA1387" s="39"/>
      <c r="AB1387" s="39"/>
      <c r="AC1387" s="39"/>
      <c r="AD1387" s="39"/>
      <c r="AE1387" s="39"/>
      <c r="AR1387" s="239" t="s">
        <v>440</v>
      </c>
      <c r="AT1387" s="239" t="s">
        <v>365</v>
      </c>
      <c r="AU1387" s="239" t="s">
        <v>88</v>
      </c>
      <c r="AY1387" s="18" t="s">
        <v>362</v>
      </c>
      <c r="BE1387" s="240">
        <f>IF(N1387="základní",J1387,0)</f>
        <v>0</v>
      </c>
      <c r="BF1387" s="240">
        <f>IF(N1387="snížená",J1387,0)</f>
        <v>0</v>
      </c>
      <c r="BG1387" s="240">
        <f>IF(N1387="zákl. přenesená",J1387,0)</f>
        <v>0</v>
      </c>
      <c r="BH1387" s="240">
        <f>IF(N1387="sníž. přenesená",J1387,0)</f>
        <v>0</v>
      </c>
      <c r="BI1387" s="240">
        <f>IF(N1387="nulová",J1387,0)</f>
        <v>0</v>
      </c>
      <c r="BJ1387" s="18" t="s">
        <v>88</v>
      </c>
      <c r="BK1387" s="240">
        <f>ROUND(I1387*H1387,2)</f>
        <v>0</v>
      </c>
      <c r="BL1387" s="18" t="s">
        <v>440</v>
      </c>
      <c r="BM1387" s="239" t="s">
        <v>1752</v>
      </c>
    </row>
    <row r="1388" s="15" customFormat="1">
      <c r="A1388" s="15"/>
      <c r="B1388" s="274"/>
      <c r="C1388" s="275"/>
      <c r="D1388" s="243" t="s">
        <v>372</v>
      </c>
      <c r="E1388" s="276" t="s">
        <v>1</v>
      </c>
      <c r="F1388" s="277" t="s">
        <v>1753</v>
      </c>
      <c r="G1388" s="275"/>
      <c r="H1388" s="276" t="s">
        <v>1</v>
      </c>
      <c r="I1388" s="278"/>
      <c r="J1388" s="275"/>
      <c r="K1388" s="275"/>
      <c r="L1388" s="279"/>
      <c r="M1388" s="280"/>
      <c r="N1388" s="281"/>
      <c r="O1388" s="281"/>
      <c r="P1388" s="281"/>
      <c r="Q1388" s="281"/>
      <c r="R1388" s="281"/>
      <c r="S1388" s="281"/>
      <c r="T1388" s="282"/>
      <c r="U1388" s="15"/>
      <c r="V1388" s="15"/>
      <c r="W1388" s="15"/>
      <c r="X1388" s="15"/>
      <c r="Y1388" s="15"/>
      <c r="Z1388" s="15"/>
      <c r="AA1388" s="15"/>
      <c r="AB1388" s="15"/>
      <c r="AC1388" s="15"/>
      <c r="AD1388" s="15"/>
      <c r="AE1388" s="15"/>
      <c r="AT1388" s="283" t="s">
        <v>372</v>
      </c>
      <c r="AU1388" s="283" t="s">
        <v>88</v>
      </c>
      <c r="AV1388" s="15" t="s">
        <v>83</v>
      </c>
      <c r="AW1388" s="15" t="s">
        <v>32</v>
      </c>
      <c r="AX1388" s="15" t="s">
        <v>76</v>
      </c>
      <c r="AY1388" s="283" t="s">
        <v>362</v>
      </c>
    </row>
    <row r="1389" s="13" customFormat="1">
      <c r="A1389" s="13"/>
      <c r="B1389" s="241"/>
      <c r="C1389" s="242"/>
      <c r="D1389" s="243" t="s">
        <v>372</v>
      </c>
      <c r="E1389" s="244" t="s">
        <v>1</v>
      </c>
      <c r="F1389" s="245" t="s">
        <v>4937</v>
      </c>
      <c r="G1389" s="242"/>
      <c r="H1389" s="246">
        <v>2147.8760000000002</v>
      </c>
      <c r="I1389" s="247"/>
      <c r="J1389" s="242"/>
      <c r="K1389" s="242"/>
      <c r="L1389" s="248"/>
      <c r="M1389" s="249"/>
      <c r="N1389" s="250"/>
      <c r="O1389" s="250"/>
      <c r="P1389" s="250"/>
      <c r="Q1389" s="250"/>
      <c r="R1389" s="250"/>
      <c r="S1389" s="250"/>
      <c r="T1389" s="251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T1389" s="252" t="s">
        <v>372</v>
      </c>
      <c r="AU1389" s="252" t="s">
        <v>88</v>
      </c>
      <c r="AV1389" s="13" t="s">
        <v>88</v>
      </c>
      <c r="AW1389" s="13" t="s">
        <v>32</v>
      </c>
      <c r="AX1389" s="13" t="s">
        <v>76</v>
      </c>
      <c r="AY1389" s="252" t="s">
        <v>362</v>
      </c>
    </row>
    <row r="1390" s="13" customFormat="1">
      <c r="A1390" s="13"/>
      <c r="B1390" s="241"/>
      <c r="C1390" s="242"/>
      <c r="D1390" s="243" t="s">
        <v>372</v>
      </c>
      <c r="E1390" s="244" t="s">
        <v>1</v>
      </c>
      <c r="F1390" s="245" t="s">
        <v>4938</v>
      </c>
      <c r="G1390" s="242"/>
      <c r="H1390" s="246">
        <v>380.55500000000001</v>
      </c>
      <c r="I1390" s="247"/>
      <c r="J1390" s="242"/>
      <c r="K1390" s="242"/>
      <c r="L1390" s="248"/>
      <c r="M1390" s="249"/>
      <c r="N1390" s="250"/>
      <c r="O1390" s="250"/>
      <c r="P1390" s="250"/>
      <c r="Q1390" s="250"/>
      <c r="R1390" s="250"/>
      <c r="S1390" s="250"/>
      <c r="T1390" s="251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52" t="s">
        <v>372</v>
      </c>
      <c r="AU1390" s="252" t="s">
        <v>88</v>
      </c>
      <c r="AV1390" s="13" t="s">
        <v>88</v>
      </c>
      <c r="AW1390" s="13" t="s">
        <v>32</v>
      </c>
      <c r="AX1390" s="13" t="s">
        <v>76</v>
      </c>
      <c r="AY1390" s="252" t="s">
        <v>362</v>
      </c>
    </row>
    <row r="1391" s="13" customFormat="1">
      <c r="A1391" s="13"/>
      <c r="B1391" s="241"/>
      <c r="C1391" s="242"/>
      <c r="D1391" s="243" t="s">
        <v>372</v>
      </c>
      <c r="E1391" s="244" t="s">
        <v>1</v>
      </c>
      <c r="F1391" s="245" t="s">
        <v>4939</v>
      </c>
      <c r="G1391" s="242"/>
      <c r="H1391" s="246">
        <v>218.72200000000001</v>
      </c>
      <c r="I1391" s="247"/>
      <c r="J1391" s="242"/>
      <c r="K1391" s="242"/>
      <c r="L1391" s="248"/>
      <c r="M1391" s="249"/>
      <c r="N1391" s="250"/>
      <c r="O1391" s="250"/>
      <c r="P1391" s="250"/>
      <c r="Q1391" s="250"/>
      <c r="R1391" s="250"/>
      <c r="S1391" s="250"/>
      <c r="T1391" s="251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252" t="s">
        <v>372</v>
      </c>
      <c r="AU1391" s="252" t="s">
        <v>88</v>
      </c>
      <c r="AV1391" s="13" t="s">
        <v>88</v>
      </c>
      <c r="AW1391" s="13" t="s">
        <v>32</v>
      </c>
      <c r="AX1391" s="13" t="s">
        <v>76</v>
      </c>
      <c r="AY1391" s="252" t="s">
        <v>362</v>
      </c>
    </row>
    <row r="1392" s="13" customFormat="1">
      <c r="A1392" s="13"/>
      <c r="B1392" s="241"/>
      <c r="C1392" s="242"/>
      <c r="D1392" s="243" t="s">
        <v>372</v>
      </c>
      <c r="E1392" s="244" t="s">
        <v>1</v>
      </c>
      <c r="F1392" s="245" t="s">
        <v>4940</v>
      </c>
      <c r="G1392" s="242"/>
      <c r="H1392" s="246">
        <v>15.744</v>
      </c>
      <c r="I1392" s="247"/>
      <c r="J1392" s="242"/>
      <c r="K1392" s="242"/>
      <c r="L1392" s="248"/>
      <c r="M1392" s="249"/>
      <c r="N1392" s="250"/>
      <c r="O1392" s="250"/>
      <c r="P1392" s="250"/>
      <c r="Q1392" s="250"/>
      <c r="R1392" s="250"/>
      <c r="S1392" s="250"/>
      <c r="T1392" s="251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52" t="s">
        <v>372</v>
      </c>
      <c r="AU1392" s="252" t="s">
        <v>88</v>
      </c>
      <c r="AV1392" s="13" t="s">
        <v>88</v>
      </c>
      <c r="AW1392" s="13" t="s">
        <v>32</v>
      </c>
      <c r="AX1392" s="13" t="s">
        <v>76</v>
      </c>
      <c r="AY1392" s="252" t="s">
        <v>362</v>
      </c>
    </row>
    <row r="1393" s="13" customFormat="1">
      <c r="A1393" s="13"/>
      <c r="B1393" s="241"/>
      <c r="C1393" s="242"/>
      <c r="D1393" s="243" t="s">
        <v>372</v>
      </c>
      <c r="E1393" s="244" t="s">
        <v>1</v>
      </c>
      <c r="F1393" s="245" t="s">
        <v>4941</v>
      </c>
      <c r="G1393" s="242"/>
      <c r="H1393" s="246">
        <v>47.159999999999997</v>
      </c>
      <c r="I1393" s="247"/>
      <c r="J1393" s="242"/>
      <c r="K1393" s="242"/>
      <c r="L1393" s="248"/>
      <c r="M1393" s="249"/>
      <c r="N1393" s="250"/>
      <c r="O1393" s="250"/>
      <c r="P1393" s="250"/>
      <c r="Q1393" s="250"/>
      <c r="R1393" s="250"/>
      <c r="S1393" s="250"/>
      <c r="T1393" s="251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252" t="s">
        <v>372</v>
      </c>
      <c r="AU1393" s="252" t="s">
        <v>88</v>
      </c>
      <c r="AV1393" s="13" t="s">
        <v>88</v>
      </c>
      <c r="AW1393" s="13" t="s">
        <v>32</v>
      </c>
      <c r="AX1393" s="13" t="s">
        <v>76</v>
      </c>
      <c r="AY1393" s="252" t="s">
        <v>362</v>
      </c>
    </row>
    <row r="1394" s="15" customFormat="1">
      <c r="A1394" s="15"/>
      <c r="B1394" s="274"/>
      <c r="C1394" s="275"/>
      <c r="D1394" s="243" t="s">
        <v>372</v>
      </c>
      <c r="E1394" s="276" t="s">
        <v>1</v>
      </c>
      <c r="F1394" s="277" t="s">
        <v>1759</v>
      </c>
      <c r="G1394" s="275"/>
      <c r="H1394" s="276" t="s">
        <v>1</v>
      </c>
      <c r="I1394" s="278"/>
      <c r="J1394" s="275"/>
      <c r="K1394" s="275"/>
      <c r="L1394" s="279"/>
      <c r="M1394" s="280"/>
      <c r="N1394" s="281"/>
      <c r="O1394" s="281"/>
      <c r="P1394" s="281"/>
      <c r="Q1394" s="281"/>
      <c r="R1394" s="281"/>
      <c r="S1394" s="281"/>
      <c r="T1394" s="282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T1394" s="283" t="s">
        <v>372</v>
      </c>
      <c r="AU1394" s="283" t="s">
        <v>88</v>
      </c>
      <c r="AV1394" s="15" t="s">
        <v>83</v>
      </c>
      <c r="AW1394" s="15" t="s">
        <v>32</v>
      </c>
      <c r="AX1394" s="15" t="s">
        <v>76</v>
      </c>
      <c r="AY1394" s="283" t="s">
        <v>362</v>
      </c>
    </row>
    <row r="1395" s="13" customFormat="1">
      <c r="A1395" s="13"/>
      <c r="B1395" s="241"/>
      <c r="C1395" s="242"/>
      <c r="D1395" s="243" t="s">
        <v>372</v>
      </c>
      <c r="E1395" s="244" t="s">
        <v>1</v>
      </c>
      <c r="F1395" s="245" t="s">
        <v>4936</v>
      </c>
      <c r="G1395" s="242"/>
      <c r="H1395" s="246">
        <v>1811.6099999999999</v>
      </c>
      <c r="I1395" s="247"/>
      <c r="J1395" s="242"/>
      <c r="K1395" s="242"/>
      <c r="L1395" s="248"/>
      <c r="M1395" s="249"/>
      <c r="N1395" s="250"/>
      <c r="O1395" s="250"/>
      <c r="P1395" s="250"/>
      <c r="Q1395" s="250"/>
      <c r="R1395" s="250"/>
      <c r="S1395" s="250"/>
      <c r="T1395" s="251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52" t="s">
        <v>372</v>
      </c>
      <c r="AU1395" s="252" t="s">
        <v>88</v>
      </c>
      <c r="AV1395" s="13" t="s">
        <v>88</v>
      </c>
      <c r="AW1395" s="13" t="s">
        <v>32</v>
      </c>
      <c r="AX1395" s="13" t="s">
        <v>76</v>
      </c>
      <c r="AY1395" s="252" t="s">
        <v>362</v>
      </c>
    </row>
    <row r="1396" s="13" customFormat="1">
      <c r="A1396" s="13"/>
      <c r="B1396" s="241"/>
      <c r="C1396" s="242"/>
      <c r="D1396" s="243" t="s">
        <v>372</v>
      </c>
      <c r="E1396" s="244" t="s">
        <v>1</v>
      </c>
      <c r="F1396" s="245" t="s">
        <v>4942</v>
      </c>
      <c r="G1396" s="242"/>
      <c r="H1396" s="246">
        <v>6022.3440000000001</v>
      </c>
      <c r="I1396" s="247"/>
      <c r="J1396" s="242"/>
      <c r="K1396" s="242"/>
      <c r="L1396" s="248"/>
      <c r="M1396" s="249"/>
      <c r="N1396" s="250"/>
      <c r="O1396" s="250"/>
      <c r="P1396" s="250"/>
      <c r="Q1396" s="250"/>
      <c r="R1396" s="250"/>
      <c r="S1396" s="250"/>
      <c r="T1396" s="251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T1396" s="252" t="s">
        <v>372</v>
      </c>
      <c r="AU1396" s="252" t="s">
        <v>88</v>
      </c>
      <c r="AV1396" s="13" t="s">
        <v>88</v>
      </c>
      <c r="AW1396" s="13" t="s">
        <v>32</v>
      </c>
      <c r="AX1396" s="13" t="s">
        <v>76</v>
      </c>
      <c r="AY1396" s="252" t="s">
        <v>362</v>
      </c>
    </row>
    <row r="1397" s="14" customFormat="1">
      <c r="A1397" s="14"/>
      <c r="B1397" s="263"/>
      <c r="C1397" s="264"/>
      <c r="D1397" s="243" t="s">
        <v>372</v>
      </c>
      <c r="E1397" s="265" t="s">
        <v>1</v>
      </c>
      <c r="F1397" s="266" t="s">
        <v>396</v>
      </c>
      <c r="G1397" s="264"/>
      <c r="H1397" s="267">
        <v>10644.011</v>
      </c>
      <c r="I1397" s="268"/>
      <c r="J1397" s="264"/>
      <c r="K1397" s="264"/>
      <c r="L1397" s="269"/>
      <c r="M1397" s="270"/>
      <c r="N1397" s="271"/>
      <c r="O1397" s="271"/>
      <c r="P1397" s="271"/>
      <c r="Q1397" s="271"/>
      <c r="R1397" s="271"/>
      <c r="S1397" s="271"/>
      <c r="T1397" s="272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273" t="s">
        <v>372</v>
      </c>
      <c r="AU1397" s="273" t="s">
        <v>88</v>
      </c>
      <c r="AV1397" s="14" t="s">
        <v>370</v>
      </c>
      <c r="AW1397" s="14" t="s">
        <v>32</v>
      </c>
      <c r="AX1397" s="14" t="s">
        <v>83</v>
      </c>
      <c r="AY1397" s="273" t="s">
        <v>362</v>
      </c>
    </row>
    <row r="1398" s="2" customFormat="1" ht="33" customHeight="1">
      <c r="A1398" s="39"/>
      <c r="B1398" s="40"/>
      <c r="C1398" s="228" t="s">
        <v>1749</v>
      </c>
      <c r="D1398" s="228" t="s">
        <v>365</v>
      </c>
      <c r="E1398" s="229" t="s">
        <v>1762</v>
      </c>
      <c r="F1398" s="230" t="s">
        <v>1763</v>
      </c>
      <c r="G1398" s="231" t="s">
        <v>368</v>
      </c>
      <c r="H1398" s="232">
        <v>10644.011</v>
      </c>
      <c r="I1398" s="233"/>
      <c r="J1398" s="234">
        <f>ROUND(I1398*H1398,2)</f>
        <v>0</v>
      </c>
      <c r="K1398" s="230" t="s">
        <v>369</v>
      </c>
      <c r="L1398" s="45"/>
      <c r="M1398" s="288" t="s">
        <v>1</v>
      </c>
      <c r="N1398" s="289" t="s">
        <v>42</v>
      </c>
      <c r="O1398" s="290"/>
      <c r="P1398" s="291">
        <f>O1398*H1398</f>
        <v>0</v>
      </c>
      <c r="Q1398" s="291">
        <v>0.00029</v>
      </c>
      <c r="R1398" s="291">
        <f>Q1398*H1398</f>
        <v>3.0867631900000001</v>
      </c>
      <c r="S1398" s="291">
        <v>0</v>
      </c>
      <c r="T1398" s="292">
        <f>S1398*H1398</f>
        <v>0</v>
      </c>
      <c r="U1398" s="39"/>
      <c r="V1398" s="39"/>
      <c r="W1398" s="39"/>
      <c r="X1398" s="39"/>
      <c r="Y1398" s="39"/>
      <c r="Z1398" s="39"/>
      <c r="AA1398" s="39"/>
      <c r="AB1398" s="39"/>
      <c r="AC1398" s="39"/>
      <c r="AD1398" s="39"/>
      <c r="AE1398" s="39"/>
      <c r="AR1398" s="239" t="s">
        <v>440</v>
      </c>
      <c r="AT1398" s="239" t="s">
        <v>365</v>
      </c>
      <c r="AU1398" s="239" t="s">
        <v>88</v>
      </c>
      <c r="AY1398" s="18" t="s">
        <v>362</v>
      </c>
      <c r="BE1398" s="240">
        <f>IF(N1398="základní",J1398,0)</f>
        <v>0</v>
      </c>
      <c r="BF1398" s="240">
        <f>IF(N1398="snížená",J1398,0)</f>
        <v>0</v>
      </c>
      <c r="BG1398" s="240">
        <f>IF(N1398="zákl. přenesená",J1398,0)</f>
        <v>0</v>
      </c>
      <c r="BH1398" s="240">
        <f>IF(N1398="sníž. přenesená",J1398,0)</f>
        <v>0</v>
      </c>
      <c r="BI1398" s="240">
        <f>IF(N1398="nulová",J1398,0)</f>
        <v>0</v>
      </c>
      <c r="BJ1398" s="18" t="s">
        <v>88</v>
      </c>
      <c r="BK1398" s="240">
        <f>ROUND(I1398*H1398,2)</f>
        <v>0</v>
      </c>
      <c r="BL1398" s="18" t="s">
        <v>440</v>
      </c>
      <c r="BM1398" s="239" t="s">
        <v>1764</v>
      </c>
    </row>
    <row r="1399" s="2" customFormat="1" ht="6.96" customHeight="1">
      <c r="A1399" s="39"/>
      <c r="B1399" s="67"/>
      <c r="C1399" s="68"/>
      <c r="D1399" s="68"/>
      <c r="E1399" s="68"/>
      <c r="F1399" s="68"/>
      <c r="G1399" s="68"/>
      <c r="H1399" s="68"/>
      <c r="I1399" s="68"/>
      <c r="J1399" s="68"/>
      <c r="K1399" s="68"/>
      <c r="L1399" s="45"/>
      <c r="M1399" s="39"/>
      <c r="O1399" s="39"/>
      <c r="P1399" s="39"/>
      <c r="Q1399" s="39"/>
      <c r="R1399" s="39"/>
      <c r="S1399" s="39"/>
      <c r="T1399" s="39"/>
      <c r="U1399" s="39"/>
      <c r="V1399" s="39"/>
      <c r="W1399" s="39"/>
      <c r="X1399" s="39"/>
      <c r="Y1399" s="39"/>
      <c r="Z1399" s="39"/>
      <c r="AA1399" s="39"/>
      <c r="AB1399" s="39"/>
      <c r="AC1399" s="39"/>
      <c r="AD1399" s="39"/>
      <c r="AE1399" s="39"/>
    </row>
  </sheetData>
  <sheetProtection sheet="1" autoFilter="0" formatColumns="0" formatRows="0" objects="1" scenarios="1" spinCount="100000" saltValue="tFG+ywskfwxlI5KpgCTfgXYifzpAXFWKf0fAQYaL3qdTQoYtxT232EMHFLnuE9Iir18N7TY6HKwlFkRpftY0nw==" hashValue="J7UfSXu1M7hE/GiVsgfMqcmNchGNL+M1tOQagNBCab1sxkiD85AeylcvAtjBOwTVr5nb+5fWO6qj+a3NpPzwCg==" algorithmName="SHA-512" password="CC35"/>
  <autoFilter ref="C139:K139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6:H126"/>
    <mergeCell ref="E130:H130"/>
    <mergeCell ref="E128:H128"/>
    <mergeCell ref="E132:H13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242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4429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4430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4943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ROUND(J129,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ROUND((SUM(BE129:BE362)),  2)</f>
        <v>0</v>
      </c>
      <c r="G37" s="39"/>
      <c r="H37" s="39"/>
      <c r="I37" s="166">
        <v>0.20999999999999999</v>
      </c>
      <c r="J37" s="165">
        <f>ROUND(((SUM(BE129:BE362))*I37),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ROUND((SUM(BF129:BF362)),  2)</f>
        <v>0</v>
      </c>
      <c r="G38" s="39"/>
      <c r="H38" s="39"/>
      <c r="I38" s="166">
        <v>0.12</v>
      </c>
      <c r="J38" s="165">
        <f>ROUND(((SUM(BF129:BF362))*I38),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ROUND((SUM(BG129:BG362)),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ROUND((SUM(BH129:BH362)),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ROUND((SUM(BI129:BI362)),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4429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4430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03.C - Výměna výplní otvorů 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J129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340</v>
      </c>
      <c r="E101" s="193"/>
      <c r="F101" s="193"/>
      <c r="G101" s="193"/>
      <c r="H101" s="193"/>
      <c r="I101" s="193"/>
      <c r="J101" s="194">
        <f>J130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2517</v>
      </c>
      <c r="E102" s="198"/>
      <c r="F102" s="198"/>
      <c r="G102" s="198"/>
      <c r="H102" s="198"/>
      <c r="I102" s="198"/>
      <c r="J102" s="199">
        <f>J131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1774</v>
      </c>
      <c r="E103" s="198"/>
      <c r="F103" s="198"/>
      <c r="G103" s="198"/>
      <c r="H103" s="198"/>
      <c r="I103" s="198"/>
      <c r="J103" s="199">
        <f>J141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782</v>
      </c>
      <c r="E104" s="198"/>
      <c r="F104" s="198"/>
      <c r="G104" s="198"/>
      <c r="H104" s="198"/>
      <c r="I104" s="198"/>
      <c r="J104" s="199">
        <f>J243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784</v>
      </c>
      <c r="E105" s="198"/>
      <c r="F105" s="198"/>
      <c r="G105" s="198"/>
      <c r="H105" s="198"/>
      <c r="I105" s="198"/>
      <c r="J105" s="199">
        <f>J353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347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5" t="str">
        <f>E7</f>
        <v>Stavební úpravy Ústecká 2855, Česká Lípa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325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1" customFormat="1" ht="16.5" customHeight="1">
      <c r="B117" s="22"/>
      <c r="C117" s="23"/>
      <c r="D117" s="23"/>
      <c r="E117" s="185" t="s">
        <v>4429</v>
      </c>
      <c r="F117" s="23"/>
      <c r="G117" s="23"/>
      <c r="H117" s="23"/>
      <c r="I117" s="23"/>
      <c r="J117" s="23"/>
      <c r="K117" s="23"/>
      <c r="L117" s="21"/>
    </row>
    <row r="118" s="1" customFormat="1" ht="12" customHeight="1">
      <c r="B118" s="22"/>
      <c r="C118" s="33" t="s">
        <v>327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296" t="s">
        <v>4430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634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E13</f>
        <v xml:space="preserve">03.C - Výměna výplní otvorů 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F16</f>
        <v xml:space="preserve">Ústecká 2855, Česká Lípa </v>
      </c>
      <c r="G123" s="41"/>
      <c r="H123" s="41"/>
      <c r="I123" s="33" t="s">
        <v>22</v>
      </c>
      <c r="J123" s="80" t="str">
        <f>IF(J16="","",J16)</f>
        <v>6. 8. 2025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E19</f>
        <v>Město Č. Lípa, n. T.G.M. 1/1, 47 001 Česká Lípa</v>
      </c>
      <c r="G125" s="41"/>
      <c r="H125" s="41"/>
      <c r="I125" s="33" t="s">
        <v>30</v>
      </c>
      <c r="J125" s="37" t="str">
        <f>E25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28</v>
      </c>
      <c r="D126" s="41"/>
      <c r="E126" s="41"/>
      <c r="F126" s="28" t="str">
        <f>IF(E22="","",E22)</f>
        <v>Vyplň údaj</v>
      </c>
      <c r="G126" s="41"/>
      <c r="H126" s="41"/>
      <c r="I126" s="33" t="s">
        <v>33</v>
      </c>
      <c r="J126" s="37" t="str">
        <f>E28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1"/>
      <c r="B128" s="202"/>
      <c r="C128" s="203" t="s">
        <v>348</v>
      </c>
      <c r="D128" s="204" t="s">
        <v>61</v>
      </c>
      <c r="E128" s="204" t="s">
        <v>57</v>
      </c>
      <c r="F128" s="204" t="s">
        <v>58</v>
      </c>
      <c r="G128" s="204" t="s">
        <v>349</v>
      </c>
      <c r="H128" s="204" t="s">
        <v>350</v>
      </c>
      <c r="I128" s="204" t="s">
        <v>351</v>
      </c>
      <c r="J128" s="204" t="s">
        <v>331</v>
      </c>
      <c r="K128" s="205" t="s">
        <v>352</v>
      </c>
      <c r="L128" s="206"/>
      <c r="M128" s="101" t="s">
        <v>1</v>
      </c>
      <c r="N128" s="102" t="s">
        <v>40</v>
      </c>
      <c r="O128" s="102" t="s">
        <v>353</v>
      </c>
      <c r="P128" s="102" t="s">
        <v>354</v>
      </c>
      <c r="Q128" s="102" t="s">
        <v>355</v>
      </c>
      <c r="R128" s="102" t="s">
        <v>356</v>
      </c>
      <c r="S128" s="102" t="s">
        <v>357</v>
      </c>
      <c r="T128" s="103" t="s">
        <v>358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="2" customFormat="1" ht="22.8" customHeight="1">
      <c r="A129" s="39"/>
      <c r="B129" s="40"/>
      <c r="C129" s="108" t="s">
        <v>359</v>
      </c>
      <c r="D129" s="41"/>
      <c r="E129" s="41"/>
      <c r="F129" s="41"/>
      <c r="G129" s="41"/>
      <c r="H129" s="41"/>
      <c r="I129" s="41"/>
      <c r="J129" s="207">
        <f>BK129</f>
        <v>0</v>
      </c>
      <c r="K129" s="41"/>
      <c r="L129" s="45"/>
      <c r="M129" s="104"/>
      <c r="N129" s="208"/>
      <c r="O129" s="105"/>
      <c r="P129" s="209">
        <f>P130</f>
        <v>0</v>
      </c>
      <c r="Q129" s="105"/>
      <c r="R129" s="209">
        <f>R130</f>
        <v>0.16485144000000002</v>
      </c>
      <c r="S129" s="105"/>
      <c r="T129" s="210">
        <f>T130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75</v>
      </c>
      <c r="AU129" s="18" t="s">
        <v>333</v>
      </c>
      <c r="BK129" s="211">
        <f>BK130</f>
        <v>0</v>
      </c>
    </row>
    <row r="130" s="12" customFormat="1" ht="25.92" customHeight="1">
      <c r="A130" s="12"/>
      <c r="B130" s="212"/>
      <c r="C130" s="213"/>
      <c r="D130" s="214" t="s">
        <v>75</v>
      </c>
      <c r="E130" s="215" t="s">
        <v>513</v>
      </c>
      <c r="F130" s="215" t="s">
        <v>514</v>
      </c>
      <c r="G130" s="213"/>
      <c r="H130" s="213"/>
      <c r="I130" s="216"/>
      <c r="J130" s="217">
        <f>BK130</f>
        <v>0</v>
      </c>
      <c r="K130" s="213"/>
      <c r="L130" s="218"/>
      <c r="M130" s="219"/>
      <c r="N130" s="220"/>
      <c r="O130" s="220"/>
      <c r="P130" s="221">
        <f>P131+P141+P243+P353</f>
        <v>0</v>
      </c>
      <c r="Q130" s="220"/>
      <c r="R130" s="221">
        <f>R131+R141+R243+R353</f>
        <v>0.16485144000000002</v>
      </c>
      <c r="S130" s="220"/>
      <c r="T130" s="222">
        <f>T131+T141+T243+T353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88</v>
      </c>
      <c r="AT130" s="224" t="s">
        <v>75</v>
      </c>
      <c r="AU130" s="224" t="s">
        <v>76</v>
      </c>
      <c r="AY130" s="223" t="s">
        <v>362</v>
      </c>
      <c r="BK130" s="225">
        <f>BK131+BK141+BK243+BK353</f>
        <v>0</v>
      </c>
    </row>
    <row r="131" s="12" customFormat="1" ht="22.8" customHeight="1">
      <c r="A131" s="12"/>
      <c r="B131" s="212"/>
      <c r="C131" s="213"/>
      <c r="D131" s="214" t="s">
        <v>75</v>
      </c>
      <c r="E131" s="226" t="s">
        <v>534</v>
      </c>
      <c r="F131" s="226" t="s">
        <v>2518</v>
      </c>
      <c r="G131" s="213"/>
      <c r="H131" s="213"/>
      <c r="I131" s="216"/>
      <c r="J131" s="227">
        <f>BK131</f>
        <v>0</v>
      </c>
      <c r="K131" s="213"/>
      <c r="L131" s="218"/>
      <c r="M131" s="219"/>
      <c r="N131" s="220"/>
      <c r="O131" s="220"/>
      <c r="P131" s="221">
        <f>SUM(P132:P140)</f>
        <v>0</v>
      </c>
      <c r="Q131" s="220"/>
      <c r="R131" s="221">
        <f>SUM(R132:R140)</f>
        <v>0</v>
      </c>
      <c r="S131" s="220"/>
      <c r="T131" s="222">
        <f>SUM(T132:T140)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88</v>
      </c>
      <c r="AT131" s="224" t="s">
        <v>75</v>
      </c>
      <c r="AU131" s="224" t="s">
        <v>83</v>
      </c>
      <c r="AY131" s="223" t="s">
        <v>362</v>
      </c>
      <c r="BK131" s="225">
        <f>SUM(BK132:BK140)</f>
        <v>0</v>
      </c>
    </row>
    <row r="132" s="2" customFormat="1" ht="33" customHeight="1">
      <c r="A132" s="39"/>
      <c r="B132" s="40"/>
      <c r="C132" s="228" t="s">
        <v>83</v>
      </c>
      <c r="D132" s="228" t="s">
        <v>365</v>
      </c>
      <c r="E132" s="229" t="s">
        <v>4944</v>
      </c>
      <c r="F132" s="230" t="s">
        <v>4945</v>
      </c>
      <c r="G132" s="231" t="s">
        <v>470</v>
      </c>
      <c r="H132" s="232">
        <v>1</v>
      </c>
      <c r="I132" s="233"/>
      <c r="J132" s="234">
        <f>ROUND(I132*H132,2)</f>
        <v>0</v>
      </c>
      <c r="K132" s="230" t="s">
        <v>471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440</v>
      </c>
      <c r="AT132" s="239" t="s">
        <v>365</v>
      </c>
      <c r="AU132" s="239" t="s">
        <v>88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440</v>
      </c>
      <c r="BM132" s="239" t="s">
        <v>4946</v>
      </c>
    </row>
    <row r="133" s="2" customFormat="1">
      <c r="A133" s="39"/>
      <c r="B133" s="40"/>
      <c r="C133" s="41"/>
      <c r="D133" s="243" t="s">
        <v>570</v>
      </c>
      <c r="E133" s="41"/>
      <c r="F133" s="284" t="s">
        <v>657</v>
      </c>
      <c r="G133" s="41"/>
      <c r="H133" s="41"/>
      <c r="I133" s="285"/>
      <c r="J133" s="41"/>
      <c r="K133" s="41"/>
      <c r="L133" s="45"/>
      <c r="M133" s="286"/>
      <c r="N133" s="287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570</v>
      </c>
      <c r="AU133" s="18" t="s">
        <v>88</v>
      </c>
    </row>
    <row r="134" s="13" customFormat="1">
      <c r="A134" s="13"/>
      <c r="B134" s="241"/>
      <c r="C134" s="242"/>
      <c r="D134" s="243" t="s">
        <v>372</v>
      </c>
      <c r="E134" s="244" t="s">
        <v>1</v>
      </c>
      <c r="F134" s="245" t="s">
        <v>83</v>
      </c>
      <c r="G134" s="242"/>
      <c r="H134" s="246">
        <v>1</v>
      </c>
      <c r="I134" s="247"/>
      <c r="J134" s="242"/>
      <c r="K134" s="242"/>
      <c r="L134" s="248"/>
      <c r="M134" s="249"/>
      <c r="N134" s="250"/>
      <c r="O134" s="250"/>
      <c r="P134" s="250"/>
      <c r="Q134" s="250"/>
      <c r="R134" s="250"/>
      <c r="S134" s="250"/>
      <c r="T134" s="25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2" t="s">
        <v>372</v>
      </c>
      <c r="AU134" s="252" t="s">
        <v>88</v>
      </c>
      <c r="AV134" s="13" t="s">
        <v>88</v>
      </c>
      <c r="AW134" s="13" t="s">
        <v>32</v>
      </c>
      <c r="AX134" s="13" t="s">
        <v>83</v>
      </c>
      <c r="AY134" s="252" t="s">
        <v>362</v>
      </c>
    </row>
    <row r="135" s="2" customFormat="1" ht="24.15" customHeight="1">
      <c r="A135" s="39"/>
      <c r="B135" s="40"/>
      <c r="C135" s="228" t="s">
        <v>88</v>
      </c>
      <c r="D135" s="228" t="s">
        <v>365</v>
      </c>
      <c r="E135" s="229" t="s">
        <v>4947</v>
      </c>
      <c r="F135" s="230" t="s">
        <v>4948</v>
      </c>
      <c r="G135" s="231" t="s">
        <v>470</v>
      </c>
      <c r="H135" s="232">
        <v>1</v>
      </c>
      <c r="I135" s="233"/>
      <c r="J135" s="234">
        <f>ROUND(I135*H135,2)</f>
        <v>0</v>
      </c>
      <c r="K135" s="230" t="s">
        <v>471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440</v>
      </c>
      <c r="AT135" s="239" t="s">
        <v>365</v>
      </c>
      <c r="AU135" s="239" t="s">
        <v>88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440</v>
      </c>
      <c r="BM135" s="239" t="s">
        <v>4949</v>
      </c>
    </row>
    <row r="136" s="2" customFormat="1">
      <c r="A136" s="39"/>
      <c r="B136" s="40"/>
      <c r="C136" s="41"/>
      <c r="D136" s="243" t="s">
        <v>570</v>
      </c>
      <c r="E136" s="41"/>
      <c r="F136" s="284" t="s">
        <v>657</v>
      </c>
      <c r="G136" s="41"/>
      <c r="H136" s="41"/>
      <c r="I136" s="285"/>
      <c r="J136" s="41"/>
      <c r="K136" s="41"/>
      <c r="L136" s="45"/>
      <c r="M136" s="286"/>
      <c r="N136" s="287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570</v>
      </c>
      <c r="AU136" s="18" t="s">
        <v>88</v>
      </c>
    </row>
    <row r="137" s="13" customFormat="1">
      <c r="A137" s="13"/>
      <c r="B137" s="241"/>
      <c r="C137" s="242"/>
      <c r="D137" s="243" t="s">
        <v>372</v>
      </c>
      <c r="E137" s="244" t="s">
        <v>1</v>
      </c>
      <c r="F137" s="245" t="s">
        <v>83</v>
      </c>
      <c r="G137" s="242"/>
      <c r="H137" s="246">
        <v>1</v>
      </c>
      <c r="I137" s="247"/>
      <c r="J137" s="242"/>
      <c r="K137" s="242"/>
      <c r="L137" s="248"/>
      <c r="M137" s="249"/>
      <c r="N137" s="250"/>
      <c r="O137" s="250"/>
      <c r="P137" s="250"/>
      <c r="Q137" s="250"/>
      <c r="R137" s="250"/>
      <c r="S137" s="250"/>
      <c r="T137" s="25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2" t="s">
        <v>372</v>
      </c>
      <c r="AU137" s="252" t="s">
        <v>88</v>
      </c>
      <c r="AV137" s="13" t="s">
        <v>88</v>
      </c>
      <c r="AW137" s="13" t="s">
        <v>32</v>
      </c>
      <c r="AX137" s="13" t="s">
        <v>83</v>
      </c>
      <c r="AY137" s="252" t="s">
        <v>362</v>
      </c>
    </row>
    <row r="138" s="2" customFormat="1" ht="24.15" customHeight="1">
      <c r="A138" s="39"/>
      <c r="B138" s="40"/>
      <c r="C138" s="228" t="s">
        <v>104</v>
      </c>
      <c r="D138" s="228" t="s">
        <v>365</v>
      </c>
      <c r="E138" s="229" t="s">
        <v>4950</v>
      </c>
      <c r="F138" s="230" t="s">
        <v>4951</v>
      </c>
      <c r="G138" s="231" t="s">
        <v>470</v>
      </c>
      <c r="H138" s="232">
        <v>1</v>
      </c>
      <c r="I138" s="233"/>
      <c r="J138" s="234">
        <f>ROUND(I138*H138,2)</f>
        <v>0</v>
      </c>
      <c r="K138" s="230" t="s">
        <v>471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440</v>
      </c>
      <c r="AT138" s="239" t="s">
        <v>365</v>
      </c>
      <c r="AU138" s="239" t="s">
        <v>88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440</v>
      </c>
      <c r="BM138" s="239" t="s">
        <v>4952</v>
      </c>
    </row>
    <row r="139" s="2" customFormat="1">
      <c r="A139" s="39"/>
      <c r="B139" s="40"/>
      <c r="C139" s="41"/>
      <c r="D139" s="243" t="s">
        <v>570</v>
      </c>
      <c r="E139" s="41"/>
      <c r="F139" s="284" t="s">
        <v>657</v>
      </c>
      <c r="G139" s="41"/>
      <c r="H139" s="41"/>
      <c r="I139" s="285"/>
      <c r="J139" s="41"/>
      <c r="K139" s="41"/>
      <c r="L139" s="45"/>
      <c r="M139" s="286"/>
      <c r="N139" s="287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570</v>
      </c>
      <c r="AU139" s="18" t="s">
        <v>88</v>
      </c>
    </row>
    <row r="140" s="13" customFormat="1">
      <c r="A140" s="13"/>
      <c r="B140" s="241"/>
      <c r="C140" s="242"/>
      <c r="D140" s="243" t="s">
        <v>372</v>
      </c>
      <c r="E140" s="244" t="s">
        <v>1</v>
      </c>
      <c r="F140" s="245" t="s">
        <v>83</v>
      </c>
      <c r="G140" s="242"/>
      <c r="H140" s="246">
        <v>1</v>
      </c>
      <c r="I140" s="247"/>
      <c r="J140" s="242"/>
      <c r="K140" s="242"/>
      <c r="L140" s="248"/>
      <c r="M140" s="249"/>
      <c r="N140" s="250"/>
      <c r="O140" s="250"/>
      <c r="P140" s="250"/>
      <c r="Q140" s="250"/>
      <c r="R140" s="250"/>
      <c r="S140" s="250"/>
      <c r="T140" s="25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2" t="s">
        <v>372</v>
      </c>
      <c r="AU140" s="252" t="s">
        <v>88</v>
      </c>
      <c r="AV140" s="13" t="s">
        <v>88</v>
      </c>
      <c r="AW140" s="13" t="s">
        <v>32</v>
      </c>
      <c r="AX140" s="13" t="s">
        <v>83</v>
      </c>
      <c r="AY140" s="252" t="s">
        <v>362</v>
      </c>
    </row>
    <row r="141" s="12" customFormat="1" ht="22.8" customHeight="1">
      <c r="A141" s="12"/>
      <c r="B141" s="212"/>
      <c r="C141" s="213"/>
      <c r="D141" s="214" t="s">
        <v>75</v>
      </c>
      <c r="E141" s="226" t="s">
        <v>1781</v>
      </c>
      <c r="F141" s="226" t="s">
        <v>1782</v>
      </c>
      <c r="G141" s="213"/>
      <c r="H141" s="213"/>
      <c r="I141" s="216"/>
      <c r="J141" s="227">
        <f>BK141</f>
        <v>0</v>
      </c>
      <c r="K141" s="213"/>
      <c r="L141" s="218"/>
      <c r="M141" s="219"/>
      <c r="N141" s="220"/>
      <c r="O141" s="220"/>
      <c r="P141" s="221">
        <f>SUM(P142:P242)</f>
        <v>0</v>
      </c>
      <c r="Q141" s="220"/>
      <c r="R141" s="221">
        <f>SUM(R142:R242)</f>
        <v>0</v>
      </c>
      <c r="S141" s="220"/>
      <c r="T141" s="222">
        <f>SUM(T142:T242)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3" t="s">
        <v>88</v>
      </c>
      <c r="AT141" s="224" t="s">
        <v>75</v>
      </c>
      <c r="AU141" s="224" t="s">
        <v>83</v>
      </c>
      <c r="AY141" s="223" t="s">
        <v>362</v>
      </c>
      <c r="BK141" s="225">
        <f>SUM(BK142:BK242)</f>
        <v>0</v>
      </c>
    </row>
    <row r="142" s="2" customFormat="1" ht="24.15" customHeight="1">
      <c r="A142" s="39"/>
      <c r="B142" s="40"/>
      <c r="C142" s="228" t="s">
        <v>370</v>
      </c>
      <c r="D142" s="228" t="s">
        <v>365</v>
      </c>
      <c r="E142" s="229" t="s">
        <v>1783</v>
      </c>
      <c r="F142" s="230" t="s">
        <v>1784</v>
      </c>
      <c r="G142" s="231" t="s">
        <v>470</v>
      </c>
      <c r="H142" s="232">
        <v>66</v>
      </c>
      <c r="I142" s="233"/>
      <c r="J142" s="234">
        <f>ROUND(I142*H142,2)</f>
        <v>0</v>
      </c>
      <c r="K142" s="230" t="s">
        <v>471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440</v>
      </c>
      <c r="AT142" s="239" t="s">
        <v>365</v>
      </c>
      <c r="AU142" s="239" t="s">
        <v>88</v>
      </c>
      <c r="AY142" s="18" t="s">
        <v>362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440</v>
      </c>
      <c r="BM142" s="239" t="s">
        <v>4953</v>
      </c>
    </row>
    <row r="143" s="2" customFormat="1">
      <c r="A143" s="39"/>
      <c r="B143" s="40"/>
      <c r="C143" s="41"/>
      <c r="D143" s="243" t="s">
        <v>570</v>
      </c>
      <c r="E143" s="41"/>
      <c r="F143" s="284" t="s">
        <v>657</v>
      </c>
      <c r="G143" s="41"/>
      <c r="H143" s="41"/>
      <c r="I143" s="285"/>
      <c r="J143" s="41"/>
      <c r="K143" s="41"/>
      <c r="L143" s="45"/>
      <c r="M143" s="286"/>
      <c r="N143" s="287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570</v>
      </c>
      <c r="AU143" s="18" t="s">
        <v>88</v>
      </c>
    </row>
    <row r="144" s="15" customFormat="1">
      <c r="A144" s="15"/>
      <c r="B144" s="274"/>
      <c r="C144" s="275"/>
      <c r="D144" s="243" t="s">
        <v>372</v>
      </c>
      <c r="E144" s="276" t="s">
        <v>1</v>
      </c>
      <c r="F144" s="277" t="s">
        <v>1448</v>
      </c>
      <c r="G144" s="275"/>
      <c r="H144" s="276" t="s">
        <v>1</v>
      </c>
      <c r="I144" s="278"/>
      <c r="J144" s="275"/>
      <c r="K144" s="275"/>
      <c r="L144" s="279"/>
      <c r="M144" s="280"/>
      <c r="N144" s="281"/>
      <c r="O144" s="281"/>
      <c r="P144" s="281"/>
      <c r="Q144" s="281"/>
      <c r="R144" s="281"/>
      <c r="S144" s="281"/>
      <c r="T144" s="282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83" t="s">
        <v>372</v>
      </c>
      <c r="AU144" s="283" t="s">
        <v>88</v>
      </c>
      <c r="AV144" s="15" t="s">
        <v>83</v>
      </c>
      <c r="AW144" s="15" t="s">
        <v>32</v>
      </c>
      <c r="AX144" s="15" t="s">
        <v>76</v>
      </c>
      <c r="AY144" s="283" t="s">
        <v>362</v>
      </c>
    </row>
    <row r="145" s="13" customFormat="1">
      <c r="A145" s="13"/>
      <c r="B145" s="241"/>
      <c r="C145" s="242"/>
      <c r="D145" s="243" t="s">
        <v>372</v>
      </c>
      <c r="E145" s="244" t="s">
        <v>1</v>
      </c>
      <c r="F145" s="245" t="s">
        <v>4819</v>
      </c>
      <c r="G145" s="242"/>
      <c r="H145" s="246">
        <v>66</v>
      </c>
      <c r="I145" s="247"/>
      <c r="J145" s="242"/>
      <c r="K145" s="242"/>
      <c r="L145" s="248"/>
      <c r="M145" s="249"/>
      <c r="N145" s="250"/>
      <c r="O145" s="250"/>
      <c r="P145" s="250"/>
      <c r="Q145" s="250"/>
      <c r="R145" s="250"/>
      <c r="S145" s="250"/>
      <c r="T145" s="25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2" t="s">
        <v>372</v>
      </c>
      <c r="AU145" s="252" t="s">
        <v>88</v>
      </c>
      <c r="AV145" s="13" t="s">
        <v>88</v>
      </c>
      <c r="AW145" s="13" t="s">
        <v>32</v>
      </c>
      <c r="AX145" s="13" t="s">
        <v>83</v>
      </c>
      <c r="AY145" s="252" t="s">
        <v>362</v>
      </c>
    </row>
    <row r="146" s="2" customFormat="1" ht="33" customHeight="1">
      <c r="A146" s="39"/>
      <c r="B146" s="40"/>
      <c r="C146" s="228" t="s">
        <v>363</v>
      </c>
      <c r="D146" s="228" t="s">
        <v>365</v>
      </c>
      <c r="E146" s="229" t="s">
        <v>1787</v>
      </c>
      <c r="F146" s="230" t="s">
        <v>1788</v>
      </c>
      <c r="G146" s="231" t="s">
        <v>470</v>
      </c>
      <c r="H146" s="232">
        <v>9</v>
      </c>
      <c r="I146" s="233"/>
      <c r="J146" s="234">
        <f>ROUND(I146*H146,2)</f>
        <v>0</v>
      </c>
      <c r="K146" s="230" t="s">
        <v>471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440</v>
      </c>
      <c r="AT146" s="239" t="s">
        <v>365</v>
      </c>
      <c r="AU146" s="239" t="s">
        <v>88</v>
      </c>
      <c r="AY146" s="18" t="s">
        <v>362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440</v>
      </c>
      <c r="BM146" s="239" t="s">
        <v>4954</v>
      </c>
    </row>
    <row r="147" s="2" customFormat="1">
      <c r="A147" s="39"/>
      <c r="B147" s="40"/>
      <c r="C147" s="41"/>
      <c r="D147" s="243" t="s">
        <v>570</v>
      </c>
      <c r="E147" s="41"/>
      <c r="F147" s="284" t="s">
        <v>657</v>
      </c>
      <c r="G147" s="41"/>
      <c r="H147" s="41"/>
      <c r="I147" s="285"/>
      <c r="J147" s="41"/>
      <c r="K147" s="41"/>
      <c r="L147" s="45"/>
      <c r="M147" s="286"/>
      <c r="N147" s="287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570</v>
      </c>
      <c r="AU147" s="18" t="s">
        <v>88</v>
      </c>
    </row>
    <row r="148" s="15" customFormat="1">
      <c r="A148" s="15"/>
      <c r="B148" s="274"/>
      <c r="C148" s="275"/>
      <c r="D148" s="243" t="s">
        <v>372</v>
      </c>
      <c r="E148" s="276" t="s">
        <v>1</v>
      </c>
      <c r="F148" s="277" t="s">
        <v>1448</v>
      </c>
      <c r="G148" s="275"/>
      <c r="H148" s="276" t="s">
        <v>1</v>
      </c>
      <c r="I148" s="278"/>
      <c r="J148" s="275"/>
      <c r="K148" s="275"/>
      <c r="L148" s="279"/>
      <c r="M148" s="280"/>
      <c r="N148" s="281"/>
      <c r="O148" s="281"/>
      <c r="P148" s="281"/>
      <c r="Q148" s="281"/>
      <c r="R148" s="281"/>
      <c r="S148" s="281"/>
      <c r="T148" s="282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83" t="s">
        <v>372</v>
      </c>
      <c r="AU148" s="283" t="s">
        <v>88</v>
      </c>
      <c r="AV148" s="15" t="s">
        <v>83</v>
      </c>
      <c r="AW148" s="15" t="s">
        <v>32</v>
      </c>
      <c r="AX148" s="15" t="s">
        <v>76</v>
      </c>
      <c r="AY148" s="283" t="s">
        <v>362</v>
      </c>
    </row>
    <row r="149" s="13" customFormat="1">
      <c r="A149" s="13"/>
      <c r="B149" s="241"/>
      <c r="C149" s="242"/>
      <c r="D149" s="243" t="s">
        <v>372</v>
      </c>
      <c r="E149" s="244" t="s">
        <v>1</v>
      </c>
      <c r="F149" s="245" t="s">
        <v>4955</v>
      </c>
      <c r="G149" s="242"/>
      <c r="H149" s="246">
        <v>9</v>
      </c>
      <c r="I149" s="247"/>
      <c r="J149" s="242"/>
      <c r="K149" s="242"/>
      <c r="L149" s="248"/>
      <c r="M149" s="249"/>
      <c r="N149" s="250"/>
      <c r="O149" s="250"/>
      <c r="P149" s="250"/>
      <c r="Q149" s="250"/>
      <c r="R149" s="250"/>
      <c r="S149" s="250"/>
      <c r="T149" s="25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2" t="s">
        <v>372</v>
      </c>
      <c r="AU149" s="252" t="s">
        <v>88</v>
      </c>
      <c r="AV149" s="13" t="s">
        <v>88</v>
      </c>
      <c r="AW149" s="13" t="s">
        <v>32</v>
      </c>
      <c r="AX149" s="13" t="s">
        <v>76</v>
      </c>
      <c r="AY149" s="252" t="s">
        <v>362</v>
      </c>
    </row>
    <row r="150" s="14" customFormat="1">
      <c r="A150" s="14"/>
      <c r="B150" s="263"/>
      <c r="C150" s="264"/>
      <c r="D150" s="243" t="s">
        <v>372</v>
      </c>
      <c r="E150" s="265" t="s">
        <v>1</v>
      </c>
      <c r="F150" s="266" t="s">
        <v>396</v>
      </c>
      <c r="G150" s="264"/>
      <c r="H150" s="267">
        <v>9</v>
      </c>
      <c r="I150" s="268"/>
      <c r="J150" s="264"/>
      <c r="K150" s="264"/>
      <c r="L150" s="269"/>
      <c r="M150" s="270"/>
      <c r="N150" s="271"/>
      <c r="O150" s="271"/>
      <c r="P150" s="271"/>
      <c r="Q150" s="271"/>
      <c r="R150" s="271"/>
      <c r="S150" s="271"/>
      <c r="T150" s="27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73" t="s">
        <v>372</v>
      </c>
      <c r="AU150" s="273" t="s">
        <v>88</v>
      </c>
      <c r="AV150" s="14" t="s">
        <v>370</v>
      </c>
      <c r="AW150" s="14" t="s">
        <v>32</v>
      </c>
      <c r="AX150" s="14" t="s">
        <v>83</v>
      </c>
      <c r="AY150" s="273" t="s">
        <v>362</v>
      </c>
    </row>
    <row r="151" s="2" customFormat="1" ht="33" customHeight="1">
      <c r="A151" s="39"/>
      <c r="B151" s="40"/>
      <c r="C151" s="228" t="s">
        <v>386</v>
      </c>
      <c r="D151" s="228" t="s">
        <v>365</v>
      </c>
      <c r="E151" s="229" t="s">
        <v>1791</v>
      </c>
      <c r="F151" s="230" t="s">
        <v>1792</v>
      </c>
      <c r="G151" s="231" t="s">
        <v>470</v>
      </c>
      <c r="H151" s="232">
        <v>5</v>
      </c>
      <c r="I151" s="233"/>
      <c r="J151" s="234">
        <f>ROUND(I151*H151,2)</f>
        <v>0</v>
      </c>
      <c r="K151" s="230" t="s">
        <v>471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440</v>
      </c>
      <c r="AT151" s="239" t="s">
        <v>365</v>
      </c>
      <c r="AU151" s="239" t="s">
        <v>88</v>
      </c>
      <c r="AY151" s="18" t="s">
        <v>362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440</v>
      </c>
      <c r="BM151" s="239" t="s">
        <v>4956</v>
      </c>
    </row>
    <row r="152" s="2" customFormat="1">
      <c r="A152" s="39"/>
      <c r="B152" s="40"/>
      <c r="C152" s="41"/>
      <c r="D152" s="243" t="s">
        <v>570</v>
      </c>
      <c r="E152" s="41"/>
      <c r="F152" s="284" t="s">
        <v>657</v>
      </c>
      <c r="G152" s="41"/>
      <c r="H152" s="41"/>
      <c r="I152" s="285"/>
      <c r="J152" s="41"/>
      <c r="K152" s="41"/>
      <c r="L152" s="45"/>
      <c r="M152" s="286"/>
      <c r="N152" s="287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570</v>
      </c>
      <c r="AU152" s="18" t="s">
        <v>88</v>
      </c>
    </row>
    <row r="153" s="15" customFormat="1">
      <c r="A153" s="15"/>
      <c r="B153" s="274"/>
      <c r="C153" s="275"/>
      <c r="D153" s="243" t="s">
        <v>372</v>
      </c>
      <c r="E153" s="276" t="s">
        <v>1</v>
      </c>
      <c r="F153" s="277" t="s">
        <v>1448</v>
      </c>
      <c r="G153" s="275"/>
      <c r="H153" s="276" t="s">
        <v>1</v>
      </c>
      <c r="I153" s="278"/>
      <c r="J153" s="275"/>
      <c r="K153" s="275"/>
      <c r="L153" s="279"/>
      <c r="M153" s="280"/>
      <c r="N153" s="281"/>
      <c r="O153" s="281"/>
      <c r="P153" s="281"/>
      <c r="Q153" s="281"/>
      <c r="R153" s="281"/>
      <c r="S153" s="281"/>
      <c r="T153" s="282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83" t="s">
        <v>372</v>
      </c>
      <c r="AU153" s="283" t="s">
        <v>88</v>
      </c>
      <c r="AV153" s="15" t="s">
        <v>83</v>
      </c>
      <c r="AW153" s="15" t="s">
        <v>32</v>
      </c>
      <c r="AX153" s="15" t="s">
        <v>76</v>
      </c>
      <c r="AY153" s="283" t="s">
        <v>362</v>
      </c>
    </row>
    <row r="154" s="13" customFormat="1">
      <c r="A154" s="13"/>
      <c r="B154" s="241"/>
      <c r="C154" s="242"/>
      <c r="D154" s="243" t="s">
        <v>372</v>
      </c>
      <c r="E154" s="244" t="s">
        <v>1</v>
      </c>
      <c r="F154" s="245" t="s">
        <v>363</v>
      </c>
      <c r="G154" s="242"/>
      <c r="H154" s="246">
        <v>5</v>
      </c>
      <c r="I154" s="247"/>
      <c r="J154" s="242"/>
      <c r="K154" s="242"/>
      <c r="L154" s="248"/>
      <c r="M154" s="249"/>
      <c r="N154" s="250"/>
      <c r="O154" s="250"/>
      <c r="P154" s="250"/>
      <c r="Q154" s="250"/>
      <c r="R154" s="250"/>
      <c r="S154" s="250"/>
      <c r="T154" s="25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2" t="s">
        <v>372</v>
      </c>
      <c r="AU154" s="252" t="s">
        <v>88</v>
      </c>
      <c r="AV154" s="13" t="s">
        <v>88</v>
      </c>
      <c r="AW154" s="13" t="s">
        <v>32</v>
      </c>
      <c r="AX154" s="13" t="s">
        <v>83</v>
      </c>
      <c r="AY154" s="252" t="s">
        <v>362</v>
      </c>
    </row>
    <row r="155" s="2" customFormat="1" ht="33" customHeight="1">
      <c r="A155" s="39"/>
      <c r="B155" s="40"/>
      <c r="C155" s="228" t="s">
        <v>397</v>
      </c>
      <c r="D155" s="228" t="s">
        <v>365</v>
      </c>
      <c r="E155" s="229" t="s">
        <v>1794</v>
      </c>
      <c r="F155" s="230" t="s">
        <v>1795</v>
      </c>
      <c r="G155" s="231" t="s">
        <v>470</v>
      </c>
      <c r="H155" s="232">
        <v>4</v>
      </c>
      <c r="I155" s="233"/>
      <c r="J155" s="234">
        <f>ROUND(I155*H155,2)</f>
        <v>0</v>
      </c>
      <c r="K155" s="230" t="s">
        <v>471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440</v>
      </c>
      <c r="AT155" s="239" t="s">
        <v>365</v>
      </c>
      <c r="AU155" s="239" t="s">
        <v>88</v>
      </c>
      <c r="AY155" s="18" t="s">
        <v>362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440</v>
      </c>
      <c r="BM155" s="239" t="s">
        <v>4957</v>
      </c>
    </row>
    <row r="156" s="2" customFormat="1">
      <c r="A156" s="39"/>
      <c r="B156" s="40"/>
      <c r="C156" s="41"/>
      <c r="D156" s="243" t="s">
        <v>570</v>
      </c>
      <c r="E156" s="41"/>
      <c r="F156" s="284" t="s">
        <v>657</v>
      </c>
      <c r="G156" s="41"/>
      <c r="H156" s="41"/>
      <c r="I156" s="285"/>
      <c r="J156" s="41"/>
      <c r="K156" s="41"/>
      <c r="L156" s="45"/>
      <c r="M156" s="286"/>
      <c r="N156" s="287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570</v>
      </c>
      <c r="AU156" s="18" t="s">
        <v>88</v>
      </c>
    </row>
    <row r="157" s="15" customFormat="1">
      <c r="A157" s="15"/>
      <c r="B157" s="274"/>
      <c r="C157" s="275"/>
      <c r="D157" s="243" t="s">
        <v>372</v>
      </c>
      <c r="E157" s="276" t="s">
        <v>1</v>
      </c>
      <c r="F157" s="277" t="s">
        <v>1448</v>
      </c>
      <c r="G157" s="275"/>
      <c r="H157" s="276" t="s">
        <v>1</v>
      </c>
      <c r="I157" s="278"/>
      <c r="J157" s="275"/>
      <c r="K157" s="275"/>
      <c r="L157" s="279"/>
      <c r="M157" s="280"/>
      <c r="N157" s="281"/>
      <c r="O157" s="281"/>
      <c r="P157" s="281"/>
      <c r="Q157" s="281"/>
      <c r="R157" s="281"/>
      <c r="S157" s="281"/>
      <c r="T157" s="282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83" t="s">
        <v>372</v>
      </c>
      <c r="AU157" s="283" t="s">
        <v>88</v>
      </c>
      <c r="AV157" s="15" t="s">
        <v>83</v>
      </c>
      <c r="AW157" s="15" t="s">
        <v>32</v>
      </c>
      <c r="AX157" s="15" t="s">
        <v>76</v>
      </c>
      <c r="AY157" s="283" t="s">
        <v>362</v>
      </c>
    </row>
    <row r="158" s="13" customFormat="1">
      <c r="A158" s="13"/>
      <c r="B158" s="241"/>
      <c r="C158" s="242"/>
      <c r="D158" s="243" t="s">
        <v>372</v>
      </c>
      <c r="E158" s="244" t="s">
        <v>1</v>
      </c>
      <c r="F158" s="245" t="s">
        <v>370</v>
      </c>
      <c r="G158" s="242"/>
      <c r="H158" s="246">
        <v>4</v>
      </c>
      <c r="I158" s="247"/>
      <c r="J158" s="242"/>
      <c r="K158" s="242"/>
      <c r="L158" s="248"/>
      <c r="M158" s="249"/>
      <c r="N158" s="250"/>
      <c r="O158" s="250"/>
      <c r="P158" s="250"/>
      <c r="Q158" s="250"/>
      <c r="R158" s="250"/>
      <c r="S158" s="250"/>
      <c r="T158" s="25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2" t="s">
        <v>372</v>
      </c>
      <c r="AU158" s="252" t="s">
        <v>88</v>
      </c>
      <c r="AV158" s="13" t="s">
        <v>88</v>
      </c>
      <c r="AW158" s="13" t="s">
        <v>32</v>
      </c>
      <c r="AX158" s="13" t="s">
        <v>83</v>
      </c>
      <c r="AY158" s="252" t="s">
        <v>362</v>
      </c>
    </row>
    <row r="159" s="2" customFormat="1" ht="24.15" customHeight="1">
      <c r="A159" s="39"/>
      <c r="B159" s="40"/>
      <c r="C159" s="228" t="s">
        <v>383</v>
      </c>
      <c r="D159" s="228" t="s">
        <v>365</v>
      </c>
      <c r="E159" s="229" t="s">
        <v>1797</v>
      </c>
      <c r="F159" s="230" t="s">
        <v>1798</v>
      </c>
      <c r="G159" s="231" t="s">
        <v>470</v>
      </c>
      <c r="H159" s="232">
        <v>70</v>
      </c>
      <c r="I159" s="233"/>
      <c r="J159" s="234">
        <f>ROUND(I159*H159,2)</f>
        <v>0</v>
      </c>
      <c r="K159" s="230" t="s">
        <v>471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440</v>
      </c>
      <c r="AT159" s="239" t="s">
        <v>365</v>
      </c>
      <c r="AU159" s="239" t="s">
        <v>88</v>
      </c>
      <c r="AY159" s="18" t="s">
        <v>362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440</v>
      </c>
      <c r="BM159" s="239" t="s">
        <v>4958</v>
      </c>
    </row>
    <row r="160" s="2" customFormat="1">
      <c r="A160" s="39"/>
      <c r="B160" s="40"/>
      <c r="C160" s="41"/>
      <c r="D160" s="243" t="s">
        <v>570</v>
      </c>
      <c r="E160" s="41"/>
      <c r="F160" s="284" t="s">
        <v>657</v>
      </c>
      <c r="G160" s="41"/>
      <c r="H160" s="41"/>
      <c r="I160" s="285"/>
      <c r="J160" s="41"/>
      <c r="K160" s="41"/>
      <c r="L160" s="45"/>
      <c r="M160" s="286"/>
      <c r="N160" s="287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570</v>
      </c>
      <c r="AU160" s="18" t="s">
        <v>88</v>
      </c>
    </row>
    <row r="161" s="15" customFormat="1">
      <c r="A161" s="15"/>
      <c r="B161" s="274"/>
      <c r="C161" s="275"/>
      <c r="D161" s="243" t="s">
        <v>372</v>
      </c>
      <c r="E161" s="276" t="s">
        <v>1</v>
      </c>
      <c r="F161" s="277" t="s">
        <v>1448</v>
      </c>
      <c r="G161" s="275"/>
      <c r="H161" s="276" t="s">
        <v>1</v>
      </c>
      <c r="I161" s="278"/>
      <c r="J161" s="275"/>
      <c r="K161" s="275"/>
      <c r="L161" s="279"/>
      <c r="M161" s="280"/>
      <c r="N161" s="281"/>
      <c r="O161" s="281"/>
      <c r="P161" s="281"/>
      <c r="Q161" s="281"/>
      <c r="R161" s="281"/>
      <c r="S161" s="281"/>
      <c r="T161" s="282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83" t="s">
        <v>372</v>
      </c>
      <c r="AU161" s="283" t="s">
        <v>88</v>
      </c>
      <c r="AV161" s="15" t="s">
        <v>83</v>
      </c>
      <c r="AW161" s="15" t="s">
        <v>32</v>
      </c>
      <c r="AX161" s="15" t="s">
        <v>76</v>
      </c>
      <c r="AY161" s="283" t="s">
        <v>362</v>
      </c>
    </row>
    <row r="162" s="13" customFormat="1">
      <c r="A162" s="13"/>
      <c r="B162" s="241"/>
      <c r="C162" s="242"/>
      <c r="D162" s="243" t="s">
        <v>372</v>
      </c>
      <c r="E162" s="244" t="s">
        <v>1</v>
      </c>
      <c r="F162" s="245" t="s">
        <v>1258</v>
      </c>
      <c r="G162" s="242"/>
      <c r="H162" s="246">
        <v>70</v>
      </c>
      <c r="I162" s="247"/>
      <c r="J162" s="242"/>
      <c r="K162" s="242"/>
      <c r="L162" s="248"/>
      <c r="M162" s="249"/>
      <c r="N162" s="250"/>
      <c r="O162" s="250"/>
      <c r="P162" s="250"/>
      <c r="Q162" s="250"/>
      <c r="R162" s="250"/>
      <c r="S162" s="250"/>
      <c r="T162" s="25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2" t="s">
        <v>372</v>
      </c>
      <c r="AU162" s="252" t="s">
        <v>88</v>
      </c>
      <c r="AV162" s="13" t="s">
        <v>88</v>
      </c>
      <c r="AW162" s="13" t="s">
        <v>32</v>
      </c>
      <c r="AX162" s="13" t="s">
        <v>83</v>
      </c>
      <c r="AY162" s="252" t="s">
        <v>362</v>
      </c>
    </row>
    <row r="163" s="2" customFormat="1" ht="33" customHeight="1">
      <c r="A163" s="39"/>
      <c r="B163" s="40"/>
      <c r="C163" s="228" t="s">
        <v>406</v>
      </c>
      <c r="D163" s="228" t="s">
        <v>365</v>
      </c>
      <c r="E163" s="229" t="s">
        <v>1801</v>
      </c>
      <c r="F163" s="230" t="s">
        <v>1802</v>
      </c>
      <c r="G163" s="231" t="s">
        <v>470</v>
      </c>
      <c r="H163" s="232">
        <v>66</v>
      </c>
      <c r="I163" s="233"/>
      <c r="J163" s="234">
        <f>ROUND(I163*H163,2)</f>
        <v>0</v>
      </c>
      <c r="K163" s="230" t="s">
        <v>471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440</v>
      </c>
      <c r="AT163" s="239" t="s">
        <v>365</v>
      </c>
      <c r="AU163" s="239" t="s">
        <v>88</v>
      </c>
      <c r="AY163" s="18" t="s">
        <v>362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88</v>
      </c>
      <c r="BK163" s="240">
        <f>ROUND(I163*H163,2)</f>
        <v>0</v>
      </c>
      <c r="BL163" s="18" t="s">
        <v>440</v>
      </c>
      <c r="BM163" s="239" t="s">
        <v>4959</v>
      </c>
    </row>
    <row r="164" s="2" customFormat="1">
      <c r="A164" s="39"/>
      <c r="B164" s="40"/>
      <c r="C164" s="41"/>
      <c r="D164" s="243" t="s">
        <v>570</v>
      </c>
      <c r="E164" s="41"/>
      <c r="F164" s="284" t="s">
        <v>657</v>
      </c>
      <c r="G164" s="41"/>
      <c r="H164" s="41"/>
      <c r="I164" s="285"/>
      <c r="J164" s="41"/>
      <c r="K164" s="41"/>
      <c r="L164" s="45"/>
      <c r="M164" s="286"/>
      <c r="N164" s="287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570</v>
      </c>
      <c r="AU164" s="18" t="s">
        <v>88</v>
      </c>
    </row>
    <row r="165" s="15" customFormat="1">
      <c r="A165" s="15"/>
      <c r="B165" s="274"/>
      <c r="C165" s="275"/>
      <c r="D165" s="243" t="s">
        <v>372</v>
      </c>
      <c r="E165" s="276" t="s">
        <v>1</v>
      </c>
      <c r="F165" s="277" t="s">
        <v>1448</v>
      </c>
      <c r="G165" s="275"/>
      <c r="H165" s="276" t="s">
        <v>1</v>
      </c>
      <c r="I165" s="278"/>
      <c r="J165" s="275"/>
      <c r="K165" s="275"/>
      <c r="L165" s="279"/>
      <c r="M165" s="280"/>
      <c r="N165" s="281"/>
      <c r="O165" s="281"/>
      <c r="P165" s="281"/>
      <c r="Q165" s="281"/>
      <c r="R165" s="281"/>
      <c r="S165" s="281"/>
      <c r="T165" s="282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83" t="s">
        <v>372</v>
      </c>
      <c r="AU165" s="283" t="s">
        <v>88</v>
      </c>
      <c r="AV165" s="15" t="s">
        <v>83</v>
      </c>
      <c r="AW165" s="15" t="s">
        <v>32</v>
      </c>
      <c r="AX165" s="15" t="s">
        <v>76</v>
      </c>
      <c r="AY165" s="283" t="s">
        <v>362</v>
      </c>
    </row>
    <row r="166" s="13" customFormat="1">
      <c r="A166" s="13"/>
      <c r="B166" s="241"/>
      <c r="C166" s="242"/>
      <c r="D166" s="243" t="s">
        <v>372</v>
      </c>
      <c r="E166" s="244" t="s">
        <v>1</v>
      </c>
      <c r="F166" s="245" t="s">
        <v>4819</v>
      </c>
      <c r="G166" s="242"/>
      <c r="H166" s="246">
        <v>66</v>
      </c>
      <c r="I166" s="247"/>
      <c r="J166" s="242"/>
      <c r="K166" s="242"/>
      <c r="L166" s="248"/>
      <c r="M166" s="249"/>
      <c r="N166" s="250"/>
      <c r="O166" s="250"/>
      <c r="P166" s="250"/>
      <c r="Q166" s="250"/>
      <c r="R166" s="250"/>
      <c r="S166" s="250"/>
      <c r="T166" s="25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2" t="s">
        <v>372</v>
      </c>
      <c r="AU166" s="252" t="s">
        <v>88</v>
      </c>
      <c r="AV166" s="13" t="s">
        <v>88</v>
      </c>
      <c r="AW166" s="13" t="s">
        <v>32</v>
      </c>
      <c r="AX166" s="13" t="s">
        <v>83</v>
      </c>
      <c r="AY166" s="252" t="s">
        <v>362</v>
      </c>
    </row>
    <row r="167" s="2" customFormat="1" ht="33" customHeight="1">
      <c r="A167" s="39"/>
      <c r="B167" s="40"/>
      <c r="C167" s="228" t="s">
        <v>411</v>
      </c>
      <c r="D167" s="228" t="s">
        <v>365</v>
      </c>
      <c r="E167" s="229" t="s">
        <v>1808</v>
      </c>
      <c r="F167" s="230" t="s">
        <v>1809</v>
      </c>
      <c r="G167" s="231" t="s">
        <v>470</v>
      </c>
      <c r="H167" s="232">
        <v>10</v>
      </c>
      <c r="I167" s="233"/>
      <c r="J167" s="234">
        <f>ROUND(I167*H167,2)</f>
        <v>0</v>
      </c>
      <c r="K167" s="230" t="s">
        <v>471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440</v>
      </c>
      <c r="AT167" s="239" t="s">
        <v>365</v>
      </c>
      <c r="AU167" s="239" t="s">
        <v>88</v>
      </c>
      <c r="AY167" s="18" t="s">
        <v>362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88</v>
      </c>
      <c r="BK167" s="240">
        <f>ROUND(I167*H167,2)</f>
        <v>0</v>
      </c>
      <c r="BL167" s="18" t="s">
        <v>440</v>
      </c>
      <c r="BM167" s="239" t="s">
        <v>4960</v>
      </c>
    </row>
    <row r="168" s="2" customFormat="1">
      <c r="A168" s="39"/>
      <c r="B168" s="40"/>
      <c r="C168" s="41"/>
      <c r="D168" s="243" t="s">
        <v>570</v>
      </c>
      <c r="E168" s="41"/>
      <c r="F168" s="284" t="s">
        <v>657</v>
      </c>
      <c r="G168" s="41"/>
      <c r="H168" s="41"/>
      <c r="I168" s="285"/>
      <c r="J168" s="41"/>
      <c r="K168" s="41"/>
      <c r="L168" s="45"/>
      <c r="M168" s="286"/>
      <c r="N168" s="287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570</v>
      </c>
      <c r="AU168" s="18" t="s">
        <v>88</v>
      </c>
    </row>
    <row r="169" s="15" customFormat="1">
      <c r="A169" s="15"/>
      <c r="B169" s="274"/>
      <c r="C169" s="275"/>
      <c r="D169" s="243" t="s">
        <v>372</v>
      </c>
      <c r="E169" s="276" t="s">
        <v>1</v>
      </c>
      <c r="F169" s="277" t="s">
        <v>1448</v>
      </c>
      <c r="G169" s="275"/>
      <c r="H169" s="276" t="s">
        <v>1</v>
      </c>
      <c r="I169" s="278"/>
      <c r="J169" s="275"/>
      <c r="K169" s="275"/>
      <c r="L169" s="279"/>
      <c r="M169" s="280"/>
      <c r="N169" s="281"/>
      <c r="O169" s="281"/>
      <c r="P169" s="281"/>
      <c r="Q169" s="281"/>
      <c r="R169" s="281"/>
      <c r="S169" s="281"/>
      <c r="T169" s="282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83" t="s">
        <v>372</v>
      </c>
      <c r="AU169" s="283" t="s">
        <v>88</v>
      </c>
      <c r="AV169" s="15" t="s">
        <v>83</v>
      </c>
      <c r="AW169" s="15" t="s">
        <v>32</v>
      </c>
      <c r="AX169" s="15" t="s">
        <v>76</v>
      </c>
      <c r="AY169" s="283" t="s">
        <v>362</v>
      </c>
    </row>
    <row r="170" s="13" customFormat="1">
      <c r="A170" s="13"/>
      <c r="B170" s="241"/>
      <c r="C170" s="242"/>
      <c r="D170" s="243" t="s">
        <v>372</v>
      </c>
      <c r="E170" s="244" t="s">
        <v>1</v>
      </c>
      <c r="F170" s="245" t="s">
        <v>411</v>
      </c>
      <c r="G170" s="242"/>
      <c r="H170" s="246">
        <v>10</v>
      </c>
      <c r="I170" s="247"/>
      <c r="J170" s="242"/>
      <c r="K170" s="242"/>
      <c r="L170" s="248"/>
      <c r="M170" s="249"/>
      <c r="N170" s="250"/>
      <c r="O170" s="250"/>
      <c r="P170" s="250"/>
      <c r="Q170" s="250"/>
      <c r="R170" s="250"/>
      <c r="S170" s="250"/>
      <c r="T170" s="25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2" t="s">
        <v>372</v>
      </c>
      <c r="AU170" s="252" t="s">
        <v>88</v>
      </c>
      <c r="AV170" s="13" t="s">
        <v>88</v>
      </c>
      <c r="AW170" s="13" t="s">
        <v>32</v>
      </c>
      <c r="AX170" s="13" t="s">
        <v>83</v>
      </c>
      <c r="AY170" s="252" t="s">
        <v>362</v>
      </c>
    </row>
    <row r="171" s="2" customFormat="1" ht="33" customHeight="1">
      <c r="A171" s="39"/>
      <c r="B171" s="40"/>
      <c r="C171" s="228" t="s">
        <v>416</v>
      </c>
      <c r="D171" s="228" t="s">
        <v>365</v>
      </c>
      <c r="E171" s="229" t="s">
        <v>1814</v>
      </c>
      <c r="F171" s="230" t="s">
        <v>1815</v>
      </c>
      <c r="G171" s="231" t="s">
        <v>470</v>
      </c>
      <c r="H171" s="232">
        <v>11</v>
      </c>
      <c r="I171" s="233"/>
      <c r="J171" s="234">
        <f>ROUND(I171*H171,2)</f>
        <v>0</v>
      </c>
      <c r="K171" s="230" t="s">
        <v>471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440</v>
      </c>
      <c r="AT171" s="239" t="s">
        <v>365</v>
      </c>
      <c r="AU171" s="239" t="s">
        <v>88</v>
      </c>
      <c r="AY171" s="18" t="s">
        <v>362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88</v>
      </c>
      <c r="BK171" s="240">
        <f>ROUND(I171*H171,2)</f>
        <v>0</v>
      </c>
      <c r="BL171" s="18" t="s">
        <v>440</v>
      </c>
      <c r="BM171" s="239" t="s">
        <v>4961</v>
      </c>
    </row>
    <row r="172" s="2" customFormat="1">
      <c r="A172" s="39"/>
      <c r="B172" s="40"/>
      <c r="C172" s="41"/>
      <c r="D172" s="243" t="s">
        <v>570</v>
      </c>
      <c r="E172" s="41"/>
      <c r="F172" s="284" t="s">
        <v>657</v>
      </c>
      <c r="G172" s="41"/>
      <c r="H172" s="41"/>
      <c r="I172" s="285"/>
      <c r="J172" s="41"/>
      <c r="K172" s="41"/>
      <c r="L172" s="45"/>
      <c r="M172" s="286"/>
      <c r="N172" s="287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570</v>
      </c>
      <c r="AU172" s="18" t="s">
        <v>88</v>
      </c>
    </row>
    <row r="173" s="15" customFormat="1">
      <c r="A173" s="15"/>
      <c r="B173" s="274"/>
      <c r="C173" s="275"/>
      <c r="D173" s="243" t="s">
        <v>372</v>
      </c>
      <c r="E173" s="276" t="s">
        <v>1</v>
      </c>
      <c r="F173" s="277" t="s">
        <v>1448</v>
      </c>
      <c r="G173" s="275"/>
      <c r="H173" s="276" t="s">
        <v>1</v>
      </c>
      <c r="I173" s="278"/>
      <c r="J173" s="275"/>
      <c r="K173" s="275"/>
      <c r="L173" s="279"/>
      <c r="M173" s="280"/>
      <c r="N173" s="281"/>
      <c r="O173" s="281"/>
      <c r="P173" s="281"/>
      <c r="Q173" s="281"/>
      <c r="R173" s="281"/>
      <c r="S173" s="281"/>
      <c r="T173" s="282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83" t="s">
        <v>372</v>
      </c>
      <c r="AU173" s="283" t="s">
        <v>88</v>
      </c>
      <c r="AV173" s="15" t="s">
        <v>83</v>
      </c>
      <c r="AW173" s="15" t="s">
        <v>32</v>
      </c>
      <c r="AX173" s="15" t="s">
        <v>76</v>
      </c>
      <c r="AY173" s="283" t="s">
        <v>362</v>
      </c>
    </row>
    <row r="174" s="13" customFormat="1">
      <c r="A174" s="13"/>
      <c r="B174" s="241"/>
      <c r="C174" s="242"/>
      <c r="D174" s="243" t="s">
        <v>372</v>
      </c>
      <c r="E174" s="244" t="s">
        <v>1</v>
      </c>
      <c r="F174" s="245" t="s">
        <v>416</v>
      </c>
      <c r="G174" s="242"/>
      <c r="H174" s="246">
        <v>11</v>
      </c>
      <c r="I174" s="247"/>
      <c r="J174" s="242"/>
      <c r="K174" s="242"/>
      <c r="L174" s="248"/>
      <c r="M174" s="249"/>
      <c r="N174" s="250"/>
      <c r="O174" s="250"/>
      <c r="P174" s="250"/>
      <c r="Q174" s="250"/>
      <c r="R174" s="250"/>
      <c r="S174" s="250"/>
      <c r="T174" s="25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2" t="s">
        <v>372</v>
      </c>
      <c r="AU174" s="252" t="s">
        <v>88</v>
      </c>
      <c r="AV174" s="13" t="s">
        <v>88</v>
      </c>
      <c r="AW174" s="13" t="s">
        <v>32</v>
      </c>
      <c r="AX174" s="13" t="s">
        <v>83</v>
      </c>
      <c r="AY174" s="252" t="s">
        <v>362</v>
      </c>
    </row>
    <row r="175" s="2" customFormat="1" ht="24.15" customHeight="1">
      <c r="A175" s="39"/>
      <c r="B175" s="40"/>
      <c r="C175" s="228" t="s">
        <v>8</v>
      </c>
      <c r="D175" s="228" t="s">
        <v>365</v>
      </c>
      <c r="E175" s="229" t="s">
        <v>1817</v>
      </c>
      <c r="F175" s="230" t="s">
        <v>1818</v>
      </c>
      <c r="G175" s="231" t="s">
        <v>470</v>
      </c>
      <c r="H175" s="232">
        <v>4</v>
      </c>
      <c r="I175" s="233"/>
      <c r="J175" s="234">
        <f>ROUND(I175*H175,2)</f>
        <v>0</v>
      </c>
      <c r="K175" s="230" t="s">
        <v>471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440</v>
      </c>
      <c r="AT175" s="239" t="s">
        <v>365</v>
      </c>
      <c r="AU175" s="239" t="s">
        <v>88</v>
      </c>
      <c r="AY175" s="18" t="s">
        <v>362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88</v>
      </c>
      <c r="BK175" s="240">
        <f>ROUND(I175*H175,2)</f>
        <v>0</v>
      </c>
      <c r="BL175" s="18" t="s">
        <v>440</v>
      </c>
      <c r="BM175" s="239" t="s">
        <v>4962</v>
      </c>
    </row>
    <row r="176" s="2" customFormat="1">
      <c r="A176" s="39"/>
      <c r="B176" s="40"/>
      <c r="C176" s="41"/>
      <c r="D176" s="243" t="s">
        <v>570</v>
      </c>
      <c r="E176" s="41"/>
      <c r="F176" s="284" t="s">
        <v>657</v>
      </c>
      <c r="G176" s="41"/>
      <c r="H176" s="41"/>
      <c r="I176" s="285"/>
      <c r="J176" s="41"/>
      <c r="K176" s="41"/>
      <c r="L176" s="45"/>
      <c r="M176" s="286"/>
      <c r="N176" s="287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570</v>
      </c>
      <c r="AU176" s="18" t="s">
        <v>88</v>
      </c>
    </row>
    <row r="177" s="15" customFormat="1">
      <c r="A177" s="15"/>
      <c r="B177" s="274"/>
      <c r="C177" s="275"/>
      <c r="D177" s="243" t="s">
        <v>372</v>
      </c>
      <c r="E177" s="276" t="s">
        <v>1</v>
      </c>
      <c r="F177" s="277" t="s">
        <v>1448</v>
      </c>
      <c r="G177" s="275"/>
      <c r="H177" s="276" t="s">
        <v>1</v>
      </c>
      <c r="I177" s="278"/>
      <c r="J177" s="275"/>
      <c r="K177" s="275"/>
      <c r="L177" s="279"/>
      <c r="M177" s="280"/>
      <c r="N177" s="281"/>
      <c r="O177" s="281"/>
      <c r="P177" s="281"/>
      <c r="Q177" s="281"/>
      <c r="R177" s="281"/>
      <c r="S177" s="281"/>
      <c r="T177" s="282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83" t="s">
        <v>372</v>
      </c>
      <c r="AU177" s="283" t="s">
        <v>88</v>
      </c>
      <c r="AV177" s="15" t="s">
        <v>83</v>
      </c>
      <c r="AW177" s="15" t="s">
        <v>32</v>
      </c>
      <c r="AX177" s="15" t="s">
        <v>76</v>
      </c>
      <c r="AY177" s="283" t="s">
        <v>362</v>
      </c>
    </row>
    <row r="178" s="13" customFormat="1">
      <c r="A178" s="13"/>
      <c r="B178" s="241"/>
      <c r="C178" s="242"/>
      <c r="D178" s="243" t="s">
        <v>372</v>
      </c>
      <c r="E178" s="244" t="s">
        <v>1</v>
      </c>
      <c r="F178" s="245" t="s">
        <v>370</v>
      </c>
      <c r="G178" s="242"/>
      <c r="H178" s="246">
        <v>4</v>
      </c>
      <c r="I178" s="247"/>
      <c r="J178" s="242"/>
      <c r="K178" s="242"/>
      <c r="L178" s="248"/>
      <c r="M178" s="249"/>
      <c r="N178" s="250"/>
      <c r="O178" s="250"/>
      <c r="P178" s="250"/>
      <c r="Q178" s="250"/>
      <c r="R178" s="250"/>
      <c r="S178" s="250"/>
      <c r="T178" s="25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2" t="s">
        <v>372</v>
      </c>
      <c r="AU178" s="252" t="s">
        <v>88</v>
      </c>
      <c r="AV178" s="13" t="s">
        <v>88</v>
      </c>
      <c r="AW178" s="13" t="s">
        <v>32</v>
      </c>
      <c r="AX178" s="13" t="s">
        <v>83</v>
      </c>
      <c r="AY178" s="252" t="s">
        <v>362</v>
      </c>
    </row>
    <row r="179" s="2" customFormat="1" ht="33" customHeight="1">
      <c r="A179" s="39"/>
      <c r="B179" s="40"/>
      <c r="C179" s="228" t="s">
        <v>427</v>
      </c>
      <c r="D179" s="228" t="s">
        <v>365</v>
      </c>
      <c r="E179" s="229" t="s">
        <v>4963</v>
      </c>
      <c r="F179" s="230" t="s">
        <v>4964</v>
      </c>
      <c r="G179" s="231" t="s">
        <v>470</v>
      </c>
      <c r="H179" s="232">
        <v>1</v>
      </c>
      <c r="I179" s="233"/>
      <c r="J179" s="234">
        <f>ROUND(I179*H179,2)</f>
        <v>0</v>
      </c>
      <c r="K179" s="230" t="s">
        <v>471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440</v>
      </c>
      <c r="AT179" s="239" t="s">
        <v>365</v>
      </c>
      <c r="AU179" s="239" t="s">
        <v>88</v>
      </c>
      <c r="AY179" s="18" t="s">
        <v>362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88</v>
      </c>
      <c r="BK179" s="240">
        <f>ROUND(I179*H179,2)</f>
        <v>0</v>
      </c>
      <c r="BL179" s="18" t="s">
        <v>440</v>
      </c>
      <c r="BM179" s="239" t="s">
        <v>4965</v>
      </c>
    </row>
    <row r="180" s="2" customFormat="1">
      <c r="A180" s="39"/>
      <c r="B180" s="40"/>
      <c r="C180" s="41"/>
      <c r="D180" s="243" t="s">
        <v>570</v>
      </c>
      <c r="E180" s="41"/>
      <c r="F180" s="284" t="s">
        <v>657</v>
      </c>
      <c r="G180" s="41"/>
      <c r="H180" s="41"/>
      <c r="I180" s="285"/>
      <c r="J180" s="41"/>
      <c r="K180" s="41"/>
      <c r="L180" s="45"/>
      <c r="M180" s="286"/>
      <c r="N180" s="287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570</v>
      </c>
      <c r="AU180" s="18" t="s">
        <v>88</v>
      </c>
    </row>
    <row r="181" s="15" customFormat="1">
      <c r="A181" s="15"/>
      <c r="B181" s="274"/>
      <c r="C181" s="275"/>
      <c r="D181" s="243" t="s">
        <v>372</v>
      </c>
      <c r="E181" s="276" t="s">
        <v>1</v>
      </c>
      <c r="F181" s="277" t="s">
        <v>1448</v>
      </c>
      <c r="G181" s="275"/>
      <c r="H181" s="276" t="s">
        <v>1</v>
      </c>
      <c r="I181" s="278"/>
      <c r="J181" s="275"/>
      <c r="K181" s="275"/>
      <c r="L181" s="279"/>
      <c r="M181" s="280"/>
      <c r="N181" s="281"/>
      <c r="O181" s="281"/>
      <c r="P181" s="281"/>
      <c r="Q181" s="281"/>
      <c r="R181" s="281"/>
      <c r="S181" s="281"/>
      <c r="T181" s="282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83" t="s">
        <v>372</v>
      </c>
      <c r="AU181" s="283" t="s">
        <v>88</v>
      </c>
      <c r="AV181" s="15" t="s">
        <v>83</v>
      </c>
      <c r="AW181" s="15" t="s">
        <v>32</v>
      </c>
      <c r="AX181" s="15" t="s">
        <v>76</v>
      </c>
      <c r="AY181" s="283" t="s">
        <v>362</v>
      </c>
    </row>
    <row r="182" s="13" customFormat="1">
      <c r="A182" s="13"/>
      <c r="B182" s="241"/>
      <c r="C182" s="242"/>
      <c r="D182" s="243" t="s">
        <v>372</v>
      </c>
      <c r="E182" s="244" t="s">
        <v>1</v>
      </c>
      <c r="F182" s="245" t="s">
        <v>83</v>
      </c>
      <c r="G182" s="242"/>
      <c r="H182" s="246">
        <v>1</v>
      </c>
      <c r="I182" s="247"/>
      <c r="J182" s="242"/>
      <c r="K182" s="242"/>
      <c r="L182" s="248"/>
      <c r="M182" s="249"/>
      <c r="N182" s="250"/>
      <c r="O182" s="250"/>
      <c r="P182" s="250"/>
      <c r="Q182" s="250"/>
      <c r="R182" s="250"/>
      <c r="S182" s="250"/>
      <c r="T182" s="25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2" t="s">
        <v>372</v>
      </c>
      <c r="AU182" s="252" t="s">
        <v>88</v>
      </c>
      <c r="AV182" s="13" t="s">
        <v>88</v>
      </c>
      <c r="AW182" s="13" t="s">
        <v>32</v>
      </c>
      <c r="AX182" s="13" t="s">
        <v>83</v>
      </c>
      <c r="AY182" s="252" t="s">
        <v>362</v>
      </c>
    </row>
    <row r="183" s="2" customFormat="1" ht="24.15" customHeight="1">
      <c r="A183" s="39"/>
      <c r="B183" s="40"/>
      <c r="C183" s="228" t="s">
        <v>431</v>
      </c>
      <c r="D183" s="228" t="s">
        <v>365</v>
      </c>
      <c r="E183" s="229" t="s">
        <v>4966</v>
      </c>
      <c r="F183" s="230" t="s">
        <v>4967</v>
      </c>
      <c r="G183" s="231" t="s">
        <v>470</v>
      </c>
      <c r="H183" s="232">
        <v>2</v>
      </c>
      <c r="I183" s="233"/>
      <c r="J183" s="234">
        <f>ROUND(I183*H183,2)</f>
        <v>0</v>
      </c>
      <c r="K183" s="230" t="s">
        <v>471</v>
      </c>
      <c r="L183" s="45"/>
      <c r="M183" s="235" t="s">
        <v>1</v>
      </c>
      <c r="N183" s="236" t="s">
        <v>42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440</v>
      </c>
      <c r="AT183" s="239" t="s">
        <v>365</v>
      </c>
      <c r="AU183" s="239" t="s">
        <v>88</v>
      </c>
      <c r="AY183" s="18" t="s">
        <v>362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88</v>
      </c>
      <c r="BK183" s="240">
        <f>ROUND(I183*H183,2)</f>
        <v>0</v>
      </c>
      <c r="BL183" s="18" t="s">
        <v>440</v>
      </c>
      <c r="BM183" s="239" t="s">
        <v>4968</v>
      </c>
    </row>
    <row r="184" s="2" customFormat="1">
      <c r="A184" s="39"/>
      <c r="B184" s="40"/>
      <c r="C184" s="41"/>
      <c r="D184" s="243" t="s">
        <v>570</v>
      </c>
      <c r="E184" s="41"/>
      <c r="F184" s="284" t="s">
        <v>657</v>
      </c>
      <c r="G184" s="41"/>
      <c r="H184" s="41"/>
      <c r="I184" s="285"/>
      <c r="J184" s="41"/>
      <c r="K184" s="41"/>
      <c r="L184" s="45"/>
      <c r="M184" s="286"/>
      <c r="N184" s="287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570</v>
      </c>
      <c r="AU184" s="18" t="s">
        <v>88</v>
      </c>
    </row>
    <row r="185" s="15" customFormat="1">
      <c r="A185" s="15"/>
      <c r="B185" s="274"/>
      <c r="C185" s="275"/>
      <c r="D185" s="243" t="s">
        <v>372</v>
      </c>
      <c r="E185" s="276" t="s">
        <v>1</v>
      </c>
      <c r="F185" s="277" t="s">
        <v>1448</v>
      </c>
      <c r="G185" s="275"/>
      <c r="H185" s="276" t="s">
        <v>1</v>
      </c>
      <c r="I185" s="278"/>
      <c r="J185" s="275"/>
      <c r="K185" s="275"/>
      <c r="L185" s="279"/>
      <c r="M185" s="280"/>
      <c r="N185" s="281"/>
      <c r="O185" s="281"/>
      <c r="P185" s="281"/>
      <c r="Q185" s="281"/>
      <c r="R185" s="281"/>
      <c r="S185" s="281"/>
      <c r="T185" s="282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83" t="s">
        <v>372</v>
      </c>
      <c r="AU185" s="283" t="s">
        <v>88</v>
      </c>
      <c r="AV185" s="15" t="s">
        <v>83</v>
      </c>
      <c r="AW185" s="15" t="s">
        <v>32</v>
      </c>
      <c r="AX185" s="15" t="s">
        <v>76</v>
      </c>
      <c r="AY185" s="283" t="s">
        <v>362</v>
      </c>
    </row>
    <row r="186" s="13" customFormat="1">
      <c r="A186" s="13"/>
      <c r="B186" s="241"/>
      <c r="C186" s="242"/>
      <c r="D186" s="243" t="s">
        <v>372</v>
      </c>
      <c r="E186" s="244" t="s">
        <v>1</v>
      </c>
      <c r="F186" s="245" t="s">
        <v>88</v>
      </c>
      <c r="G186" s="242"/>
      <c r="H186" s="246">
        <v>2</v>
      </c>
      <c r="I186" s="247"/>
      <c r="J186" s="242"/>
      <c r="K186" s="242"/>
      <c r="L186" s="248"/>
      <c r="M186" s="249"/>
      <c r="N186" s="250"/>
      <c r="O186" s="250"/>
      <c r="P186" s="250"/>
      <c r="Q186" s="250"/>
      <c r="R186" s="250"/>
      <c r="S186" s="250"/>
      <c r="T186" s="25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2" t="s">
        <v>372</v>
      </c>
      <c r="AU186" s="252" t="s">
        <v>88</v>
      </c>
      <c r="AV186" s="13" t="s">
        <v>88</v>
      </c>
      <c r="AW186" s="13" t="s">
        <v>32</v>
      </c>
      <c r="AX186" s="13" t="s">
        <v>83</v>
      </c>
      <c r="AY186" s="252" t="s">
        <v>362</v>
      </c>
    </row>
    <row r="187" s="2" customFormat="1" ht="33" customHeight="1">
      <c r="A187" s="39"/>
      <c r="B187" s="40"/>
      <c r="C187" s="228" t="s">
        <v>435</v>
      </c>
      <c r="D187" s="228" t="s">
        <v>365</v>
      </c>
      <c r="E187" s="229" t="s">
        <v>4969</v>
      </c>
      <c r="F187" s="230" t="s">
        <v>4970</v>
      </c>
      <c r="G187" s="231" t="s">
        <v>470</v>
      </c>
      <c r="H187" s="232">
        <v>11</v>
      </c>
      <c r="I187" s="233"/>
      <c r="J187" s="234">
        <f>ROUND(I187*H187,2)</f>
        <v>0</v>
      </c>
      <c r="K187" s="230" t="s">
        <v>471</v>
      </c>
      <c r="L187" s="45"/>
      <c r="M187" s="235" t="s">
        <v>1</v>
      </c>
      <c r="N187" s="236" t="s">
        <v>42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440</v>
      </c>
      <c r="AT187" s="239" t="s">
        <v>365</v>
      </c>
      <c r="AU187" s="239" t="s">
        <v>88</v>
      </c>
      <c r="AY187" s="18" t="s">
        <v>362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88</v>
      </c>
      <c r="BK187" s="240">
        <f>ROUND(I187*H187,2)</f>
        <v>0</v>
      </c>
      <c r="BL187" s="18" t="s">
        <v>440</v>
      </c>
      <c r="BM187" s="239" t="s">
        <v>4971</v>
      </c>
    </row>
    <row r="188" s="2" customFormat="1">
      <c r="A188" s="39"/>
      <c r="B188" s="40"/>
      <c r="C188" s="41"/>
      <c r="D188" s="243" t="s">
        <v>570</v>
      </c>
      <c r="E188" s="41"/>
      <c r="F188" s="284" t="s">
        <v>657</v>
      </c>
      <c r="G188" s="41"/>
      <c r="H188" s="41"/>
      <c r="I188" s="285"/>
      <c r="J188" s="41"/>
      <c r="K188" s="41"/>
      <c r="L188" s="45"/>
      <c r="M188" s="286"/>
      <c r="N188" s="287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570</v>
      </c>
      <c r="AU188" s="18" t="s">
        <v>88</v>
      </c>
    </row>
    <row r="189" s="15" customFormat="1">
      <c r="A189" s="15"/>
      <c r="B189" s="274"/>
      <c r="C189" s="275"/>
      <c r="D189" s="243" t="s">
        <v>372</v>
      </c>
      <c r="E189" s="276" t="s">
        <v>1</v>
      </c>
      <c r="F189" s="277" t="s">
        <v>1448</v>
      </c>
      <c r="G189" s="275"/>
      <c r="H189" s="276" t="s">
        <v>1</v>
      </c>
      <c r="I189" s="278"/>
      <c r="J189" s="275"/>
      <c r="K189" s="275"/>
      <c r="L189" s="279"/>
      <c r="M189" s="280"/>
      <c r="N189" s="281"/>
      <c r="O189" s="281"/>
      <c r="P189" s="281"/>
      <c r="Q189" s="281"/>
      <c r="R189" s="281"/>
      <c r="S189" s="281"/>
      <c r="T189" s="282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83" t="s">
        <v>372</v>
      </c>
      <c r="AU189" s="283" t="s">
        <v>88</v>
      </c>
      <c r="AV189" s="15" t="s">
        <v>83</v>
      </c>
      <c r="AW189" s="15" t="s">
        <v>32</v>
      </c>
      <c r="AX189" s="15" t="s">
        <v>76</v>
      </c>
      <c r="AY189" s="283" t="s">
        <v>362</v>
      </c>
    </row>
    <row r="190" s="13" customFormat="1">
      <c r="A190" s="13"/>
      <c r="B190" s="241"/>
      <c r="C190" s="242"/>
      <c r="D190" s="243" t="s">
        <v>372</v>
      </c>
      <c r="E190" s="244" t="s">
        <v>1</v>
      </c>
      <c r="F190" s="245" t="s">
        <v>416</v>
      </c>
      <c r="G190" s="242"/>
      <c r="H190" s="246">
        <v>11</v>
      </c>
      <c r="I190" s="247"/>
      <c r="J190" s="242"/>
      <c r="K190" s="242"/>
      <c r="L190" s="248"/>
      <c r="M190" s="249"/>
      <c r="N190" s="250"/>
      <c r="O190" s="250"/>
      <c r="P190" s="250"/>
      <c r="Q190" s="250"/>
      <c r="R190" s="250"/>
      <c r="S190" s="250"/>
      <c r="T190" s="25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2" t="s">
        <v>372</v>
      </c>
      <c r="AU190" s="252" t="s">
        <v>88</v>
      </c>
      <c r="AV190" s="13" t="s">
        <v>88</v>
      </c>
      <c r="AW190" s="13" t="s">
        <v>32</v>
      </c>
      <c r="AX190" s="13" t="s">
        <v>83</v>
      </c>
      <c r="AY190" s="252" t="s">
        <v>362</v>
      </c>
    </row>
    <row r="191" s="2" customFormat="1" ht="33" customHeight="1">
      <c r="A191" s="39"/>
      <c r="B191" s="40"/>
      <c r="C191" s="228" t="s">
        <v>440</v>
      </c>
      <c r="D191" s="228" t="s">
        <v>365</v>
      </c>
      <c r="E191" s="229" t="s">
        <v>4972</v>
      </c>
      <c r="F191" s="230" t="s">
        <v>4973</v>
      </c>
      <c r="G191" s="231" t="s">
        <v>470</v>
      </c>
      <c r="H191" s="232">
        <v>2</v>
      </c>
      <c r="I191" s="233"/>
      <c r="J191" s="234">
        <f>ROUND(I191*H191,2)</f>
        <v>0</v>
      </c>
      <c r="K191" s="230" t="s">
        <v>471</v>
      </c>
      <c r="L191" s="45"/>
      <c r="M191" s="235" t="s">
        <v>1</v>
      </c>
      <c r="N191" s="236" t="s">
        <v>42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440</v>
      </c>
      <c r="AT191" s="239" t="s">
        <v>365</v>
      </c>
      <c r="AU191" s="239" t="s">
        <v>88</v>
      </c>
      <c r="AY191" s="18" t="s">
        <v>362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88</v>
      </c>
      <c r="BK191" s="240">
        <f>ROUND(I191*H191,2)</f>
        <v>0</v>
      </c>
      <c r="BL191" s="18" t="s">
        <v>440</v>
      </c>
      <c r="BM191" s="239" t="s">
        <v>4974</v>
      </c>
    </row>
    <row r="192" s="2" customFormat="1">
      <c r="A192" s="39"/>
      <c r="B192" s="40"/>
      <c r="C192" s="41"/>
      <c r="D192" s="243" t="s">
        <v>570</v>
      </c>
      <c r="E192" s="41"/>
      <c r="F192" s="284" t="s">
        <v>657</v>
      </c>
      <c r="G192" s="41"/>
      <c r="H192" s="41"/>
      <c r="I192" s="285"/>
      <c r="J192" s="41"/>
      <c r="K192" s="41"/>
      <c r="L192" s="45"/>
      <c r="M192" s="286"/>
      <c r="N192" s="287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570</v>
      </c>
      <c r="AU192" s="18" t="s">
        <v>88</v>
      </c>
    </row>
    <row r="193" s="15" customFormat="1">
      <c r="A193" s="15"/>
      <c r="B193" s="274"/>
      <c r="C193" s="275"/>
      <c r="D193" s="243" t="s">
        <v>372</v>
      </c>
      <c r="E193" s="276" t="s">
        <v>1</v>
      </c>
      <c r="F193" s="277" t="s">
        <v>1448</v>
      </c>
      <c r="G193" s="275"/>
      <c r="H193" s="276" t="s">
        <v>1</v>
      </c>
      <c r="I193" s="278"/>
      <c r="J193" s="275"/>
      <c r="K193" s="275"/>
      <c r="L193" s="279"/>
      <c r="M193" s="280"/>
      <c r="N193" s="281"/>
      <c r="O193" s="281"/>
      <c r="P193" s="281"/>
      <c r="Q193" s="281"/>
      <c r="R193" s="281"/>
      <c r="S193" s="281"/>
      <c r="T193" s="282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83" t="s">
        <v>372</v>
      </c>
      <c r="AU193" s="283" t="s">
        <v>88</v>
      </c>
      <c r="AV193" s="15" t="s">
        <v>83</v>
      </c>
      <c r="AW193" s="15" t="s">
        <v>32</v>
      </c>
      <c r="AX193" s="15" t="s">
        <v>76</v>
      </c>
      <c r="AY193" s="283" t="s">
        <v>362</v>
      </c>
    </row>
    <row r="194" s="13" customFormat="1">
      <c r="A194" s="13"/>
      <c r="B194" s="241"/>
      <c r="C194" s="242"/>
      <c r="D194" s="243" t="s">
        <v>372</v>
      </c>
      <c r="E194" s="244" t="s">
        <v>1</v>
      </c>
      <c r="F194" s="245" t="s">
        <v>88</v>
      </c>
      <c r="G194" s="242"/>
      <c r="H194" s="246">
        <v>2</v>
      </c>
      <c r="I194" s="247"/>
      <c r="J194" s="242"/>
      <c r="K194" s="242"/>
      <c r="L194" s="248"/>
      <c r="M194" s="249"/>
      <c r="N194" s="250"/>
      <c r="O194" s="250"/>
      <c r="P194" s="250"/>
      <c r="Q194" s="250"/>
      <c r="R194" s="250"/>
      <c r="S194" s="250"/>
      <c r="T194" s="25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2" t="s">
        <v>372</v>
      </c>
      <c r="AU194" s="252" t="s">
        <v>88</v>
      </c>
      <c r="AV194" s="13" t="s">
        <v>88</v>
      </c>
      <c r="AW194" s="13" t="s">
        <v>32</v>
      </c>
      <c r="AX194" s="13" t="s">
        <v>83</v>
      </c>
      <c r="AY194" s="252" t="s">
        <v>362</v>
      </c>
    </row>
    <row r="195" s="2" customFormat="1" ht="33" customHeight="1">
      <c r="A195" s="39"/>
      <c r="B195" s="40"/>
      <c r="C195" s="228" t="s">
        <v>445</v>
      </c>
      <c r="D195" s="228" t="s">
        <v>365</v>
      </c>
      <c r="E195" s="229" t="s">
        <v>4975</v>
      </c>
      <c r="F195" s="230" t="s">
        <v>4976</v>
      </c>
      <c r="G195" s="231" t="s">
        <v>470</v>
      </c>
      <c r="H195" s="232">
        <v>2</v>
      </c>
      <c r="I195" s="233"/>
      <c r="J195" s="234">
        <f>ROUND(I195*H195,2)</f>
        <v>0</v>
      </c>
      <c r="K195" s="230" t="s">
        <v>471</v>
      </c>
      <c r="L195" s="45"/>
      <c r="M195" s="235" t="s">
        <v>1</v>
      </c>
      <c r="N195" s="236" t="s">
        <v>42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440</v>
      </c>
      <c r="AT195" s="239" t="s">
        <v>365</v>
      </c>
      <c r="AU195" s="239" t="s">
        <v>88</v>
      </c>
      <c r="AY195" s="18" t="s">
        <v>362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88</v>
      </c>
      <c r="BK195" s="240">
        <f>ROUND(I195*H195,2)</f>
        <v>0</v>
      </c>
      <c r="BL195" s="18" t="s">
        <v>440</v>
      </c>
      <c r="BM195" s="239" t="s">
        <v>4977</v>
      </c>
    </row>
    <row r="196" s="2" customFormat="1">
      <c r="A196" s="39"/>
      <c r="B196" s="40"/>
      <c r="C196" s="41"/>
      <c r="D196" s="243" t="s">
        <v>570</v>
      </c>
      <c r="E196" s="41"/>
      <c r="F196" s="284" t="s">
        <v>657</v>
      </c>
      <c r="G196" s="41"/>
      <c r="H196" s="41"/>
      <c r="I196" s="285"/>
      <c r="J196" s="41"/>
      <c r="K196" s="41"/>
      <c r="L196" s="45"/>
      <c r="M196" s="286"/>
      <c r="N196" s="287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570</v>
      </c>
      <c r="AU196" s="18" t="s">
        <v>88</v>
      </c>
    </row>
    <row r="197" s="15" customFormat="1">
      <c r="A197" s="15"/>
      <c r="B197" s="274"/>
      <c r="C197" s="275"/>
      <c r="D197" s="243" t="s">
        <v>372</v>
      </c>
      <c r="E197" s="276" t="s">
        <v>1</v>
      </c>
      <c r="F197" s="277" t="s">
        <v>1448</v>
      </c>
      <c r="G197" s="275"/>
      <c r="H197" s="276" t="s">
        <v>1</v>
      </c>
      <c r="I197" s="278"/>
      <c r="J197" s="275"/>
      <c r="K197" s="275"/>
      <c r="L197" s="279"/>
      <c r="M197" s="280"/>
      <c r="N197" s="281"/>
      <c r="O197" s="281"/>
      <c r="P197" s="281"/>
      <c r="Q197" s="281"/>
      <c r="R197" s="281"/>
      <c r="S197" s="281"/>
      <c r="T197" s="282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83" t="s">
        <v>372</v>
      </c>
      <c r="AU197" s="283" t="s">
        <v>88</v>
      </c>
      <c r="AV197" s="15" t="s">
        <v>83</v>
      </c>
      <c r="AW197" s="15" t="s">
        <v>32</v>
      </c>
      <c r="AX197" s="15" t="s">
        <v>76</v>
      </c>
      <c r="AY197" s="283" t="s">
        <v>362</v>
      </c>
    </row>
    <row r="198" s="13" customFormat="1">
      <c r="A198" s="13"/>
      <c r="B198" s="241"/>
      <c r="C198" s="242"/>
      <c r="D198" s="243" t="s">
        <v>372</v>
      </c>
      <c r="E198" s="244" t="s">
        <v>1</v>
      </c>
      <c r="F198" s="245" t="s">
        <v>88</v>
      </c>
      <c r="G198" s="242"/>
      <c r="H198" s="246">
        <v>2</v>
      </c>
      <c r="I198" s="247"/>
      <c r="J198" s="242"/>
      <c r="K198" s="242"/>
      <c r="L198" s="248"/>
      <c r="M198" s="249"/>
      <c r="N198" s="250"/>
      <c r="O198" s="250"/>
      <c r="P198" s="250"/>
      <c r="Q198" s="250"/>
      <c r="R198" s="250"/>
      <c r="S198" s="250"/>
      <c r="T198" s="25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2" t="s">
        <v>372</v>
      </c>
      <c r="AU198" s="252" t="s">
        <v>88</v>
      </c>
      <c r="AV198" s="13" t="s">
        <v>88</v>
      </c>
      <c r="AW198" s="13" t="s">
        <v>32</v>
      </c>
      <c r="AX198" s="13" t="s">
        <v>83</v>
      </c>
      <c r="AY198" s="252" t="s">
        <v>362</v>
      </c>
    </row>
    <row r="199" s="2" customFormat="1" ht="33" customHeight="1">
      <c r="A199" s="39"/>
      <c r="B199" s="40"/>
      <c r="C199" s="228" t="s">
        <v>450</v>
      </c>
      <c r="D199" s="228" t="s">
        <v>365</v>
      </c>
      <c r="E199" s="229" t="s">
        <v>4978</v>
      </c>
      <c r="F199" s="230" t="s">
        <v>4979</v>
      </c>
      <c r="G199" s="231" t="s">
        <v>470</v>
      </c>
      <c r="H199" s="232">
        <v>5</v>
      </c>
      <c r="I199" s="233"/>
      <c r="J199" s="234">
        <f>ROUND(I199*H199,2)</f>
        <v>0</v>
      </c>
      <c r="K199" s="230" t="s">
        <v>471</v>
      </c>
      <c r="L199" s="45"/>
      <c r="M199" s="235" t="s">
        <v>1</v>
      </c>
      <c r="N199" s="236" t="s">
        <v>42</v>
      </c>
      <c r="O199" s="92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440</v>
      </c>
      <c r="AT199" s="239" t="s">
        <v>365</v>
      </c>
      <c r="AU199" s="239" t="s">
        <v>88</v>
      </c>
      <c r="AY199" s="18" t="s">
        <v>362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88</v>
      </c>
      <c r="BK199" s="240">
        <f>ROUND(I199*H199,2)</f>
        <v>0</v>
      </c>
      <c r="BL199" s="18" t="s">
        <v>440</v>
      </c>
      <c r="BM199" s="239" t="s">
        <v>4980</v>
      </c>
    </row>
    <row r="200" s="2" customFormat="1">
      <c r="A200" s="39"/>
      <c r="B200" s="40"/>
      <c r="C200" s="41"/>
      <c r="D200" s="243" t="s">
        <v>570</v>
      </c>
      <c r="E200" s="41"/>
      <c r="F200" s="284" t="s">
        <v>657</v>
      </c>
      <c r="G200" s="41"/>
      <c r="H200" s="41"/>
      <c r="I200" s="285"/>
      <c r="J200" s="41"/>
      <c r="K200" s="41"/>
      <c r="L200" s="45"/>
      <c r="M200" s="286"/>
      <c r="N200" s="287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570</v>
      </c>
      <c r="AU200" s="18" t="s">
        <v>88</v>
      </c>
    </row>
    <row r="201" s="15" customFormat="1">
      <c r="A201" s="15"/>
      <c r="B201" s="274"/>
      <c r="C201" s="275"/>
      <c r="D201" s="243" t="s">
        <v>372</v>
      </c>
      <c r="E201" s="276" t="s">
        <v>1</v>
      </c>
      <c r="F201" s="277" t="s">
        <v>1448</v>
      </c>
      <c r="G201" s="275"/>
      <c r="H201" s="276" t="s">
        <v>1</v>
      </c>
      <c r="I201" s="278"/>
      <c r="J201" s="275"/>
      <c r="K201" s="275"/>
      <c r="L201" s="279"/>
      <c r="M201" s="280"/>
      <c r="N201" s="281"/>
      <c r="O201" s="281"/>
      <c r="P201" s="281"/>
      <c r="Q201" s="281"/>
      <c r="R201" s="281"/>
      <c r="S201" s="281"/>
      <c r="T201" s="282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83" t="s">
        <v>372</v>
      </c>
      <c r="AU201" s="283" t="s">
        <v>88</v>
      </c>
      <c r="AV201" s="15" t="s">
        <v>83</v>
      </c>
      <c r="AW201" s="15" t="s">
        <v>32</v>
      </c>
      <c r="AX201" s="15" t="s">
        <v>76</v>
      </c>
      <c r="AY201" s="283" t="s">
        <v>362</v>
      </c>
    </row>
    <row r="202" s="13" customFormat="1">
      <c r="A202" s="13"/>
      <c r="B202" s="241"/>
      <c r="C202" s="242"/>
      <c r="D202" s="243" t="s">
        <v>372</v>
      </c>
      <c r="E202" s="244" t="s">
        <v>1</v>
      </c>
      <c r="F202" s="245" t="s">
        <v>363</v>
      </c>
      <c r="G202" s="242"/>
      <c r="H202" s="246">
        <v>5</v>
      </c>
      <c r="I202" s="247"/>
      <c r="J202" s="242"/>
      <c r="K202" s="242"/>
      <c r="L202" s="248"/>
      <c r="M202" s="249"/>
      <c r="N202" s="250"/>
      <c r="O202" s="250"/>
      <c r="P202" s="250"/>
      <c r="Q202" s="250"/>
      <c r="R202" s="250"/>
      <c r="S202" s="250"/>
      <c r="T202" s="25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2" t="s">
        <v>372</v>
      </c>
      <c r="AU202" s="252" t="s">
        <v>88</v>
      </c>
      <c r="AV202" s="13" t="s">
        <v>88</v>
      </c>
      <c r="AW202" s="13" t="s">
        <v>32</v>
      </c>
      <c r="AX202" s="13" t="s">
        <v>83</v>
      </c>
      <c r="AY202" s="252" t="s">
        <v>362</v>
      </c>
    </row>
    <row r="203" s="2" customFormat="1" ht="33" customHeight="1">
      <c r="A203" s="39"/>
      <c r="B203" s="40"/>
      <c r="C203" s="228" t="s">
        <v>456</v>
      </c>
      <c r="D203" s="228" t="s">
        <v>365</v>
      </c>
      <c r="E203" s="229" t="s">
        <v>4981</v>
      </c>
      <c r="F203" s="230" t="s">
        <v>4982</v>
      </c>
      <c r="G203" s="231" t="s">
        <v>470</v>
      </c>
      <c r="H203" s="232">
        <v>2</v>
      </c>
      <c r="I203" s="233"/>
      <c r="J203" s="234">
        <f>ROUND(I203*H203,2)</f>
        <v>0</v>
      </c>
      <c r="K203" s="230" t="s">
        <v>471</v>
      </c>
      <c r="L203" s="45"/>
      <c r="M203" s="235" t="s">
        <v>1</v>
      </c>
      <c r="N203" s="236" t="s">
        <v>42</v>
      </c>
      <c r="O203" s="92"/>
      <c r="P203" s="237">
        <f>O203*H203</f>
        <v>0</v>
      </c>
      <c r="Q203" s="237">
        <v>0</v>
      </c>
      <c r="R203" s="237">
        <f>Q203*H203</f>
        <v>0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440</v>
      </c>
      <c r="AT203" s="239" t="s">
        <v>365</v>
      </c>
      <c r="AU203" s="239" t="s">
        <v>88</v>
      </c>
      <c r="AY203" s="18" t="s">
        <v>362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88</v>
      </c>
      <c r="BK203" s="240">
        <f>ROUND(I203*H203,2)</f>
        <v>0</v>
      </c>
      <c r="BL203" s="18" t="s">
        <v>440</v>
      </c>
      <c r="BM203" s="239" t="s">
        <v>4983</v>
      </c>
    </row>
    <row r="204" s="2" customFormat="1">
      <c r="A204" s="39"/>
      <c r="B204" s="40"/>
      <c r="C204" s="41"/>
      <c r="D204" s="243" t="s">
        <v>570</v>
      </c>
      <c r="E204" s="41"/>
      <c r="F204" s="284" t="s">
        <v>657</v>
      </c>
      <c r="G204" s="41"/>
      <c r="H204" s="41"/>
      <c r="I204" s="285"/>
      <c r="J204" s="41"/>
      <c r="K204" s="41"/>
      <c r="L204" s="45"/>
      <c r="M204" s="286"/>
      <c r="N204" s="287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570</v>
      </c>
      <c r="AU204" s="18" t="s">
        <v>88</v>
      </c>
    </row>
    <row r="205" s="15" customFormat="1">
      <c r="A205" s="15"/>
      <c r="B205" s="274"/>
      <c r="C205" s="275"/>
      <c r="D205" s="243" t="s">
        <v>372</v>
      </c>
      <c r="E205" s="276" t="s">
        <v>1</v>
      </c>
      <c r="F205" s="277" t="s">
        <v>1448</v>
      </c>
      <c r="G205" s="275"/>
      <c r="H205" s="276" t="s">
        <v>1</v>
      </c>
      <c r="I205" s="278"/>
      <c r="J205" s="275"/>
      <c r="K205" s="275"/>
      <c r="L205" s="279"/>
      <c r="M205" s="280"/>
      <c r="N205" s="281"/>
      <c r="O205" s="281"/>
      <c r="P205" s="281"/>
      <c r="Q205" s="281"/>
      <c r="R205" s="281"/>
      <c r="S205" s="281"/>
      <c r="T205" s="282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83" t="s">
        <v>372</v>
      </c>
      <c r="AU205" s="283" t="s">
        <v>88</v>
      </c>
      <c r="AV205" s="15" t="s">
        <v>83</v>
      </c>
      <c r="AW205" s="15" t="s">
        <v>32</v>
      </c>
      <c r="AX205" s="15" t="s">
        <v>76</v>
      </c>
      <c r="AY205" s="283" t="s">
        <v>362</v>
      </c>
    </row>
    <row r="206" s="13" customFormat="1">
      <c r="A206" s="13"/>
      <c r="B206" s="241"/>
      <c r="C206" s="242"/>
      <c r="D206" s="243" t="s">
        <v>372</v>
      </c>
      <c r="E206" s="244" t="s">
        <v>1</v>
      </c>
      <c r="F206" s="245" t="s">
        <v>88</v>
      </c>
      <c r="G206" s="242"/>
      <c r="H206" s="246">
        <v>2</v>
      </c>
      <c r="I206" s="247"/>
      <c r="J206" s="242"/>
      <c r="K206" s="242"/>
      <c r="L206" s="248"/>
      <c r="M206" s="249"/>
      <c r="N206" s="250"/>
      <c r="O206" s="250"/>
      <c r="P206" s="250"/>
      <c r="Q206" s="250"/>
      <c r="R206" s="250"/>
      <c r="S206" s="250"/>
      <c r="T206" s="25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2" t="s">
        <v>372</v>
      </c>
      <c r="AU206" s="252" t="s">
        <v>88</v>
      </c>
      <c r="AV206" s="13" t="s">
        <v>88</v>
      </c>
      <c r="AW206" s="13" t="s">
        <v>32</v>
      </c>
      <c r="AX206" s="13" t="s">
        <v>83</v>
      </c>
      <c r="AY206" s="252" t="s">
        <v>362</v>
      </c>
    </row>
    <row r="207" s="2" customFormat="1" ht="33" customHeight="1">
      <c r="A207" s="39"/>
      <c r="B207" s="40"/>
      <c r="C207" s="228" t="s">
        <v>461</v>
      </c>
      <c r="D207" s="228" t="s">
        <v>365</v>
      </c>
      <c r="E207" s="229" t="s">
        <v>4984</v>
      </c>
      <c r="F207" s="230" t="s">
        <v>4985</v>
      </c>
      <c r="G207" s="231" t="s">
        <v>470</v>
      </c>
      <c r="H207" s="232">
        <v>1</v>
      </c>
      <c r="I207" s="233"/>
      <c r="J207" s="234">
        <f>ROUND(I207*H207,2)</f>
        <v>0</v>
      </c>
      <c r="K207" s="230" t="s">
        <v>471</v>
      </c>
      <c r="L207" s="45"/>
      <c r="M207" s="235" t="s">
        <v>1</v>
      </c>
      <c r="N207" s="236" t="s">
        <v>42</v>
      </c>
      <c r="O207" s="92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440</v>
      </c>
      <c r="AT207" s="239" t="s">
        <v>365</v>
      </c>
      <c r="AU207" s="239" t="s">
        <v>88</v>
      </c>
      <c r="AY207" s="18" t="s">
        <v>362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88</v>
      </c>
      <c r="BK207" s="240">
        <f>ROUND(I207*H207,2)</f>
        <v>0</v>
      </c>
      <c r="BL207" s="18" t="s">
        <v>440</v>
      </c>
      <c r="BM207" s="239" t="s">
        <v>4986</v>
      </c>
    </row>
    <row r="208" s="2" customFormat="1">
      <c r="A208" s="39"/>
      <c r="B208" s="40"/>
      <c r="C208" s="41"/>
      <c r="D208" s="243" t="s">
        <v>570</v>
      </c>
      <c r="E208" s="41"/>
      <c r="F208" s="284" t="s">
        <v>657</v>
      </c>
      <c r="G208" s="41"/>
      <c r="H208" s="41"/>
      <c r="I208" s="285"/>
      <c r="J208" s="41"/>
      <c r="K208" s="41"/>
      <c r="L208" s="45"/>
      <c r="M208" s="286"/>
      <c r="N208" s="287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570</v>
      </c>
      <c r="AU208" s="18" t="s">
        <v>88</v>
      </c>
    </row>
    <row r="209" s="15" customFormat="1">
      <c r="A209" s="15"/>
      <c r="B209" s="274"/>
      <c r="C209" s="275"/>
      <c r="D209" s="243" t="s">
        <v>372</v>
      </c>
      <c r="E209" s="276" t="s">
        <v>1</v>
      </c>
      <c r="F209" s="277" t="s">
        <v>1448</v>
      </c>
      <c r="G209" s="275"/>
      <c r="H209" s="276" t="s">
        <v>1</v>
      </c>
      <c r="I209" s="278"/>
      <c r="J209" s="275"/>
      <c r="K209" s="275"/>
      <c r="L209" s="279"/>
      <c r="M209" s="280"/>
      <c r="N209" s="281"/>
      <c r="O209" s="281"/>
      <c r="P209" s="281"/>
      <c r="Q209" s="281"/>
      <c r="R209" s="281"/>
      <c r="S209" s="281"/>
      <c r="T209" s="282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83" t="s">
        <v>372</v>
      </c>
      <c r="AU209" s="283" t="s">
        <v>88</v>
      </c>
      <c r="AV209" s="15" t="s">
        <v>83</v>
      </c>
      <c r="AW209" s="15" t="s">
        <v>32</v>
      </c>
      <c r="AX209" s="15" t="s">
        <v>76</v>
      </c>
      <c r="AY209" s="283" t="s">
        <v>362</v>
      </c>
    </row>
    <row r="210" s="13" customFormat="1">
      <c r="A210" s="13"/>
      <c r="B210" s="241"/>
      <c r="C210" s="242"/>
      <c r="D210" s="243" t="s">
        <v>372</v>
      </c>
      <c r="E210" s="244" t="s">
        <v>1</v>
      </c>
      <c r="F210" s="245" t="s">
        <v>83</v>
      </c>
      <c r="G210" s="242"/>
      <c r="H210" s="246">
        <v>1</v>
      </c>
      <c r="I210" s="247"/>
      <c r="J210" s="242"/>
      <c r="K210" s="242"/>
      <c r="L210" s="248"/>
      <c r="M210" s="249"/>
      <c r="N210" s="250"/>
      <c r="O210" s="250"/>
      <c r="P210" s="250"/>
      <c r="Q210" s="250"/>
      <c r="R210" s="250"/>
      <c r="S210" s="250"/>
      <c r="T210" s="25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2" t="s">
        <v>372</v>
      </c>
      <c r="AU210" s="252" t="s">
        <v>88</v>
      </c>
      <c r="AV210" s="13" t="s">
        <v>88</v>
      </c>
      <c r="AW210" s="13" t="s">
        <v>32</v>
      </c>
      <c r="AX210" s="13" t="s">
        <v>83</v>
      </c>
      <c r="AY210" s="252" t="s">
        <v>362</v>
      </c>
    </row>
    <row r="211" s="2" customFormat="1" ht="33" customHeight="1">
      <c r="A211" s="39"/>
      <c r="B211" s="40"/>
      <c r="C211" s="228" t="s">
        <v>7</v>
      </c>
      <c r="D211" s="228" t="s">
        <v>365</v>
      </c>
      <c r="E211" s="229" t="s">
        <v>4987</v>
      </c>
      <c r="F211" s="230" t="s">
        <v>4988</v>
      </c>
      <c r="G211" s="231" t="s">
        <v>470</v>
      </c>
      <c r="H211" s="232">
        <v>1</v>
      </c>
      <c r="I211" s="233"/>
      <c r="J211" s="234">
        <f>ROUND(I211*H211,2)</f>
        <v>0</v>
      </c>
      <c r="K211" s="230" t="s">
        <v>471</v>
      </c>
      <c r="L211" s="45"/>
      <c r="M211" s="235" t="s">
        <v>1</v>
      </c>
      <c r="N211" s="236" t="s">
        <v>42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440</v>
      </c>
      <c r="AT211" s="239" t="s">
        <v>365</v>
      </c>
      <c r="AU211" s="239" t="s">
        <v>88</v>
      </c>
      <c r="AY211" s="18" t="s">
        <v>362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88</v>
      </c>
      <c r="BK211" s="240">
        <f>ROUND(I211*H211,2)</f>
        <v>0</v>
      </c>
      <c r="BL211" s="18" t="s">
        <v>440</v>
      </c>
      <c r="BM211" s="239" t="s">
        <v>4989</v>
      </c>
    </row>
    <row r="212" s="2" customFormat="1">
      <c r="A212" s="39"/>
      <c r="B212" s="40"/>
      <c r="C212" s="41"/>
      <c r="D212" s="243" t="s">
        <v>570</v>
      </c>
      <c r="E212" s="41"/>
      <c r="F212" s="284" t="s">
        <v>657</v>
      </c>
      <c r="G212" s="41"/>
      <c r="H212" s="41"/>
      <c r="I212" s="285"/>
      <c r="J212" s="41"/>
      <c r="K212" s="41"/>
      <c r="L212" s="45"/>
      <c r="M212" s="286"/>
      <c r="N212" s="287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570</v>
      </c>
      <c r="AU212" s="18" t="s">
        <v>88</v>
      </c>
    </row>
    <row r="213" s="15" customFormat="1">
      <c r="A213" s="15"/>
      <c r="B213" s="274"/>
      <c r="C213" s="275"/>
      <c r="D213" s="243" t="s">
        <v>372</v>
      </c>
      <c r="E213" s="276" t="s">
        <v>1</v>
      </c>
      <c r="F213" s="277" t="s">
        <v>1448</v>
      </c>
      <c r="G213" s="275"/>
      <c r="H213" s="276" t="s">
        <v>1</v>
      </c>
      <c r="I213" s="278"/>
      <c r="J213" s="275"/>
      <c r="K213" s="275"/>
      <c r="L213" s="279"/>
      <c r="M213" s="280"/>
      <c r="N213" s="281"/>
      <c r="O213" s="281"/>
      <c r="P213" s="281"/>
      <c r="Q213" s="281"/>
      <c r="R213" s="281"/>
      <c r="S213" s="281"/>
      <c r="T213" s="282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83" t="s">
        <v>372</v>
      </c>
      <c r="AU213" s="283" t="s">
        <v>88</v>
      </c>
      <c r="AV213" s="15" t="s">
        <v>83</v>
      </c>
      <c r="AW213" s="15" t="s">
        <v>32</v>
      </c>
      <c r="AX213" s="15" t="s">
        <v>76</v>
      </c>
      <c r="AY213" s="283" t="s">
        <v>362</v>
      </c>
    </row>
    <row r="214" s="13" customFormat="1">
      <c r="A214" s="13"/>
      <c r="B214" s="241"/>
      <c r="C214" s="242"/>
      <c r="D214" s="243" t="s">
        <v>372</v>
      </c>
      <c r="E214" s="244" t="s">
        <v>1</v>
      </c>
      <c r="F214" s="245" t="s">
        <v>83</v>
      </c>
      <c r="G214" s="242"/>
      <c r="H214" s="246">
        <v>1</v>
      </c>
      <c r="I214" s="247"/>
      <c r="J214" s="242"/>
      <c r="K214" s="242"/>
      <c r="L214" s="248"/>
      <c r="M214" s="249"/>
      <c r="N214" s="250"/>
      <c r="O214" s="250"/>
      <c r="P214" s="250"/>
      <c r="Q214" s="250"/>
      <c r="R214" s="250"/>
      <c r="S214" s="250"/>
      <c r="T214" s="25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2" t="s">
        <v>372</v>
      </c>
      <c r="AU214" s="252" t="s">
        <v>88</v>
      </c>
      <c r="AV214" s="13" t="s">
        <v>88</v>
      </c>
      <c r="AW214" s="13" t="s">
        <v>32</v>
      </c>
      <c r="AX214" s="13" t="s">
        <v>83</v>
      </c>
      <c r="AY214" s="252" t="s">
        <v>362</v>
      </c>
    </row>
    <row r="215" s="2" customFormat="1" ht="33" customHeight="1">
      <c r="A215" s="39"/>
      <c r="B215" s="40"/>
      <c r="C215" s="228" t="s">
        <v>473</v>
      </c>
      <c r="D215" s="228" t="s">
        <v>365</v>
      </c>
      <c r="E215" s="229" t="s">
        <v>4990</v>
      </c>
      <c r="F215" s="230" t="s">
        <v>4991</v>
      </c>
      <c r="G215" s="231" t="s">
        <v>470</v>
      </c>
      <c r="H215" s="232">
        <v>2</v>
      </c>
      <c r="I215" s="233"/>
      <c r="J215" s="234">
        <f>ROUND(I215*H215,2)</f>
        <v>0</v>
      </c>
      <c r="K215" s="230" t="s">
        <v>471</v>
      </c>
      <c r="L215" s="45"/>
      <c r="M215" s="235" t="s">
        <v>1</v>
      </c>
      <c r="N215" s="236" t="s">
        <v>42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440</v>
      </c>
      <c r="AT215" s="239" t="s">
        <v>365</v>
      </c>
      <c r="AU215" s="239" t="s">
        <v>88</v>
      </c>
      <c r="AY215" s="18" t="s">
        <v>362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88</v>
      </c>
      <c r="BK215" s="240">
        <f>ROUND(I215*H215,2)</f>
        <v>0</v>
      </c>
      <c r="BL215" s="18" t="s">
        <v>440</v>
      </c>
      <c r="BM215" s="239" t="s">
        <v>4992</v>
      </c>
    </row>
    <row r="216" s="2" customFormat="1">
      <c r="A216" s="39"/>
      <c r="B216" s="40"/>
      <c r="C216" s="41"/>
      <c r="D216" s="243" t="s">
        <v>570</v>
      </c>
      <c r="E216" s="41"/>
      <c r="F216" s="284" t="s">
        <v>657</v>
      </c>
      <c r="G216" s="41"/>
      <c r="H216" s="41"/>
      <c r="I216" s="285"/>
      <c r="J216" s="41"/>
      <c r="K216" s="41"/>
      <c r="L216" s="45"/>
      <c r="M216" s="286"/>
      <c r="N216" s="287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570</v>
      </c>
      <c r="AU216" s="18" t="s">
        <v>88</v>
      </c>
    </row>
    <row r="217" s="15" customFormat="1">
      <c r="A217" s="15"/>
      <c r="B217" s="274"/>
      <c r="C217" s="275"/>
      <c r="D217" s="243" t="s">
        <v>372</v>
      </c>
      <c r="E217" s="276" t="s">
        <v>1</v>
      </c>
      <c r="F217" s="277" t="s">
        <v>1448</v>
      </c>
      <c r="G217" s="275"/>
      <c r="H217" s="276" t="s">
        <v>1</v>
      </c>
      <c r="I217" s="278"/>
      <c r="J217" s="275"/>
      <c r="K217" s="275"/>
      <c r="L217" s="279"/>
      <c r="M217" s="280"/>
      <c r="N217" s="281"/>
      <c r="O217" s="281"/>
      <c r="P217" s="281"/>
      <c r="Q217" s="281"/>
      <c r="R217" s="281"/>
      <c r="S217" s="281"/>
      <c r="T217" s="282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83" t="s">
        <v>372</v>
      </c>
      <c r="AU217" s="283" t="s">
        <v>88</v>
      </c>
      <c r="AV217" s="15" t="s">
        <v>83</v>
      </c>
      <c r="AW217" s="15" t="s">
        <v>32</v>
      </c>
      <c r="AX217" s="15" t="s">
        <v>76</v>
      </c>
      <c r="AY217" s="283" t="s">
        <v>362</v>
      </c>
    </row>
    <row r="218" s="13" customFormat="1">
      <c r="A218" s="13"/>
      <c r="B218" s="241"/>
      <c r="C218" s="242"/>
      <c r="D218" s="243" t="s">
        <v>372</v>
      </c>
      <c r="E218" s="244" t="s">
        <v>1</v>
      </c>
      <c r="F218" s="245" t="s">
        <v>88</v>
      </c>
      <c r="G218" s="242"/>
      <c r="H218" s="246">
        <v>2</v>
      </c>
      <c r="I218" s="247"/>
      <c r="J218" s="242"/>
      <c r="K218" s="242"/>
      <c r="L218" s="248"/>
      <c r="M218" s="249"/>
      <c r="N218" s="250"/>
      <c r="O218" s="250"/>
      <c r="P218" s="250"/>
      <c r="Q218" s="250"/>
      <c r="R218" s="250"/>
      <c r="S218" s="250"/>
      <c r="T218" s="25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2" t="s">
        <v>372</v>
      </c>
      <c r="AU218" s="252" t="s">
        <v>88</v>
      </c>
      <c r="AV218" s="13" t="s">
        <v>88</v>
      </c>
      <c r="AW218" s="13" t="s">
        <v>32</v>
      </c>
      <c r="AX218" s="13" t="s">
        <v>83</v>
      </c>
      <c r="AY218" s="252" t="s">
        <v>362</v>
      </c>
    </row>
    <row r="219" s="2" customFormat="1" ht="33" customHeight="1">
      <c r="A219" s="39"/>
      <c r="B219" s="40"/>
      <c r="C219" s="228" t="s">
        <v>479</v>
      </c>
      <c r="D219" s="228" t="s">
        <v>365</v>
      </c>
      <c r="E219" s="229" t="s">
        <v>4993</v>
      </c>
      <c r="F219" s="230" t="s">
        <v>4994</v>
      </c>
      <c r="G219" s="231" t="s">
        <v>470</v>
      </c>
      <c r="H219" s="232">
        <v>1</v>
      </c>
      <c r="I219" s="233"/>
      <c r="J219" s="234">
        <f>ROUND(I219*H219,2)</f>
        <v>0</v>
      </c>
      <c r="K219" s="230" t="s">
        <v>471</v>
      </c>
      <c r="L219" s="45"/>
      <c r="M219" s="235" t="s">
        <v>1</v>
      </c>
      <c r="N219" s="236" t="s">
        <v>42</v>
      </c>
      <c r="O219" s="92"/>
      <c r="P219" s="237">
        <f>O219*H219</f>
        <v>0</v>
      </c>
      <c r="Q219" s="237">
        <v>0</v>
      </c>
      <c r="R219" s="237">
        <f>Q219*H219</f>
        <v>0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440</v>
      </c>
      <c r="AT219" s="239" t="s">
        <v>365</v>
      </c>
      <c r="AU219" s="239" t="s">
        <v>88</v>
      </c>
      <c r="AY219" s="18" t="s">
        <v>362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88</v>
      </c>
      <c r="BK219" s="240">
        <f>ROUND(I219*H219,2)</f>
        <v>0</v>
      </c>
      <c r="BL219" s="18" t="s">
        <v>440</v>
      </c>
      <c r="BM219" s="239" t="s">
        <v>4995</v>
      </c>
    </row>
    <row r="220" s="2" customFormat="1">
      <c r="A220" s="39"/>
      <c r="B220" s="40"/>
      <c r="C220" s="41"/>
      <c r="D220" s="243" t="s">
        <v>570</v>
      </c>
      <c r="E220" s="41"/>
      <c r="F220" s="284" t="s">
        <v>657</v>
      </c>
      <c r="G220" s="41"/>
      <c r="H220" s="41"/>
      <c r="I220" s="285"/>
      <c r="J220" s="41"/>
      <c r="K220" s="41"/>
      <c r="L220" s="45"/>
      <c r="M220" s="286"/>
      <c r="N220" s="287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570</v>
      </c>
      <c r="AU220" s="18" t="s">
        <v>88</v>
      </c>
    </row>
    <row r="221" s="15" customFormat="1">
      <c r="A221" s="15"/>
      <c r="B221" s="274"/>
      <c r="C221" s="275"/>
      <c r="D221" s="243" t="s">
        <v>372</v>
      </c>
      <c r="E221" s="276" t="s">
        <v>1</v>
      </c>
      <c r="F221" s="277" t="s">
        <v>1448</v>
      </c>
      <c r="G221" s="275"/>
      <c r="H221" s="276" t="s">
        <v>1</v>
      </c>
      <c r="I221" s="278"/>
      <c r="J221" s="275"/>
      <c r="K221" s="275"/>
      <c r="L221" s="279"/>
      <c r="M221" s="280"/>
      <c r="N221" s="281"/>
      <c r="O221" s="281"/>
      <c r="P221" s="281"/>
      <c r="Q221" s="281"/>
      <c r="R221" s="281"/>
      <c r="S221" s="281"/>
      <c r="T221" s="282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83" t="s">
        <v>372</v>
      </c>
      <c r="AU221" s="283" t="s">
        <v>88</v>
      </c>
      <c r="AV221" s="15" t="s">
        <v>83</v>
      </c>
      <c r="AW221" s="15" t="s">
        <v>32</v>
      </c>
      <c r="AX221" s="15" t="s">
        <v>76</v>
      </c>
      <c r="AY221" s="283" t="s">
        <v>362</v>
      </c>
    </row>
    <row r="222" s="13" customFormat="1">
      <c r="A222" s="13"/>
      <c r="B222" s="241"/>
      <c r="C222" s="242"/>
      <c r="D222" s="243" t="s">
        <v>372</v>
      </c>
      <c r="E222" s="244" t="s">
        <v>1</v>
      </c>
      <c r="F222" s="245" t="s">
        <v>83</v>
      </c>
      <c r="G222" s="242"/>
      <c r="H222" s="246">
        <v>1</v>
      </c>
      <c r="I222" s="247"/>
      <c r="J222" s="242"/>
      <c r="K222" s="242"/>
      <c r="L222" s="248"/>
      <c r="M222" s="249"/>
      <c r="N222" s="250"/>
      <c r="O222" s="250"/>
      <c r="P222" s="250"/>
      <c r="Q222" s="250"/>
      <c r="R222" s="250"/>
      <c r="S222" s="250"/>
      <c r="T222" s="25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2" t="s">
        <v>372</v>
      </c>
      <c r="AU222" s="252" t="s">
        <v>88</v>
      </c>
      <c r="AV222" s="13" t="s">
        <v>88</v>
      </c>
      <c r="AW222" s="13" t="s">
        <v>32</v>
      </c>
      <c r="AX222" s="13" t="s">
        <v>83</v>
      </c>
      <c r="AY222" s="252" t="s">
        <v>362</v>
      </c>
    </row>
    <row r="223" s="2" customFormat="1" ht="24.15" customHeight="1">
      <c r="A223" s="39"/>
      <c r="B223" s="40"/>
      <c r="C223" s="228" t="s">
        <v>484</v>
      </c>
      <c r="D223" s="228" t="s">
        <v>365</v>
      </c>
      <c r="E223" s="229" t="s">
        <v>4996</v>
      </c>
      <c r="F223" s="230" t="s">
        <v>4997</v>
      </c>
      <c r="G223" s="231" t="s">
        <v>470</v>
      </c>
      <c r="H223" s="232">
        <v>1</v>
      </c>
      <c r="I223" s="233"/>
      <c r="J223" s="234">
        <f>ROUND(I223*H223,2)</f>
        <v>0</v>
      </c>
      <c r="K223" s="230" t="s">
        <v>1</v>
      </c>
      <c r="L223" s="45"/>
      <c r="M223" s="235" t="s">
        <v>1</v>
      </c>
      <c r="N223" s="236" t="s">
        <v>42</v>
      </c>
      <c r="O223" s="92"/>
      <c r="P223" s="237">
        <f>O223*H223</f>
        <v>0</v>
      </c>
      <c r="Q223" s="237">
        <v>0</v>
      </c>
      <c r="R223" s="237">
        <f>Q223*H223</f>
        <v>0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440</v>
      </c>
      <c r="AT223" s="239" t="s">
        <v>365</v>
      </c>
      <c r="AU223" s="239" t="s">
        <v>88</v>
      </c>
      <c r="AY223" s="18" t="s">
        <v>362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88</v>
      </c>
      <c r="BK223" s="240">
        <f>ROUND(I223*H223,2)</f>
        <v>0</v>
      </c>
      <c r="BL223" s="18" t="s">
        <v>440</v>
      </c>
      <c r="BM223" s="239" t="s">
        <v>4998</v>
      </c>
    </row>
    <row r="224" s="2" customFormat="1">
      <c r="A224" s="39"/>
      <c r="B224" s="40"/>
      <c r="C224" s="41"/>
      <c r="D224" s="243" t="s">
        <v>570</v>
      </c>
      <c r="E224" s="41"/>
      <c r="F224" s="284" t="s">
        <v>657</v>
      </c>
      <c r="G224" s="41"/>
      <c r="H224" s="41"/>
      <c r="I224" s="285"/>
      <c r="J224" s="41"/>
      <c r="K224" s="41"/>
      <c r="L224" s="45"/>
      <c r="M224" s="286"/>
      <c r="N224" s="287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570</v>
      </c>
      <c r="AU224" s="18" t="s">
        <v>88</v>
      </c>
    </row>
    <row r="225" s="15" customFormat="1">
      <c r="A225" s="15"/>
      <c r="B225" s="274"/>
      <c r="C225" s="275"/>
      <c r="D225" s="243" t="s">
        <v>372</v>
      </c>
      <c r="E225" s="276" t="s">
        <v>1</v>
      </c>
      <c r="F225" s="277" t="s">
        <v>1448</v>
      </c>
      <c r="G225" s="275"/>
      <c r="H225" s="276" t="s">
        <v>1</v>
      </c>
      <c r="I225" s="278"/>
      <c r="J225" s="275"/>
      <c r="K225" s="275"/>
      <c r="L225" s="279"/>
      <c r="M225" s="280"/>
      <c r="N225" s="281"/>
      <c r="O225" s="281"/>
      <c r="P225" s="281"/>
      <c r="Q225" s="281"/>
      <c r="R225" s="281"/>
      <c r="S225" s="281"/>
      <c r="T225" s="282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83" t="s">
        <v>372</v>
      </c>
      <c r="AU225" s="283" t="s">
        <v>88</v>
      </c>
      <c r="AV225" s="15" t="s">
        <v>83</v>
      </c>
      <c r="AW225" s="15" t="s">
        <v>32</v>
      </c>
      <c r="AX225" s="15" t="s">
        <v>76</v>
      </c>
      <c r="AY225" s="283" t="s">
        <v>362</v>
      </c>
    </row>
    <row r="226" s="13" customFormat="1">
      <c r="A226" s="13"/>
      <c r="B226" s="241"/>
      <c r="C226" s="242"/>
      <c r="D226" s="243" t="s">
        <v>372</v>
      </c>
      <c r="E226" s="244" t="s">
        <v>1</v>
      </c>
      <c r="F226" s="245" t="s">
        <v>83</v>
      </c>
      <c r="G226" s="242"/>
      <c r="H226" s="246">
        <v>1</v>
      </c>
      <c r="I226" s="247"/>
      <c r="J226" s="242"/>
      <c r="K226" s="242"/>
      <c r="L226" s="248"/>
      <c r="M226" s="249"/>
      <c r="N226" s="250"/>
      <c r="O226" s="250"/>
      <c r="P226" s="250"/>
      <c r="Q226" s="250"/>
      <c r="R226" s="250"/>
      <c r="S226" s="250"/>
      <c r="T226" s="25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2" t="s">
        <v>372</v>
      </c>
      <c r="AU226" s="252" t="s">
        <v>88</v>
      </c>
      <c r="AV226" s="13" t="s">
        <v>88</v>
      </c>
      <c r="AW226" s="13" t="s">
        <v>32</v>
      </c>
      <c r="AX226" s="13" t="s">
        <v>83</v>
      </c>
      <c r="AY226" s="252" t="s">
        <v>362</v>
      </c>
    </row>
    <row r="227" s="2" customFormat="1" ht="24.15" customHeight="1">
      <c r="A227" s="39"/>
      <c r="B227" s="40"/>
      <c r="C227" s="228" t="s">
        <v>488</v>
      </c>
      <c r="D227" s="228" t="s">
        <v>365</v>
      </c>
      <c r="E227" s="229" t="s">
        <v>4999</v>
      </c>
      <c r="F227" s="230" t="s">
        <v>5000</v>
      </c>
      <c r="G227" s="231" t="s">
        <v>470</v>
      </c>
      <c r="H227" s="232">
        <v>1</v>
      </c>
      <c r="I227" s="233"/>
      <c r="J227" s="234">
        <f>ROUND(I227*H227,2)</f>
        <v>0</v>
      </c>
      <c r="K227" s="230" t="s">
        <v>1</v>
      </c>
      <c r="L227" s="45"/>
      <c r="M227" s="235" t="s">
        <v>1</v>
      </c>
      <c r="N227" s="236" t="s">
        <v>42</v>
      </c>
      <c r="O227" s="92"/>
      <c r="P227" s="237">
        <f>O227*H227</f>
        <v>0</v>
      </c>
      <c r="Q227" s="237">
        <v>0</v>
      </c>
      <c r="R227" s="237">
        <f>Q227*H227</f>
        <v>0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440</v>
      </c>
      <c r="AT227" s="239" t="s">
        <v>365</v>
      </c>
      <c r="AU227" s="239" t="s">
        <v>88</v>
      </c>
      <c r="AY227" s="18" t="s">
        <v>362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88</v>
      </c>
      <c r="BK227" s="240">
        <f>ROUND(I227*H227,2)</f>
        <v>0</v>
      </c>
      <c r="BL227" s="18" t="s">
        <v>440</v>
      </c>
      <c r="BM227" s="239" t="s">
        <v>5001</v>
      </c>
    </row>
    <row r="228" s="2" customFormat="1">
      <c r="A228" s="39"/>
      <c r="B228" s="40"/>
      <c r="C228" s="41"/>
      <c r="D228" s="243" t="s">
        <v>570</v>
      </c>
      <c r="E228" s="41"/>
      <c r="F228" s="284" t="s">
        <v>657</v>
      </c>
      <c r="G228" s="41"/>
      <c r="H228" s="41"/>
      <c r="I228" s="285"/>
      <c r="J228" s="41"/>
      <c r="K228" s="41"/>
      <c r="L228" s="45"/>
      <c r="M228" s="286"/>
      <c r="N228" s="287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570</v>
      </c>
      <c r="AU228" s="18" t="s">
        <v>88</v>
      </c>
    </row>
    <row r="229" s="15" customFormat="1">
      <c r="A229" s="15"/>
      <c r="B229" s="274"/>
      <c r="C229" s="275"/>
      <c r="D229" s="243" t="s">
        <v>372</v>
      </c>
      <c r="E229" s="276" t="s">
        <v>1</v>
      </c>
      <c r="F229" s="277" t="s">
        <v>1448</v>
      </c>
      <c r="G229" s="275"/>
      <c r="H229" s="276" t="s">
        <v>1</v>
      </c>
      <c r="I229" s="278"/>
      <c r="J229" s="275"/>
      <c r="K229" s="275"/>
      <c r="L229" s="279"/>
      <c r="M229" s="280"/>
      <c r="N229" s="281"/>
      <c r="O229" s="281"/>
      <c r="P229" s="281"/>
      <c r="Q229" s="281"/>
      <c r="R229" s="281"/>
      <c r="S229" s="281"/>
      <c r="T229" s="282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83" t="s">
        <v>372</v>
      </c>
      <c r="AU229" s="283" t="s">
        <v>88</v>
      </c>
      <c r="AV229" s="15" t="s">
        <v>83</v>
      </c>
      <c r="AW229" s="15" t="s">
        <v>32</v>
      </c>
      <c r="AX229" s="15" t="s">
        <v>76</v>
      </c>
      <c r="AY229" s="283" t="s">
        <v>362</v>
      </c>
    </row>
    <row r="230" s="13" customFormat="1">
      <c r="A230" s="13"/>
      <c r="B230" s="241"/>
      <c r="C230" s="242"/>
      <c r="D230" s="243" t="s">
        <v>372</v>
      </c>
      <c r="E230" s="244" t="s">
        <v>1</v>
      </c>
      <c r="F230" s="245" t="s">
        <v>83</v>
      </c>
      <c r="G230" s="242"/>
      <c r="H230" s="246">
        <v>1</v>
      </c>
      <c r="I230" s="247"/>
      <c r="J230" s="242"/>
      <c r="K230" s="242"/>
      <c r="L230" s="248"/>
      <c r="M230" s="249"/>
      <c r="N230" s="250"/>
      <c r="O230" s="250"/>
      <c r="P230" s="250"/>
      <c r="Q230" s="250"/>
      <c r="R230" s="250"/>
      <c r="S230" s="250"/>
      <c r="T230" s="251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2" t="s">
        <v>372</v>
      </c>
      <c r="AU230" s="252" t="s">
        <v>88</v>
      </c>
      <c r="AV230" s="13" t="s">
        <v>88</v>
      </c>
      <c r="AW230" s="13" t="s">
        <v>32</v>
      </c>
      <c r="AX230" s="13" t="s">
        <v>83</v>
      </c>
      <c r="AY230" s="252" t="s">
        <v>362</v>
      </c>
    </row>
    <row r="231" s="2" customFormat="1" ht="24.15" customHeight="1">
      <c r="A231" s="39"/>
      <c r="B231" s="40"/>
      <c r="C231" s="228" t="s">
        <v>492</v>
      </c>
      <c r="D231" s="228" t="s">
        <v>365</v>
      </c>
      <c r="E231" s="229" t="s">
        <v>1823</v>
      </c>
      <c r="F231" s="230" t="s">
        <v>1824</v>
      </c>
      <c r="G231" s="231" t="s">
        <v>470</v>
      </c>
      <c r="H231" s="232">
        <v>1</v>
      </c>
      <c r="I231" s="233"/>
      <c r="J231" s="234">
        <f>ROUND(I231*H231,2)</f>
        <v>0</v>
      </c>
      <c r="K231" s="230" t="s">
        <v>1</v>
      </c>
      <c r="L231" s="45"/>
      <c r="M231" s="235" t="s">
        <v>1</v>
      </c>
      <c r="N231" s="236" t="s">
        <v>42</v>
      </c>
      <c r="O231" s="92"/>
      <c r="P231" s="237">
        <f>O231*H231</f>
        <v>0</v>
      </c>
      <c r="Q231" s="237">
        <v>0</v>
      </c>
      <c r="R231" s="237">
        <f>Q231*H231</f>
        <v>0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440</v>
      </c>
      <c r="AT231" s="239" t="s">
        <v>365</v>
      </c>
      <c r="AU231" s="239" t="s">
        <v>88</v>
      </c>
      <c r="AY231" s="18" t="s">
        <v>362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88</v>
      </c>
      <c r="BK231" s="240">
        <f>ROUND(I231*H231,2)</f>
        <v>0</v>
      </c>
      <c r="BL231" s="18" t="s">
        <v>440</v>
      </c>
      <c r="BM231" s="239" t="s">
        <v>5002</v>
      </c>
    </row>
    <row r="232" s="2" customFormat="1">
      <c r="A232" s="39"/>
      <c r="B232" s="40"/>
      <c r="C232" s="41"/>
      <c r="D232" s="243" t="s">
        <v>570</v>
      </c>
      <c r="E232" s="41"/>
      <c r="F232" s="284" t="s">
        <v>657</v>
      </c>
      <c r="G232" s="41"/>
      <c r="H232" s="41"/>
      <c r="I232" s="285"/>
      <c r="J232" s="41"/>
      <c r="K232" s="41"/>
      <c r="L232" s="45"/>
      <c r="M232" s="286"/>
      <c r="N232" s="287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570</v>
      </c>
      <c r="AU232" s="18" t="s">
        <v>88</v>
      </c>
    </row>
    <row r="233" s="15" customFormat="1">
      <c r="A233" s="15"/>
      <c r="B233" s="274"/>
      <c r="C233" s="275"/>
      <c r="D233" s="243" t="s">
        <v>372</v>
      </c>
      <c r="E233" s="276" t="s">
        <v>1</v>
      </c>
      <c r="F233" s="277" t="s">
        <v>1448</v>
      </c>
      <c r="G233" s="275"/>
      <c r="H233" s="276" t="s">
        <v>1</v>
      </c>
      <c r="I233" s="278"/>
      <c r="J233" s="275"/>
      <c r="K233" s="275"/>
      <c r="L233" s="279"/>
      <c r="M233" s="280"/>
      <c r="N233" s="281"/>
      <c r="O233" s="281"/>
      <c r="P233" s="281"/>
      <c r="Q233" s="281"/>
      <c r="R233" s="281"/>
      <c r="S233" s="281"/>
      <c r="T233" s="282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83" t="s">
        <v>372</v>
      </c>
      <c r="AU233" s="283" t="s">
        <v>88</v>
      </c>
      <c r="AV233" s="15" t="s">
        <v>83</v>
      </c>
      <c r="AW233" s="15" t="s">
        <v>32</v>
      </c>
      <c r="AX233" s="15" t="s">
        <v>76</v>
      </c>
      <c r="AY233" s="283" t="s">
        <v>362</v>
      </c>
    </row>
    <row r="234" s="13" customFormat="1">
      <c r="A234" s="13"/>
      <c r="B234" s="241"/>
      <c r="C234" s="242"/>
      <c r="D234" s="243" t="s">
        <v>372</v>
      </c>
      <c r="E234" s="244" t="s">
        <v>1</v>
      </c>
      <c r="F234" s="245" t="s">
        <v>83</v>
      </c>
      <c r="G234" s="242"/>
      <c r="H234" s="246">
        <v>1</v>
      </c>
      <c r="I234" s="247"/>
      <c r="J234" s="242"/>
      <c r="K234" s="242"/>
      <c r="L234" s="248"/>
      <c r="M234" s="249"/>
      <c r="N234" s="250"/>
      <c r="O234" s="250"/>
      <c r="P234" s="250"/>
      <c r="Q234" s="250"/>
      <c r="R234" s="250"/>
      <c r="S234" s="250"/>
      <c r="T234" s="25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2" t="s">
        <v>372</v>
      </c>
      <c r="AU234" s="252" t="s">
        <v>88</v>
      </c>
      <c r="AV234" s="13" t="s">
        <v>88</v>
      </c>
      <c r="AW234" s="13" t="s">
        <v>32</v>
      </c>
      <c r="AX234" s="13" t="s">
        <v>83</v>
      </c>
      <c r="AY234" s="252" t="s">
        <v>362</v>
      </c>
    </row>
    <row r="235" s="2" customFormat="1" ht="24.15" customHeight="1">
      <c r="A235" s="39"/>
      <c r="B235" s="40"/>
      <c r="C235" s="228" t="s">
        <v>497</v>
      </c>
      <c r="D235" s="228" t="s">
        <v>365</v>
      </c>
      <c r="E235" s="229" t="s">
        <v>1826</v>
      </c>
      <c r="F235" s="230" t="s">
        <v>1827</v>
      </c>
      <c r="G235" s="231" t="s">
        <v>470</v>
      </c>
      <c r="H235" s="232">
        <v>1</v>
      </c>
      <c r="I235" s="233"/>
      <c r="J235" s="234">
        <f>ROUND(I235*H235,2)</f>
        <v>0</v>
      </c>
      <c r="K235" s="230" t="s">
        <v>1</v>
      </c>
      <c r="L235" s="45"/>
      <c r="M235" s="235" t="s">
        <v>1</v>
      </c>
      <c r="N235" s="236" t="s">
        <v>42</v>
      </c>
      <c r="O235" s="92"/>
      <c r="P235" s="237">
        <f>O235*H235</f>
        <v>0</v>
      </c>
      <c r="Q235" s="237">
        <v>0</v>
      </c>
      <c r="R235" s="237">
        <f>Q235*H235</f>
        <v>0</v>
      </c>
      <c r="S235" s="237">
        <v>0</v>
      </c>
      <c r="T235" s="23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9" t="s">
        <v>440</v>
      </c>
      <c r="AT235" s="239" t="s">
        <v>365</v>
      </c>
      <c r="AU235" s="239" t="s">
        <v>88</v>
      </c>
      <c r="AY235" s="18" t="s">
        <v>362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88</v>
      </c>
      <c r="BK235" s="240">
        <f>ROUND(I235*H235,2)</f>
        <v>0</v>
      </c>
      <c r="BL235" s="18" t="s">
        <v>440</v>
      </c>
      <c r="BM235" s="239" t="s">
        <v>5003</v>
      </c>
    </row>
    <row r="236" s="2" customFormat="1">
      <c r="A236" s="39"/>
      <c r="B236" s="40"/>
      <c r="C236" s="41"/>
      <c r="D236" s="243" t="s">
        <v>570</v>
      </c>
      <c r="E236" s="41"/>
      <c r="F236" s="284" t="s">
        <v>657</v>
      </c>
      <c r="G236" s="41"/>
      <c r="H236" s="41"/>
      <c r="I236" s="285"/>
      <c r="J236" s="41"/>
      <c r="K236" s="41"/>
      <c r="L236" s="45"/>
      <c r="M236" s="286"/>
      <c r="N236" s="287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570</v>
      </c>
      <c r="AU236" s="18" t="s">
        <v>88</v>
      </c>
    </row>
    <row r="237" s="15" customFormat="1">
      <c r="A237" s="15"/>
      <c r="B237" s="274"/>
      <c r="C237" s="275"/>
      <c r="D237" s="243" t="s">
        <v>372</v>
      </c>
      <c r="E237" s="276" t="s">
        <v>1</v>
      </c>
      <c r="F237" s="277" t="s">
        <v>1448</v>
      </c>
      <c r="G237" s="275"/>
      <c r="H237" s="276" t="s">
        <v>1</v>
      </c>
      <c r="I237" s="278"/>
      <c r="J237" s="275"/>
      <c r="K237" s="275"/>
      <c r="L237" s="279"/>
      <c r="M237" s="280"/>
      <c r="N237" s="281"/>
      <c r="O237" s="281"/>
      <c r="P237" s="281"/>
      <c r="Q237" s="281"/>
      <c r="R237" s="281"/>
      <c r="S237" s="281"/>
      <c r="T237" s="282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83" t="s">
        <v>372</v>
      </c>
      <c r="AU237" s="283" t="s">
        <v>88</v>
      </c>
      <c r="AV237" s="15" t="s">
        <v>83</v>
      </c>
      <c r="AW237" s="15" t="s">
        <v>32</v>
      </c>
      <c r="AX237" s="15" t="s">
        <v>76</v>
      </c>
      <c r="AY237" s="283" t="s">
        <v>362</v>
      </c>
    </row>
    <row r="238" s="13" customFormat="1">
      <c r="A238" s="13"/>
      <c r="B238" s="241"/>
      <c r="C238" s="242"/>
      <c r="D238" s="243" t="s">
        <v>372</v>
      </c>
      <c r="E238" s="244" t="s">
        <v>1</v>
      </c>
      <c r="F238" s="245" t="s">
        <v>83</v>
      </c>
      <c r="G238" s="242"/>
      <c r="H238" s="246">
        <v>1</v>
      </c>
      <c r="I238" s="247"/>
      <c r="J238" s="242"/>
      <c r="K238" s="242"/>
      <c r="L238" s="248"/>
      <c r="M238" s="249"/>
      <c r="N238" s="250"/>
      <c r="O238" s="250"/>
      <c r="P238" s="250"/>
      <c r="Q238" s="250"/>
      <c r="R238" s="250"/>
      <c r="S238" s="250"/>
      <c r="T238" s="25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2" t="s">
        <v>372</v>
      </c>
      <c r="AU238" s="252" t="s">
        <v>88</v>
      </c>
      <c r="AV238" s="13" t="s">
        <v>88</v>
      </c>
      <c r="AW238" s="13" t="s">
        <v>32</v>
      </c>
      <c r="AX238" s="13" t="s">
        <v>83</v>
      </c>
      <c r="AY238" s="252" t="s">
        <v>362</v>
      </c>
    </row>
    <row r="239" s="2" customFormat="1" ht="24.15" customHeight="1">
      <c r="A239" s="39"/>
      <c r="B239" s="40"/>
      <c r="C239" s="228" t="s">
        <v>502</v>
      </c>
      <c r="D239" s="228" t="s">
        <v>365</v>
      </c>
      <c r="E239" s="229" t="s">
        <v>1829</v>
      </c>
      <c r="F239" s="230" t="s">
        <v>1830</v>
      </c>
      <c r="G239" s="231" t="s">
        <v>470</v>
      </c>
      <c r="H239" s="232">
        <v>1</v>
      </c>
      <c r="I239" s="233"/>
      <c r="J239" s="234">
        <f>ROUND(I239*H239,2)</f>
        <v>0</v>
      </c>
      <c r="K239" s="230" t="s">
        <v>1</v>
      </c>
      <c r="L239" s="45"/>
      <c r="M239" s="235" t="s">
        <v>1</v>
      </c>
      <c r="N239" s="236" t="s">
        <v>42</v>
      </c>
      <c r="O239" s="92"/>
      <c r="P239" s="237">
        <f>O239*H239</f>
        <v>0</v>
      </c>
      <c r="Q239" s="237">
        <v>0</v>
      </c>
      <c r="R239" s="237">
        <f>Q239*H239</f>
        <v>0</v>
      </c>
      <c r="S239" s="237">
        <v>0</v>
      </c>
      <c r="T239" s="238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9" t="s">
        <v>440</v>
      </c>
      <c r="AT239" s="239" t="s">
        <v>365</v>
      </c>
      <c r="AU239" s="239" t="s">
        <v>88</v>
      </c>
      <c r="AY239" s="18" t="s">
        <v>362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88</v>
      </c>
      <c r="BK239" s="240">
        <f>ROUND(I239*H239,2)</f>
        <v>0</v>
      </c>
      <c r="BL239" s="18" t="s">
        <v>440</v>
      </c>
      <c r="BM239" s="239" t="s">
        <v>5004</v>
      </c>
    </row>
    <row r="240" s="2" customFormat="1">
      <c r="A240" s="39"/>
      <c r="B240" s="40"/>
      <c r="C240" s="41"/>
      <c r="D240" s="243" t="s">
        <v>570</v>
      </c>
      <c r="E240" s="41"/>
      <c r="F240" s="284" t="s">
        <v>657</v>
      </c>
      <c r="G240" s="41"/>
      <c r="H240" s="41"/>
      <c r="I240" s="285"/>
      <c r="J240" s="41"/>
      <c r="K240" s="41"/>
      <c r="L240" s="45"/>
      <c r="M240" s="286"/>
      <c r="N240" s="287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570</v>
      </c>
      <c r="AU240" s="18" t="s">
        <v>88</v>
      </c>
    </row>
    <row r="241" s="15" customFormat="1">
      <c r="A241" s="15"/>
      <c r="B241" s="274"/>
      <c r="C241" s="275"/>
      <c r="D241" s="243" t="s">
        <v>372</v>
      </c>
      <c r="E241" s="276" t="s">
        <v>1</v>
      </c>
      <c r="F241" s="277" t="s">
        <v>1448</v>
      </c>
      <c r="G241" s="275"/>
      <c r="H241" s="276" t="s">
        <v>1</v>
      </c>
      <c r="I241" s="278"/>
      <c r="J241" s="275"/>
      <c r="K241" s="275"/>
      <c r="L241" s="279"/>
      <c r="M241" s="280"/>
      <c r="N241" s="281"/>
      <c r="O241" s="281"/>
      <c r="P241" s="281"/>
      <c r="Q241" s="281"/>
      <c r="R241" s="281"/>
      <c r="S241" s="281"/>
      <c r="T241" s="282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83" t="s">
        <v>372</v>
      </c>
      <c r="AU241" s="283" t="s">
        <v>88</v>
      </c>
      <c r="AV241" s="15" t="s">
        <v>83</v>
      </c>
      <c r="AW241" s="15" t="s">
        <v>32</v>
      </c>
      <c r="AX241" s="15" t="s">
        <v>76</v>
      </c>
      <c r="AY241" s="283" t="s">
        <v>362</v>
      </c>
    </row>
    <row r="242" s="13" customFormat="1">
      <c r="A242" s="13"/>
      <c r="B242" s="241"/>
      <c r="C242" s="242"/>
      <c r="D242" s="243" t="s">
        <v>372</v>
      </c>
      <c r="E242" s="244" t="s">
        <v>1</v>
      </c>
      <c r="F242" s="245" t="s">
        <v>83</v>
      </c>
      <c r="G242" s="242"/>
      <c r="H242" s="246">
        <v>1</v>
      </c>
      <c r="I242" s="247"/>
      <c r="J242" s="242"/>
      <c r="K242" s="242"/>
      <c r="L242" s="248"/>
      <c r="M242" s="249"/>
      <c r="N242" s="250"/>
      <c r="O242" s="250"/>
      <c r="P242" s="250"/>
      <c r="Q242" s="250"/>
      <c r="R242" s="250"/>
      <c r="S242" s="250"/>
      <c r="T242" s="25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2" t="s">
        <v>372</v>
      </c>
      <c r="AU242" s="252" t="s">
        <v>88</v>
      </c>
      <c r="AV242" s="13" t="s">
        <v>88</v>
      </c>
      <c r="AW242" s="13" t="s">
        <v>32</v>
      </c>
      <c r="AX242" s="13" t="s">
        <v>83</v>
      </c>
      <c r="AY242" s="252" t="s">
        <v>362</v>
      </c>
    </row>
    <row r="243" s="12" customFormat="1" ht="22.8" customHeight="1">
      <c r="A243" s="12"/>
      <c r="B243" s="212"/>
      <c r="C243" s="213"/>
      <c r="D243" s="214" t="s">
        <v>75</v>
      </c>
      <c r="E243" s="226" t="s">
        <v>1497</v>
      </c>
      <c r="F243" s="226" t="s">
        <v>1498</v>
      </c>
      <c r="G243" s="213"/>
      <c r="H243" s="213"/>
      <c r="I243" s="216"/>
      <c r="J243" s="227">
        <f>BK243</f>
        <v>0</v>
      </c>
      <c r="K243" s="213"/>
      <c r="L243" s="218"/>
      <c r="M243" s="219"/>
      <c r="N243" s="220"/>
      <c r="O243" s="220"/>
      <c r="P243" s="221">
        <f>SUM(P244:P352)</f>
        <v>0</v>
      </c>
      <c r="Q243" s="220"/>
      <c r="R243" s="221">
        <f>SUM(R244:R352)</f>
        <v>0.159</v>
      </c>
      <c r="S243" s="220"/>
      <c r="T243" s="222">
        <f>SUM(T244:T352)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23" t="s">
        <v>88</v>
      </c>
      <c r="AT243" s="224" t="s">
        <v>75</v>
      </c>
      <c r="AU243" s="224" t="s">
        <v>83</v>
      </c>
      <c r="AY243" s="223" t="s">
        <v>362</v>
      </c>
      <c r="BK243" s="225">
        <f>SUM(BK244:BK352)</f>
        <v>0</v>
      </c>
    </row>
    <row r="244" s="2" customFormat="1" ht="24.15" customHeight="1">
      <c r="A244" s="39"/>
      <c r="B244" s="40"/>
      <c r="C244" s="228" t="s">
        <v>509</v>
      </c>
      <c r="D244" s="228" t="s">
        <v>365</v>
      </c>
      <c r="E244" s="229" t="s">
        <v>1832</v>
      </c>
      <c r="F244" s="230" t="s">
        <v>1833</v>
      </c>
      <c r="G244" s="231" t="s">
        <v>470</v>
      </c>
      <c r="H244" s="232">
        <v>86</v>
      </c>
      <c r="I244" s="233"/>
      <c r="J244" s="234">
        <f>ROUND(I244*H244,2)</f>
        <v>0</v>
      </c>
      <c r="K244" s="230" t="s">
        <v>369</v>
      </c>
      <c r="L244" s="45"/>
      <c r="M244" s="235" t="s">
        <v>1</v>
      </c>
      <c r="N244" s="236" t="s">
        <v>42</v>
      </c>
      <c r="O244" s="92"/>
      <c r="P244" s="237">
        <f>O244*H244</f>
        <v>0</v>
      </c>
      <c r="Q244" s="237">
        <v>0</v>
      </c>
      <c r="R244" s="237">
        <f>Q244*H244</f>
        <v>0</v>
      </c>
      <c r="S244" s="237">
        <v>0</v>
      </c>
      <c r="T244" s="238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9" t="s">
        <v>440</v>
      </c>
      <c r="AT244" s="239" t="s">
        <v>365</v>
      </c>
      <c r="AU244" s="239" t="s">
        <v>88</v>
      </c>
      <c r="AY244" s="18" t="s">
        <v>362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8" t="s">
        <v>88</v>
      </c>
      <c r="BK244" s="240">
        <f>ROUND(I244*H244,2)</f>
        <v>0</v>
      </c>
      <c r="BL244" s="18" t="s">
        <v>440</v>
      </c>
      <c r="BM244" s="239" t="s">
        <v>5005</v>
      </c>
    </row>
    <row r="245" s="15" customFormat="1">
      <c r="A245" s="15"/>
      <c r="B245" s="274"/>
      <c r="C245" s="275"/>
      <c r="D245" s="243" t="s">
        <v>372</v>
      </c>
      <c r="E245" s="276" t="s">
        <v>1</v>
      </c>
      <c r="F245" s="277" t="s">
        <v>1448</v>
      </c>
      <c r="G245" s="275"/>
      <c r="H245" s="276" t="s">
        <v>1</v>
      </c>
      <c r="I245" s="278"/>
      <c r="J245" s="275"/>
      <c r="K245" s="275"/>
      <c r="L245" s="279"/>
      <c r="M245" s="280"/>
      <c r="N245" s="281"/>
      <c r="O245" s="281"/>
      <c r="P245" s="281"/>
      <c r="Q245" s="281"/>
      <c r="R245" s="281"/>
      <c r="S245" s="281"/>
      <c r="T245" s="282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83" t="s">
        <v>372</v>
      </c>
      <c r="AU245" s="283" t="s">
        <v>88</v>
      </c>
      <c r="AV245" s="15" t="s">
        <v>83</v>
      </c>
      <c r="AW245" s="15" t="s">
        <v>32</v>
      </c>
      <c r="AX245" s="15" t="s">
        <v>76</v>
      </c>
      <c r="AY245" s="283" t="s">
        <v>362</v>
      </c>
    </row>
    <row r="246" s="15" customFormat="1">
      <c r="A246" s="15"/>
      <c r="B246" s="274"/>
      <c r="C246" s="275"/>
      <c r="D246" s="243" t="s">
        <v>372</v>
      </c>
      <c r="E246" s="276" t="s">
        <v>1</v>
      </c>
      <c r="F246" s="277" t="s">
        <v>1835</v>
      </c>
      <c r="G246" s="275"/>
      <c r="H246" s="276" t="s">
        <v>1</v>
      </c>
      <c r="I246" s="278"/>
      <c r="J246" s="275"/>
      <c r="K246" s="275"/>
      <c r="L246" s="279"/>
      <c r="M246" s="280"/>
      <c r="N246" s="281"/>
      <c r="O246" s="281"/>
      <c r="P246" s="281"/>
      <c r="Q246" s="281"/>
      <c r="R246" s="281"/>
      <c r="S246" s="281"/>
      <c r="T246" s="282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83" t="s">
        <v>372</v>
      </c>
      <c r="AU246" s="283" t="s">
        <v>88</v>
      </c>
      <c r="AV246" s="15" t="s">
        <v>83</v>
      </c>
      <c r="AW246" s="15" t="s">
        <v>32</v>
      </c>
      <c r="AX246" s="15" t="s">
        <v>76</v>
      </c>
      <c r="AY246" s="283" t="s">
        <v>362</v>
      </c>
    </row>
    <row r="247" s="13" customFormat="1">
      <c r="A247" s="13"/>
      <c r="B247" s="241"/>
      <c r="C247" s="242"/>
      <c r="D247" s="243" t="s">
        <v>372</v>
      </c>
      <c r="E247" s="244" t="s">
        <v>1</v>
      </c>
      <c r="F247" s="245" t="s">
        <v>4819</v>
      </c>
      <c r="G247" s="242"/>
      <c r="H247" s="246">
        <v>66</v>
      </c>
      <c r="I247" s="247"/>
      <c r="J247" s="242"/>
      <c r="K247" s="242"/>
      <c r="L247" s="248"/>
      <c r="M247" s="249"/>
      <c r="N247" s="250"/>
      <c r="O247" s="250"/>
      <c r="P247" s="250"/>
      <c r="Q247" s="250"/>
      <c r="R247" s="250"/>
      <c r="S247" s="250"/>
      <c r="T247" s="251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2" t="s">
        <v>372</v>
      </c>
      <c r="AU247" s="252" t="s">
        <v>88</v>
      </c>
      <c r="AV247" s="13" t="s">
        <v>88</v>
      </c>
      <c r="AW247" s="13" t="s">
        <v>32</v>
      </c>
      <c r="AX247" s="13" t="s">
        <v>76</v>
      </c>
      <c r="AY247" s="252" t="s">
        <v>362</v>
      </c>
    </row>
    <row r="248" s="15" customFormat="1">
      <c r="A248" s="15"/>
      <c r="B248" s="274"/>
      <c r="C248" s="275"/>
      <c r="D248" s="243" t="s">
        <v>372</v>
      </c>
      <c r="E248" s="276" t="s">
        <v>1</v>
      </c>
      <c r="F248" s="277" t="s">
        <v>1836</v>
      </c>
      <c r="G248" s="275"/>
      <c r="H248" s="276" t="s">
        <v>1</v>
      </c>
      <c r="I248" s="278"/>
      <c r="J248" s="275"/>
      <c r="K248" s="275"/>
      <c r="L248" s="279"/>
      <c r="M248" s="280"/>
      <c r="N248" s="281"/>
      <c r="O248" s="281"/>
      <c r="P248" s="281"/>
      <c r="Q248" s="281"/>
      <c r="R248" s="281"/>
      <c r="S248" s="281"/>
      <c r="T248" s="282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83" t="s">
        <v>372</v>
      </c>
      <c r="AU248" s="283" t="s">
        <v>88</v>
      </c>
      <c r="AV248" s="15" t="s">
        <v>83</v>
      </c>
      <c r="AW248" s="15" t="s">
        <v>32</v>
      </c>
      <c r="AX248" s="15" t="s">
        <v>76</v>
      </c>
      <c r="AY248" s="283" t="s">
        <v>362</v>
      </c>
    </row>
    <row r="249" s="13" customFormat="1">
      <c r="A249" s="13"/>
      <c r="B249" s="241"/>
      <c r="C249" s="242"/>
      <c r="D249" s="243" t="s">
        <v>372</v>
      </c>
      <c r="E249" s="244" t="s">
        <v>1</v>
      </c>
      <c r="F249" s="245" t="s">
        <v>363</v>
      </c>
      <c r="G249" s="242"/>
      <c r="H249" s="246">
        <v>5</v>
      </c>
      <c r="I249" s="247"/>
      <c r="J249" s="242"/>
      <c r="K249" s="242"/>
      <c r="L249" s="248"/>
      <c r="M249" s="249"/>
      <c r="N249" s="250"/>
      <c r="O249" s="250"/>
      <c r="P249" s="250"/>
      <c r="Q249" s="250"/>
      <c r="R249" s="250"/>
      <c r="S249" s="250"/>
      <c r="T249" s="25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2" t="s">
        <v>372</v>
      </c>
      <c r="AU249" s="252" t="s">
        <v>88</v>
      </c>
      <c r="AV249" s="13" t="s">
        <v>88</v>
      </c>
      <c r="AW249" s="13" t="s">
        <v>32</v>
      </c>
      <c r="AX249" s="13" t="s">
        <v>76</v>
      </c>
      <c r="AY249" s="252" t="s">
        <v>362</v>
      </c>
    </row>
    <row r="250" s="15" customFormat="1">
      <c r="A250" s="15"/>
      <c r="B250" s="274"/>
      <c r="C250" s="275"/>
      <c r="D250" s="243" t="s">
        <v>372</v>
      </c>
      <c r="E250" s="276" t="s">
        <v>1</v>
      </c>
      <c r="F250" s="277" t="s">
        <v>1837</v>
      </c>
      <c r="G250" s="275"/>
      <c r="H250" s="276" t="s">
        <v>1</v>
      </c>
      <c r="I250" s="278"/>
      <c r="J250" s="275"/>
      <c r="K250" s="275"/>
      <c r="L250" s="279"/>
      <c r="M250" s="280"/>
      <c r="N250" s="281"/>
      <c r="O250" s="281"/>
      <c r="P250" s="281"/>
      <c r="Q250" s="281"/>
      <c r="R250" s="281"/>
      <c r="S250" s="281"/>
      <c r="T250" s="282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83" t="s">
        <v>372</v>
      </c>
      <c r="AU250" s="283" t="s">
        <v>88</v>
      </c>
      <c r="AV250" s="15" t="s">
        <v>83</v>
      </c>
      <c r="AW250" s="15" t="s">
        <v>32</v>
      </c>
      <c r="AX250" s="15" t="s">
        <v>76</v>
      </c>
      <c r="AY250" s="283" t="s">
        <v>362</v>
      </c>
    </row>
    <row r="251" s="13" customFormat="1">
      <c r="A251" s="13"/>
      <c r="B251" s="241"/>
      <c r="C251" s="242"/>
      <c r="D251" s="243" t="s">
        <v>372</v>
      </c>
      <c r="E251" s="244" t="s">
        <v>1</v>
      </c>
      <c r="F251" s="245" t="s">
        <v>370</v>
      </c>
      <c r="G251" s="242"/>
      <c r="H251" s="246">
        <v>4</v>
      </c>
      <c r="I251" s="247"/>
      <c r="J251" s="242"/>
      <c r="K251" s="242"/>
      <c r="L251" s="248"/>
      <c r="M251" s="249"/>
      <c r="N251" s="250"/>
      <c r="O251" s="250"/>
      <c r="P251" s="250"/>
      <c r="Q251" s="250"/>
      <c r="R251" s="250"/>
      <c r="S251" s="250"/>
      <c r="T251" s="25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2" t="s">
        <v>372</v>
      </c>
      <c r="AU251" s="252" t="s">
        <v>88</v>
      </c>
      <c r="AV251" s="13" t="s">
        <v>88</v>
      </c>
      <c r="AW251" s="13" t="s">
        <v>32</v>
      </c>
      <c r="AX251" s="13" t="s">
        <v>76</v>
      </c>
      <c r="AY251" s="252" t="s">
        <v>362</v>
      </c>
    </row>
    <row r="252" s="15" customFormat="1">
      <c r="A252" s="15"/>
      <c r="B252" s="274"/>
      <c r="C252" s="275"/>
      <c r="D252" s="243" t="s">
        <v>372</v>
      </c>
      <c r="E252" s="276" t="s">
        <v>1</v>
      </c>
      <c r="F252" s="277" t="s">
        <v>1838</v>
      </c>
      <c r="G252" s="275"/>
      <c r="H252" s="276" t="s">
        <v>1</v>
      </c>
      <c r="I252" s="278"/>
      <c r="J252" s="275"/>
      <c r="K252" s="275"/>
      <c r="L252" s="279"/>
      <c r="M252" s="280"/>
      <c r="N252" s="281"/>
      <c r="O252" s="281"/>
      <c r="P252" s="281"/>
      <c r="Q252" s="281"/>
      <c r="R252" s="281"/>
      <c r="S252" s="281"/>
      <c r="T252" s="282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83" t="s">
        <v>372</v>
      </c>
      <c r="AU252" s="283" t="s">
        <v>88</v>
      </c>
      <c r="AV252" s="15" t="s">
        <v>83</v>
      </c>
      <c r="AW252" s="15" t="s">
        <v>32</v>
      </c>
      <c r="AX252" s="15" t="s">
        <v>76</v>
      </c>
      <c r="AY252" s="283" t="s">
        <v>362</v>
      </c>
    </row>
    <row r="253" s="13" customFormat="1">
      <c r="A253" s="13"/>
      <c r="B253" s="241"/>
      <c r="C253" s="242"/>
      <c r="D253" s="243" t="s">
        <v>372</v>
      </c>
      <c r="E253" s="244" t="s">
        <v>1</v>
      </c>
      <c r="F253" s="245" t="s">
        <v>416</v>
      </c>
      <c r="G253" s="242"/>
      <c r="H253" s="246">
        <v>11</v>
      </c>
      <c r="I253" s="247"/>
      <c r="J253" s="242"/>
      <c r="K253" s="242"/>
      <c r="L253" s="248"/>
      <c r="M253" s="249"/>
      <c r="N253" s="250"/>
      <c r="O253" s="250"/>
      <c r="P253" s="250"/>
      <c r="Q253" s="250"/>
      <c r="R253" s="250"/>
      <c r="S253" s="250"/>
      <c r="T253" s="251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2" t="s">
        <v>372</v>
      </c>
      <c r="AU253" s="252" t="s">
        <v>88</v>
      </c>
      <c r="AV253" s="13" t="s">
        <v>88</v>
      </c>
      <c r="AW253" s="13" t="s">
        <v>32</v>
      </c>
      <c r="AX253" s="13" t="s">
        <v>76</v>
      </c>
      <c r="AY253" s="252" t="s">
        <v>362</v>
      </c>
    </row>
    <row r="254" s="14" customFormat="1">
      <c r="A254" s="14"/>
      <c r="B254" s="263"/>
      <c r="C254" s="264"/>
      <c r="D254" s="243" t="s">
        <v>372</v>
      </c>
      <c r="E254" s="265" t="s">
        <v>1</v>
      </c>
      <c r="F254" s="266" t="s">
        <v>396</v>
      </c>
      <c r="G254" s="264"/>
      <c r="H254" s="267">
        <v>86</v>
      </c>
      <c r="I254" s="268"/>
      <c r="J254" s="264"/>
      <c r="K254" s="264"/>
      <c r="L254" s="269"/>
      <c r="M254" s="270"/>
      <c r="N254" s="271"/>
      <c r="O254" s="271"/>
      <c r="P254" s="271"/>
      <c r="Q254" s="271"/>
      <c r="R254" s="271"/>
      <c r="S254" s="271"/>
      <c r="T254" s="272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73" t="s">
        <v>372</v>
      </c>
      <c r="AU254" s="273" t="s">
        <v>88</v>
      </c>
      <c r="AV254" s="14" t="s">
        <v>370</v>
      </c>
      <c r="AW254" s="14" t="s">
        <v>32</v>
      </c>
      <c r="AX254" s="14" t="s">
        <v>83</v>
      </c>
      <c r="AY254" s="273" t="s">
        <v>362</v>
      </c>
    </row>
    <row r="255" s="2" customFormat="1" ht="24.15" customHeight="1">
      <c r="A255" s="39"/>
      <c r="B255" s="40"/>
      <c r="C255" s="228" t="s">
        <v>517</v>
      </c>
      <c r="D255" s="228" t="s">
        <v>365</v>
      </c>
      <c r="E255" s="229" t="s">
        <v>1840</v>
      </c>
      <c r="F255" s="230" t="s">
        <v>1841</v>
      </c>
      <c r="G255" s="231" t="s">
        <v>470</v>
      </c>
      <c r="H255" s="232">
        <v>8</v>
      </c>
      <c r="I255" s="233"/>
      <c r="J255" s="234">
        <f>ROUND(I255*H255,2)</f>
        <v>0</v>
      </c>
      <c r="K255" s="230" t="s">
        <v>369</v>
      </c>
      <c r="L255" s="45"/>
      <c r="M255" s="235" t="s">
        <v>1</v>
      </c>
      <c r="N255" s="236" t="s">
        <v>42</v>
      </c>
      <c r="O255" s="92"/>
      <c r="P255" s="237">
        <f>O255*H255</f>
        <v>0</v>
      </c>
      <c r="Q255" s="237">
        <v>0</v>
      </c>
      <c r="R255" s="237">
        <f>Q255*H255</f>
        <v>0</v>
      </c>
      <c r="S255" s="237">
        <v>0</v>
      </c>
      <c r="T255" s="238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9" t="s">
        <v>440</v>
      </c>
      <c r="AT255" s="239" t="s">
        <v>365</v>
      </c>
      <c r="AU255" s="239" t="s">
        <v>88</v>
      </c>
      <c r="AY255" s="18" t="s">
        <v>362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8" t="s">
        <v>88</v>
      </c>
      <c r="BK255" s="240">
        <f>ROUND(I255*H255,2)</f>
        <v>0</v>
      </c>
      <c r="BL255" s="18" t="s">
        <v>440</v>
      </c>
      <c r="BM255" s="239" t="s">
        <v>5006</v>
      </c>
    </row>
    <row r="256" s="15" customFormat="1">
      <c r="A256" s="15"/>
      <c r="B256" s="274"/>
      <c r="C256" s="275"/>
      <c r="D256" s="243" t="s">
        <v>372</v>
      </c>
      <c r="E256" s="276" t="s">
        <v>1</v>
      </c>
      <c r="F256" s="277" t="s">
        <v>1843</v>
      </c>
      <c r="G256" s="275"/>
      <c r="H256" s="276" t="s">
        <v>1</v>
      </c>
      <c r="I256" s="278"/>
      <c r="J256" s="275"/>
      <c r="K256" s="275"/>
      <c r="L256" s="279"/>
      <c r="M256" s="280"/>
      <c r="N256" s="281"/>
      <c r="O256" s="281"/>
      <c r="P256" s="281"/>
      <c r="Q256" s="281"/>
      <c r="R256" s="281"/>
      <c r="S256" s="281"/>
      <c r="T256" s="282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83" t="s">
        <v>372</v>
      </c>
      <c r="AU256" s="283" t="s">
        <v>88</v>
      </c>
      <c r="AV256" s="15" t="s">
        <v>83</v>
      </c>
      <c r="AW256" s="15" t="s">
        <v>32</v>
      </c>
      <c r="AX256" s="15" t="s">
        <v>76</v>
      </c>
      <c r="AY256" s="283" t="s">
        <v>362</v>
      </c>
    </row>
    <row r="257" s="13" customFormat="1">
      <c r="A257" s="13"/>
      <c r="B257" s="241"/>
      <c r="C257" s="242"/>
      <c r="D257" s="243" t="s">
        <v>372</v>
      </c>
      <c r="E257" s="244" t="s">
        <v>1</v>
      </c>
      <c r="F257" s="245" t="s">
        <v>5007</v>
      </c>
      <c r="G257" s="242"/>
      <c r="H257" s="246">
        <v>8</v>
      </c>
      <c r="I257" s="247"/>
      <c r="J257" s="242"/>
      <c r="K257" s="242"/>
      <c r="L257" s="248"/>
      <c r="M257" s="249"/>
      <c r="N257" s="250"/>
      <c r="O257" s="250"/>
      <c r="P257" s="250"/>
      <c r="Q257" s="250"/>
      <c r="R257" s="250"/>
      <c r="S257" s="250"/>
      <c r="T257" s="25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2" t="s">
        <v>372</v>
      </c>
      <c r="AU257" s="252" t="s">
        <v>88</v>
      </c>
      <c r="AV257" s="13" t="s">
        <v>88</v>
      </c>
      <c r="AW257" s="13" t="s">
        <v>32</v>
      </c>
      <c r="AX257" s="13" t="s">
        <v>83</v>
      </c>
      <c r="AY257" s="252" t="s">
        <v>362</v>
      </c>
    </row>
    <row r="258" s="2" customFormat="1" ht="16.5" customHeight="1">
      <c r="A258" s="39"/>
      <c r="B258" s="40"/>
      <c r="C258" s="253" t="s">
        <v>522</v>
      </c>
      <c r="D258" s="253" t="s">
        <v>380</v>
      </c>
      <c r="E258" s="254" t="s">
        <v>1845</v>
      </c>
      <c r="F258" s="255" t="s">
        <v>1846</v>
      </c>
      <c r="G258" s="256" t="s">
        <v>470</v>
      </c>
      <c r="H258" s="257">
        <v>86</v>
      </c>
      <c r="I258" s="258"/>
      <c r="J258" s="259">
        <f>ROUND(I258*H258,2)</f>
        <v>0</v>
      </c>
      <c r="K258" s="255" t="s">
        <v>369</v>
      </c>
      <c r="L258" s="260"/>
      <c r="M258" s="261" t="s">
        <v>1</v>
      </c>
      <c r="N258" s="262" t="s">
        <v>42</v>
      </c>
      <c r="O258" s="92"/>
      <c r="P258" s="237">
        <f>O258*H258</f>
        <v>0</v>
      </c>
      <c r="Q258" s="237">
        <v>0.00010000000000000001</v>
      </c>
      <c r="R258" s="237">
        <f>Q258*H258</f>
        <v>0.0086</v>
      </c>
      <c r="S258" s="237">
        <v>0</v>
      </c>
      <c r="T258" s="238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9" t="s">
        <v>526</v>
      </c>
      <c r="AT258" s="239" t="s">
        <v>380</v>
      </c>
      <c r="AU258" s="239" t="s">
        <v>88</v>
      </c>
      <c r="AY258" s="18" t="s">
        <v>362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8" t="s">
        <v>88</v>
      </c>
      <c r="BK258" s="240">
        <f>ROUND(I258*H258,2)</f>
        <v>0</v>
      </c>
      <c r="BL258" s="18" t="s">
        <v>440</v>
      </c>
      <c r="BM258" s="239" t="s">
        <v>5008</v>
      </c>
    </row>
    <row r="259" s="13" customFormat="1">
      <c r="A259" s="13"/>
      <c r="B259" s="241"/>
      <c r="C259" s="242"/>
      <c r="D259" s="243" t="s">
        <v>372</v>
      </c>
      <c r="E259" s="244" t="s">
        <v>1</v>
      </c>
      <c r="F259" s="245" t="s">
        <v>1364</v>
      </c>
      <c r="G259" s="242"/>
      <c r="H259" s="246">
        <v>86</v>
      </c>
      <c r="I259" s="247"/>
      <c r="J259" s="242"/>
      <c r="K259" s="242"/>
      <c r="L259" s="248"/>
      <c r="M259" s="249"/>
      <c r="N259" s="250"/>
      <c r="O259" s="250"/>
      <c r="P259" s="250"/>
      <c r="Q259" s="250"/>
      <c r="R259" s="250"/>
      <c r="S259" s="250"/>
      <c r="T259" s="25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2" t="s">
        <v>372</v>
      </c>
      <c r="AU259" s="252" t="s">
        <v>88</v>
      </c>
      <c r="AV259" s="13" t="s">
        <v>88</v>
      </c>
      <c r="AW259" s="13" t="s">
        <v>32</v>
      </c>
      <c r="AX259" s="13" t="s">
        <v>83</v>
      </c>
      <c r="AY259" s="252" t="s">
        <v>362</v>
      </c>
    </row>
    <row r="260" s="2" customFormat="1" ht="16.5" customHeight="1">
      <c r="A260" s="39"/>
      <c r="B260" s="40"/>
      <c r="C260" s="253" t="s">
        <v>526</v>
      </c>
      <c r="D260" s="253" t="s">
        <v>380</v>
      </c>
      <c r="E260" s="254" t="s">
        <v>1848</v>
      </c>
      <c r="F260" s="255" t="s">
        <v>1849</v>
      </c>
      <c r="G260" s="256" t="s">
        <v>470</v>
      </c>
      <c r="H260" s="257">
        <v>8</v>
      </c>
      <c r="I260" s="258"/>
      <c r="J260" s="259">
        <f>ROUND(I260*H260,2)</f>
        <v>0</v>
      </c>
      <c r="K260" s="255" t="s">
        <v>471</v>
      </c>
      <c r="L260" s="260"/>
      <c r="M260" s="261" t="s">
        <v>1</v>
      </c>
      <c r="N260" s="262" t="s">
        <v>42</v>
      </c>
      <c r="O260" s="92"/>
      <c r="P260" s="237">
        <f>O260*H260</f>
        <v>0</v>
      </c>
      <c r="Q260" s="237">
        <v>0.00010000000000000001</v>
      </c>
      <c r="R260" s="237">
        <f>Q260*H260</f>
        <v>0.00080000000000000004</v>
      </c>
      <c r="S260" s="237">
        <v>0</v>
      </c>
      <c r="T260" s="238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9" t="s">
        <v>526</v>
      </c>
      <c r="AT260" s="239" t="s">
        <v>380</v>
      </c>
      <c r="AU260" s="239" t="s">
        <v>88</v>
      </c>
      <c r="AY260" s="18" t="s">
        <v>362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8" t="s">
        <v>88</v>
      </c>
      <c r="BK260" s="240">
        <f>ROUND(I260*H260,2)</f>
        <v>0</v>
      </c>
      <c r="BL260" s="18" t="s">
        <v>440</v>
      </c>
      <c r="BM260" s="239" t="s">
        <v>5009</v>
      </c>
    </row>
    <row r="261" s="13" customFormat="1">
      <c r="A261" s="13"/>
      <c r="B261" s="241"/>
      <c r="C261" s="242"/>
      <c r="D261" s="243" t="s">
        <v>372</v>
      </c>
      <c r="E261" s="244" t="s">
        <v>1</v>
      </c>
      <c r="F261" s="245" t="s">
        <v>383</v>
      </c>
      <c r="G261" s="242"/>
      <c r="H261" s="246">
        <v>8</v>
      </c>
      <c r="I261" s="247"/>
      <c r="J261" s="242"/>
      <c r="K261" s="242"/>
      <c r="L261" s="248"/>
      <c r="M261" s="249"/>
      <c r="N261" s="250"/>
      <c r="O261" s="250"/>
      <c r="P261" s="250"/>
      <c r="Q261" s="250"/>
      <c r="R261" s="250"/>
      <c r="S261" s="250"/>
      <c r="T261" s="251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2" t="s">
        <v>372</v>
      </c>
      <c r="AU261" s="252" t="s">
        <v>88</v>
      </c>
      <c r="AV261" s="13" t="s">
        <v>88</v>
      </c>
      <c r="AW261" s="13" t="s">
        <v>32</v>
      </c>
      <c r="AX261" s="13" t="s">
        <v>83</v>
      </c>
      <c r="AY261" s="252" t="s">
        <v>362</v>
      </c>
    </row>
    <row r="262" s="2" customFormat="1" ht="16.5" customHeight="1">
      <c r="A262" s="39"/>
      <c r="B262" s="40"/>
      <c r="C262" s="228" t="s">
        <v>530</v>
      </c>
      <c r="D262" s="228" t="s">
        <v>365</v>
      </c>
      <c r="E262" s="229" t="s">
        <v>1851</v>
      </c>
      <c r="F262" s="230" t="s">
        <v>1852</v>
      </c>
      <c r="G262" s="231" t="s">
        <v>403</v>
      </c>
      <c r="H262" s="232">
        <v>238.69999999999999</v>
      </c>
      <c r="I262" s="233"/>
      <c r="J262" s="234">
        <f>ROUND(I262*H262,2)</f>
        <v>0</v>
      </c>
      <c r="K262" s="230" t="s">
        <v>369</v>
      </c>
      <c r="L262" s="45"/>
      <c r="M262" s="235" t="s">
        <v>1</v>
      </c>
      <c r="N262" s="236" t="s">
        <v>42</v>
      </c>
      <c r="O262" s="92"/>
      <c r="P262" s="237">
        <f>O262*H262</f>
        <v>0</v>
      </c>
      <c r="Q262" s="237">
        <v>0</v>
      </c>
      <c r="R262" s="237">
        <f>Q262*H262</f>
        <v>0</v>
      </c>
      <c r="S262" s="237">
        <v>0</v>
      </c>
      <c r="T262" s="238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9" t="s">
        <v>440</v>
      </c>
      <c r="AT262" s="239" t="s">
        <v>365</v>
      </c>
      <c r="AU262" s="239" t="s">
        <v>88</v>
      </c>
      <c r="AY262" s="18" t="s">
        <v>362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8" t="s">
        <v>88</v>
      </c>
      <c r="BK262" s="240">
        <f>ROUND(I262*H262,2)</f>
        <v>0</v>
      </c>
      <c r="BL262" s="18" t="s">
        <v>440</v>
      </c>
      <c r="BM262" s="239" t="s">
        <v>5010</v>
      </c>
    </row>
    <row r="263" s="15" customFormat="1">
      <c r="A263" s="15"/>
      <c r="B263" s="274"/>
      <c r="C263" s="275"/>
      <c r="D263" s="243" t="s">
        <v>372</v>
      </c>
      <c r="E263" s="276" t="s">
        <v>1</v>
      </c>
      <c r="F263" s="277" t="s">
        <v>1835</v>
      </c>
      <c r="G263" s="275"/>
      <c r="H263" s="276" t="s">
        <v>1</v>
      </c>
      <c r="I263" s="278"/>
      <c r="J263" s="275"/>
      <c r="K263" s="275"/>
      <c r="L263" s="279"/>
      <c r="M263" s="280"/>
      <c r="N263" s="281"/>
      <c r="O263" s="281"/>
      <c r="P263" s="281"/>
      <c r="Q263" s="281"/>
      <c r="R263" s="281"/>
      <c r="S263" s="281"/>
      <c r="T263" s="282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83" t="s">
        <v>372</v>
      </c>
      <c r="AU263" s="283" t="s">
        <v>88</v>
      </c>
      <c r="AV263" s="15" t="s">
        <v>83</v>
      </c>
      <c r="AW263" s="15" t="s">
        <v>32</v>
      </c>
      <c r="AX263" s="15" t="s">
        <v>76</v>
      </c>
      <c r="AY263" s="283" t="s">
        <v>362</v>
      </c>
    </row>
    <row r="264" s="13" customFormat="1">
      <c r="A264" s="13"/>
      <c r="B264" s="241"/>
      <c r="C264" s="242"/>
      <c r="D264" s="243" t="s">
        <v>372</v>
      </c>
      <c r="E264" s="244" t="s">
        <v>1</v>
      </c>
      <c r="F264" s="245" t="s">
        <v>5011</v>
      </c>
      <c r="G264" s="242"/>
      <c r="H264" s="246">
        <v>52.799999999999997</v>
      </c>
      <c r="I264" s="247"/>
      <c r="J264" s="242"/>
      <c r="K264" s="242"/>
      <c r="L264" s="248"/>
      <c r="M264" s="249"/>
      <c r="N264" s="250"/>
      <c r="O264" s="250"/>
      <c r="P264" s="250"/>
      <c r="Q264" s="250"/>
      <c r="R264" s="250"/>
      <c r="S264" s="250"/>
      <c r="T264" s="251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2" t="s">
        <v>372</v>
      </c>
      <c r="AU264" s="252" t="s">
        <v>88</v>
      </c>
      <c r="AV264" s="13" t="s">
        <v>88</v>
      </c>
      <c r="AW264" s="13" t="s">
        <v>32</v>
      </c>
      <c r="AX264" s="13" t="s">
        <v>76</v>
      </c>
      <c r="AY264" s="252" t="s">
        <v>362</v>
      </c>
    </row>
    <row r="265" s="15" customFormat="1">
      <c r="A265" s="15"/>
      <c r="B265" s="274"/>
      <c r="C265" s="275"/>
      <c r="D265" s="243" t="s">
        <v>372</v>
      </c>
      <c r="E265" s="276" t="s">
        <v>1</v>
      </c>
      <c r="F265" s="277" t="s">
        <v>1843</v>
      </c>
      <c r="G265" s="275"/>
      <c r="H265" s="276" t="s">
        <v>1</v>
      </c>
      <c r="I265" s="278"/>
      <c r="J265" s="275"/>
      <c r="K265" s="275"/>
      <c r="L265" s="279"/>
      <c r="M265" s="280"/>
      <c r="N265" s="281"/>
      <c r="O265" s="281"/>
      <c r="P265" s="281"/>
      <c r="Q265" s="281"/>
      <c r="R265" s="281"/>
      <c r="S265" s="281"/>
      <c r="T265" s="282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83" t="s">
        <v>372</v>
      </c>
      <c r="AU265" s="283" t="s">
        <v>88</v>
      </c>
      <c r="AV265" s="15" t="s">
        <v>83</v>
      </c>
      <c r="AW265" s="15" t="s">
        <v>32</v>
      </c>
      <c r="AX265" s="15" t="s">
        <v>76</v>
      </c>
      <c r="AY265" s="283" t="s">
        <v>362</v>
      </c>
    </row>
    <row r="266" s="13" customFormat="1">
      <c r="A266" s="13"/>
      <c r="B266" s="241"/>
      <c r="C266" s="242"/>
      <c r="D266" s="243" t="s">
        <v>372</v>
      </c>
      <c r="E266" s="244" t="s">
        <v>1</v>
      </c>
      <c r="F266" s="245" t="s">
        <v>5012</v>
      </c>
      <c r="G266" s="242"/>
      <c r="H266" s="246">
        <v>10</v>
      </c>
      <c r="I266" s="247"/>
      <c r="J266" s="242"/>
      <c r="K266" s="242"/>
      <c r="L266" s="248"/>
      <c r="M266" s="249"/>
      <c r="N266" s="250"/>
      <c r="O266" s="250"/>
      <c r="P266" s="250"/>
      <c r="Q266" s="250"/>
      <c r="R266" s="250"/>
      <c r="S266" s="250"/>
      <c r="T266" s="25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2" t="s">
        <v>372</v>
      </c>
      <c r="AU266" s="252" t="s">
        <v>88</v>
      </c>
      <c r="AV266" s="13" t="s">
        <v>88</v>
      </c>
      <c r="AW266" s="13" t="s">
        <v>32</v>
      </c>
      <c r="AX266" s="13" t="s">
        <v>76</v>
      </c>
      <c r="AY266" s="252" t="s">
        <v>362</v>
      </c>
    </row>
    <row r="267" s="15" customFormat="1">
      <c r="A267" s="15"/>
      <c r="B267" s="274"/>
      <c r="C267" s="275"/>
      <c r="D267" s="243" t="s">
        <v>372</v>
      </c>
      <c r="E267" s="276" t="s">
        <v>1</v>
      </c>
      <c r="F267" s="277" t="s">
        <v>1836</v>
      </c>
      <c r="G267" s="275"/>
      <c r="H267" s="276" t="s">
        <v>1</v>
      </c>
      <c r="I267" s="278"/>
      <c r="J267" s="275"/>
      <c r="K267" s="275"/>
      <c r="L267" s="279"/>
      <c r="M267" s="280"/>
      <c r="N267" s="281"/>
      <c r="O267" s="281"/>
      <c r="P267" s="281"/>
      <c r="Q267" s="281"/>
      <c r="R267" s="281"/>
      <c r="S267" s="281"/>
      <c r="T267" s="282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83" t="s">
        <v>372</v>
      </c>
      <c r="AU267" s="283" t="s">
        <v>88</v>
      </c>
      <c r="AV267" s="15" t="s">
        <v>83</v>
      </c>
      <c r="AW267" s="15" t="s">
        <v>32</v>
      </c>
      <c r="AX267" s="15" t="s">
        <v>76</v>
      </c>
      <c r="AY267" s="283" t="s">
        <v>362</v>
      </c>
    </row>
    <row r="268" s="13" customFormat="1">
      <c r="A268" s="13"/>
      <c r="B268" s="241"/>
      <c r="C268" s="242"/>
      <c r="D268" s="243" t="s">
        <v>372</v>
      </c>
      <c r="E268" s="244" t="s">
        <v>1</v>
      </c>
      <c r="F268" s="245" t="s">
        <v>1856</v>
      </c>
      <c r="G268" s="242"/>
      <c r="H268" s="246">
        <v>3.5</v>
      </c>
      <c r="I268" s="247"/>
      <c r="J268" s="242"/>
      <c r="K268" s="242"/>
      <c r="L268" s="248"/>
      <c r="M268" s="249"/>
      <c r="N268" s="250"/>
      <c r="O268" s="250"/>
      <c r="P268" s="250"/>
      <c r="Q268" s="250"/>
      <c r="R268" s="250"/>
      <c r="S268" s="250"/>
      <c r="T268" s="25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2" t="s">
        <v>372</v>
      </c>
      <c r="AU268" s="252" t="s">
        <v>88</v>
      </c>
      <c r="AV268" s="13" t="s">
        <v>88</v>
      </c>
      <c r="AW268" s="13" t="s">
        <v>32</v>
      </c>
      <c r="AX268" s="13" t="s">
        <v>76</v>
      </c>
      <c r="AY268" s="252" t="s">
        <v>362</v>
      </c>
    </row>
    <row r="269" s="15" customFormat="1">
      <c r="A269" s="15"/>
      <c r="B269" s="274"/>
      <c r="C269" s="275"/>
      <c r="D269" s="243" t="s">
        <v>372</v>
      </c>
      <c r="E269" s="276" t="s">
        <v>1</v>
      </c>
      <c r="F269" s="277" t="s">
        <v>1837</v>
      </c>
      <c r="G269" s="275"/>
      <c r="H269" s="276" t="s">
        <v>1</v>
      </c>
      <c r="I269" s="278"/>
      <c r="J269" s="275"/>
      <c r="K269" s="275"/>
      <c r="L269" s="279"/>
      <c r="M269" s="280"/>
      <c r="N269" s="281"/>
      <c r="O269" s="281"/>
      <c r="P269" s="281"/>
      <c r="Q269" s="281"/>
      <c r="R269" s="281"/>
      <c r="S269" s="281"/>
      <c r="T269" s="282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83" t="s">
        <v>372</v>
      </c>
      <c r="AU269" s="283" t="s">
        <v>88</v>
      </c>
      <c r="AV269" s="15" t="s">
        <v>83</v>
      </c>
      <c r="AW269" s="15" t="s">
        <v>32</v>
      </c>
      <c r="AX269" s="15" t="s">
        <v>76</v>
      </c>
      <c r="AY269" s="283" t="s">
        <v>362</v>
      </c>
    </row>
    <row r="270" s="13" customFormat="1">
      <c r="A270" s="13"/>
      <c r="B270" s="241"/>
      <c r="C270" s="242"/>
      <c r="D270" s="243" t="s">
        <v>372</v>
      </c>
      <c r="E270" s="244" t="s">
        <v>1</v>
      </c>
      <c r="F270" s="245" t="s">
        <v>5013</v>
      </c>
      <c r="G270" s="242"/>
      <c r="H270" s="246">
        <v>3.2000000000000002</v>
      </c>
      <c r="I270" s="247"/>
      <c r="J270" s="242"/>
      <c r="K270" s="242"/>
      <c r="L270" s="248"/>
      <c r="M270" s="249"/>
      <c r="N270" s="250"/>
      <c r="O270" s="250"/>
      <c r="P270" s="250"/>
      <c r="Q270" s="250"/>
      <c r="R270" s="250"/>
      <c r="S270" s="250"/>
      <c r="T270" s="251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2" t="s">
        <v>372</v>
      </c>
      <c r="AU270" s="252" t="s">
        <v>88</v>
      </c>
      <c r="AV270" s="13" t="s">
        <v>88</v>
      </c>
      <c r="AW270" s="13" t="s">
        <v>32</v>
      </c>
      <c r="AX270" s="13" t="s">
        <v>76</v>
      </c>
      <c r="AY270" s="252" t="s">
        <v>362</v>
      </c>
    </row>
    <row r="271" s="15" customFormat="1">
      <c r="A271" s="15"/>
      <c r="B271" s="274"/>
      <c r="C271" s="275"/>
      <c r="D271" s="243" t="s">
        <v>372</v>
      </c>
      <c r="E271" s="276" t="s">
        <v>1</v>
      </c>
      <c r="F271" s="277" t="s">
        <v>1858</v>
      </c>
      <c r="G271" s="275"/>
      <c r="H271" s="276" t="s">
        <v>1</v>
      </c>
      <c r="I271" s="278"/>
      <c r="J271" s="275"/>
      <c r="K271" s="275"/>
      <c r="L271" s="279"/>
      <c r="M271" s="280"/>
      <c r="N271" s="281"/>
      <c r="O271" s="281"/>
      <c r="P271" s="281"/>
      <c r="Q271" s="281"/>
      <c r="R271" s="281"/>
      <c r="S271" s="281"/>
      <c r="T271" s="282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83" t="s">
        <v>372</v>
      </c>
      <c r="AU271" s="283" t="s">
        <v>88</v>
      </c>
      <c r="AV271" s="15" t="s">
        <v>83</v>
      </c>
      <c r="AW271" s="15" t="s">
        <v>32</v>
      </c>
      <c r="AX271" s="15" t="s">
        <v>76</v>
      </c>
      <c r="AY271" s="283" t="s">
        <v>362</v>
      </c>
    </row>
    <row r="272" s="13" customFormat="1">
      <c r="A272" s="13"/>
      <c r="B272" s="241"/>
      <c r="C272" s="242"/>
      <c r="D272" s="243" t="s">
        <v>372</v>
      </c>
      <c r="E272" s="244" t="s">
        <v>1</v>
      </c>
      <c r="F272" s="245" t="s">
        <v>5014</v>
      </c>
      <c r="G272" s="242"/>
      <c r="H272" s="246">
        <v>56.799999999999997</v>
      </c>
      <c r="I272" s="247"/>
      <c r="J272" s="242"/>
      <c r="K272" s="242"/>
      <c r="L272" s="248"/>
      <c r="M272" s="249"/>
      <c r="N272" s="250"/>
      <c r="O272" s="250"/>
      <c r="P272" s="250"/>
      <c r="Q272" s="250"/>
      <c r="R272" s="250"/>
      <c r="S272" s="250"/>
      <c r="T272" s="25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2" t="s">
        <v>372</v>
      </c>
      <c r="AU272" s="252" t="s">
        <v>88</v>
      </c>
      <c r="AV272" s="13" t="s">
        <v>88</v>
      </c>
      <c r="AW272" s="13" t="s">
        <v>32</v>
      </c>
      <c r="AX272" s="13" t="s">
        <v>76</v>
      </c>
      <c r="AY272" s="252" t="s">
        <v>362</v>
      </c>
    </row>
    <row r="273" s="15" customFormat="1">
      <c r="A273" s="15"/>
      <c r="B273" s="274"/>
      <c r="C273" s="275"/>
      <c r="D273" s="243" t="s">
        <v>372</v>
      </c>
      <c r="E273" s="276" t="s">
        <v>1</v>
      </c>
      <c r="F273" s="277" t="s">
        <v>1860</v>
      </c>
      <c r="G273" s="275"/>
      <c r="H273" s="276" t="s">
        <v>1</v>
      </c>
      <c r="I273" s="278"/>
      <c r="J273" s="275"/>
      <c r="K273" s="275"/>
      <c r="L273" s="279"/>
      <c r="M273" s="280"/>
      <c r="N273" s="281"/>
      <c r="O273" s="281"/>
      <c r="P273" s="281"/>
      <c r="Q273" s="281"/>
      <c r="R273" s="281"/>
      <c r="S273" s="281"/>
      <c r="T273" s="282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83" t="s">
        <v>372</v>
      </c>
      <c r="AU273" s="283" t="s">
        <v>88</v>
      </c>
      <c r="AV273" s="15" t="s">
        <v>83</v>
      </c>
      <c r="AW273" s="15" t="s">
        <v>32</v>
      </c>
      <c r="AX273" s="15" t="s">
        <v>76</v>
      </c>
      <c r="AY273" s="283" t="s">
        <v>362</v>
      </c>
    </row>
    <row r="274" s="13" customFormat="1">
      <c r="A274" s="13"/>
      <c r="B274" s="241"/>
      <c r="C274" s="242"/>
      <c r="D274" s="243" t="s">
        <v>372</v>
      </c>
      <c r="E274" s="244" t="s">
        <v>1</v>
      </c>
      <c r="F274" s="245" t="s">
        <v>5011</v>
      </c>
      <c r="G274" s="242"/>
      <c r="H274" s="246">
        <v>52.799999999999997</v>
      </c>
      <c r="I274" s="247"/>
      <c r="J274" s="242"/>
      <c r="K274" s="242"/>
      <c r="L274" s="248"/>
      <c r="M274" s="249"/>
      <c r="N274" s="250"/>
      <c r="O274" s="250"/>
      <c r="P274" s="250"/>
      <c r="Q274" s="250"/>
      <c r="R274" s="250"/>
      <c r="S274" s="250"/>
      <c r="T274" s="25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2" t="s">
        <v>372</v>
      </c>
      <c r="AU274" s="252" t="s">
        <v>88</v>
      </c>
      <c r="AV274" s="13" t="s">
        <v>88</v>
      </c>
      <c r="AW274" s="13" t="s">
        <v>32</v>
      </c>
      <c r="AX274" s="13" t="s">
        <v>76</v>
      </c>
      <c r="AY274" s="252" t="s">
        <v>362</v>
      </c>
    </row>
    <row r="275" s="15" customFormat="1">
      <c r="A275" s="15"/>
      <c r="B275" s="274"/>
      <c r="C275" s="275"/>
      <c r="D275" s="243" t="s">
        <v>372</v>
      </c>
      <c r="E275" s="276" t="s">
        <v>1</v>
      </c>
      <c r="F275" s="277" t="s">
        <v>1838</v>
      </c>
      <c r="G275" s="275"/>
      <c r="H275" s="276" t="s">
        <v>1</v>
      </c>
      <c r="I275" s="278"/>
      <c r="J275" s="275"/>
      <c r="K275" s="275"/>
      <c r="L275" s="279"/>
      <c r="M275" s="280"/>
      <c r="N275" s="281"/>
      <c r="O275" s="281"/>
      <c r="P275" s="281"/>
      <c r="Q275" s="281"/>
      <c r="R275" s="281"/>
      <c r="S275" s="281"/>
      <c r="T275" s="282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83" t="s">
        <v>372</v>
      </c>
      <c r="AU275" s="283" t="s">
        <v>88</v>
      </c>
      <c r="AV275" s="15" t="s">
        <v>83</v>
      </c>
      <c r="AW275" s="15" t="s">
        <v>32</v>
      </c>
      <c r="AX275" s="15" t="s">
        <v>76</v>
      </c>
      <c r="AY275" s="283" t="s">
        <v>362</v>
      </c>
    </row>
    <row r="276" s="13" customFormat="1">
      <c r="A276" s="13"/>
      <c r="B276" s="241"/>
      <c r="C276" s="242"/>
      <c r="D276" s="243" t="s">
        <v>372</v>
      </c>
      <c r="E276" s="244" t="s">
        <v>1</v>
      </c>
      <c r="F276" s="245" t="s">
        <v>5015</v>
      </c>
      <c r="G276" s="242"/>
      <c r="H276" s="246">
        <v>8.8000000000000007</v>
      </c>
      <c r="I276" s="247"/>
      <c r="J276" s="242"/>
      <c r="K276" s="242"/>
      <c r="L276" s="248"/>
      <c r="M276" s="249"/>
      <c r="N276" s="250"/>
      <c r="O276" s="250"/>
      <c r="P276" s="250"/>
      <c r="Q276" s="250"/>
      <c r="R276" s="250"/>
      <c r="S276" s="250"/>
      <c r="T276" s="25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2" t="s">
        <v>372</v>
      </c>
      <c r="AU276" s="252" t="s">
        <v>88</v>
      </c>
      <c r="AV276" s="13" t="s">
        <v>88</v>
      </c>
      <c r="AW276" s="13" t="s">
        <v>32</v>
      </c>
      <c r="AX276" s="13" t="s">
        <v>76</v>
      </c>
      <c r="AY276" s="252" t="s">
        <v>362</v>
      </c>
    </row>
    <row r="277" s="15" customFormat="1">
      <c r="A277" s="15"/>
      <c r="B277" s="274"/>
      <c r="C277" s="275"/>
      <c r="D277" s="243" t="s">
        <v>372</v>
      </c>
      <c r="E277" s="276" t="s">
        <v>1</v>
      </c>
      <c r="F277" s="277" t="s">
        <v>1867</v>
      </c>
      <c r="G277" s="275"/>
      <c r="H277" s="276" t="s">
        <v>1</v>
      </c>
      <c r="I277" s="278"/>
      <c r="J277" s="275"/>
      <c r="K277" s="275"/>
      <c r="L277" s="279"/>
      <c r="M277" s="280"/>
      <c r="N277" s="281"/>
      <c r="O277" s="281"/>
      <c r="P277" s="281"/>
      <c r="Q277" s="281"/>
      <c r="R277" s="281"/>
      <c r="S277" s="281"/>
      <c r="T277" s="282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83" t="s">
        <v>372</v>
      </c>
      <c r="AU277" s="283" t="s">
        <v>88</v>
      </c>
      <c r="AV277" s="15" t="s">
        <v>83</v>
      </c>
      <c r="AW277" s="15" t="s">
        <v>32</v>
      </c>
      <c r="AX277" s="15" t="s">
        <v>76</v>
      </c>
      <c r="AY277" s="283" t="s">
        <v>362</v>
      </c>
    </row>
    <row r="278" s="13" customFormat="1">
      <c r="A278" s="13"/>
      <c r="B278" s="241"/>
      <c r="C278" s="242"/>
      <c r="D278" s="243" t="s">
        <v>372</v>
      </c>
      <c r="E278" s="244" t="s">
        <v>1</v>
      </c>
      <c r="F278" s="245" t="s">
        <v>5016</v>
      </c>
      <c r="G278" s="242"/>
      <c r="H278" s="246">
        <v>7.7000000000000002</v>
      </c>
      <c r="I278" s="247"/>
      <c r="J278" s="242"/>
      <c r="K278" s="242"/>
      <c r="L278" s="248"/>
      <c r="M278" s="249"/>
      <c r="N278" s="250"/>
      <c r="O278" s="250"/>
      <c r="P278" s="250"/>
      <c r="Q278" s="250"/>
      <c r="R278" s="250"/>
      <c r="S278" s="250"/>
      <c r="T278" s="25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2" t="s">
        <v>372</v>
      </c>
      <c r="AU278" s="252" t="s">
        <v>88</v>
      </c>
      <c r="AV278" s="13" t="s">
        <v>88</v>
      </c>
      <c r="AW278" s="13" t="s">
        <v>32</v>
      </c>
      <c r="AX278" s="13" t="s">
        <v>76</v>
      </c>
      <c r="AY278" s="252" t="s">
        <v>362</v>
      </c>
    </row>
    <row r="279" s="15" customFormat="1">
      <c r="A279" s="15"/>
      <c r="B279" s="274"/>
      <c r="C279" s="275"/>
      <c r="D279" s="243" t="s">
        <v>372</v>
      </c>
      <c r="E279" s="276" t="s">
        <v>1</v>
      </c>
      <c r="F279" s="277" t="s">
        <v>1869</v>
      </c>
      <c r="G279" s="275"/>
      <c r="H279" s="276" t="s">
        <v>1</v>
      </c>
      <c r="I279" s="278"/>
      <c r="J279" s="275"/>
      <c r="K279" s="275"/>
      <c r="L279" s="279"/>
      <c r="M279" s="280"/>
      <c r="N279" s="281"/>
      <c r="O279" s="281"/>
      <c r="P279" s="281"/>
      <c r="Q279" s="281"/>
      <c r="R279" s="281"/>
      <c r="S279" s="281"/>
      <c r="T279" s="282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83" t="s">
        <v>372</v>
      </c>
      <c r="AU279" s="283" t="s">
        <v>88</v>
      </c>
      <c r="AV279" s="15" t="s">
        <v>83</v>
      </c>
      <c r="AW279" s="15" t="s">
        <v>32</v>
      </c>
      <c r="AX279" s="15" t="s">
        <v>76</v>
      </c>
      <c r="AY279" s="283" t="s">
        <v>362</v>
      </c>
    </row>
    <row r="280" s="13" customFormat="1">
      <c r="A280" s="13"/>
      <c r="B280" s="241"/>
      <c r="C280" s="242"/>
      <c r="D280" s="243" t="s">
        <v>372</v>
      </c>
      <c r="E280" s="244" t="s">
        <v>1</v>
      </c>
      <c r="F280" s="245" t="s">
        <v>5017</v>
      </c>
      <c r="G280" s="242"/>
      <c r="H280" s="246">
        <v>2.7999999999999998</v>
      </c>
      <c r="I280" s="247"/>
      <c r="J280" s="242"/>
      <c r="K280" s="242"/>
      <c r="L280" s="248"/>
      <c r="M280" s="249"/>
      <c r="N280" s="250"/>
      <c r="O280" s="250"/>
      <c r="P280" s="250"/>
      <c r="Q280" s="250"/>
      <c r="R280" s="250"/>
      <c r="S280" s="250"/>
      <c r="T280" s="25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2" t="s">
        <v>372</v>
      </c>
      <c r="AU280" s="252" t="s">
        <v>88</v>
      </c>
      <c r="AV280" s="13" t="s">
        <v>88</v>
      </c>
      <c r="AW280" s="13" t="s">
        <v>32</v>
      </c>
      <c r="AX280" s="13" t="s">
        <v>76</v>
      </c>
      <c r="AY280" s="252" t="s">
        <v>362</v>
      </c>
    </row>
    <row r="281" s="15" customFormat="1">
      <c r="A281" s="15"/>
      <c r="B281" s="274"/>
      <c r="C281" s="275"/>
      <c r="D281" s="243" t="s">
        <v>372</v>
      </c>
      <c r="E281" s="276" t="s">
        <v>1</v>
      </c>
      <c r="F281" s="277" t="s">
        <v>5018</v>
      </c>
      <c r="G281" s="275"/>
      <c r="H281" s="276" t="s">
        <v>1</v>
      </c>
      <c r="I281" s="278"/>
      <c r="J281" s="275"/>
      <c r="K281" s="275"/>
      <c r="L281" s="279"/>
      <c r="M281" s="280"/>
      <c r="N281" s="281"/>
      <c r="O281" s="281"/>
      <c r="P281" s="281"/>
      <c r="Q281" s="281"/>
      <c r="R281" s="281"/>
      <c r="S281" s="281"/>
      <c r="T281" s="282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83" t="s">
        <v>372</v>
      </c>
      <c r="AU281" s="283" t="s">
        <v>88</v>
      </c>
      <c r="AV281" s="15" t="s">
        <v>83</v>
      </c>
      <c r="AW281" s="15" t="s">
        <v>32</v>
      </c>
      <c r="AX281" s="15" t="s">
        <v>76</v>
      </c>
      <c r="AY281" s="283" t="s">
        <v>362</v>
      </c>
    </row>
    <row r="282" s="13" customFormat="1">
      <c r="A282" s="13"/>
      <c r="B282" s="241"/>
      <c r="C282" s="242"/>
      <c r="D282" s="243" t="s">
        <v>372</v>
      </c>
      <c r="E282" s="244" t="s">
        <v>1</v>
      </c>
      <c r="F282" s="245" t="s">
        <v>1871</v>
      </c>
      <c r="G282" s="242"/>
      <c r="H282" s="246">
        <v>0.80000000000000004</v>
      </c>
      <c r="I282" s="247"/>
      <c r="J282" s="242"/>
      <c r="K282" s="242"/>
      <c r="L282" s="248"/>
      <c r="M282" s="249"/>
      <c r="N282" s="250"/>
      <c r="O282" s="250"/>
      <c r="P282" s="250"/>
      <c r="Q282" s="250"/>
      <c r="R282" s="250"/>
      <c r="S282" s="250"/>
      <c r="T282" s="25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2" t="s">
        <v>372</v>
      </c>
      <c r="AU282" s="252" t="s">
        <v>88</v>
      </c>
      <c r="AV282" s="13" t="s">
        <v>88</v>
      </c>
      <c r="AW282" s="13" t="s">
        <v>32</v>
      </c>
      <c r="AX282" s="13" t="s">
        <v>76</v>
      </c>
      <c r="AY282" s="252" t="s">
        <v>362</v>
      </c>
    </row>
    <row r="283" s="15" customFormat="1">
      <c r="A283" s="15"/>
      <c r="B283" s="274"/>
      <c r="C283" s="275"/>
      <c r="D283" s="243" t="s">
        <v>372</v>
      </c>
      <c r="E283" s="276" t="s">
        <v>1</v>
      </c>
      <c r="F283" s="277" t="s">
        <v>5019</v>
      </c>
      <c r="G283" s="275"/>
      <c r="H283" s="276" t="s">
        <v>1</v>
      </c>
      <c r="I283" s="278"/>
      <c r="J283" s="275"/>
      <c r="K283" s="275"/>
      <c r="L283" s="279"/>
      <c r="M283" s="280"/>
      <c r="N283" s="281"/>
      <c r="O283" s="281"/>
      <c r="P283" s="281"/>
      <c r="Q283" s="281"/>
      <c r="R283" s="281"/>
      <c r="S283" s="281"/>
      <c r="T283" s="282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83" t="s">
        <v>372</v>
      </c>
      <c r="AU283" s="283" t="s">
        <v>88</v>
      </c>
      <c r="AV283" s="15" t="s">
        <v>83</v>
      </c>
      <c r="AW283" s="15" t="s">
        <v>32</v>
      </c>
      <c r="AX283" s="15" t="s">
        <v>76</v>
      </c>
      <c r="AY283" s="283" t="s">
        <v>362</v>
      </c>
    </row>
    <row r="284" s="13" customFormat="1">
      <c r="A284" s="13"/>
      <c r="B284" s="241"/>
      <c r="C284" s="242"/>
      <c r="D284" s="243" t="s">
        <v>372</v>
      </c>
      <c r="E284" s="244" t="s">
        <v>1</v>
      </c>
      <c r="F284" s="245" t="s">
        <v>2556</v>
      </c>
      <c r="G284" s="242"/>
      <c r="H284" s="246">
        <v>1.6000000000000001</v>
      </c>
      <c r="I284" s="247"/>
      <c r="J284" s="242"/>
      <c r="K284" s="242"/>
      <c r="L284" s="248"/>
      <c r="M284" s="249"/>
      <c r="N284" s="250"/>
      <c r="O284" s="250"/>
      <c r="P284" s="250"/>
      <c r="Q284" s="250"/>
      <c r="R284" s="250"/>
      <c r="S284" s="250"/>
      <c r="T284" s="25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2" t="s">
        <v>372</v>
      </c>
      <c r="AU284" s="252" t="s">
        <v>88</v>
      </c>
      <c r="AV284" s="13" t="s">
        <v>88</v>
      </c>
      <c r="AW284" s="13" t="s">
        <v>32</v>
      </c>
      <c r="AX284" s="13" t="s">
        <v>76</v>
      </c>
      <c r="AY284" s="252" t="s">
        <v>362</v>
      </c>
    </row>
    <row r="285" s="15" customFormat="1">
      <c r="A285" s="15"/>
      <c r="B285" s="274"/>
      <c r="C285" s="275"/>
      <c r="D285" s="243" t="s">
        <v>372</v>
      </c>
      <c r="E285" s="276" t="s">
        <v>1</v>
      </c>
      <c r="F285" s="277" t="s">
        <v>5020</v>
      </c>
      <c r="G285" s="275"/>
      <c r="H285" s="276" t="s">
        <v>1</v>
      </c>
      <c r="I285" s="278"/>
      <c r="J285" s="275"/>
      <c r="K285" s="275"/>
      <c r="L285" s="279"/>
      <c r="M285" s="280"/>
      <c r="N285" s="281"/>
      <c r="O285" s="281"/>
      <c r="P285" s="281"/>
      <c r="Q285" s="281"/>
      <c r="R285" s="281"/>
      <c r="S285" s="281"/>
      <c r="T285" s="282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83" t="s">
        <v>372</v>
      </c>
      <c r="AU285" s="283" t="s">
        <v>88</v>
      </c>
      <c r="AV285" s="15" t="s">
        <v>83</v>
      </c>
      <c r="AW285" s="15" t="s">
        <v>32</v>
      </c>
      <c r="AX285" s="15" t="s">
        <v>76</v>
      </c>
      <c r="AY285" s="283" t="s">
        <v>362</v>
      </c>
    </row>
    <row r="286" s="13" customFormat="1">
      <c r="A286" s="13"/>
      <c r="B286" s="241"/>
      <c r="C286" s="242"/>
      <c r="D286" s="243" t="s">
        <v>372</v>
      </c>
      <c r="E286" s="244" t="s">
        <v>1</v>
      </c>
      <c r="F286" s="245" t="s">
        <v>5021</v>
      </c>
      <c r="G286" s="242"/>
      <c r="H286" s="246">
        <v>17.600000000000001</v>
      </c>
      <c r="I286" s="247"/>
      <c r="J286" s="242"/>
      <c r="K286" s="242"/>
      <c r="L286" s="248"/>
      <c r="M286" s="249"/>
      <c r="N286" s="250"/>
      <c r="O286" s="250"/>
      <c r="P286" s="250"/>
      <c r="Q286" s="250"/>
      <c r="R286" s="250"/>
      <c r="S286" s="250"/>
      <c r="T286" s="251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2" t="s">
        <v>372</v>
      </c>
      <c r="AU286" s="252" t="s">
        <v>88</v>
      </c>
      <c r="AV286" s="13" t="s">
        <v>88</v>
      </c>
      <c r="AW286" s="13" t="s">
        <v>32</v>
      </c>
      <c r="AX286" s="13" t="s">
        <v>76</v>
      </c>
      <c r="AY286" s="252" t="s">
        <v>362</v>
      </c>
    </row>
    <row r="287" s="15" customFormat="1">
      <c r="A287" s="15"/>
      <c r="B287" s="274"/>
      <c r="C287" s="275"/>
      <c r="D287" s="243" t="s">
        <v>372</v>
      </c>
      <c r="E287" s="276" t="s">
        <v>1</v>
      </c>
      <c r="F287" s="277" t="s">
        <v>5022</v>
      </c>
      <c r="G287" s="275"/>
      <c r="H287" s="276" t="s">
        <v>1</v>
      </c>
      <c r="I287" s="278"/>
      <c r="J287" s="275"/>
      <c r="K287" s="275"/>
      <c r="L287" s="279"/>
      <c r="M287" s="280"/>
      <c r="N287" s="281"/>
      <c r="O287" s="281"/>
      <c r="P287" s="281"/>
      <c r="Q287" s="281"/>
      <c r="R287" s="281"/>
      <c r="S287" s="281"/>
      <c r="T287" s="282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83" t="s">
        <v>372</v>
      </c>
      <c r="AU287" s="283" t="s">
        <v>88</v>
      </c>
      <c r="AV287" s="15" t="s">
        <v>83</v>
      </c>
      <c r="AW287" s="15" t="s">
        <v>32</v>
      </c>
      <c r="AX287" s="15" t="s">
        <v>76</v>
      </c>
      <c r="AY287" s="283" t="s">
        <v>362</v>
      </c>
    </row>
    <row r="288" s="13" customFormat="1">
      <c r="A288" s="13"/>
      <c r="B288" s="241"/>
      <c r="C288" s="242"/>
      <c r="D288" s="243" t="s">
        <v>372</v>
      </c>
      <c r="E288" s="244" t="s">
        <v>1</v>
      </c>
      <c r="F288" s="245" t="s">
        <v>5023</v>
      </c>
      <c r="G288" s="242"/>
      <c r="H288" s="246">
        <v>3.6000000000000001</v>
      </c>
      <c r="I288" s="247"/>
      <c r="J288" s="242"/>
      <c r="K288" s="242"/>
      <c r="L288" s="248"/>
      <c r="M288" s="249"/>
      <c r="N288" s="250"/>
      <c r="O288" s="250"/>
      <c r="P288" s="250"/>
      <c r="Q288" s="250"/>
      <c r="R288" s="250"/>
      <c r="S288" s="250"/>
      <c r="T288" s="25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2" t="s">
        <v>372</v>
      </c>
      <c r="AU288" s="252" t="s">
        <v>88</v>
      </c>
      <c r="AV288" s="13" t="s">
        <v>88</v>
      </c>
      <c r="AW288" s="13" t="s">
        <v>32</v>
      </c>
      <c r="AX288" s="13" t="s">
        <v>76</v>
      </c>
      <c r="AY288" s="252" t="s">
        <v>362</v>
      </c>
    </row>
    <row r="289" s="15" customFormat="1">
      <c r="A289" s="15"/>
      <c r="B289" s="274"/>
      <c r="C289" s="275"/>
      <c r="D289" s="243" t="s">
        <v>372</v>
      </c>
      <c r="E289" s="276" t="s">
        <v>1</v>
      </c>
      <c r="F289" s="277" t="s">
        <v>5024</v>
      </c>
      <c r="G289" s="275"/>
      <c r="H289" s="276" t="s">
        <v>1</v>
      </c>
      <c r="I289" s="278"/>
      <c r="J289" s="275"/>
      <c r="K289" s="275"/>
      <c r="L289" s="279"/>
      <c r="M289" s="280"/>
      <c r="N289" s="281"/>
      <c r="O289" s="281"/>
      <c r="P289" s="281"/>
      <c r="Q289" s="281"/>
      <c r="R289" s="281"/>
      <c r="S289" s="281"/>
      <c r="T289" s="282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83" t="s">
        <v>372</v>
      </c>
      <c r="AU289" s="283" t="s">
        <v>88</v>
      </c>
      <c r="AV289" s="15" t="s">
        <v>83</v>
      </c>
      <c r="AW289" s="15" t="s">
        <v>32</v>
      </c>
      <c r="AX289" s="15" t="s">
        <v>76</v>
      </c>
      <c r="AY289" s="283" t="s">
        <v>362</v>
      </c>
    </row>
    <row r="290" s="13" customFormat="1">
      <c r="A290" s="13"/>
      <c r="B290" s="241"/>
      <c r="C290" s="242"/>
      <c r="D290" s="243" t="s">
        <v>372</v>
      </c>
      <c r="E290" s="244" t="s">
        <v>1</v>
      </c>
      <c r="F290" s="245" t="s">
        <v>5023</v>
      </c>
      <c r="G290" s="242"/>
      <c r="H290" s="246">
        <v>3.6000000000000001</v>
      </c>
      <c r="I290" s="247"/>
      <c r="J290" s="242"/>
      <c r="K290" s="242"/>
      <c r="L290" s="248"/>
      <c r="M290" s="249"/>
      <c r="N290" s="250"/>
      <c r="O290" s="250"/>
      <c r="P290" s="250"/>
      <c r="Q290" s="250"/>
      <c r="R290" s="250"/>
      <c r="S290" s="250"/>
      <c r="T290" s="25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2" t="s">
        <v>372</v>
      </c>
      <c r="AU290" s="252" t="s">
        <v>88</v>
      </c>
      <c r="AV290" s="13" t="s">
        <v>88</v>
      </c>
      <c r="AW290" s="13" t="s">
        <v>32</v>
      </c>
      <c r="AX290" s="13" t="s">
        <v>76</v>
      </c>
      <c r="AY290" s="252" t="s">
        <v>362</v>
      </c>
    </row>
    <row r="291" s="15" customFormat="1">
      <c r="A291" s="15"/>
      <c r="B291" s="274"/>
      <c r="C291" s="275"/>
      <c r="D291" s="243" t="s">
        <v>372</v>
      </c>
      <c r="E291" s="276" t="s">
        <v>1</v>
      </c>
      <c r="F291" s="277" t="s">
        <v>5025</v>
      </c>
      <c r="G291" s="275"/>
      <c r="H291" s="276" t="s">
        <v>1</v>
      </c>
      <c r="I291" s="278"/>
      <c r="J291" s="275"/>
      <c r="K291" s="275"/>
      <c r="L291" s="279"/>
      <c r="M291" s="280"/>
      <c r="N291" s="281"/>
      <c r="O291" s="281"/>
      <c r="P291" s="281"/>
      <c r="Q291" s="281"/>
      <c r="R291" s="281"/>
      <c r="S291" s="281"/>
      <c r="T291" s="282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83" t="s">
        <v>372</v>
      </c>
      <c r="AU291" s="283" t="s">
        <v>88</v>
      </c>
      <c r="AV291" s="15" t="s">
        <v>83</v>
      </c>
      <c r="AW291" s="15" t="s">
        <v>32</v>
      </c>
      <c r="AX291" s="15" t="s">
        <v>76</v>
      </c>
      <c r="AY291" s="283" t="s">
        <v>362</v>
      </c>
    </row>
    <row r="292" s="13" customFormat="1">
      <c r="A292" s="13"/>
      <c r="B292" s="241"/>
      <c r="C292" s="242"/>
      <c r="D292" s="243" t="s">
        <v>372</v>
      </c>
      <c r="E292" s="244" t="s">
        <v>1</v>
      </c>
      <c r="F292" s="245" t="s">
        <v>5026</v>
      </c>
      <c r="G292" s="242"/>
      <c r="H292" s="246">
        <v>8</v>
      </c>
      <c r="I292" s="247"/>
      <c r="J292" s="242"/>
      <c r="K292" s="242"/>
      <c r="L292" s="248"/>
      <c r="M292" s="249"/>
      <c r="N292" s="250"/>
      <c r="O292" s="250"/>
      <c r="P292" s="250"/>
      <c r="Q292" s="250"/>
      <c r="R292" s="250"/>
      <c r="S292" s="250"/>
      <c r="T292" s="251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2" t="s">
        <v>372</v>
      </c>
      <c r="AU292" s="252" t="s">
        <v>88</v>
      </c>
      <c r="AV292" s="13" t="s">
        <v>88</v>
      </c>
      <c r="AW292" s="13" t="s">
        <v>32</v>
      </c>
      <c r="AX292" s="13" t="s">
        <v>76</v>
      </c>
      <c r="AY292" s="252" t="s">
        <v>362</v>
      </c>
    </row>
    <row r="293" s="15" customFormat="1">
      <c r="A293" s="15"/>
      <c r="B293" s="274"/>
      <c r="C293" s="275"/>
      <c r="D293" s="243" t="s">
        <v>372</v>
      </c>
      <c r="E293" s="276" t="s">
        <v>1</v>
      </c>
      <c r="F293" s="277" t="s">
        <v>5027</v>
      </c>
      <c r="G293" s="275"/>
      <c r="H293" s="276" t="s">
        <v>1</v>
      </c>
      <c r="I293" s="278"/>
      <c r="J293" s="275"/>
      <c r="K293" s="275"/>
      <c r="L293" s="279"/>
      <c r="M293" s="280"/>
      <c r="N293" s="281"/>
      <c r="O293" s="281"/>
      <c r="P293" s="281"/>
      <c r="Q293" s="281"/>
      <c r="R293" s="281"/>
      <c r="S293" s="281"/>
      <c r="T293" s="282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83" t="s">
        <v>372</v>
      </c>
      <c r="AU293" s="283" t="s">
        <v>88</v>
      </c>
      <c r="AV293" s="15" t="s">
        <v>83</v>
      </c>
      <c r="AW293" s="15" t="s">
        <v>32</v>
      </c>
      <c r="AX293" s="15" t="s">
        <v>76</v>
      </c>
      <c r="AY293" s="283" t="s">
        <v>362</v>
      </c>
    </row>
    <row r="294" s="13" customFormat="1">
      <c r="A294" s="13"/>
      <c r="B294" s="241"/>
      <c r="C294" s="242"/>
      <c r="D294" s="243" t="s">
        <v>372</v>
      </c>
      <c r="E294" s="244" t="s">
        <v>1</v>
      </c>
      <c r="F294" s="245" t="s">
        <v>1868</v>
      </c>
      <c r="G294" s="242"/>
      <c r="H294" s="246">
        <v>1.3999999999999999</v>
      </c>
      <c r="I294" s="247"/>
      <c r="J294" s="242"/>
      <c r="K294" s="242"/>
      <c r="L294" s="248"/>
      <c r="M294" s="249"/>
      <c r="N294" s="250"/>
      <c r="O294" s="250"/>
      <c r="P294" s="250"/>
      <c r="Q294" s="250"/>
      <c r="R294" s="250"/>
      <c r="S294" s="250"/>
      <c r="T294" s="25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2" t="s">
        <v>372</v>
      </c>
      <c r="AU294" s="252" t="s">
        <v>88</v>
      </c>
      <c r="AV294" s="13" t="s">
        <v>88</v>
      </c>
      <c r="AW294" s="13" t="s">
        <v>32</v>
      </c>
      <c r="AX294" s="13" t="s">
        <v>76</v>
      </c>
      <c r="AY294" s="252" t="s">
        <v>362</v>
      </c>
    </row>
    <row r="295" s="15" customFormat="1">
      <c r="A295" s="15"/>
      <c r="B295" s="274"/>
      <c r="C295" s="275"/>
      <c r="D295" s="243" t="s">
        <v>372</v>
      </c>
      <c r="E295" s="276" t="s">
        <v>1</v>
      </c>
      <c r="F295" s="277" t="s">
        <v>5028</v>
      </c>
      <c r="G295" s="275"/>
      <c r="H295" s="276" t="s">
        <v>1</v>
      </c>
      <c r="I295" s="278"/>
      <c r="J295" s="275"/>
      <c r="K295" s="275"/>
      <c r="L295" s="279"/>
      <c r="M295" s="280"/>
      <c r="N295" s="281"/>
      <c r="O295" s="281"/>
      <c r="P295" s="281"/>
      <c r="Q295" s="281"/>
      <c r="R295" s="281"/>
      <c r="S295" s="281"/>
      <c r="T295" s="282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83" t="s">
        <v>372</v>
      </c>
      <c r="AU295" s="283" t="s">
        <v>88</v>
      </c>
      <c r="AV295" s="15" t="s">
        <v>83</v>
      </c>
      <c r="AW295" s="15" t="s">
        <v>32</v>
      </c>
      <c r="AX295" s="15" t="s">
        <v>76</v>
      </c>
      <c r="AY295" s="283" t="s">
        <v>362</v>
      </c>
    </row>
    <row r="296" s="13" customFormat="1">
      <c r="A296" s="13"/>
      <c r="B296" s="241"/>
      <c r="C296" s="242"/>
      <c r="D296" s="243" t="s">
        <v>372</v>
      </c>
      <c r="E296" s="244" t="s">
        <v>1</v>
      </c>
      <c r="F296" s="245" t="s">
        <v>1871</v>
      </c>
      <c r="G296" s="242"/>
      <c r="H296" s="246">
        <v>0.80000000000000004</v>
      </c>
      <c r="I296" s="247"/>
      <c r="J296" s="242"/>
      <c r="K296" s="242"/>
      <c r="L296" s="248"/>
      <c r="M296" s="249"/>
      <c r="N296" s="250"/>
      <c r="O296" s="250"/>
      <c r="P296" s="250"/>
      <c r="Q296" s="250"/>
      <c r="R296" s="250"/>
      <c r="S296" s="250"/>
      <c r="T296" s="251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2" t="s">
        <v>372</v>
      </c>
      <c r="AU296" s="252" t="s">
        <v>88</v>
      </c>
      <c r="AV296" s="13" t="s">
        <v>88</v>
      </c>
      <c r="AW296" s="13" t="s">
        <v>32</v>
      </c>
      <c r="AX296" s="13" t="s">
        <v>76</v>
      </c>
      <c r="AY296" s="252" t="s">
        <v>362</v>
      </c>
    </row>
    <row r="297" s="15" customFormat="1">
      <c r="A297" s="15"/>
      <c r="B297" s="274"/>
      <c r="C297" s="275"/>
      <c r="D297" s="243" t="s">
        <v>372</v>
      </c>
      <c r="E297" s="276" t="s">
        <v>1</v>
      </c>
      <c r="F297" s="277" t="s">
        <v>5029</v>
      </c>
      <c r="G297" s="275"/>
      <c r="H297" s="276" t="s">
        <v>1</v>
      </c>
      <c r="I297" s="278"/>
      <c r="J297" s="275"/>
      <c r="K297" s="275"/>
      <c r="L297" s="279"/>
      <c r="M297" s="280"/>
      <c r="N297" s="281"/>
      <c r="O297" s="281"/>
      <c r="P297" s="281"/>
      <c r="Q297" s="281"/>
      <c r="R297" s="281"/>
      <c r="S297" s="281"/>
      <c r="T297" s="282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83" t="s">
        <v>372</v>
      </c>
      <c r="AU297" s="283" t="s">
        <v>88</v>
      </c>
      <c r="AV297" s="15" t="s">
        <v>83</v>
      </c>
      <c r="AW297" s="15" t="s">
        <v>32</v>
      </c>
      <c r="AX297" s="15" t="s">
        <v>76</v>
      </c>
      <c r="AY297" s="283" t="s">
        <v>362</v>
      </c>
    </row>
    <row r="298" s="13" customFormat="1">
      <c r="A298" s="13"/>
      <c r="B298" s="241"/>
      <c r="C298" s="242"/>
      <c r="D298" s="243" t="s">
        <v>372</v>
      </c>
      <c r="E298" s="244" t="s">
        <v>1</v>
      </c>
      <c r="F298" s="245" t="s">
        <v>1871</v>
      </c>
      <c r="G298" s="242"/>
      <c r="H298" s="246">
        <v>0.80000000000000004</v>
      </c>
      <c r="I298" s="247"/>
      <c r="J298" s="242"/>
      <c r="K298" s="242"/>
      <c r="L298" s="248"/>
      <c r="M298" s="249"/>
      <c r="N298" s="250"/>
      <c r="O298" s="250"/>
      <c r="P298" s="250"/>
      <c r="Q298" s="250"/>
      <c r="R298" s="250"/>
      <c r="S298" s="250"/>
      <c r="T298" s="251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2" t="s">
        <v>372</v>
      </c>
      <c r="AU298" s="252" t="s">
        <v>88</v>
      </c>
      <c r="AV298" s="13" t="s">
        <v>88</v>
      </c>
      <c r="AW298" s="13" t="s">
        <v>32</v>
      </c>
      <c r="AX298" s="13" t="s">
        <v>76</v>
      </c>
      <c r="AY298" s="252" t="s">
        <v>362</v>
      </c>
    </row>
    <row r="299" s="15" customFormat="1">
      <c r="A299" s="15"/>
      <c r="B299" s="274"/>
      <c r="C299" s="275"/>
      <c r="D299" s="243" t="s">
        <v>372</v>
      </c>
      <c r="E299" s="276" t="s">
        <v>1</v>
      </c>
      <c r="F299" s="277" t="s">
        <v>5030</v>
      </c>
      <c r="G299" s="275"/>
      <c r="H299" s="276" t="s">
        <v>1</v>
      </c>
      <c r="I299" s="278"/>
      <c r="J299" s="275"/>
      <c r="K299" s="275"/>
      <c r="L299" s="279"/>
      <c r="M299" s="280"/>
      <c r="N299" s="281"/>
      <c r="O299" s="281"/>
      <c r="P299" s="281"/>
      <c r="Q299" s="281"/>
      <c r="R299" s="281"/>
      <c r="S299" s="281"/>
      <c r="T299" s="282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83" t="s">
        <v>372</v>
      </c>
      <c r="AU299" s="283" t="s">
        <v>88</v>
      </c>
      <c r="AV299" s="15" t="s">
        <v>83</v>
      </c>
      <c r="AW299" s="15" t="s">
        <v>32</v>
      </c>
      <c r="AX299" s="15" t="s">
        <v>76</v>
      </c>
      <c r="AY299" s="283" t="s">
        <v>362</v>
      </c>
    </row>
    <row r="300" s="13" customFormat="1">
      <c r="A300" s="13"/>
      <c r="B300" s="241"/>
      <c r="C300" s="242"/>
      <c r="D300" s="243" t="s">
        <v>372</v>
      </c>
      <c r="E300" s="244" t="s">
        <v>1</v>
      </c>
      <c r="F300" s="245" t="s">
        <v>1868</v>
      </c>
      <c r="G300" s="242"/>
      <c r="H300" s="246">
        <v>1.3999999999999999</v>
      </c>
      <c r="I300" s="247"/>
      <c r="J300" s="242"/>
      <c r="K300" s="242"/>
      <c r="L300" s="248"/>
      <c r="M300" s="249"/>
      <c r="N300" s="250"/>
      <c r="O300" s="250"/>
      <c r="P300" s="250"/>
      <c r="Q300" s="250"/>
      <c r="R300" s="250"/>
      <c r="S300" s="250"/>
      <c r="T300" s="251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2" t="s">
        <v>372</v>
      </c>
      <c r="AU300" s="252" t="s">
        <v>88</v>
      </c>
      <c r="AV300" s="13" t="s">
        <v>88</v>
      </c>
      <c r="AW300" s="13" t="s">
        <v>32</v>
      </c>
      <c r="AX300" s="13" t="s">
        <v>76</v>
      </c>
      <c r="AY300" s="252" t="s">
        <v>362</v>
      </c>
    </row>
    <row r="301" s="15" customFormat="1">
      <c r="A301" s="15"/>
      <c r="B301" s="274"/>
      <c r="C301" s="275"/>
      <c r="D301" s="243" t="s">
        <v>372</v>
      </c>
      <c r="E301" s="276" t="s">
        <v>1</v>
      </c>
      <c r="F301" s="277" t="s">
        <v>5031</v>
      </c>
      <c r="G301" s="275"/>
      <c r="H301" s="276" t="s">
        <v>1</v>
      </c>
      <c r="I301" s="278"/>
      <c r="J301" s="275"/>
      <c r="K301" s="275"/>
      <c r="L301" s="279"/>
      <c r="M301" s="280"/>
      <c r="N301" s="281"/>
      <c r="O301" s="281"/>
      <c r="P301" s="281"/>
      <c r="Q301" s="281"/>
      <c r="R301" s="281"/>
      <c r="S301" s="281"/>
      <c r="T301" s="282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83" t="s">
        <v>372</v>
      </c>
      <c r="AU301" s="283" t="s">
        <v>88</v>
      </c>
      <c r="AV301" s="15" t="s">
        <v>83</v>
      </c>
      <c r="AW301" s="15" t="s">
        <v>32</v>
      </c>
      <c r="AX301" s="15" t="s">
        <v>76</v>
      </c>
      <c r="AY301" s="283" t="s">
        <v>362</v>
      </c>
    </row>
    <row r="302" s="13" customFormat="1">
      <c r="A302" s="13"/>
      <c r="B302" s="241"/>
      <c r="C302" s="242"/>
      <c r="D302" s="243" t="s">
        <v>372</v>
      </c>
      <c r="E302" s="244" t="s">
        <v>1</v>
      </c>
      <c r="F302" s="245" t="s">
        <v>5032</v>
      </c>
      <c r="G302" s="242"/>
      <c r="H302" s="246">
        <v>0.69999999999999996</v>
      </c>
      <c r="I302" s="247"/>
      <c r="J302" s="242"/>
      <c r="K302" s="242"/>
      <c r="L302" s="248"/>
      <c r="M302" s="249"/>
      <c r="N302" s="250"/>
      <c r="O302" s="250"/>
      <c r="P302" s="250"/>
      <c r="Q302" s="250"/>
      <c r="R302" s="250"/>
      <c r="S302" s="250"/>
      <c r="T302" s="251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2" t="s">
        <v>372</v>
      </c>
      <c r="AU302" s="252" t="s">
        <v>88</v>
      </c>
      <c r="AV302" s="13" t="s">
        <v>88</v>
      </c>
      <c r="AW302" s="13" t="s">
        <v>32</v>
      </c>
      <c r="AX302" s="13" t="s">
        <v>76</v>
      </c>
      <c r="AY302" s="252" t="s">
        <v>362</v>
      </c>
    </row>
    <row r="303" s="14" customFormat="1">
      <c r="A303" s="14"/>
      <c r="B303" s="263"/>
      <c r="C303" s="264"/>
      <c r="D303" s="243" t="s">
        <v>372</v>
      </c>
      <c r="E303" s="265" t="s">
        <v>1</v>
      </c>
      <c r="F303" s="266" t="s">
        <v>396</v>
      </c>
      <c r="G303" s="264"/>
      <c r="H303" s="267">
        <v>238.69999999999999</v>
      </c>
      <c r="I303" s="268"/>
      <c r="J303" s="264"/>
      <c r="K303" s="264"/>
      <c r="L303" s="269"/>
      <c r="M303" s="270"/>
      <c r="N303" s="271"/>
      <c r="O303" s="271"/>
      <c r="P303" s="271"/>
      <c r="Q303" s="271"/>
      <c r="R303" s="271"/>
      <c r="S303" s="271"/>
      <c r="T303" s="272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73" t="s">
        <v>372</v>
      </c>
      <c r="AU303" s="273" t="s">
        <v>88</v>
      </c>
      <c r="AV303" s="14" t="s">
        <v>370</v>
      </c>
      <c r="AW303" s="14" t="s">
        <v>32</v>
      </c>
      <c r="AX303" s="14" t="s">
        <v>83</v>
      </c>
      <c r="AY303" s="273" t="s">
        <v>362</v>
      </c>
    </row>
    <row r="304" s="2" customFormat="1" ht="16.5" customHeight="1">
      <c r="A304" s="39"/>
      <c r="B304" s="40"/>
      <c r="C304" s="253" t="s">
        <v>536</v>
      </c>
      <c r="D304" s="253" t="s">
        <v>380</v>
      </c>
      <c r="E304" s="254" t="s">
        <v>1872</v>
      </c>
      <c r="F304" s="255" t="s">
        <v>1873</v>
      </c>
      <c r="G304" s="256" t="s">
        <v>470</v>
      </c>
      <c r="H304" s="257">
        <v>255</v>
      </c>
      <c r="I304" s="258"/>
      <c r="J304" s="259">
        <f>ROUND(I304*H304,2)</f>
        <v>0</v>
      </c>
      <c r="K304" s="255" t="s">
        <v>471</v>
      </c>
      <c r="L304" s="260"/>
      <c r="M304" s="261" t="s">
        <v>1</v>
      </c>
      <c r="N304" s="262" t="s">
        <v>42</v>
      </c>
      <c r="O304" s="92"/>
      <c r="P304" s="237">
        <f>O304*H304</f>
        <v>0</v>
      </c>
      <c r="Q304" s="237">
        <v>0.00050000000000000001</v>
      </c>
      <c r="R304" s="237">
        <f>Q304*H304</f>
        <v>0.1275</v>
      </c>
      <c r="S304" s="237">
        <v>0</v>
      </c>
      <c r="T304" s="238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9" t="s">
        <v>526</v>
      </c>
      <c r="AT304" s="239" t="s">
        <v>380</v>
      </c>
      <c r="AU304" s="239" t="s">
        <v>88</v>
      </c>
      <c r="AY304" s="18" t="s">
        <v>362</v>
      </c>
      <c r="BE304" s="240">
        <f>IF(N304="základní",J304,0)</f>
        <v>0</v>
      </c>
      <c r="BF304" s="240">
        <f>IF(N304="snížená",J304,0)</f>
        <v>0</v>
      </c>
      <c r="BG304" s="240">
        <f>IF(N304="zákl. přenesená",J304,0)</f>
        <v>0</v>
      </c>
      <c r="BH304" s="240">
        <f>IF(N304="sníž. přenesená",J304,0)</f>
        <v>0</v>
      </c>
      <c r="BI304" s="240">
        <f>IF(N304="nulová",J304,0)</f>
        <v>0</v>
      </c>
      <c r="BJ304" s="18" t="s">
        <v>88</v>
      </c>
      <c r="BK304" s="240">
        <f>ROUND(I304*H304,2)</f>
        <v>0</v>
      </c>
      <c r="BL304" s="18" t="s">
        <v>440</v>
      </c>
      <c r="BM304" s="239" t="s">
        <v>5033</v>
      </c>
    </row>
    <row r="305" s="15" customFormat="1">
      <c r="A305" s="15"/>
      <c r="B305" s="274"/>
      <c r="C305" s="275"/>
      <c r="D305" s="243" t="s">
        <v>372</v>
      </c>
      <c r="E305" s="276" t="s">
        <v>1</v>
      </c>
      <c r="F305" s="277" t="s">
        <v>1835</v>
      </c>
      <c r="G305" s="275"/>
      <c r="H305" s="276" t="s">
        <v>1</v>
      </c>
      <c r="I305" s="278"/>
      <c r="J305" s="275"/>
      <c r="K305" s="275"/>
      <c r="L305" s="279"/>
      <c r="M305" s="280"/>
      <c r="N305" s="281"/>
      <c r="O305" s="281"/>
      <c r="P305" s="281"/>
      <c r="Q305" s="281"/>
      <c r="R305" s="281"/>
      <c r="S305" s="281"/>
      <c r="T305" s="282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83" t="s">
        <v>372</v>
      </c>
      <c r="AU305" s="283" t="s">
        <v>88</v>
      </c>
      <c r="AV305" s="15" t="s">
        <v>83</v>
      </c>
      <c r="AW305" s="15" t="s">
        <v>32</v>
      </c>
      <c r="AX305" s="15" t="s">
        <v>76</v>
      </c>
      <c r="AY305" s="283" t="s">
        <v>362</v>
      </c>
    </row>
    <row r="306" s="13" customFormat="1">
      <c r="A306" s="13"/>
      <c r="B306" s="241"/>
      <c r="C306" s="242"/>
      <c r="D306" s="243" t="s">
        <v>372</v>
      </c>
      <c r="E306" s="244" t="s">
        <v>1</v>
      </c>
      <c r="F306" s="245" t="s">
        <v>5034</v>
      </c>
      <c r="G306" s="242"/>
      <c r="H306" s="246">
        <v>66</v>
      </c>
      <c r="I306" s="247"/>
      <c r="J306" s="242"/>
      <c r="K306" s="242"/>
      <c r="L306" s="248"/>
      <c r="M306" s="249"/>
      <c r="N306" s="250"/>
      <c r="O306" s="250"/>
      <c r="P306" s="250"/>
      <c r="Q306" s="250"/>
      <c r="R306" s="250"/>
      <c r="S306" s="250"/>
      <c r="T306" s="251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2" t="s">
        <v>372</v>
      </c>
      <c r="AU306" s="252" t="s">
        <v>88</v>
      </c>
      <c r="AV306" s="13" t="s">
        <v>88</v>
      </c>
      <c r="AW306" s="13" t="s">
        <v>32</v>
      </c>
      <c r="AX306" s="13" t="s">
        <v>76</v>
      </c>
      <c r="AY306" s="252" t="s">
        <v>362</v>
      </c>
    </row>
    <row r="307" s="15" customFormat="1">
      <c r="A307" s="15"/>
      <c r="B307" s="274"/>
      <c r="C307" s="275"/>
      <c r="D307" s="243" t="s">
        <v>372</v>
      </c>
      <c r="E307" s="276" t="s">
        <v>1</v>
      </c>
      <c r="F307" s="277" t="s">
        <v>1837</v>
      </c>
      <c r="G307" s="275"/>
      <c r="H307" s="276" t="s">
        <v>1</v>
      </c>
      <c r="I307" s="278"/>
      <c r="J307" s="275"/>
      <c r="K307" s="275"/>
      <c r="L307" s="279"/>
      <c r="M307" s="280"/>
      <c r="N307" s="281"/>
      <c r="O307" s="281"/>
      <c r="P307" s="281"/>
      <c r="Q307" s="281"/>
      <c r="R307" s="281"/>
      <c r="S307" s="281"/>
      <c r="T307" s="282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83" t="s">
        <v>372</v>
      </c>
      <c r="AU307" s="283" t="s">
        <v>88</v>
      </c>
      <c r="AV307" s="15" t="s">
        <v>83</v>
      </c>
      <c r="AW307" s="15" t="s">
        <v>32</v>
      </c>
      <c r="AX307" s="15" t="s">
        <v>76</v>
      </c>
      <c r="AY307" s="283" t="s">
        <v>362</v>
      </c>
    </row>
    <row r="308" s="13" customFormat="1">
      <c r="A308" s="13"/>
      <c r="B308" s="241"/>
      <c r="C308" s="242"/>
      <c r="D308" s="243" t="s">
        <v>372</v>
      </c>
      <c r="E308" s="244" t="s">
        <v>1</v>
      </c>
      <c r="F308" s="245" t="s">
        <v>370</v>
      </c>
      <c r="G308" s="242"/>
      <c r="H308" s="246">
        <v>4</v>
      </c>
      <c r="I308" s="247"/>
      <c r="J308" s="242"/>
      <c r="K308" s="242"/>
      <c r="L308" s="248"/>
      <c r="M308" s="249"/>
      <c r="N308" s="250"/>
      <c r="O308" s="250"/>
      <c r="P308" s="250"/>
      <c r="Q308" s="250"/>
      <c r="R308" s="250"/>
      <c r="S308" s="250"/>
      <c r="T308" s="251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2" t="s">
        <v>372</v>
      </c>
      <c r="AU308" s="252" t="s">
        <v>88</v>
      </c>
      <c r="AV308" s="13" t="s">
        <v>88</v>
      </c>
      <c r="AW308" s="13" t="s">
        <v>32</v>
      </c>
      <c r="AX308" s="13" t="s">
        <v>76</v>
      </c>
      <c r="AY308" s="252" t="s">
        <v>362</v>
      </c>
    </row>
    <row r="309" s="15" customFormat="1">
      <c r="A309" s="15"/>
      <c r="B309" s="274"/>
      <c r="C309" s="275"/>
      <c r="D309" s="243" t="s">
        <v>372</v>
      </c>
      <c r="E309" s="276" t="s">
        <v>1</v>
      </c>
      <c r="F309" s="277" t="s">
        <v>1858</v>
      </c>
      <c r="G309" s="275"/>
      <c r="H309" s="276" t="s">
        <v>1</v>
      </c>
      <c r="I309" s="278"/>
      <c r="J309" s="275"/>
      <c r="K309" s="275"/>
      <c r="L309" s="279"/>
      <c r="M309" s="280"/>
      <c r="N309" s="281"/>
      <c r="O309" s="281"/>
      <c r="P309" s="281"/>
      <c r="Q309" s="281"/>
      <c r="R309" s="281"/>
      <c r="S309" s="281"/>
      <c r="T309" s="282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83" t="s">
        <v>372</v>
      </c>
      <c r="AU309" s="283" t="s">
        <v>88</v>
      </c>
      <c r="AV309" s="15" t="s">
        <v>83</v>
      </c>
      <c r="AW309" s="15" t="s">
        <v>32</v>
      </c>
      <c r="AX309" s="15" t="s">
        <v>76</v>
      </c>
      <c r="AY309" s="283" t="s">
        <v>362</v>
      </c>
    </row>
    <row r="310" s="13" customFormat="1">
      <c r="A310" s="13"/>
      <c r="B310" s="241"/>
      <c r="C310" s="242"/>
      <c r="D310" s="243" t="s">
        <v>372</v>
      </c>
      <c r="E310" s="244" t="s">
        <v>1</v>
      </c>
      <c r="F310" s="245" t="s">
        <v>5035</v>
      </c>
      <c r="G310" s="242"/>
      <c r="H310" s="246">
        <v>71</v>
      </c>
      <c r="I310" s="247"/>
      <c r="J310" s="242"/>
      <c r="K310" s="242"/>
      <c r="L310" s="248"/>
      <c r="M310" s="249"/>
      <c r="N310" s="250"/>
      <c r="O310" s="250"/>
      <c r="P310" s="250"/>
      <c r="Q310" s="250"/>
      <c r="R310" s="250"/>
      <c r="S310" s="250"/>
      <c r="T310" s="251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2" t="s">
        <v>372</v>
      </c>
      <c r="AU310" s="252" t="s">
        <v>88</v>
      </c>
      <c r="AV310" s="13" t="s">
        <v>88</v>
      </c>
      <c r="AW310" s="13" t="s">
        <v>32</v>
      </c>
      <c r="AX310" s="13" t="s">
        <v>76</v>
      </c>
      <c r="AY310" s="252" t="s">
        <v>362</v>
      </c>
    </row>
    <row r="311" s="15" customFormat="1">
      <c r="A311" s="15"/>
      <c r="B311" s="274"/>
      <c r="C311" s="275"/>
      <c r="D311" s="243" t="s">
        <v>372</v>
      </c>
      <c r="E311" s="276" t="s">
        <v>1</v>
      </c>
      <c r="F311" s="277" t="s">
        <v>1860</v>
      </c>
      <c r="G311" s="275"/>
      <c r="H311" s="276" t="s">
        <v>1</v>
      </c>
      <c r="I311" s="278"/>
      <c r="J311" s="275"/>
      <c r="K311" s="275"/>
      <c r="L311" s="279"/>
      <c r="M311" s="280"/>
      <c r="N311" s="281"/>
      <c r="O311" s="281"/>
      <c r="P311" s="281"/>
      <c r="Q311" s="281"/>
      <c r="R311" s="281"/>
      <c r="S311" s="281"/>
      <c r="T311" s="282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83" t="s">
        <v>372</v>
      </c>
      <c r="AU311" s="283" t="s">
        <v>88</v>
      </c>
      <c r="AV311" s="15" t="s">
        <v>83</v>
      </c>
      <c r="AW311" s="15" t="s">
        <v>32</v>
      </c>
      <c r="AX311" s="15" t="s">
        <v>76</v>
      </c>
      <c r="AY311" s="283" t="s">
        <v>362</v>
      </c>
    </row>
    <row r="312" s="13" customFormat="1">
      <c r="A312" s="13"/>
      <c r="B312" s="241"/>
      <c r="C312" s="242"/>
      <c r="D312" s="243" t="s">
        <v>372</v>
      </c>
      <c r="E312" s="244" t="s">
        <v>1</v>
      </c>
      <c r="F312" s="245" t="s">
        <v>5034</v>
      </c>
      <c r="G312" s="242"/>
      <c r="H312" s="246">
        <v>66</v>
      </c>
      <c r="I312" s="247"/>
      <c r="J312" s="242"/>
      <c r="K312" s="242"/>
      <c r="L312" s="248"/>
      <c r="M312" s="249"/>
      <c r="N312" s="250"/>
      <c r="O312" s="250"/>
      <c r="P312" s="250"/>
      <c r="Q312" s="250"/>
      <c r="R312" s="250"/>
      <c r="S312" s="250"/>
      <c r="T312" s="251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2" t="s">
        <v>372</v>
      </c>
      <c r="AU312" s="252" t="s">
        <v>88</v>
      </c>
      <c r="AV312" s="13" t="s">
        <v>88</v>
      </c>
      <c r="AW312" s="13" t="s">
        <v>32</v>
      </c>
      <c r="AX312" s="13" t="s">
        <v>76</v>
      </c>
      <c r="AY312" s="252" t="s">
        <v>362</v>
      </c>
    </row>
    <row r="313" s="15" customFormat="1">
      <c r="A313" s="15"/>
      <c r="B313" s="274"/>
      <c r="C313" s="275"/>
      <c r="D313" s="243" t="s">
        <v>372</v>
      </c>
      <c r="E313" s="276" t="s">
        <v>1</v>
      </c>
      <c r="F313" s="277" t="s">
        <v>1838</v>
      </c>
      <c r="G313" s="275"/>
      <c r="H313" s="276" t="s">
        <v>1</v>
      </c>
      <c r="I313" s="278"/>
      <c r="J313" s="275"/>
      <c r="K313" s="275"/>
      <c r="L313" s="279"/>
      <c r="M313" s="280"/>
      <c r="N313" s="281"/>
      <c r="O313" s="281"/>
      <c r="P313" s="281"/>
      <c r="Q313" s="281"/>
      <c r="R313" s="281"/>
      <c r="S313" s="281"/>
      <c r="T313" s="282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83" t="s">
        <v>372</v>
      </c>
      <c r="AU313" s="283" t="s">
        <v>88</v>
      </c>
      <c r="AV313" s="15" t="s">
        <v>83</v>
      </c>
      <c r="AW313" s="15" t="s">
        <v>32</v>
      </c>
      <c r="AX313" s="15" t="s">
        <v>76</v>
      </c>
      <c r="AY313" s="283" t="s">
        <v>362</v>
      </c>
    </row>
    <row r="314" s="13" customFormat="1">
      <c r="A314" s="13"/>
      <c r="B314" s="241"/>
      <c r="C314" s="242"/>
      <c r="D314" s="243" t="s">
        <v>372</v>
      </c>
      <c r="E314" s="244" t="s">
        <v>1</v>
      </c>
      <c r="F314" s="245" t="s">
        <v>416</v>
      </c>
      <c r="G314" s="242"/>
      <c r="H314" s="246">
        <v>11</v>
      </c>
      <c r="I314" s="247"/>
      <c r="J314" s="242"/>
      <c r="K314" s="242"/>
      <c r="L314" s="248"/>
      <c r="M314" s="249"/>
      <c r="N314" s="250"/>
      <c r="O314" s="250"/>
      <c r="P314" s="250"/>
      <c r="Q314" s="250"/>
      <c r="R314" s="250"/>
      <c r="S314" s="250"/>
      <c r="T314" s="251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2" t="s">
        <v>372</v>
      </c>
      <c r="AU314" s="252" t="s">
        <v>88</v>
      </c>
      <c r="AV314" s="13" t="s">
        <v>88</v>
      </c>
      <c r="AW314" s="13" t="s">
        <v>32</v>
      </c>
      <c r="AX314" s="13" t="s">
        <v>76</v>
      </c>
      <c r="AY314" s="252" t="s">
        <v>362</v>
      </c>
    </row>
    <row r="315" s="15" customFormat="1">
      <c r="A315" s="15"/>
      <c r="B315" s="274"/>
      <c r="C315" s="275"/>
      <c r="D315" s="243" t="s">
        <v>372</v>
      </c>
      <c r="E315" s="276" t="s">
        <v>1</v>
      </c>
      <c r="F315" s="277" t="s">
        <v>5018</v>
      </c>
      <c r="G315" s="275"/>
      <c r="H315" s="276" t="s">
        <v>1</v>
      </c>
      <c r="I315" s="278"/>
      <c r="J315" s="275"/>
      <c r="K315" s="275"/>
      <c r="L315" s="279"/>
      <c r="M315" s="280"/>
      <c r="N315" s="281"/>
      <c r="O315" s="281"/>
      <c r="P315" s="281"/>
      <c r="Q315" s="281"/>
      <c r="R315" s="281"/>
      <c r="S315" s="281"/>
      <c r="T315" s="282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83" t="s">
        <v>372</v>
      </c>
      <c r="AU315" s="283" t="s">
        <v>88</v>
      </c>
      <c r="AV315" s="15" t="s">
        <v>83</v>
      </c>
      <c r="AW315" s="15" t="s">
        <v>32</v>
      </c>
      <c r="AX315" s="15" t="s">
        <v>76</v>
      </c>
      <c r="AY315" s="283" t="s">
        <v>362</v>
      </c>
    </row>
    <row r="316" s="13" customFormat="1">
      <c r="A316" s="13"/>
      <c r="B316" s="241"/>
      <c r="C316" s="242"/>
      <c r="D316" s="243" t="s">
        <v>372</v>
      </c>
      <c r="E316" s="244" t="s">
        <v>1</v>
      </c>
      <c r="F316" s="245" t="s">
        <v>83</v>
      </c>
      <c r="G316" s="242"/>
      <c r="H316" s="246">
        <v>1</v>
      </c>
      <c r="I316" s="247"/>
      <c r="J316" s="242"/>
      <c r="K316" s="242"/>
      <c r="L316" s="248"/>
      <c r="M316" s="249"/>
      <c r="N316" s="250"/>
      <c r="O316" s="250"/>
      <c r="P316" s="250"/>
      <c r="Q316" s="250"/>
      <c r="R316" s="250"/>
      <c r="S316" s="250"/>
      <c r="T316" s="251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2" t="s">
        <v>372</v>
      </c>
      <c r="AU316" s="252" t="s">
        <v>88</v>
      </c>
      <c r="AV316" s="13" t="s">
        <v>88</v>
      </c>
      <c r="AW316" s="13" t="s">
        <v>32</v>
      </c>
      <c r="AX316" s="13" t="s">
        <v>76</v>
      </c>
      <c r="AY316" s="252" t="s">
        <v>362</v>
      </c>
    </row>
    <row r="317" s="15" customFormat="1">
      <c r="A317" s="15"/>
      <c r="B317" s="274"/>
      <c r="C317" s="275"/>
      <c r="D317" s="243" t="s">
        <v>372</v>
      </c>
      <c r="E317" s="276" t="s">
        <v>1</v>
      </c>
      <c r="F317" s="277" t="s">
        <v>5019</v>
      </c>
      <c r="G317" s="275"/>
      <c r="H317" s="276" t="s">
        <v>1</v>
      </c>
      <c r="I317" s="278"/>
      <c r="J317" s="275"/>
      <c r="K317" s="275"/>
      <c r="L317" s="279"/>
      <c r="M317" s="280"/>
      <c r="N317" s="281"/>
      <c r="O317" s="281"/>
      <c r="P317" s="281"/>
      <c r="Q317" s="281"/>
      <c r="R317" s="281"/>
      <c r="S317" s="281"/>
      <c r="T317" s="282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83" t="s">
        <v>372</v>
      </c>
      <c r="AU317" s="283" t="s">
        <v>88</v>
      </c>
      <c r="AV317" s="15" t="s">
        <v>83</v>
      </c>
      <c r="AW317" s="15" t="s">
        <v>32</v>
      </c>
      <c r="AX317" s="15" t="s">
        <v>76</v>
      </c>
      <c r="AY317" s="283" t="s">
        <v>362</v>
      </c>
    </row>
    <row r="318" s="13" customFormat="1">
      <c r="A318" s="13"/>
      <c r="B318" s="241"/>
      <c r="C318" s="242"/>
      <c r="D318" s="243" t="s">
        <v>372</v>
      </c>
      <c r="E318" s="244" t="s">
        <v>1</v>
      </c>
      <c r="F318" s="245" t="s">
        <v>88</v>
      </c>
      <c r="G318" s="242"/>
      <c r="H318" s="246">
        <v>2</v>
      </c>
      <c r="I318" s="247"/>
      <c r="J318" s="242"/>
      <c r="K318" s="242"/>
      <c r="L318" s="248"/>
      <c r="M318" s="249"/>
      <c r="N318" s="250"/>
      <c r="O318" s="250"/>
      <c r="P318" s="250"/>
      <c r="Q318" s="250"/>
      <c r="R318" s="250"/>
      <c r="S318" s="250"/>
      <c r="T318" s="251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2" t="s">
        <v>372</v>
      </c>
      <c r="AU318" s="252" t="s">
        <v>88</v>
      </c>
      <c r="AV318" s="13" t="s">
        <v>88</v>
      </c>
      <c r="AW318" s="13" t="s">
        <v>32</v>
      </c>
      <c r="AX318" s="13" t="s">
        <v>76</v>
      </c>
      <c r="AY318" s="252" t="s">
        <v>362</v>
      </c>
    </row>
    <row r="319" s="15" customFormat="1">
      <c r="A319" s="15"/>
      <c r="B319" s="274"/>
      <c r="C319" s="275"/>
      <c r="D319" s="243" t="s">
        <v>372</v>
      </c>
      <c r="E319" s="276" t="s">
        <v>1</v>
      </c>
      <c r="F319" s="277" t="s">
        <v>5020</v>
      </c>
      <c r="G319" s="275"/>
      <c r="H319" s="276" t="s">
        <v>1</v>
      </c>
      <c r="I319" s="278"/>
      <c r="J319" s="275"/>
      <c r="K319" s="275"/>
      <c r="L319" s="279"/>
      <c r="M319" s="280"/>
      <c r="N319" s="281"/>
      <c r="O319" s="281"/>
      <c r="P319" s="281"/>
      <c r="Q319" s="281"/>
      <c r="R319" s="281"/>
      <c r="S319" s="281"/>
      <c r="T319" s="282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83" t="s">
        <v>372</v>
      </c>
      <c r="AU319" s="283" t="s">
        <v>88</v>
      </c>
      <c r="AV319" s="15" t="s">
        <v>83</v>
      </c>
      <c r="AW319" s="15" t="s">
        <v>32</v>
      </c>
      <c r="AX319" s="15" t="s">
        <v>76</v>
      </c>
      <c r="AY319" s="283" t="s">
        <v>362</v>
      </c>
    </row>
    <row r="320" s="13" customFormat="1">
      <c r="A320" s="13"/>
      <c r="B320" s="241"/>
      <c r="C320" s="242"/>
      <c r="D320" s="243" t="s">
        <v>372</v>
      </c>
      <c r="E320" s="244" t="s">
        <v>1</v>
      </c>
      <c r="F320" s="245" t="s">
        <v>5036</v>
      </c>
      <c r="G320" s="242"/>
      <c r="H320" s="246">
        <v>22</v>
      </c>
      <c r="I320" s="247"/>
      <c r="J320" s="242"/>
      <c r="K320" s="242"/>
      <c r="L320" s="248"/>
      <c r="M320" s="249"/>
      <c r="N320" s="250"/>
      <c r="O320" s="250"/>
      <c r="P320" s="250"/>
      <c r="Q320" s="250"/>
      <c r="R320" s="250"/>
      <c r="S320" s="250"/>
      <c r="T320" s="251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2" t="s">
        <v>372</v>
      </c>
      <c r="AU320" s="252" t="s">
        <v>88</v>
      </c>
      <c r="AV320" s="13" t="s">
        <v>88</v>
      </c>
      <c r="AW320" s="13" t="s">
        <v>32</v>
      </c>
      <c r="AX320" s="13" t="s">
        <v>76</v>
      </c>
      <c r="AY320" s="252" t="s">
        <v>362</v>
      </c>
    </row>
    <row r="321" s="15" customFormat="1">
      <c r="A321" s="15"/>
      <c r="B321" s="274"/>
      <c r="C321" s="275"/>
      <c r="D321" s="243" t="s">
        <v>372</v>
      </c>
      <c r="E321" s="276" t="s">
        <v>1</v>
      </c>
      <c r="F321" s="277" t="s">
        <v>5025</v>
      </c>
      <c r="G321" s="275"/>
      <c r="H321" s="276" t="s">
        <v>1</v>
      </c>
      <c r="I321" s="278"/>
      <c r="J321" s="275"/>
      <c r="K321" s="275"/>
      <c r="L321" s="279"/>
      <c r="M321" s="280"/>
      <c r="N321" s="281"/>
      <c r="O321" s="281"/>
      <c r="P321" s="281"/>
      <c r="Q321" s="281"/>
      <c r="R321" s="281"/>
      <c r="S321" s="281"/>
      <c r="T321" s="282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83" t="s">
        <v>372</v>
      </c>
      <c r="AU321" s="283" t="s">
        <v>88</v>
      </c>
      <c r="AV321" s="15" t="s">
        <v>83</v>
      </c>
      <c r="AW321" s="15" t="s">
        <v>32</v>
      </c>
      <c r="AX321" s="15" t="s">
        <v>76</v>
      </c>
      <c r="AY321" s="283" t="s">
        <v>362</v>
      </c>
    </row>
    <row r="322" s="13" customFormat="1">
      <c r="A322" s="13"/>
      <c r="B322" s="241"/>
      <c r="C322" s="242"/>
      <c r="D322" s="243" t="s">
        <v>372</v>
      </c>
      <c r="E322" s="244" t="s">
        <v>1</v>
      </c>
      <c r="F322" s="245" t="s">
        <v>5037</v>
      </c>
      <c r="G322" s="242"/>
      <c r="H322" s="246">
        <v>10</v>
      </c>
      <c r="I322" s="247"/>
      <c r="J322" s="242"/>
      <c r="K322" s="242"/>
      <c r="L322" s="248"/>
      <c r="M322" s="249"/>
      <c r="N322" s="250"/>
      <c r="O322" s="250"/>
      <c r="P322" s="250"/>
      <c r="Q322" s="250"/>
      <c r="R322" s="250"/>
      <c r="S322" s="250"/>
      <c r="T322" s="251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2" t="s">
        <v>372</v>
      </c>
      <c r="AU322" s="252" t="s">
        <v>88</v>
      </c>
      <c r="AV322" s="13" t="s">
        <v>88</v>
      </c>
      <c r="AW322" s="13" t="s">
        <v>32</v>
      </c>
      <c r="AX322" s="13" t="s">
        <v>76</v>
      </c>
      <c r="AY322" s="252" t="s">
        <v>362</v>
      </c>
    </row>
    <row r="323" s="15" customFormat="1">
      <c r="A323" s="15"/>
      <c r="B323" s="274"/>
      <c r="C323" s="275"/>
      <c r="D323" s="243" t="s">
        <v>372</v>
      </c>
      <c r="E323" s="276" t="s">
        <v>1</v>
      </c>
      <c r="F323" s="277" t="s">
        <v>5028</v>
      </c>
      <c r="G323" s="275"/>
      <c r="H323" s="276" t="s">
        <v>1</v>
      </c>
      <c r="I323" s="278"/>
      <c r="J323" s="275"/>
      <c r="K323" s="275"/>
      <c r="L323" s="279"/>
      <c r="M323" s="280"/>
      <c r="N323" s="281"/>
      <c r="O323" s="281"/>
      <c r="P323" s="281"/>
      <c r="Q323" s="281"/>
      <c r="R323" s="281"/>
      <c r="S323" s="281"/>
      <c r="T323" s="282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83" t="s">
        <v>372</v>
      </c>
      <c r="AU323" s="283" t="s">
        <v>88</v>
      </c>
      <c r="AV323" s="15" t="s">
        <v>83</v>
      </c>
      <c r="AW323" s="15" t="s">
        <v>32</v>
      </c>
      <c r="AX323" s="15" t="s">
        <v>76</v>
      </c>
      <c r="AY323" s="283" t="s">
        <v>362</v>
      </c>
    </row>
    <row r="324" s="13" customFormat="1">
      <c r="A324" s="13"/>
      <c r="B324" s="241"/>
      <c r="C324" s="242"/>
      <c r="D324" s="243" t="s">
        <v>372</v>
      </c>
      <c r="E324" s="244" t="s">
        <v>1</v>
      </c>
      <c r="F324" s="245" t="s">
        <v>83</v>
      </c>
      <c r="G324" s="242"/>
      <c r="H324" s="246">
        <v>1</v>
      </c>
      <c r="I324" s="247"/>
      <c r="J324" s="242"/>
      <c r="K324" s="242"/>
      <c r="L324" s="248"/>
      <c r="M324" s="249"/>
      <c r="N324" s="250"/>
      <c r="O324" s="250"/>
      <c r="P324" s="250"/>
      <c r="Q324" s="250"/>
      <c r="R324" s="250"/>
      <c r="S324" s="250"/>
      <c r="T324" s="251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2" t="s">
        <v>372</v>
      </c>
      <c r="AU324" s="252" t="s">
        <v>88</v>
      </c>
      <c r="AV324" s="13" t="s">
        <v>88</v>
      </c>
      <c r="AW324" s="13" t="s">
        <v>32</v>
      </c>
      <c r="AX324" s="13" t="s">
        <v>76</v>
      </c>
      <c r="AY324" s="252" t="s">
        <v>362</v>
      </c>
    </row>
    <row r="325" s="15" customFormat="1">
      <c r="A325" s="15"/>
      <c r="B325" s="274"/>
      <c r="C325" s="275"/>
      <c r="D325" s="243" t="s">
        <v>372</v>
      </c>
      <c r="E325" s="276" t="s">
        <v>1</v>
      </c>
      <c r="F325" s="277" t="s">
        <v>5029</v>
      </c>
      <c r="G325" s="275"/>
      <c r="H325" s="276" t="s">
        <v>1</v>
      </c>
      <c r="I325" s="278"/>
      <c r="J325" s="275"/>
      <c r="K325" s="275"/>
      <c r="L325" s="279"/>
      <c r="M325" s="280"/>
      <c r="N325" s="281"/>
      <c r="O325" s="281"/>
      <c r="P325" s="281"/>
      <c r="Q325" s="281"/>
      <c r="R325" s="281"/>
      <c r="S325" s="281"/>
      <c r="T325" s="282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83" t="s">
        <v>372</v>
      </c>
      <c r="AU325" s="283" t="s">
        <v>88</v>
      </c>
      <c r="AV325" s="15" t="s">
        <v>83</v>
      </c>
      <c r="AW325" s="15" t="s">
        <v>32</v>
      </c>
      <c r="AX325" s="15" t="s">
        <v>76</v>
      </c>
      <c r="AY325" s="283" t="s">
        <v>362</v>
      </c>
    </row>
    <row r="326" s="13" customFormat="1">
      <c r="A326" s="13"/>
      <c r="B326" s="241"/>
      <c r="C326" s="242"/>
      <c r="D326" s="243" t="s">
        <v>372</v>
      </c>
      <c r="E326" s="244" t="s">
        <v>1</v>
      </c>
      <c r="F326" s="245" t="s">
        <v>83</v>
      </c>
      <c r="G326" s="242"/>
      <c r="H326" s="246">
        <v>1</v>
      </c>
      <c r="I326" s="247"/>
      <c r="J326" s="242"/>
      <c r="K326" s="242"/>
      <c r="L326" s="248"/>
      <c r="M326" s="249"/>
      <c r="N326" s="250"/>
      <c r="O326" s="250"/>
      <c r="P326" s="250"/>
      <c r="Q326" s="250"/>
      <c r="R326" s="250"/>
      <c r="S326" s="250"/>
      <c r="T326" s="251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2" t="s">
        <v>372</v>
      </c>
      <c r="AU326" s="252" t="s">
        <v>88</v>
      </c>
      <c r="AV326" s="13" t="s">
        <v>88</v>
      </c>
      <c r="AW326" s="13" t="s">
        <v>32</v>
      </c>
      <c r="AX326" s="13" t="s">
        <v>76</v>
      </c>
      <c r="AY326" s="252" t="s">
        <v>362</v>
      </c>
    </row>
    <row r="327" s="14" customFormat="1">
      <c r="A327" s="14"/>
      <c r="B327" s="263"/>
      <c r="C327" s="264"/>
      <c r="D327" s="243" t="s">
        <v>372</v>
      </c>
      <c r="E327" s="265" t="s">
        <v>1</v>
      </c>
      <c r="F327" s="266" t="s">
        <v>396</v>
      </c>
      <c r="G327" s="264"/>
      <c r="H327" s="267">
        <v>255</v>
      </c>
      <c r="I327" s="268"/>
      <c r="J327" s="264"/>
      <c r="K327" s="264"/>
      <c r="L327" s="269"/>
      <c r="M327" s="270"/>
      <c r="N327" s="271"/>
      <c r="O327" s="271"/>
      <c r="P327" s="271"/>
      <c r="Q327" s="271"/>
      <c r="R327" s="271"/>
      <c r="S327" s="271"/>
      <c r="T327" s="272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73" t="s">
        <v>372</v>
      </c>
      <c r="AU327" s="273" t="s">
        <v>88</v>
      </c>
      <c r="AV327" s="14" t="s">
        <v>370</v>
      </c>
      <c r="AW327" s="14" t="s">
        <v>32</v>
      </c>
      <c r="AX327" s="14" t="s">
        <v>83</v>
      </c>
      <c r="AY327" s="273" t="s">
        <v>362</v>
      </c>
    </row>
    <row r="328" s="2" customFormat="1" ht="16.5" customHeight="1">
      <c r="A328" s="39"/>
      <c r="B328" s="40"/>
      <c r="C328" s="253" t="s">
        <v>540</v>
      </c>
      <c r="D328" s="253" t="s">
        <v>380</v>
      </c>
      <c r="E328" s="254" t="s">
        <v>1878</v>
      </c>
      <c r="F328" s="255" t="s">
        <v>1879</v>
      </c>
      <c r="G328" s="256" t="s">
        <v>470</v>
      </c>
      <c r="H328" s="257">
        <v>25</v>
      </c>
      <c r="I328" s="258"/>
      <c r="J328" s="259">
        <f>ROUND(I328*H328,2)</f>
        <v>0</v>
      </c>
      <c r="K328" s="255" t="s">
        <v>471</v>
      </c>
      <c r="L328" s="260"/>
      <c r="M328" s="261" t="s">
        <v>1</v>
      </c>
      <c r="N328" s="262" t="s">
        <v>42</v>
      </c>
      <c r="O328" s="92"/>
      <c r="P328" s="237">
        <f>O328*H328</f>
        <v>0</v>
      </c>
      <c r="Q328" s="237">
        <v>0.00050000000000000001</v>
      </c>
      <c r="R328" s="237">
        <f>Q328*H328</f>
        <v>0.012500000000000001</v>
      </c>
      <c r="S328" s="237">
        <v>0</v>
      </c>
      <c r="T328" s="238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9" t="s">
        <v>526</v>
      </c>
      <c r="AT328" s="239" t="s">
        <v>380</v>
      </c>
      <c r="AU328" s="239" t="s">
        <v>88</v>
      </c>
      <c r="AY328" s="18" t="s">
        <v>362</v>
      </c>
      <c r="BE328" s="240">
        <f>IF(N328="základní",J328,0)</f>
        <v>0</v>
      </c>
      <c r="BF328" s="240">
        <f>IF(N328="snížená",J328,0)</f>
        <v>0</v>
      </c>
      <c r="BG328" s="240">
        <f>IF(N328="zákl. přenesená",J328,0)</f>
        <v>0</v>
      </c>
      <c r="BH328" s="240">
        <f>IF(N328="sníž. přenesená",J328,0)</f>
        <v>0</v>
      </c>
      <c r="BI328" s="240">
        <f>IF(N328="nulová",J328,0)</f>
        <v>0</v>
      </c>
      <c r="BJ328" s="18" t="s">
        <v>88</v>
      </c>
      <c r="BK328" s="240">
        <f>ROUND(I328*H328,2)</f>
        <v>0</v>
      </c>
      <c r="BL328" s="18" t="s">
        <v>440</v>
      </c>
      <c r="BM328" s="239" t="s">
        <v>5038</v>
      </c>
    </row>
    <row r="329" s="15" customFormat="1">
      <c r="A329" s="15"/>
      <c r="B329" s="274"/>
      <c r="C329" s="275"/>
      <c r="D329" s="243" t="s">
        <v>372</v>
      </c>
      <c r="E329" s="276" t="s">
        <v>1</v>
      </c>
      <c r="F329" s="277" t="s">
        <v>1836</v>
      </c>
      <c r="G329" s="275"/>
      <c r="H329" s="276" t="s">
        <v>1</v>
      </c>
      <c r="I329" s="278"/>
      <c r="J329" s="275"/>
      <c r="K329" s="275"/>
      <c r="L329" s="279"/>
      <c r="M329" s="280"/>
      <c r="N329" s="281"/>
      <c r="O329" s="281"/>
      <c r="P329" s="281"/>
      <c r="Q329" s="281"/>
      <c r="R329" s="281"/>
      <c r="S329" s="281"/>
      <c r="T329" s="282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83" t="s">
        <v>372</v>
      </c>
      <c r="AU329" s="283" t="s">
        <v>88</v>
      </c>
      <c r="AV329" s="15" t="s">
        <v>83</v>
      </c>
      <c r="AW329" s="15" t="s">
        <v>32</v>
      </c>
      <c r="AX329" s="15" t="s">
        <v>76</v>
      </c>
      <c r="AY329" s="283" t="s">
        <v>362</v>
      </c>
    </row>
    <row r="330" s="13" customFormat="1">
      <c r="A330" s="13"/>
      <c r="B330" s="241"/>
      <c r="C330" s="242"/>
      <c r="D330" s="243" t="s">
        <v>372</v>
      </c>
      <c r="E330" s="244" t="s">
        <v>1</v>
      </c>
      <c r="F330" s="245" t="s">
        <v>363</v>
      </c>
      <c r="G330" s="242"/>
      <c r="H330" s="246">
        <v>5</v>
      </c>
      <c r="I330" s="247"/>
      <c r="J330" s="242"/>
      <c r="K330" s="242"/>
      <c r="L330" s="248"/>
      <c r="M330" s="249"/>
      <c r="N330" s="250"/>
      <c r="O330" s="250"/>
      <c r="P330" s="250"/>
      <c r="Q330" s="250"/>
      <c r="R330" s="250"/>
      <c r="S330" s="250"/>
      <c r="T330" s="251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2" t="s">
        <v>372</v>
      </c>
      <c r="AU330" s="252" t="s">
        <v>88</v>
      </c>
      <c r="AV330" s="13" t="s">
        <v>88</v>
      </c>
      <c r="AW330" s="13" t="s">
        <v>32</v>
      </c>
      <c r="AX330" s="13" t="s">
        <v>76</v>
      </c>
      <c r="AY330" s="252" t="s">
        <v>362</v>
      </c>
    </row>
    <row r="331" s="15" customFormat="1">
      <c r="A331" s="15"/>
      <c r="B331" s="274"/>
      <c r="C331" s="275"/>
      <c r="D331" s="243" t="s">
        <v>372</v>
      </c>
      <c r="E331" s="276" t="s">
        <v>1</v>
      </c>
      <c r="F331" s="277" t="s">
        <v>1867</v>
      </c>
      <c r="G331" s="275"/>
      <c r="H331" s="276" t="s">
        <v>1</v>
      </c>
      <c r="I331" s="278"/>
      <c r="J331" s="275"/>
      <c r="K331" s="275"/>
      <c r="L331" s="279"/>
      <c r="M331" s="280"/>
      <c r="N331" s="281"/>
      <c r="O331" s="281"/>
      <c r="P331" s="281"/>
      <c r="Q331" s="281"/>
      <c r="R331" s="281"/>
      <c r="S331" s="281"/>
      <c r="T331" s="282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83" t="s">
        <v>372</v>
      </c>
      <c r="AU331" s="283" t="s">
        <v>88</v>
      </c>
      <c r="AV331" s="15" t="s">
        <v>83</v>
      </c>
      <c r="AW331" s="15" t="s">
        <v>32</v>
      </c>
      <c r="AX331" s="15" t="s">
        <v>76</v>
      </c>
      <c r="AY331" s="283" t="s">
        <v>362</v>
      </c>
    </row>
    <row r="332" s="13" customFormat="1">
      <c r="A332" s="13"/>
      <c r="B332" s="241"/>
      <c r="C332" s="242"/>
      <c r="D332" s="243" t="s">
        <v>372</v>
      </c>
      <c r="E332" s="244" t="s">
        <v>1</v>
      </c>
      <c r="F332" s="245" t="s">
        <v>416</v>
      </c>
      <c r="G332" s="242"/>
      <c r="H332" s="246">
        <v>11</v>
      </c>
      <c r="I332" s="247"/>
      <c r="J332" s="242"/>
      <c r="K332" s="242"/>
      <c r="L332" s="248"/>
      <c r="M332" s="249"/>
      <c r="N332" s="250"/>
      <c r="O332" s="250"/>
      <c r="P332" s="250"/>
      <c r="Q332" s="250"/>
      <c r="R332" s="250"/>
      <c r="S332" s="250"/>
      <c r="T332" s="251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2" t="s">
        <v>372</v>
      </c>
      <c r="AU332" s="252" t="s">
        <v>88</v>
      </c>
      <c r="AV332" s="13" t="s">
        <v>88</v>
      </c>
      <c r="AW332" s="13" t="s">
        <v>32</v>
      </c>
      <c r="AX332" s="13" t="s">
        <v>76</v>
      </c>
      <c r="AY332" s="252" t="s">
        <v>362</v>
      </c>
    </row>
    <row r="333" s="15" customFormat="1">
      <c r="A333" s="15"/>
      <c r="B333" s="274"/>
      <c r="C333" s="275"/>
      <c r="D333" s="243" t="s">
        <v>372</v>
      </c>
      <c r="E333" s="276" t="s">
        <v>1</v>
      </c>
      <c r="F333" s="277" t="s">
        <v>1869</v>
      </c>
      <c r="G333" s="275"/>
      <c r="H333" s="276" t="s">
        <v>1</v>
      </c>
      <c r="I333" s="278"/>
      <c r="J333" s="275"/>
      <c r="K333" s="275"/>
      <c r="L333" s="279"/>
      <c r="M333" s="280"/>
      <c r="N333" s="281"/>
      <c r="O333" s="281"/>
      <c r="P333" s="281"/>
      <c r="Q333" s="281"/>
      <c r="R333" s="281"/>
      <c r="S333" s="281"/>
      <c r="T333" s="282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83" t="s">
        <v>372</v>
      </c>
      <c r="AU333" s="283" t="s">
        <v>88</v>
      </c>
      <c r="AV333" s="15" t="s">
        <v>83</v>
      </c>
      <c r="AW333" s="15" t="s">
        <v>32</v>
      </c>
      <c r="AX333" s="15" t="s">
        <v>76</v>
      </c>
      <c r="AY333" s="283" t="s">
        <v>362</v>
      </c>
    </row>
    <row r="334" s="13" customFormat="1">
      <c r="A334" s="13"/>
      <c r="B334" s="241"/>
      <c r="C334" s="242"/>
      <c r="D334" s="243" t="s">
        <v>372</v>
      </c>
      <c r="E334" s="244" t="s">
        <v>1</v>
      </c>
      <c r="F334" s="245" t="s">
        <v>370</v>
      </c>
      <c r="G334" s="242"/>
      <c r="H334" s="246">
        <v>4</v>
      </c>
      <c r="I334" s="247"/>
      <c r="J334" s="242"/>
      <c r="K334" s="242"/>
      <c r="L334" s="248"/>
      <c r="M334" s="249"/>
      <c r="N334" s="250"/>
      <c r="O334" s="250"/>
      <c r="P334" s="250"/>
      <c r="Q334" s="250"/>
      <c r="R334" s="250"/>
      <c r="S334" s="250"/>
      <c r="T334" s="251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2" t="s">
        <v>372</v>
      </c>
      <c r="AU334" s="252" t="s">
        <v>88</v>
      </c>
      <c r="AV334" s="13" t="s">
        <v>88</v>
      </c>
      <c r="AW334" s="13" t="s">
        <v>32</v>
      </c>
      <c r="AX334" s="13" t="s">
        <v>76</v>
      </c>
      <c r="AY334" s="252" t="s">
        <v>362</v>
      </c>
    </row>
    <row r="335" s="15" customFormat="1">
      <c r="A335" s="15"/>
      <c r="B335" s="274"/>
      <c r="C335" s="275"/>
      <c r="D335" s="243" t="s">
        <v>372</v>
      </c>
      <c r="E335" s="276" t="s">
        <v>1</v>
      </c>
      <c r="F335" s="277" t="s">
        <v>5027</v>
      </c>
      <c r="G335" s="275"/>
      <c r="H335" s="276" t="s">
        <v>1</v>
      </c>
      <c r="I335" s="278"/>
      <c r="J335" s="275"/>
      <c r="K335" s="275"/>
      <c r="L335" s="279"/>
      <c r="M335" s="280"/>
      <c r="N335" s="281"/>
      <c r="O335" s="281"/>
      <c r="P335" s="281"/>
      <c r="Q335" s="281"/>
      <c r="R335" s="281"/>
      <c r="S335" s="281"/>
      <c r="T335" s="282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83" t="s">
        <v>372</v>
      </c>
      <c r="AU335" s="283" t="s">
        <v>88</v>
      </c>
      <c r="AV335" s="15" t="s">
        <v>83</v>
      </c>
      <c r="AW335" s="15" t="s">
        <v>32</v>
      </c>
      <c r="AX335" s="15" t="s">
        <v>76</v>
      </c>
      <c r="AY335" s="283" t="s">
        <v>362</v>
      </c>
    </row>
    <row r="336" s="13" customFormat="1">
      <c r="A336" s="13"/>
      <c r="B336" s="241"/>
      <c r="C336" s="242"/>
      <c r="D336" s="243" t="s">
        <v>372</v>
      </c>
      <c r="E336" s="244" t="s">
        <v>1</v>
      </c>
      <c r="F336" s="245" t="s">
        <v>88</v>
      </c>
      <c r="G336" s="242"/>
      <c r="H336" s="246">
        <v>2</v>
      </c>
      <c r="I336" s="247"/>
      <c r="J336" s="242"/>
      <c r="K336" s="242"/>
      <c r="L336" s="248"/>
      <c r="M336" s="249"/>
      <c r="N336" s="250"/>
      <c r="O336" s="250"/>
      <c r="P336" s="250"/>
      <c r="Q336" s="250"/>
      <c r="R336" s="250"/>
      <c r="S336" s="250"/>
      <c r="T336" s="251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2" t="s">
        <v>372</v>
      </c>
      <c r="AU336" s="252" t="s">
        <v>88</v>
      </c>
      <c r="AV336" s="13" t="s">
        <v>88</v>
      </c>
      <c r="AW336" s="13" t="s">
        <v>32</v>
      </c>
      <c r="AX336" s="13" t="s">
        <v>76</v>
      </c>
      <c r="AY336" s="252" t="s">
        <v>362</v>
      </c>
    </row>
    <row r="337" s="15" customFormat="1">
      <c r="A337" s="15"/>
      <c r="B337" s="274"/>
      <c r="C337" s="275"/>
      <c r="D337" s="243" t="s">
        <v>372</v>
      </c>
      <c r="E337" s="276" t="s">
        <v>1</v>
      </c>
      <c r="F337" s="277" t="s">
        <v>5030</v>
      </c>
      <c r="G337" s="275"/>
      <c r="H337" s="276" t="s">
        <v>1</v>
      </c>
      <c r="I337" s="278"/>
      <c r="J337" s="275"/>
      <c r="K337" s="275"/>
      <c r="L337" s="279"/>
      <c r="M337" s="280"/>
      <c r="N337" s="281"/>
      <c r="O337" s="281"/>
      <c r="P337" s="281"/>
      <c r="Q337" s="281"/>
      <c r="R337" s="281"/>
      <c r="S337" s="281"/>
      <c r="T337" s="282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83" t="s">
        <v>372</v>
      </c>
      <c r="AU337" s="283" t="s">
        <v>88</v>
      </c>
      <c r="AV337" s="15" t="s">
        <v>83</v>
      </c>
      <c r="AW337" s="15" t="s">
        <v>32</v>
      </c>
      <c r="AX337" s="15" t="s">
        <v>76</v>
      </c>
      <c r="AY337" s="283" t="s">
        <v>362</v>
      </c>
    </row>
    <row r="338" s="13" customFormat="1">
      <c r="A338" s="13"/>
      <c r="B338" s="241"/>
      <c r="C338" s="242"/>
      <c r="D338" s="243" t="s">
        <v>372</v>
      </c>
      <c r="E338" s="244" t="s">
        <v>1</v>
      </c>
      <c r="F338" s="245" t="s">
        <v>88</v>
      </c>
      <c r="G338" s="242"/>
      <c r="H338" s="246">
        <v>2</v>
      </c>
      <c r="I338" s="247"/>
      <c r="J338" s="242"/>
      <c r="K338" s="242"/>
      <c r="L338" s="248"/>
      <c r="M338" s="249"/>
      <c r="N338" s="250"/>
      <c r="O338" s="250"/>
      <c r="P338" s="250"/>
      <c r="Q338" s="250"/>
      <c r="R338" s="250"/>
      <c r="S338" s="250"/>
      <c r="T338" s="251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2" t="s">
        <v>372</v>
      </c>
      <c r="AU338" s="252" t="s">
        <v>88</v>
      </c>
      <c r="AV338" s="13" t="s">
        <v>88</v>
      </c>
      <c r="AW338" s="13" t="s">
        <v>32</v>
      </c>
      <c r="AX338" s="13" t="s">
        <v>76</v>
      </c>
      <c r="AY338" s="252" t="s">
        <v>362</v>
      </c>
    </row>
    <row r="339" s="15" customFormat="1">
      <c r="A339" s="15"/>
      <c r="B339" s="274"/>
      <c r="C339" s="275"/>
      <c r="D339" s="243" t="s">
        <v>372</v>
      </c>
      <c r="E339" s="276" t="s">
        <v>1</v>
      </c>
      <c r="F339" s="277" t="s">
        <v>5031</v>
      </c>
      <c r="G339" s="275"/>
      <c r="H339" s="276" t="s">
        <v>1</v>
      </c>
      <c r="I339" s="278"/>
      <c r="J339" s="275"/>
      <c r="K339" s="275"/>
      <c r="L339" s="279"/>
      <c r="M339" s="280"/>
      <c r="N339" s="281"/>
      <c r="O339" s="281"/>
      <c r="P339" s="281"/>
      <c r="Q339" s="281"/>
      <c r="R339" s="281"/>
      <c r="S339" s="281"/>
      <c r="T339" s="282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83" t="s">
        <v>372</v>
      </c>
      <c r="AU339" s="283" t="s">
        <v>88</v>
      </c>
      <c r="AV339" s="15" t="s">
        <v>83</v>
      </c>
      <c r="AW339" s="15" t="s">
        <v>32</v>
      </c>
      <c r="AX339" s="15" t="s">
        <v>76</v>
      </c>
      <c r="AY339" s="283" t="s">
        <v>362</v>
      </c>
    </row>
    <row r="340" s="13" customFormat="1">
      <c r="A340" s="13"/>
      <c r="B340" s="241"/>
      <c r="C340" s="242"/>
      <c r="D340" s="243" t="s">
        <v>372</v>
      </c>
      <c r="E340" s="244" t="s">
        <v>1</v>
      </c>
      <c r="F340" s="245" t="s">
        <v>83</v>
      </c>
      <c r="G340" s="242"/>
      <c r="H340" s="246">
        <v>1</v>
      </c>
      <c r="I340" s="247"/>
      <c r="J340" s="242"/>
      <c r="K340" s="242"/>
      <c r="L340" s="248"/>
      <c r="M340" s="249"/>
      <c r="N340" s="250"/>
      <c r="O340" s="250"/>
      <c r="P340" s="250"/>
      <c r="Q340" s="250"/>
      <c r="R340" s="250"/>
      <c r="S340" s="250"/>
      <c r="T340" s="251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2" t="s">
        <v>372</v>
      </c>
      <c r="AU340" s="252" t="s">
        <v>88</v>
      </c>
      <c r="AV340" s="13" t="s">
        <v>88</v>
      </c>
      <c r="AW340" s="13" t="s">
        <v>32</v>
      </c>
      <c r="AX340" s="13" t="s">
        <v>76</v>
      </c>
      <c r="AY340" s="252" t="s">
        <v>362</v>
      </c>
    </row>
    <row r="341" s="14" customFormat="1">
      <c r="A341" s="14"/>
      <c r="B341" s="263"/>
      <c r="C341" s="264"/>
      <c r="D341" s="243" t="s">
        <v>372</v>
      </c>
      <c r="E341" s="265" t="s">
        <v>1</v>
      </c>
      <c r="F341" s="266" t="s">
        <v>396</v>
      </c>
      <c r="G341" s="264"/>
      <c r="H341" s="267">
        <v>25</v>
      </c>
      <c r="I341" s="268"/>
      <c r="J341" s="264"/>
      <c r="K341" s="264"/>
      <c r="L341" s="269"/>
      <c r="M341" s="270"/>
      <c r="N341" s="271"/>
      <c r="O341" s="271"/>
      <c r="P341" s="271"/>
      <c r="Q341" s="271"/>
      <c r="R341" s="271"/>
      <c r="S341" s="271"/>
      <c r="T341" s="272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73" t="s">
        <v>372</v>
      </c>
      <c r="AU341" s="273" t="s">
        <v>88</v>
      </c>
      <c r="AV341" s="14" t="s">
        <v>370</v>
      </c>
      <c r="AW341" s="14" t="s">
        <v>32</v>
      </c>
      <c r="AX341" s="14" t="s">
        <v>83</v>
      </c>
      <c r="AY341" s="273" t="s">
        <v>362</v>
      </c>
    </row>
    <row r="342" s="2" customFormat="1" ht="16.5" customHeight="1">
      <c r="A342" s="39"/>
      <c r="B342" s="40"/>
      <c r="C342" s="253" t="s">
        <v>544</v>
      </c>
      <c r="D342" s="253" t="s">
        <v>380</v>
      </c>
      <c r="E342" s="254" t="s">
        <v>5039</v>
      </c>
      <c r="F342" s="255" t="s">
        <v>5040</v>
      </c>
      <c r="G342" s="256" t="s">
        <v>470</v>
      </c>
      <c r="H342" s="257">
        <v>8</v>
      </c>
      <c r="I342" s="258"/>
      <c r="J342" s="259">
        <f>ROUND(I342*H342,2)</f>
        <v>0</v>
      </c>
      <c r="K342" s="255" t="s">
        <v>471</v>
      </c>
      <c r="L342" s="260"/>
      <c r="M342" s="261" t="s">
        <v>1</v>
      </c>
      <c r="N342" s="262" t="s">
        <v>42</v>
      </c>
      <c r="O342" s="92"/>
      <c r="P342" s="237">
        <f>O342*H342</f>
        <v>0</v>
      </c>
      <c r="Q342" s="237">
        <v>0.00059999999999999995</v>
      </c>
      <c r="R342" s="237">
        <f>Q342*H342</f>
        <v>0.0047999999999999996</v>
      </c>
      <c r="S342" s="237">
        <v>0</v>
      </c>
      <c r="T342" s="238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9" t="s">
        <v>526</v>
      </c>
      <c r="AT342" s="239" t="s">
        <v>380</v>
      </c>
      <c r="AU342" s="239" t="s">
        <v>88</v>
      </c>
      <c r="AY342" s="18" t="s">
        <v>362</v>
      </c>
      <c r="BE342" s="240">
        <f>IF(N342="základní",J342,0)</f>
        <v>0</v>
      </c>
      <c r="BF342" s="240">
        <f>IF(N342="snížená",J342,0)</f>
        <v>0</v>
      </c>
      <c r="BG342" s="240">
        <f>IF(N342="zákl. přenesená",J342,0)</f>
        <v>0</v>
      </c>
      <c r="BH342" s="240">
        <f>IF(N342="sníž. přenesená",J342,0)</f>
        <v>0</v>
      </c>
      <c r="BI342" s="240">
        <f>IF(N342="nulová",J342,0)</f>
        <v>0</v>
      </c>
      <c r="BJ342" s="18" t="s">
        <v>88</v>
      </c>
      <c r="BK342" s="240">
        <f>ROUND(I342*H342,2)</f>
        <v>0</v>
      </c>
      <c r="BL342" s="18" t="s">
        <v>440</v>
      </c>
      <c r="BM342" s="239" t="s">
        <v>5041</v>
      </c>
    </row>
    <row r="343" s="15" customFormat="1">
      <c r="A343" s="15"/>
      <c r="B343" s="274"/>
      <c r="C343" s="275"/>
      <c r="D343" s="243" t="s">
        <v>372</v>
      </c>
      <c r="E343" s="276" t="s">
        <v>1</v>
      </c>
      <c r="F343" s="277" t="s">
        <v>5022</v>
      </c>
      <c r="G343" s="275"/>
      <c r="H343" s="276" t="s">
        <v>1</v>
      </c>
      <c r="I343" s="278"/>
      <c r="J343" s="275"/>
      <c r="K343" s="275"/>
      <c r="L343" s="279"/>
      <c r="M343" s="280"/>
      <c r="N343" s="281"/>
      <c r="O343" s="281"/>
      <c r="P343" s="281"/>
      <c r="Q343" s="281"/>
      <c r="R343" s="281"/>
      <c r="S343" s="281"/>
      <c r="T343" s="282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83" t="s">
        <v>372</v>
      </c>
      <c r="AU343" s="283" t="s">
        <v>88</v>
      </c>
      <c r="AV343" s="15" t="s">
        <v>83</v>
      </c>
      <c r="AW343" s="15" t="s">
        <v>32</v>
      </c>
      <c r="AX343" s="15" t="s">
        <v>76</v>
      </c>
      <c r="AY343" s="283" t="s">
        <v>362</v>
      </c>
    </row>
    <row r="344" s="13" customFormat="1">
      <c r="A344" s="13"/>
      <c r="B344" s="241"/>
      <c r="C344" s="242"/>
      <c r="D344" s="243" t="s">
        <v>372</v>
      </c>
      <c r="E344" s="244" t="s">
        <v>1</v>
      </c>
      <c r="F344" s="245" t="s">
        <v>5042</v>
      </c>
      <c r="G344" s="242"/>
      <c r="H344" s="246">
        <v>4</v>
      </c>
      <c r="I344" s="247"/>
      <c r="J344" s="242"/>
      <c r="K344" s="242"/>
      <c r="L344" s="248"/>
      <c r="M344" s="249"/>
      <c r="N344" s="250"/>
      <c r="O344" s="250"/>
      <c r="P344" s="250"/>
      <c r="Q344" s="250"/>
      <c r="R344" s="250"/>
      <c r="S344" s="250"/>
      <c r="T344" s="251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2" t="s">
        <v>372</v>
      </c>
      <c r="AU344" s="252" t="s">
        <v>88</v>
      </c>
      <c r="AV344" s="13" t="s">
        <v>88</v>
      </c>
      <c r="AW344" s="13" t="s">
        <v>32</v>
      </c>
      <c r="AX344" s="13" t="s">
        <v>76</v>
      </c>
      <c r="AY344" s="252" t="s">
        <v>362</v>
      </c>
    </row>
    <row r="345" s="15" customFormat="1">
      <c r="A345" s="15"/>
      <c r="B345" s="274"/>
      <c r="C345" s="275"/>
      <c r="D345" s="243" t="s">
        <v>372</v>
      </c>
      <c r="E345" s="276" t="s">
        <v>1</v>
      </c>
      <c r="F345" s="277" t="s">
        <v>5024</v>
      </c>
      <c r="G345" s="275"/>
      <c r="H345" s="276" t="s">
        <v>1</v>
      </c>
      <c r="I345" s="278"/>
      <c r="J345" s="275"/>
      <c r="K345" s="275"/>
      <c r="L345" s="279"/>
      <c r="M345" s="280"/>
      <c r="N345" s="281"/>
      <c r="O345" s="281"/>
      <c r="P345" s="281"/>
      <c r="Q345" s="281"/>
      <c r="R345" s="281"/>
      <c r="S345" s="281"/>
      <c r="T345" s="282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83" t="s">
        <v>372</v>
      </c>
      <c r="AU345" s="283" t="s">
        <v>88</v>
      </c>
      <c r="AV345" s="15" t="s">
        <v>83</v>
      </c>
      <c r="AW345" s="15" t="s">
        <v>32</v>
      </c>
      <c r="AX345" s="15" t="s">
        <v>76</v>
      </c>
      <c r="AY345" s="283" t="s">
        <v>362</v>
      </c>
    </row>
    <row r="346" s="13" customFormat="1">
      <c r="A346" s="13"/>
      <c r="B346" s="241"/>
      <c r="C346" s="242"/>
      <c r="D346" s="243" t="s">
        <v>372</v>
      </c>
      <c r="E346" s="244" t="s">
        <v>1</v>
      </c>
      <c r="F346" s="245" t="s">
        <v>5042</v>
      </c>
      <c r="G346" s="242"/>
      <c r="H346" s="246">
        <v>4</v>
      </c>
      <c r="I346" s="247"/>
      <c r="J346" s="242"/>
      <c r="K346" s="242"/>
      <c r="L346" s="248"/>
      <c r="M346" s="249"/>
      <c r="N346" s="250"/>
      <c r="O346" s="250"/>
      <c r="P346" s="250"/>
      <c r="Q346" s="250"/>
      <c r="R346" s="250"/>
      <c r="S346" s="250"/>
      <c r="T346" s="251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2" t="s">
        <v>372</v>
      </c>
      <c r="AU346" s="252" t="s">
        <v>88</v>
      </c>
      <c r="AV346" s="13" t="s">
        <v>88</v>
      </c>
      <c r="AW346" s="13" t="s">
        <v>32</v>
      </c>
      <c r="AX346" s="13" t="s">
        <v>76</v>
      </c>
      <c r="AY346" s="252" t="s">
        <v>362</v>
      </c>
    </row>
    <row r="347" s="14" customFormat="1">
      <c r="A347" s="14"/>
      <c r="B347" s="263"/>
      <c r="C347" s="264"/>
      <c r="D347" s="243" t="s">
        <v>372</v>
      </c>
      <c r="E347" s="265" t="s">
        <v>1</v>
      </c>
      <c r="F347" s="266" t="s">
        <v>396</v>
      </c>
      <c r="G347" s="264"/>
      <c r="H347" s="267">
        <v>8</v>
      </c>
      <c r="I347" s="268"/>
      <c r="J347" s="264"/>
      <c r="K347" s="264"/>
      <c r="L347" s="269"/>
      <c r="M347" s="270"/>
      <c r="N347" s="271"/>
      <c r="O347" s="271"/>
      <c r="P347" s="271"/>
      <c r="Q347" s="271"/>
      <c r="R347" s="271"/>
      <c r="S347" s="271"/>
      <c r="T347" s="272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73" t="s">
        <v>372</v>
      </c>
      <c r="AU347" s="273" t="s">
        <v>88</v>
      </c>
      <c r="AV347" s="14" t="s">
        <v>370</v>
      </c>
      <c r="AW347" s="14" t="s">
        <v>32</v>
      </c>
      <c r="AX347" s="14" t="s">
        <v>83</v>
      </c>
      <c r="AY347" s="273" t="s">
        <v>362</v>
      </c>
    </row>
    <row r="348" s="2" customFormat="1" ht="16.5" customHeight="1">
      <c r="A348" s="39"/>
      <c r="B348" s="40"/>
      <c r="C348" s="253" t="s">
        <v>548</v>
      </c>
      <c r="D348" s="253" t="s">
        <v>380</v>
      </c>
      <c r="E348" s="254" t="s">
        <v>1881</v>
      </c>
      <c r="F348" s="255" t="s">
        <v>1882</v>
      </c>
      <c r="G348" s="256" t="s">
        <v>470</v>
      </c>
      <c r="H348" s="257">
        <v>8</v>
      </c>
      <c r="I348" s="258"/>
      <c r="J348" s="259">
        <f>ROUND(I348*H348,2)</f>
        <v>0</v>
      </c>
      <c r="K348" s="255" t="s">
        <v>471</v>
      </c>
      <c r="L348" s="260"/>
      <c r="M348" s="261" t="s">
        <v>1</v>
      </c>
      <c r="N348" s="262" t="s">
        <v>42</v>
      </c>
      <c r="O348" s="92"/>
      <c r="P348" s="237">
        <f>O348*H348</f>
        <v>0</v>
      </c>
      <c r="Q348" s="237">
        <v>0.00059999999999999995</v>
      </c>
      <c r="R348" s="237">
        <f>Q348*H348</f>
        <v>0.0047999999999999996</v>
      </c>
      <c r="S348" s="237">
        <v>0</v>
      </c>
      <c r="T348" s="238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9" t="s">
        <v>526</v>
      </c>
      <c r="AT348" s="239" t="s">
        <v>380</v>
      </c>
      <c r="AU348" s="239" t="s">
        <v>88</v>
      </c>
      <c r="AY348" s="18" t="s">
        <v>362</v>
      </c>
      <c r="BE348" s="240">
        <f>IF(N348="základní",J348,0)</f>
        <v>0</v>
      </c>
      <c r="BF348" s="240">
        <f>IF(N348="snížená",J348,0)</f>
        <v>0</v>
      </c>
      <c r="BG348" s="240">
        <f>IF(N348="zákl. přenesená",J348,0)</f>
        <v>0</v>
      </c>
      <c r="BH348" s="240">
        <f>IF(N348="sníž. přenesená",J348,0)</f>
        <v>0</v>
      </c>
      <c r="BI348" s="240">
        <f>IF(N348="nulová",J348,0)</f>
        <v>0</v>
      </c>
      <c r="BJ348" s="18" t="s">
        <v>88</v>
      </c>
      <c r="BK348" s="240">
        <f>ROUND(I348*H348,2)</f>
        <v>0</v>
      </c>
      <c r="BL348" s="18" t="s">
        <v>440</v>
      </c>
      <c r="BM348" s="239" t="s">
        <v>5043</v>
      </c>
    </row>
    <row r="349" s="15" customFormat="1">
      <c r="A349" s="15"/>
      <c r="B349" s="274"/>
      <c r="C349" s="275"/>
      <c r="D349" s="243" t="s">
        <v>372</v>
      </c>
      <c r="E349" s="276" t="s">
        <v>1</v>
      </c>
      <c r="F349" s="277" t="s">
        <v>1843</v>
      </c>
      <c r="G349" s="275"/>
      <c r="H349" s="276" t="s">
        <v>1</v>
      </c>
      <c r="I349" s="278"/>
      <c r="J349" s="275"/>
      <c r="K349" s="275"/>
      <c r="L349" s="279"/>
      <c r="M349" s="280"/>
      <c r="N349" s="281"/>
      <c r="O349" s="281"/>
      <c r="P349" s="281"/>
      <c r="Q349" s="281"/>
      <c r="R349" s="281"/>
      <c r="S349" s="281"/>
      <c r="T349" s="282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83" t="s">
        <v>372</v>
      </c>
      <c r="AU349" s="283" t="s">
        <v>88</v>
      </c>
      <c r="AV349" s="15" t="s">
        <v>83</v>
      </c>
      <c r="AW349" s="15" t="s">
        <v>32</v>
      </c>
      <c r="AX349" s="15" t="s">
        <v>76</v>
      </c>
      <c r="AY349" s="283" t="s">
        <v>362</v>
      </c>
    </row>
    <row r="350" s="13" customFormat="1">
      <c r="A350" s="13"/>
      <c r="B350" s="241"/>
      <c r="C350" s="242"/>
      <c r="D350" s="243" t="s">
        <v>372</v>
      </c>
      <c r="E350" s="244" t="s">
        <v>1</v>
      </c>
      <c r="F350" s="245" t="s">
        <v>383</v>
      </c>
      <c r="G350" s="242"/>
      <c r="H350" s="246">
        <v>8</v>
      </c>
      <c r="I350" s="247"/>
      <c r="J350" s="242"/>
      <c r="K350" s="242"/>
      <c r="L350" s="248"/>
      <c r="M350" s="249"/>
      <c r="N350" s="250"/>
      <c r="O350" s="250"/>
      <c r="P350" s="250"/>
      <c r="Q350" s="250"/>
      <c r="R350" s="250"/>
      <c r="S350" s="250"/>
      <c r="T350" s="251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2" t="s">
        <v>372</v>
      </c>
      <c r="AU350" s="252" t="s">
        <v>88</v>
      </c>
      <c r="AV350" s="13" t="s">
        <v>88</v>
      </c>
      <c r="AW350" s="13" t="s">
        <v>32</v>
      </c>
      <c r="AX350" s="13" t="s">
        <v>76</v>
      </c>
      <c r="AY350" s="252" t="s">
        <v>362</v>
      </c>
    </row>
    <row r="351" s="14" customFormat="1">
      <c r="A351" s="14"/>
      <c r="B351" s="263"/>
      <c r="C351" s="264"/>
      <c r="D351" s="243" t="s">
        <v>372</v>
      </c>
      <c r="E351" s="265" t="s">
        <v>1</v>
      </c>
      <c r="F351" s="266" t="s">
        <v>396</v>
      </c>
      <c r="G351" s="264"/>
      <c r="H351" s="267">
        <v>8</v>
      </c>
      <c r="I351" s="268"/>
      <c r="J351" s="264"/>
      <c r="K351" s="264"/>
      <c r="L351" s="269"/>
      <c r="M351" s="270"/>
      <c r="N351" s="271"/>
      <c r="O351" s="271"/>
      <c r="P351" s="271"/>
      <c r="Q351" s="271"/>
      <c r="R351" s="271"/>
      <c r="S351" s="271"/>
      <c r="T351" s="272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73" t="s">
        <v>372</v>
      </c>
      <c r="AU351" s="273" t="s">
        <v>88</v>
      </c>
      <c r="AV351" s="14" t="s">
        <v>370</v>
      </c>
      <c r="AW351" s="14" t="s">
        <v>32</v>
      </c>
      <c r="AX351" s="14" t="s">
        <v>83</v>
      </c>
      <c r="AY351" s="273" t="s">
        <v>362</v>
      </c>
    </row>
    <row r="352" s="2" customFormat="1" ht="24.15" customHeight="1">
      <c r="A352" s="39"/>
      <c r="B352" s="40"/>
      <c r="C352" s="228" t="s">
        <v>554</v>
      </c>
      <c r="D352" s="228" t="s">
        <v>365</v>
      </c>
      <c r="E352" s="229" t="s">
        <v>1885</v>
      </c>
      <c r="F352" s="230" t="s">
        <v>1886</v>
      </c>
      <c r="G352" s="231" t="s">
        <v>482</v>
      </c>
      <c r="H352" s="232">
        <v>0.159</v>
      </c>
      <c r="I352" s="233"/>
      <c r="J352" s="234">
        <f>ROUND(I352*H352,2)</f>
        <v>0</v>
      </c>
      <c r="K352" s="230" t="s">
        <v>369</v>
      </c>
      <c r="L352" s="45"/>
      <c r="M352" s="235" t="s">
        <v>1</v>
      </c>
      <c r="N352" s="236" t="s">
        <v>42</v>
      </c>
      <c r="O352" s="92"/>
      <c r="P352" s="237">
        <f>O352*H352</f>
        <v>0</v>
      </c>
      <c r="Q352" s="237">
        <v>0</v>
      </c>
      <c r="R352" s="237">
        <f>Q352*H352</f>
        <v>0</v>
      </c>
      <c r="S352" s="237">
        <v>0</v>
      </c>
      <c r="T352" s="238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9" t="s">
        <v>440</v>
      </c>
      <c r="AT352" s="239" t="s">
        <v>365</v>
      </c>
      <c r="AU352" s="239" t="s">
        <v>88</v>
      </c>
      <c r="AY352" s="18" t="s">
        <v>362</v>
      </c>
      <c r="BE352" s="240">
        <f>IF(N352="základní",J352,0)</f>
        <v>0</v>
      </c>
      <c r="BF352" s="240">
        <f>IF(N352="snížená",J352,0)</f>
        <v>0</v>
      </c>
      <c r="BG352" s="240">
        <f>IF(N352="zákl. přenesená",J352,0)</f>
        <v>0</v>
      </c>
      <c r="BH352" s="240">
        <f>IF(N352="sníž. přenesená",J352,0)</f>
        <v>0</v>
      </c>
      <c r="BI352" s="240">
        <f>IF(N352="nulová",J352,0)</f>
        <v>0</v>
      </c>
      <c r="BJ352" s="18" t="s">
        <v>88</v>
      </c>
      <c r="BK352" s="240">
        <f>ROUND(I352*H352,2)</f>
        <v>0</v>
      </c>
      <c r="BL352" s="18" t="s">
        <v>440</v>
      </c>
      <c r="BM352" s="239" t="s">
        <v>5044</v>
      </c>
    </row>
    <row r="353" s="12" customFormat="1" ht="22.8" customHeight="1">
      <c r="A353" s="12"/>
      <c r="B353" s="212"/>
      <c r="C353" s="213"/>
      <c r="D353" s="214" t="s">
        <v>75</v>
      </c>
      <c r="E353" s="226" t="s">
        <v>1649</v>
      </c>
      <c r="F353" s="226" t="s">
        <v>1650</v>
      </c>
      <c r="G353" s="213"/>
      <c r="H353" s="213"/>
      <c r="I353" s="216"/>
      <c r="J353" s="227">
        <f>BK353</f>
        <v>0</v>
      </c>
      <c r="K353" s="213"/>
      <c r="L353" s="218"/>
      <c r="M353" s="219"/>
      <c r="N353" s="220"/>
      <c r="O353" s="220"/>
      <c r="P353" s="221">
        <f>SUM(P354:P362)</f>
        <v>0</v>
      </c>
      <c r="Q353" s="220"/>
      <c r="R353" s="221">
        <f>SUM(R354:R362)</f>
        <v>0.0058514400000000003</v>
      </c>
      <c r="S353" s="220"/>
      <c r="T353" s="222">
        <f>SUM(T354:T362)</f>
        <v>0</v>
      </c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R353" s="223" t="s">
        <v>88</v>
      </c>
      <c r="AT353" s="224" t="s">
        <v>75</v>
      </c>
      <c r="AU353" s="224" t="s">
        <v>83</v>
      </c>
      <c r="AY353" s="223" t="s">
        <v>362</v>
      </c>
      <c r="BK353" s="225">
        <f>SUM(BK354:BK362)</f>
        <v>0</v>
      </c>
    </row>
    <row r="354" s="2" customFormat="1" ht="24.15" customHeight="1">
      <c r="A354" s="39"/>
      <c r="B354" s="40"/>
      <c r="C354" s="228" t="s">
        <v>564</v>
      </c>
      <c r="D354" s="228" t="s">
        <v>365</v>
      </c>
      <c r="E354" s="229" t="s">
        <v>1888</v>
      </c>
      <c r="F354" s="230" t="s">
        <v>1889</v>
      </c>
      <c r="G354" s="231" t="s">
        <v>403</v>
      </c>
      <c r="H354" s="232">
        <v>1.2</v>
      </c>
      <c r="I354" s="233"/>
      <c r="J354" s="234">
        <f>ROUND(I354*H354,2)</f>
        <v>0</v>
      </c>
      <c r="K354" s="230" t="s">
        <v>369</v>
      </c>
      <c r="L354" s="45"/>
      <c r="M354" s="235" t="s">
        <v>1</v>
      </c>
      <c r="N354" s="236" t="s">
        <v>42</v>
      </c>
      <c r="O354" s="92"/>
      <c r="P354" s="237">
        <f>O354*H354</f>
        <v>0</v>
      </c>
      <c r="Q354" s="237">
        <v>0.00097999999999999997</v>
      </c>
      <c r="R354" s="237">
        <f>Q354*H354</f>
        <v>0.001176</v>
      </c>
      <c r="S354" s="237">
        <v>0</v>
      </c>
      <c r="T354" s="238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9" t="s">
        <v>440</v>
      </c>
      <c r="AT354" s="239" t="s">
        <v>365</v>
      </c>
      <c r="AU354" s="239" t="s">
        <v>88</v>
      </c>
      <c r="AY354" s="18" t="s">
        <v>362</v>
      </c>
      <c r="BE354" s="240">
        <f>IF(N354="základní",J354,0)</f>
        <v>0</v>
      </c>
      <c r="BF354" s="240">
        <f>IF(N354="snížená",J354,0)</f>
        <v>0</v>
      </c>
      <c r="BG354" s="240">
        <f>IF(N354="zákl. přenesená",J354,0)</f>
        <v>0</v>
      </c>
      <c r="BH354" s="240">
        <f>IF(N354="sníž. přenesená",J354,0)</f>
        <v>0</v>
      </c>
      <c r="BI354" s="240">
        <f>IF(N354="nulová",J354,0)</f>
        <v>0</v>
      </c>
      <c r="BJ354" s="18" t="s">
        <v>88</v>
      </c>
      <c r="BK354" s="240">
        <f>ROUND(I354*H354,2)</f>
        <v>0</v>
      </c>
      <c r="BL354" s="18" t="s">
        <v>440</v>
      </c>
      <c r="BM354" s="239" t="s">
        <v>5045</v>
      </c>
    </row>
    <row r="355" s="15" customFormat="1">
      <c r="A355" s="15"/>
      <c r="B355" s="274"/>
      <c r="C355" s="275"/>
      <c r="D355" s="243" t="s">
        <v>372</v>
      </c>
      <c r="E355" s="276" t="s">
        <v>1</v>
      </c>
      <c r="F355" s="277" t="s">
        <v>1465</v>
      </c>
      <c r="G355" s="275"/>
      <c r="H355" s="276" t="s">
        <v>1</v>
      </c>
      <c r="I355" s="278"/>
      <c r="J355" s="275"/>
      <c r="K355" s="275"/>
      <c r="L355" s="279"/>
      <c r="M355" s="280"/>
      <c r="N355" s="281"/>
      <c r="O355" s="281"/>
      <c r="P355" s="281"/>
      <c r="Q355" s="281"/>
      <c r="R355" s="281"/>
      <c r="S355" s="281"/>
      <c r="T355" s="282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83" t="s">
        <v>372</v>
      </c>
      <c r="AU355" s="283" t="s">
        <v>88</v>
      </c>
      <c r="AV355" s="15" t="s">
        <v>83</v>
      </c>
      <c r="AW355" s="15" t="s">
        <v>32</v>
      </c>
      <c r="AX355" s="15" t="s">
        <v>76</v>
      </c>
      <c r="AY355" s="283" t="s">
        <v>362</v>
      </c>
    </row>
    <row r="356" s="15" customFormat="1">
      <c r="A356" s="15"/>
      <c r="B356" s="274"/>
      <c r="C356" s="275"/>
      <c r="D356" s="243" t="s">
        <v>372</v>
      </c>
      <c r="E356" s="276" t="s">
        <v>1</v>
      </c>
      <c r="F356" s="277" t="s">
        <v>5046</v>
      </c>
      <c r="G356" s="275"/>
      <c r="H356" s="276" t="s">
        <v>1</v>
      </c>
      <c r="I356" s="278"/>
      <c r="J356" s="275"/>
      <c r="K356" s="275"/>
      <c r="L356" s="279"/>
      <c r="M356" s="280"/>
      <c r="N356" s="281"/>
      <c r="O356" s="281"/>
      <c r="P356" s="281"/>
      <c r="Q356" s="281"/>
      <c r="R356" s="281"/>
      <c r="S356" s="281"/>
      <c r="T356" s="282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83" t="s">
        <v>372</v>
      </c>
      <c r="AU356" s="283" t="s">
        <v>88</v>
      </c>
      <c r="AV356" s="15" t="s">
        <v>83</v>
      </c>
      <c r="AW356" s="15" t="s">
        <v>32</v>
      </c>
      <c r="AX356" s="15" t="s">
        <v>76</v>
      </c>
      <c r="AY356" s="283" t="s">
        <v>362</v>
      </c>
    </row>
    <row r="357" s="13" customFormat="1">
      <c r="A357" s="13"/>
      <c r="B357" s="241"/>
      <c r="C357" s="242"/>
      <c r="D357" s="243" t="s">
        <v>372</v>
      </c>
      <c r="E357" s="244" t="s">
        <v>1</v>
      </c>
      <c r="F357" s="245" t="s">
        <v>1213</v>
      </c>
      <c r="G357" s="242"/>
      <c r="H357" s="246">
        <v>1.2</v>
      </c>
      <c r="I357" s="247"/>
      <c r="J357" s="242"/>
      <c r="K357" s="242"/>
      <c r="L357" s="248"/>
      <c r="M357" s="249"/>
      <c r="N357" s="250"/>
      <c r="O357" s="250"/>
      <c r="P357" s="250"/>
      <c r="Q357" s="250"/>
      <c r="R357" s="250"/>
      <c r="S357" s="250"/>
      <c r="T357" s="251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2" t="s">
        <v>372</v>
      </c>
      <c r="AU357" s="252" t="s">
        <v>88</v>
      </c>
      <c r="AV357" s="13" t="s">
        <v>88</v>
      </c>
      <c r="AW357" s="13" t="s">
        <v>32</v>
      </c>
      <c r="AX357" s="13" t="s">
        <v>76</v>
      </c>
      <c r="AY357" s="252" t="s">
        <v>362</v>
      </c>
    </row>
    <row r="358" s="14" customFormat="1">
      <c r="A358" s="14"/>
      <c r="B358" s="263"/>
      <c r="C358" s="264"/>
      <c r="D358" s="243" t="s">
        <v>372</v>
      </c>
      <c r="E358" s="265" t="s">
        <v>1</v>
      </c>
      <c r="F358" s="266" t="s">
        <v>396</v>
      </c>
      <c r="G358" s="264"/>
      <c r="H358" s="267">
        <v>1.2</v>
      </c>
      <c r="I358" s="268"/>
      <c r="J358" s="264"/>
      <c r="K358" s="264"/>
      <c r="L358" s="269"/>
      <c r="M358" s="270"/>
      <c r="N358" s="271"/>
      <c r="O358" s="271"/>
      <c r="P358" s="271"/>
      <c r="Q358" s="271"/>
      <c r="R358" s="271"/>
      <c r="S358" s="271"/>
      <c r="T358" s="272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73" t="s">
        <v>372</v>
      </c>
      <c r="AU358" s="273" t="s">
        <v>88</v>
      </c>
      <c r="AV358" s="14" t="s">
        <v>370</v>
      </c>
      <c r="AW358" s="14" t="s">
        <v>32</v>
      </c>
      <c r="AX358" s="14" t="s">
        <v>83</v>
      </c>
      <c r="AY358" s="273" t="s">
        <v>362</v>
      </c>
    </row>
    <row r="359" s="2" customFormat="1" ht="24.15" customHeight="1">
      <c r="A359" s="39"/>
      <c r="B359" s="40"/>
      <c r="C359" s="253" t="s">
        <v>574</v>
      </c>
      <c r="D359" s="253" t="s">
        <v>380</v>
      </c>
      <c r="E359" s="254" t="s">
        <v>1671</v>
      </c>
      <c r="F359" s="255" t="s">
        <v>1672</v>
      </c>
      <c r="G359" s="256" t="s">
        <v>368</v>
      </c>
      <c r="H359" s="257">
        <v>0.26400000000000001</v>
      </c>
      <c r="I359" s="258"/>
      <c r="J359" s="259">
        <f>ROUND(I359*H359,2)</f>
        <v>0</v>
      </c>
      <c r="K359" s="255" t="s">
        <v>369</v>
      </c>
      <c r="L359" s="260"/>
      <c r="M359" s="261" t="s">
        <v>1</v>
      </c>
      <c r="N359" s="262" t="s">
        <v>42</v>
      </c>
      <c r="O359" s="92"/>
      <c r="P359" s="237">
        <f>O359*H359</f>
        <v>0</v>
      </c>
      <c r="Q359" s="237">
        <v>0.01771</v>
      </c>
      <c r="R359" s="237">
        <f>Q359*H359</f>
        <v>0.0046754400000000003</v>
      </c>
      <c r="S359" s="237">
        <v>0</v>
      </c>
      <c r="T359" s="238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9" t="s">
        <v>526</v>
      </c>
      <c r="AT359" s="239" t="s">
        <v>380</v>
      </c>
      <c r="AU359" s="239" t="s">
        <v>88</v>
      </c>
      <c r="AY359" s="18" t="s">
        <v>362</v>
      </c>
      <c r="BE359" s="240">
        <f>IF(N359="základní",J359,0)</f>
        <v>0</v>
      </c>
      <c r="BF359" s="240">
        <f>IF(N359="snížená",J359,0)</f>
        <v>0</v>
      </c>
      <c r="BG359" s="240">
        <f>IF(N359="zákl. přenesená",J359,0)</f>
        <v>0</v>
      </c>
      <c r="BH359" s="240">
        <f>IF(N359="sníž. přenesená",J359,0)</f>
        <v>0</v>
      </c>
      <c r="BI359" s="240">
        <f>IF(N359="nulová",J359,0)</f>
        <v>0</v>
      </c>
      <c r="BJ359" s="18" t="s">
        <v>88</v>
      </c>
      <c r="BK359" s="240">
        <f>ROUND(I359*H359,2)</f>
        <v>0</v>
      </c>
      <c r="BL359" s="18" t="s">
        <v>440</v>
      </c>
      <c r="BM359" s="239" t="s">
        <v>5047</v>
      </c>
    </row>
    <row r="360" s="13" customFormat="1">
      <c r="A360" s="13"/>
      <c r="B360" s="241"/>
      <c r="C360" s="242"/>
      <c r="D360" s="243" t="s">
        <v>372</v>
      </c>
      <c r="E360" s="244" t="s">
        <v>1</v>
      </c>
      <c r="F360" s="245" t="s">
        <v>5048</v>
      </c>
      <c r="G360" s="242"/>
      <c r="H360" s="246">
        <v>0.23999999999999999</v>
      </c>
      <c r="I360" s="247"/>
      <c r="J360" s="242"/>
      <c r="K360" s="242"/>
      <c r="L360" s="248"/>
      <c r="M360" s="249"/>
      <c r="N360" s="250"/>
      <c r="O360" s="250"/>
      <c r="P360" s="250"/>
      <c r="Q360" s="250"/>
      <c r="R360" s="250"/>
      <c r="S360" s="250"/>
      <c r="T360" s="251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2" t="s">
        <v>372</v>
      </c>
      <c r="AU360" s="252" t="s">
        <v>88</v>
      </c>
      <c r="AV360" s="13" t="s">
        <v>88</v>
      </c>
      <c r="AW360" s="13" t="s">
        <v>32</v>
      </c>
      <c r="AX360" s="13" t="s">
        <v>83</v>
      </c>
      <c r="AY360" s="252" t="s">
        <v>362</v>
      </c>
    </row>
    <row r="361" s="13" customFormat="1">
      <c r="A361" s="13"/>
      <c r="B361" s="241"/>
      <c r="C361" s="242"/>
      <c r="D361" s="243" t="s">
        <v>372</v>
      </c>
      <c r="E361" s="242"/>
      <c r="F361" s="245" t="s">
        <v>5049</v>
      </c>
      <c r="G361" s="242"/>
      <c r="H361" s="246">
        <v>0.26400000000000001</v>
      </c>
      <c r="I361" s="247"/>
      <c r="J361" s="242"/>
      <c r="K361" s="242"/>
      <c r="L361" s="248"/>
      <c r="M361" s="249"/>
      <c r="N361" s="250"/>
      <c r="O361" s="250"/>
      <c r="P361" s="250"/>
      <c r="Q361" s="250"/>
      <c r="R361" s="250"/>
      <c r="S361" s="250"/>
      <c r="T361" s="251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2" t="s">
        <v>372</v>
      </c>
      <c r="AU361" s="252" t="s">
        <v>88</v>
      </c>
      <c r="AV361" s="13" t="s">
        <v>88</v>
      </c>
      <c r="AW361" s="13" t="s">
        <v>4</v>
      </c>
      <c r="AX361" s="13" t="s">
        <v>83</v>
      </c>
      <c r="AY361" s="252" t="s">
        <v>362</v>
      </c>
    </row>
    <row r="362" s="2" customFormat="1" ht="24.15" customHeight="1">
      <c r="A362" s="39"/>
      <c r="B362" s="40"/>
      <c r="C362" s="228" t="s">
        <v>1128</v>
      </c>
      <c r="D362" s="228" t="s">
        <v>365</v>
      </c>
      <c r="E362" s="229" t="s">
        <v>1709</v>
      </c>
      <c r="F362" s="230" t="s">
        <v>1710</v>
      </c>
      <c r="G362" s="231" t="s">
        <v>482</v>
      </c>
      <c r="H362" s="232">
        <v>0.0060000000000000001</v>
      </c>
      <c r="I362" s="233"/>
      <c r="J362" s="234">
        <f>ROUND(I362*H362,2)</f>
        <v>0</v>
      </c>
      <c r="K362" s="230" t="s">
        <v>369</v>
      </c>
      <c r="L362" s="45"/>
      <c r="M362" s="288" t="s">
        <v>1</v>
      </c>
      <c r="N362" s="289" t="s">
        <v>42</v>
      </c>
      <c r="O362" s="290"/>
      <c r="P362" s="291">
        <f>O362*H362</f>
        <v>0</v>
      </c>
      <c r="Q362" s="291">
        <v>0</v>
      </c>
      <c r="R362" s="291">
        <f>Q362*H362</f>
        <v>0</v>
      </c>
      <c r="S362" s="291">
        <v>0</v>
      </c>
      <c r="T362" s="292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39" t="s">
        <v>440</v>
      </c>
      <c r="AT362" s="239" t="s">
        <v>365</v>
      </c>
      <c r="AU362" s="239" t="s">
        <v>88</v>
      </c>
      <c r="AY362" s="18" t="s">
        <v>362</v>
      </c>
      <c r="BE362" s="240">
        <f>IF(N362="základní",J362,0)</f>
        <v>0</v>
      </c>
      <c r="BF362" s="240">
        <f>IF(N362="snížená",J362,0)</f>
        <v>0</v>
      </c>
      <c r="BG362" s="240">
        <f>IF(N362="zákl. přenesená",J362,0)</f>
        <v>0</v>
      </c>
      <c r="BH362" s="240">
        <f>IF(N362="sníž. přenesená",J362,0)</f>
        <v>0</v>
      </c>
      <c r="BI362" s="240">
        <f>IF(N362="nulová",J362,0)</f>
        <v>0</v>
      </c>
      <c r="BJ362" s="18" t="s">
        <v>88</v>
      </c>
      <c r="BK362" s="240">
        <f>ROUND(I362*H362,2)</f>
        <v>0</v>
      </c>
      <c r="BL362" s="18" t="s">
        <v>440</v>
      </c>
      <c r="BM362" s="239" t="s">
        <v>5050</v>
      </c>
    </row>
    <row r="363" s="2" customFormat="1" ht="6.96" customHeight="1">
      <c r="A363" s="39"/>
      <c r="B363" s="67"/>
      <c r="C363" s="68"/>
      <c r="D363" s="68"/>
      <c r="E363" s="68"/>
      <c r="F363" s="68"/>
      <c r="G363" s="68"/>
      <c r="H363" s="68"/>
      <c r="I363" s="68"/>
      <c r="J363" s="68"/>
      <c r="K363" s="68"/>
      <c r="L363" s="45"/>
      <c r="M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</row>
  </sheetData>
  <sheetProtection sheet="1" autoFilter="0" formatColumns="0" formatRows="0" objects="1" scenarios="1" spinCount="100000" saltValue="h7gEXa9LcwfdPhfFOdhBzTTURlT/O7pMBSxELR4v9mCX5fVoro9UHafQH1iRNPJJ/tyi1Az2Kih59c0um1BgFA==" hashValue="ROXbk9MtKCInSk6ETma5Nwdn5sRLNHT8MCIShayyxgG87kgzer6wW868OOKG9KVkOKOEleCVFVLrix+SflvKwg==" algorithmName="SHA-512" password="CC35"/>
  <autoFilter ref="C128:K36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5:H115"/>
    <mergeCell ref="E119:H119"/>
    <mergeCell ref="E117:H117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244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4429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4430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5051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ROUND(J134,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ROUND((SUM(BE134:BE248)),  2)</f>
        <v>0</v>
      </c>
      <c r="G37" s="39"/>
      <c r="H37" s="39"/>
      <c r="I37" s="166">
        <v>0.20999999999999999</v>
      </c>
      <c r="J37" s="165">
        <f>ROUND(((SUM(BE134:BE248))*I37),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ROUND((SUM(BF134:BF248)),  2)</f>
        <v>0</v>
      </c>
      <c r="G38" s="39"/>
      <c r="H38" s="39"/>
      <c r="I38" s="166">
        <v>0.12</v>
      </c>
      <c r="J38" s="165">
        <f>ROUND(((SUM(BF134:BF248))*I38),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ROUND((SUM(BG134:BG248)),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ROUND((SUM(BH134:BH248)),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ROUND((SUM(BI134:BI248)),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4429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4430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04.C - Oprava teras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J134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334</v>
      </c>
      <c r="E101" s="193"/>
      <c r="F101" s="193"/>
      <c r="G101" s="193"/>
      <c r="H101" s="193"/>
      <c r="I101" s="193"/>
      <c r="J101" s="194">
        <f>J135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1898</v>
      </c>
      <c r="E102" s="198"/>
      <c r="F102" s="198"/>
      <c r="G102" s="198"/>
      <c r="H102" s="198"/>
      <c r="I102" s="198"/>
      <c r="J102" s="199">
        <f>J136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337</v>
      </c>
      <c r="E103" s="198"/>
      <c r="F103" s="198"/>
      <c r="G103" s="198"/>
      <c r="H103" s="198"/>
      <c r="I103" s="198"/>
      <c r="J103" s="199">
        <f>J142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338</v>
      </c>
      <c r="E104" s="198"/>
      <c r="F104" s="198"/>
      <c r="G104" s="198"/>
      <c r="H104" s="198"/>
      <c r="I104" s="198"/>
      <c r="J104" s="199">
        <f>J151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339</v>
      </c>
      <c r="E105" s="198"/>
      <c r="F105" s="198"/>
      <c r="G105" s="198"/>
      <c r="H105" s="198"/>
      <c r="I105" s="198"/>
      <c r="J105" s="199">
        <f>J161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0"/>
      <c r="C106" s="191"/>
      <c r="D106" s="192" t="s">
        <v>340</v>
      </c>
      <c r="E106" s="193"/>
      <c r="F106" s="193"/>
      <c r="G106" s="193"/>
      <c r="H106" s="193"/>
      <c r="I106" s="193"/>
      <c r="J106" s="194">
        <f>J163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6"/>
      <c r="C107" s="134"/>
      <c r="D107" s="197" t="s">
        <v>1899</v>
      </c>
      <c r="E107" s="198"/>
      <c r="F107" s="198"/>
      <c r="G107" s="198"/>
      <c r="H107" s="198"/>
      <c r="I107" s="198"/>
      <c r="J107" s="199">
        <f>J164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1900</v>
      </c>
      <c r="E108" s="198"/>
      <c r="F108" s="198"/>
      <c r="G108" s="198"/>
      <c r="H108" s="198"/>
      <c r="I108" s="198"/>
      <c r="J108" s="199">
        <f>J218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1901</v>
      </c>
      <c r="E109" s="198"/>
      <c r="F109" s="198"/>
      <c r="G109" s="198"/>
      <c r="H109" s="198"/>
      <c r="I109" s="198"/>
      <c r="J109" s="199">
        <f>J242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785</v>
      </c>
      <c r="E110" s="198"/>
      <c r="F110" s="198"/>
      <c r="G110" s="198"/>
      <c r="H110" s="198"/>
      <c r="I110" s="198"/>
      <c r="J110" s="199">
        <f>J246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6" s="2" customFormat="1" ht="6.96" customHeight="1">
      <c r="A116" s="39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4" t="s">
        <v>347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185" t="str">
        <f>E7</f>
        <v>Stavební úpravy Ústecká 2855, Česká Lípa</v>
      </c>
      <c r="F120" s="33"/>
      <c r="G120" s="33"/>
      <c r="H120" s="33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" customFormat="1" ht="12" customHeight="1">
      <c r="B121" s="22"/>
      <c r="C121" s="33" t="s">
        <v>325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1" customFormat="1" ht="16.5" customHeight="1">
      <c r="B122" s="22"/>
      <c r="C122" s="23"/>
      <c r="D122" s="23"/>
      <c r="E122" s="185" t="s">
        <v>4429</v>
      </c>
      <c r="F122" s="23"/>
      <c r="G122" s="23"/>
      <c r="H122" s="23"/>
      <c r="I122" s="23"/>
      <c r="J122" s="23"/>
      <c r="K122" s="23"/>
      <c r="L122" s="21"/>
    </row>
    <row r="123" s="1" customFormat="1" ht="12" customHeight="1">
      <c r="B123" s="22"/>
      <c r="C123" s="33" t="s">
        <v>327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="2" customFormat="1" ht="16.5" customHeight="1">
      <c r="A124" s="39"/>
      <c r="B124" s="40"/>
      <c r="C124" s="41"/>
      <c r="D124" s="41"/>
      <c r="E124" s="296" t="s">
        <v>4430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634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6.5" customHeight="1">
      <c r="A126" s="39"/>
      <c r="B126" s="40"/>
      <c r="C126" s="41"/>
      <c r="D126" s="41"/>
      <c r="E126" s="77" t="str">
        <f>E13</f>
        <v>04.C - Oprava teras</v>
      </c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20</v>
      </c>
      <c r="D128" s="41"/>
      <c r="E128" s="41"/>
      <c r="F128" s="28" t="str">
        <f>F16</f>
        <v xml:space="preserve">Ústecká 2855, Česká Lípa </v>
      </c>
      <c r="G128" s="41"/>
      <c r="H128" s="41"/>
      <c r="I128" s="33" t="s">
        <v>22</v>
      </c>
      <c r="J128" s="80" t="str">
        <f>IF(J16="","",J16)</f>
        <v>6. 8. 2025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3" t="s">
        <v>24</v>
      </c>
      <c r="D130" s="41"/>
      <c r="E130" s="41"/>
      <c r="F130" s="28" t="str">
        <f>E19</f>
        <v>Město Č. Lípa, n. T.G.M. 1/1, 47 001 Česká Lípa</v>
      </c>
      <c r="G130" s="41"/>
      <c r="H130" s="41"/>
      <c r="I130" s="33" t="s">
        <v>30</v>
      </c>
      <c r="J130" s="37" t="str">
        <f>E25</f>
        <v xml:space="preserve"> 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5.15" customHeight="1">
      <c r="A131" s="39"/>
      <c r="B131" s="40"/>
      <c r="C131" s="33" t="s">
        <v>28</v>
      </c>
      <c r="D131" s="41"/>
      <c r="E131" s="41"/>
      <c r="F131" s="28" t="str">
        <f>IF(E22="","",E22)</f>
        <v>Vyplň údaj</v>
      </c>
      <c r="G131" s="41"/>
      <c r="H131" s="41"/>
      <c r="I131" s="33" t="s">
        <v>33</v>
      </c>
      <c r="J131" s="37" t="str">
        <f>E28</f>
        <v xml:space="preserve"> 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0.32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11" customFormat="1" ht="29.28" customHeight="1">
      <c r="A133" s="201"/>
      <c r="B133" s="202"/>
      <c r="C133" s="203" t="s">
        <v>348</v>
      </c>
      <c r="D133" s="204" t="s">
        <v>61</v>
      </c>
      <c r="E133" s="204" t="s">
        <v>57</v>
      </c>
      <c r="F133" s="204" t="s">
        <v>58</v>
      </c>
      <c r="G133" s="204" t="s">
        <v>349</v>
      </c>
      <c r="H133" s="204" t="s">
        <v>350</v>
      </c>
      <c r="I133" s="204" t="s">
        <v>351</v>
      </c>
      <c r="J133" s="204" t="s">
        <v>331</v>
      </c>
      <c r="K133" s="205" t="s">
        <v>352</v>
      </c>
      <c r="L133" s="206"/>
      <c r="M133" s="101" t="s">
        <v>1</v>
      </c>
      <c r="N133" s="102" t="s">
        <v>40</v>
      </c>
      <c r="O133" s="102" t="s">
        <v>353</v>
      </c>
      <c r="P133" s="102" t="s">
        <v>354</v>
      </c>
      <c r="Q133" s="102" t="s">
        <v>355</v>
      </c>
      <c r="R133" s="102" t="s">
        <v>356</v>
      </c>
      <c r="S133" s="102" t="s">
        <v>357</v>
      </c>
      <c r="T133" s="103" t="s">
        <v>358</v>
      </c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</row>
    <row r="134" s="2" customFormat="1" ht="22.8" customHeight="1">
      <c r="A134" s="39"/>
      <c r="B134" s="40"/>
      <c r="C134" s="108" t="s">
        <v>359</v>
      </c>
      <c r="D134" s="41"/>
      <c r="E134" s="41"/>
      <c r="F134" s="41"/>
      <c r="G134" s="41"/>
      <c r="H134" s="41"/>
      <c r="I134" s="41"/>
      <c r="J134" s="207">
        <f>BK134</f>
        <v>0</v>
      </c>
      <c r="K134" s="41"/>
      <c r="L134" s="45"/>
      <c r="M134" s="104"/>
      <c r="N134" s="208"/>
      <c r="O134" s="105"/>
      <c r="P134" s="209">
        <f>P135+P163</f>
        <v>0</v>
      </c>
      <c r="Q134" s="105"/>
      <c r="R134" s="209">
        <f>R135+R163</f>
        <v>12.27965549</v>
      </c>
      <c r="S134" s="105"/>
      <c r="T134" s="210">
        <f>T135+T163</f>
        <v>35.838059999999999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75</v>
      </c>
      <c r="AU134" s="18" t="s">
        <v>333</v>
      </c>
      <c r="BK134" s="211">
        <f>BK135+BK163</f>
        <v>0</v>
      </c>
    </row>
    <row r="135" s="12" customFormat="1" ht="25.92" customHeight="1">
      <c r="A135" s="12"/>
      <c r="B135" s="212"/>
      <c r="C135" s="213"/>
      <c r="D135" s="214" t="s">
        <v>75</v>
      </c>
      <c r="E135" s="215" t="s">
        <v>360</v>
      </c>
      <c r="F135" s="215" t="s">
        <v>361</v>
      </c>
      <c r="G135" s="213"/>
      <c r="H135" s="213"/>
      <c r="I135" s="216"/>
      <c r="J135" s="217">
        <f>BK135</f>
        <v>0</v>
      </c>
      <c r="K135" s="213"/>
      <c r="L135" s="218"/>
      <c r="M135" s="219"/>
      <c r="N135" s="220"/>
      <c r="O135" s="220"/>
      <c r="P135" s="221">
        <f>P136+P142+P151+P161</f>
        <v>0</v>
      </c>
      <c r="Q135" s="220"/>
      <c r="R135" s="221">
        <f>R136+R142+R151+R161</f>
        <v>9.7350730199999997</v>
      </c>
      <c r="S135" s="220"/>
      <c r="T135" s="222">
        <f>T136+T142+T151+T161</f>
        <v>34.982219999999998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3" t="s">
        <v>83</v>
      </c>
      <c r="AT135" s="224" t="s">
        <v>75</v>
      </c>
      <c r="AU135" s="224" t="s">
        <v>76</v>
      </c>
      <c r="AY135" s="223" t="s">
        <v>362</v>
      </c>
      <c r="BK135" s="225">
        <f>BK136+BK142+BK151+BK161</f>
        <v>0</v>
      </c>
    </row>
    <row r="136" s="12" customFormat="1" ht="22.8" customHeight="1">
      <c r="A136" s="12"/>
      <c r="B136" s="212"/>
      <c r="C136" s="213"/>
      <c r="D136" s="214" t="s">
        <v>75</v>
      </c>
      <c r="E136" s="226" t="s">
        <v>1237</v>
      </c>
      <c r="F136" s="226" t="s">
        <v>1902</v>
      </c>
      <c r="G136" s="213"/>
      <c r="H136" s="213"/>
      <c r="I136" s="216"/>
      <c r="J136" s="227">
        <f>BK136</f>
        <v>0</v>
      </c>
      <c r="K136" s="213"/>
      <c r="L136" s="218"/>
      <c r="M136" s="219"/>
      <c r="N136" s="220"/>
      <c r="O136" s="220"/>
      <c r="P136" s="221">
        <f>SUM(P137:P141)</f>
        <v>0</v>
      </c>
      <c r="Q136" s="220"/>
      <c r="R136" s="221">
        <f>SUM(R137:R141)</f>
        <v>9.7350730199999997</v>
      </c>
      <c r="S136" s="220"/>
      <c r="T136" s="222">
        <f>SUM(T137:T141)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3" t="s">
        <v>83</v>
      </c>
      <c r="AT136" s="224" t="s">
        <v>75</v>
      </c>
      <c r="AU136" s="224" t="s">
        <v>83</v>
      </c>
      <c r="AY136" s="223" t="s">
        <v>362</v>
      </c>
      <c r="BK136" s="225">
        <f>SUM(BK137:BK141)</f>
        <v>0</v>
      </c>
    </row>
    <row r="137" s="2" customFormat="1" ht="33" customHeight="1">
      <c r="A137" s="39"/>
      <c r="B137" s="40"/>
      <c r="C137" s="228" t="s">
        <v>83</v>
      </c>
      <c r="D137" s="228" t="s">
        <v>365</v>
      </c>
      <c r="E137" s="229" t="s">
        <v>1903</v>
      </c>
      <c r="F137" s="230" t="s">
        <v>1904</v>
      </c>
      <c r="G137" s="231" t="s">
        <v>368</v>
      </c>
      <c r="H137" s="232">
        <v>106.98</v>
      </c>
      <c r="I137" s="233"/>
      <c r="J137" s="234">
        <f>ROUND(I137*H137,2)</f>
        <v>0</v>
      </c>
      <c r="K137" s="230" t="s">
        <v>369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0.0023999999999999998</v>
      </c>
      <c r="R137" s="237">
        <f>Q137*H137</f>
        <v>0.25675199999999998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370</v>
      </c>
      <c r="AT137" s="239" t="s">
        <v>365</v>
      </c>
      <c r="AU137" s="239" t="s">
        <v>88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370</v>
      </c>
      <c r="BM137" s="239" t="s">
        <v>5052</v>
      </c>
    </row>
    <row r="138" s="13" customFormat="1">
      <c r="A138" s="13"/>
      <c r="B138" s="241"/>
      <c r="C138" s="242"/>
      <c r="D138" s="243" t="s">
        <v>372</v>
      </c>
      <c r="E138" s="244" t="s">
        <v>1</v>
      </c>
      <c r="F138" s="245" t="s">
        <v>1906</v>
      </c>
      <c r="G138" s="242"/>
      <c r="H138" s="246">
        <v>106.98</v>
      </c>
      <c r="I138" s="247"/>
      <c r="J138" s="242"/>
      <c r="K138" s="242"/>
      <c r="L138" s="248"/>
      <c r="M138" s="249"/>
      <c r="N138" s="250"/>
      <c r="O138" s="250"/>
      <c r="P138" s="250"/>
      <c r="Q138" s="250"/>
      <c r="R138" s="250"/>
      <c r="S138" s="250"/>
      <c r="T138" s="25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2" t="s">
        <v>372</v>
      </c>
      <c r="AU138" s="252" t="s">
        <v>88</v>
      </c>
      <c r="AV138" s="13" t="s">
        <v>88</v>
      </c>
      <c r="AW138" s="13" t="s">
        <v>32</v>
      </c>
      <c r="AX138" s="13" t="s">
        <v>83</v>
      </c>
      <c r="AY138" s="252" t="s">
        <v>362</v>
      </c>
    </row>
    <row r="139" s="2" customFormat="1" ht="21.75" customHeight="1">
      <c r="A139" s="39"/>
      <c r="B139" s="40"/>
      <c r="C139" s="253" t="s">
        <v>88</v>
      </c>
      <c r="D139" s="253" t="s">
        <v>380</v>
      </c>
      <c r="E139" s="254" t="s">
        <v>1907</v>
      </c>
      <c r="F139" s="255" t="s">
        <v>1908</v>
      </c>
      <c r="G139" s="256" t="s">
        <v>368</v>
      </c>
      <c r="H139" s="257">
        <v>112.32899999999999</v>
      </c>
      <c r="I139" s="258"/>
      <c r="J139" s="259">
        <f>ROUND(I139*H139,2)</f>
        <v>0</v>
      </c>
      <c r="K139" s="255" t="s">
        <v>369</v>
      </c>
      <c r="L139" s="260"/>
      <c r="M139" s="261" t="s">
        <v>1</v>
      </c>
      <c r="N139" s="262" t="s">
        <v>42</v>
      </c>
      <c r="O139" s="92"/>
      <c r="P139" s="237">
        <f>O139*H139</f>
        <v>0</v>
      </c>
      <c r="Q139" s="237">
        <v>0.084379999999999997</v>
      </c>
      <c r="R139" s="237">
        <f>Q139*H139</f>
        <v>9.4783210199999992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383</v>
      </c>
      <c r="AT139" s="239" t="s">
        <v>380</v>
      </c>
      <c r="AU139" s="239" t="s">
        <v>88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5053</v>
      </c>
    </row>
    <row r="140" s="15" customFormat="1">
      <c r="A140" s="15"/>
      <c r="B140" s="274"/>
      <c r="C140" s="275"/>
      <c r="D140" s="243" t="s">
        <v>372</v>
      </c>
      <c r="E140" s="276" t="s">
        <v>1</v>
      </c>
      <c r="F140" s="277" t="s">
        <v>1910</v>
      </c>
      <c r="G140" s="275"/>
      <c r="H140" s="276" t="s">
        <v>1</v>
      </c>
      <c r="I140" s="278"/>
      <c r="J140" s="275"/>
      <c r="K140" s="275"/>
      <c r="L140" s="279"/>
      <c r="M140" s="280"/>
      <c r="N140" s="281"/>
      <c r="O140" s="281"/>
      <c r="P140" s="281"/>
      <c r="Q140" s="281"/>
      <c r="R140" s="281"/>
      <c r="S140" s="281"/>
      <c r="T140" s="282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83" t="s">
        <v>372</v>
      </c>
      <c r="AU140" s="283" t="s">
        <v>88</v>
      </c>
      <c r="AV140" s="15" t="s">
        <v>83</v>
      </c>
      <c r="AW140" s="15" t="s">
        <v>32</v>
      </c>
      <c r="AX140" s="15" t="s">
        <v>76</v>
      </c>
      <c r="AY140" s="283" t="s">
        <v>362</v>
      </c>
    </row>
    <row r="141" s="13" customFormat="1">
      <c r="A141" s="13"/>
      <c r="B141" s="241"/>
      <c r="C141" s="242"/>
      <c r="D141" s="243" t="s">
        <v>372</v>
      </c>
      <c r="E141" s="244" t="s">
        <v>1</v>
      </c>
      <c r="F141" s="245" t="s">
        <v>1911</v>
      </c>
      <c r="G141" s="242"/>
      <c r="H141" s="246">
        <v>112.32899999999999</v>
      </c>
      <c r="I141" s="247"/>
      <c r="J141" s="242"/>
      <c r="K141" s="242"/>
      <c r="L141" s="248"/>
      <c r="M141" s="249"/>
      <c r="N141" s="250"/>
      <c r="O141" s="250"/>
      <c r="P141" s="250"/>
      <c r="Q141" s="250"/>
      <c r="R141" s="250"/>
      <c r="S141" s="250"/>
      <c r="T141" s="25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2" t="s">
        <v>372</v>
      </c>
      <c r="AU141" s="252" t="s">
        <v>88</v>
      </c>
      <c r="AV141" s="13" t="s">
        <v>88</v>
      </c>
      <c r="AW141" s="13" t="s">
        <v>32</v>
      </c>
      <c r="AX141" s="13" t="s">
        <v>83</v>
      </c>
      <c r="AY141" s="252" t="s">
        <v>362</v>
      </c>
    </row>
    <row r="142" s="12" customFormat="1" ht="22.8" customHeight="1">
      <c r="A142" s="12"/>
      <c r="B142" s="212"/>
      <c r="C142" s="213"/>
      <c r="D142" s="214" t="s">
        <v>75</v>
      </c>
      <c r="E142" s="226" t="s">
        <v>406</v>
      </c>
      <c r="F142" s="226" t="s">
        <v>439</v>
      </c>
      <c r="G142" s="213"/>
      <c r="H142" s="213"/>
      <c r="I142" s="216"/>
      <c r="J142" s="227">
        <f>BK142</f>
        <v>0</v>
      </c>
      <c r="K142" s="213"/>
      <c r="L142" s="218"/>
      <c r="M142" s="219"/>
      <c r="N142" s="220"/>
      <c r="O142" s="220"/>
      <c r="P142" s="221">
        <f>SUM(P143:P150)</f>
        <v>0</v>
      </c>
      <c r="Q142" s="220"/>
      <c r="R142" s="221">
        <f>SUM(R143:R150)</f>
        <v>0</v>
      </c>
      <c r="S142" s="220"/>
      <c r="T142" s="222">
        <f>SUM(T143:T150)</f>
        <v>34.982219999999998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3" t="s">
        <v>83</v>
      </c>
      <c r="AT142" s="224" t="s">
        <v>75</v>
      </c>
      <c r="AU142" s="224" t="s">
        <v>83</v>
      </c>
      <c r="AY142" s="223" t="s">
        <v>362</v>
      </c>
      <c r="BK142" s="225">
        <f>SUM(BK143:BK150)</f>
        <v>0</v>
      </c>
    </row>
    <row r="143" s="2" customFormat="1" ht="24.15" customHeight="1">
      <c r="A143" s="39"/>
      <c r="B143" s="40"/>
      <c r="C143" s="228" t="s">
        <v>104</v>
      </c>
      <c r="D143" s="228" t="s">
        <v>365</v>
      </c>
      <c r="E143" s="229" t="s">
        <v>1912</v>
      </c>
      <c r="F143" s="230" t="s">
        <v>1913</v>
      </c>
      <c r="G143" s="231" t="s">
        <v>464</v>
      </c>
      <c r="H143" s="232">
        <v>8.5579999999999998</v>
      </c>
      <c r="I143" s="233"/>
      <c r="J143" s="234">
        <f>ROUND(I143*H143,2)</f>
        <v>0</v>
      </c>
      <c r="K143" s="230" t="s">
        <v>471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1.7</v>
      </c>
      <c r="T143" s="238">
        <f>S143*H143</f>
        <v>14.548599999999999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370</v>
      </c>
      <c r="AT143" s="239" t="s">
        <v>365</v>
      </c>
      <c r="AU143" s="239" t="s">
        <v>88</v>
      </c>
      <c r="AY143" s="18" t="s">
        <v>362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370</v>
      </c>
      <c r="BM143" s="239" t="s">
        <v>5054</v>
      </c>
    </row>
    <row r="144" s="15" customFormat="1">
      <c r="A144" s="15"/>
      <c r="B144" s="274"/>
      <c r="C144" s="275"/>
      <c r="D144" s="243" t="s">
        <v>372</v>
      </c>
      <c r="E144" s="276" t="s">
        <v>1</v>
      </c>
      <c r="F144" s="277" t="s">
        <v>1915</v>
      </c>
      <c r="G144" s="275"/>
      <c r="H144" s="276" t="s">
        <v>1</v>
      </c>
      <c r="I144" s="278"/>
      <c r="J144" s="275"/>
      <c r="K144" s="275"/>
      <c r="L144" s="279"/>
      <c r="M144" s="280"/>
      <c r="N144" s="281"/>
      <c r="O144" s="281"/>
      <c r="P144" s="281"/>
      <c r="Q144" s="281"/>
      <c r="R144" s="281"/>
      <c r="S144" s="281"/>
      <c r="T144" s="282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83" t="s">
        <v>372</v>
      </c>
      <c r="AU144" s="283" t="s">
        <v>88</v>
      </c>
      <c r="AV144" s="15" t="s">
        <v>83</v>
      </c>
      <c r="AW144" s="15" t="s">
        <v>32</v>
      </c>
      <c r="AX144" s="15" t="s">
        <v>76</v>
      </c>
      <c r="AY144" s="283" t="s">
        <v>362</v>
      </c>
    </row>
    <row r="145" s="13" customFormat="1">
      <c r="A145" s="13"/>
      <c r="B145" s="241"/>
      <c r="C145" s="242"/>
      <c r="D145" s="243" t="s">
        <v>372</v>
      </c>
      <c r="E145" s="244" t="s">
        <v>1</v>
      </c>
      <c r="F145" s="245" t="s">
        <v>1916</v>
      </c>
      <c r="G145" s="242"/>
      <c r="H145" s="246">
        <v>8.5579999999999998</v>
      </c>
      <c r="I145" s="247"/>
      <c r="J145" s="242"/>
      <c r="K145" s="242"/>
      <c r="L145" s="248"/>
      <c r="M145" s="249"/>
      <c r="N145" s="250"/>
      <c r="O145" s="250"/>
      <c r="P145" s="250"/>
      <c r="Q145" s="250"/>
      <c r="R145" s="250"/>
      <c r="S145" s="250"/>
      <c r="T145" s="25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2" t="s">
        <v>372</v>
      </c>
      <c r="AU145" s="252" t="s">
        <v>88</v>
      </c>
      <c r="AV145" s="13" t="s">
        <v>88</v>
      </c>
      <c r="AW145" s="13" t="s">
        <v>32</v>
      </c>
      <c r="AX145" s="13" t="s">
        <v>83</v>
      </c>
      <c r="AY145" s="252" t="s">
        <v>362</v>
      </c>
    </row>
    <row r="146" s="2" customFormat="1" ht="33" customHeight="1">
      <c r="A146" s="39"/>
      <c r="B146" s="40"/>
      <c r="C146" s="228" t="s">
        <v>370</v>
      </c>
      <c r="D146" s="228" t="s">
        <v>365</v>
      </c>
      <c r="E146" s="229" t="s">
        <v>1917</v>
      </c>
      <c r="F146" s="230" t="s">
        <v>1918</v>
      </c>
      <c r="G146" s="231" t="s">
        <v>464</v>
      </c>
      <c r="H146" s="232">
        <v>6.4189999999999996</v>
      </c>
      <c r="I146" s="233"/>
      <c r="J146" s="234">
        <f>ROUND(I146*H146,2)</f>
        <v>0</v>
      </c>
      <c r="K146" s="230" t="s">
        <v>369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2.2000000000000002</v>
      </c>
      <c r="T146" s="238">
        <f>S146*H146</f>
        <v>14.1218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370</v>
      </c>
      <c r="AT146" s="239" t="s">
        <v>365</v>
      </c>
      <c r="AU146" s="239" t="s">
        <v>88</v>
      </c>
      <c r="AY146" s="18" t="s">
        <v>362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370</v>
      </c>
      <c r="BM146" s="239" t="s">
        <v>5055</v>
      </c>
    </row>
    <row r="147" s="15" customFormat="1">
      <c r="A147" s="15"/>
      <c r="B147" s="274"/>
      <c r="C147" s="275"/>
      <c r="D147" s="243" t="s">
        <v>372</v>
      </c>
      <c r="E147" s="276" t="s">
        <v>1</v>
      </c>
      <c r="F147" s="277" t="s">
        <v>1448</v>
      </c>
      <c r="G147" s="275"/>
      <c r="H147" s="276" t="s">
        <v>1</v>
      </c>
      <c r="I147" s="278"/>
      <c r="J147" s="275"/>
      <c r="K147" s="275"/>
      <c r="L147" s="279"/>
      <c r="M147" s="280"/>
      <c r="N147" s="281"/>
      <c r="O147" s="281"/>
      <c r="P147" s="281"/>
      <c r="Q147" s="281"/>
      <c r="R147" s="281"/>
      <c r="S147" s="281"/>
      <c r="T147" s="282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83" t="s">
        <v>372</v>
      </c>
      <c r="AU147" s="283" t="s">
        <v>88</v>
      </c>
      <c r="AV147" s="15" t="s">
        <v>83</v>
      </c>
      <c r="AW147" s="15" t="s">
        <v>32</v>
      </c>
      <c r="AX147" s="15" t="s">
        <v>76</v>
      </c>
      <c r="AY147" s="283" t="s">
        <v>362</v>
      </c>
    </row>
    <row r="148" s="13" customFormat="1">
      <c r="A148" s="13"/>
      <c r="B148" s="241"/>
      <c r="C148" s="242"/>
      <c r="D148" s="243" t="s">
        <v>372</v>
      </c>
      <c r="E148" s="244" t="s">
        <v>1</v>
      </c>
      <c r="F148" s="245" t="s">
        <v>1920</v>
      </c>
      <c r="G148" s="242"/>
      <c r="H148" s="246">
        <v>6.4189999999999996</v>
      </c>
      <c r="I148" s="247"/>
      <c r="J148" s="242"/>
      <c r="K148" s="242"/>
      <c r="L148" s="248"/>
      <c r="M148" s="249"/>
      <c r="N148" s="250"/>
      <c r="O148" s="250"/>
      <c r="P148" s="250"/>
      <c r="Q148" s="250"/>
      <c r="R148" s="250"/>
      <c r="S148" s="250"/>
      <c r="T148" s="25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2" t="s">
        <v>372</v>
      </c>
      <c r="AU148" s="252" t="s">
        <v>88</v>
      </c>
      <c r="AV148" s="13" t="s">
        <v>88</v>
      </c>
      <c r="AW148" s="13" t="s">
        <v>32</v>
      </c>
      <c r="AX148" s="13" t="s">
        <v>83</v>
      </c>
      <c r="AY148" s="252" t="s">
        <v>362</v>
      </c>
    </row>
    <row r="149" s="2" customFormat="1" ht="24.15" customHeight="1">
      <c r="A149" s="39"/>
      <c r="B149" s="40"/>
      <c r="C149" s="228" t="s">
        <v>363</v>
      </c>
      <c r="D149" s="228" t="s">
        <v>365</v>
      </c>
      <c r="E149" s="229" t="s">
        <v>1921</v>
      </c>
      <c r="F149" s="230" t="s">
        <v>1922</v>
      </c>
      <c r="G149" s="231" t="s">
        <v>368</v>
      </c>
      <c r="H149" s="232">
        <v>106.98</v>
      </c>
      <c r="I149" s="233"/>
      <c r="J149" s="234">
        <f>ROUND(I149*H149,2)</f>
        <v>0</v>
      </c>
      <c r="K149" s="230" t="s">
        <v>369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0.058999999999999997</v>
      </c>
      <c r="T149" s="238">
        <f>S149*H149</f>
        <v>6.31182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370</v>
      </c>
      <c r="AT149" s="239" t="s">
        <v>365</v>
      </c>
      <c r="AU149" s="239" t="s">
        <v>88</v>
      </c>
      <c r="AY149" s="18" t="s">
        <v>362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370</v>
      </c>
      <c r="BM149" s="239" t="s">
        <v>5056</v>
      </c>
    </row>
    <row r="150" s="13" customFormat="1">
      <c r="A150" s="13"/>
      <c r="B150" s="241"/>
      <c r="C150" s="242"/>
      <c r="D150" s="243" t="s">
        <v>372</v>
      </c>
      <c r="E150" s="244" t="s">
        <v>1</v>
      </c>
      <c r="F150" s="245" t="s">
        <v>1924</v>
      </c>
      <c r="G150" s="242"/>
      <c r="H150" s="246">
        <v>106.98</v>
      </c>
      <c r="I150" s="247"/>
      <c r="J150" s="242"/>
      <c r="K150" s="242"/>
      <c r="L150" s="248"/>
      <c r="M150" s="249"/>
      <c r="N150" s="250"/>
      <c r="O150" s="250"/>
      <c r="P150" s="250"/>
      <c r="Q150" s="250"/>
      <c r="R150" s="250"/>
      <c r="S150" s="250"/>
      <c r="T150" s="25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2" t="s">
        <v>372</v>
      </c>
      <c r="AU150" s="252" t="s">
        <v>88</v>
      </c>
      <c r="AV150" s="13" t="s">
        <v>88</v>
      </c>
      <c r="AW150" s="13" t="s">
        <v>32</v>
      </c>
      <c r="AX150" s="13" t="s">
        <v>83</v>
      </c>
      <c r="AY150" s="252" t="s">
        <v>362</v>
      </c>
    </row>
    <row r="151" s="12" customFormat="1" ht="22.8" customHeight="1">
      <c r="A151" s="12"/>
      <c r="B151" s="212"/>
      <c r="C151" s="213"/>
      <c r="D151" s="214" t="s">
        <v>75</v>
      </c>
      <c r="E151" s="226" t="s">
        <v>477</v>
      </c>
      <c r="F151" s="226" t="s">
        <v>478</v>
      </c>
      <c r="G151" s="213"/>
      <c r="H151" s="213"/>
      <c r="I151" s="216"/>
      <c r="J151" s="227">
        <f>BK151</f>
        <v>0</v>
      </c>
      <c r="K151" s="213"/>
      <c r="L151" s="218"/>
      <c r="M151" s="219"/>
      <c r="N151" s="220"/>
      <c r="O151" s="220"/>
      <c r="P151" s="221">
        <f>SUM(P152:P160)</f>
        <v>0</v>
      </c>
      <c r="Q151" s="220"/>
      <c r="R151" s="221">
        <f>SUM(R152:R160)</f>
        <v>0</v>
      </c>
      <c r="S151" s="220"/>
      <c r="T151" s="222">
        <f>SUM(T152:T160)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3" t="s">
        <v>83</v>
      </c>
      <c r="AT151" s="224" t="s">
        <v>75</v>
      </c>
      <c r="AU151" s="224" t="s">
        <v>83</v>
      </c>
      <c r="AY151" s="223" t="s">
        <v>362</v>
      </c>
      <c r="BK151" s="225">
        <f>SUM(BK152:BK160)</f>
        <v>0</v>
      </c>
    </row>
    <row r="152" s="2" customFormat="1" ht="16.5" customHeight="1">
      <c r="A152" s="39"/>
      <c r="B152" s="40"/>
      <c r="C152" s="228" t="s">
        <v>386</v>
      </c>
      <c r="D152" s="228" t="s">
        <v>365</v>
      </c>
      <c r="E152" s="229" t="s">
        <v>480</v>
      </c>
      <c r="F152" s="230" t="s">
        <v>481</v>
      </c>
      <c r="G152" s="231" t="s">
        <v>482</v>
      </c>
      <c r="H152" s="232">
        <v>35.838000000000001</v>
      </c>
      <c r="I152" s="233"/>
      <c r="J152" s="234">
        <f>ROUND(I152*H152,2)</f>
        <v>0</v>
      </c>
      <c r="K152" s="230" t="s">
        <v>369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370</v>
      </c>
      <c r="AT152" s="239" t="s">
        <v>365</v>
      </c>
      <c r="AU152" s="239" t="s">
        <v>88</v>
      </c>
      <c r="AY152" s="18" t="s">
        <v>362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370</v>
      </c>
      <c r="BM152" s="239" t="s">
        <v>5057</v>
      </c>
    </row>
    <row r="153" s="2" customFormat="1" ht="24.15" customHeight="1">
      <c r="A153" s="39"/>
      <c r="B153" s="40"/>
      <c r="C153" s="228" t="s">
        <v>397</v>
      </c>
      <c r="D153" s="228" t="s">
        <v>365</v>
      </c>
      <c r="E153" s="229" t="s">
        <v>737</v>
      </c>
      <c r="F153" s="230" t="s">
        <v>738</v>
      </c>
      <c r="G153" s="231" t="s">
        <v>482</v>
      </c>
      <c r="H153" s="232">
        <v>35.838000000000001</v>
      </c>
      <c r="I153" s="233"/>
      <c r="J153" s="234">
        <f>ROUND(I153*H153,2)</f>
        <v>0</v>
      </c>
      <c r="K153" s="230" t="s">
        <v>369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370</v>
      </c>
      <c r="AT153" s="239" t="s">
        <v>365</v>
      </c>
      <c r="AU153" s="239" t="s">
        <v>88</v>
      </c>
      <c r="AY153" s="18" t="s">
        <v>362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370</v>
      </c>
      <c r="BM153" s="239" t="s">
        <v>5058</v>
      </c>
    </row>
    <row r="154" s="2" customFormat="1" ht="24.15" customHeight="1">
      <c r="A154" s="39"/>
      <c r="B154" s="40"/>
      <c r="C154" s="228" t="s">
        <v>383</v>
      </c>
      <c r="D154" s="228" t="s">
        <v>365</v>
      </c>
      <c r="E154" s="229" t="s">
        <v>489</v>
      </c>
      <c r="F154" s="230" t="s">
        <v>490</v>
      </c>
      <c r="G154" s="231" t="s">
        <v>482</v>
      </c>
      <c r="H154" s="232">
        <v>35.838000000000001</v>
      </c>
      <c r="I154" s="233"/>
      <c r="J154" s="234">
        <f>ROUND(I154*H154,2)</f>
        <v>0</v>
      </c>
      <c r="K154" s="230" t="s">
        <v>369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370</v>
      </c>
      <c r="AT154" s="239" t="s">
        <v>365</v>
      </c>
      <c r="AU154" s="239" t="s">
        <v>88</v>
      </c>
      <c r="AY154" s="18" t="s">
        <v>362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370</v>
      </c>
      <c r="BM154" s="239" t="s">
        <v>5059</v>
      </c>
    </row>
    <row r="155" s="2" customFormat="1" ht="24.15" customHeight="1">
      <c r="A155" s="39"/>
      <c r="B155" s="40"/>
      <c r="C155" s="228" t="s">
        <v>406</v>
      </c>
      <c r="D155" s="228" t="s">
        <v>365</v>
      </c>
      <c r="E155" s="229" t="s">
        <v>493</v>
      </c>
      <c r="F155" s="230" t="s">
        <v>494</v>
      </c>
      <c r="G155" s="231" t="s">
        <v>482</v>
      </c>
      <c r="H155" s="232">
        <v>358.38</v>
      </c>
      <c r="I155" s="233"/>
      <c r="J155" s="234">
        <f>ROUND(I155*H155,2)</f>
        <v>0</v>
      </c>
      <c r="K155" s="230" t="s">
        <v>369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370</v>
      </c>
      <c r="AT155" s="239" t="s">
        <v>365</v>
      </c>
      <c r="AU155" s="239" t="s">
        <v>88</v>
      </c>
      <c r="AY155" s="18" t="s">
        <v>362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370</v>
      </c>
      <c r="BM155" s="239" t="s">
        <v>5060</v>
      </c>
    </row>
    <row r="156" s="13" customFormat="1">
      <c r="A156" s="13"/>
      <c r="B156" s="241"/>
      <c r="C156" s="242"/>
      <c r="D156" s="243" t="s">
        <v>372</v>
      </c>
      <c r="E156" s="242"/>
      <c r="F156" s="245" t="s">
        <v>1929</v>
      </c>
      <c r="G156" s="242"/>
      <c r="H156" s="246">
        <v>358.38</v>
      </c>
      <c r="I156" s="247"/>
      <c r="J156" s="242"/>
      <c r="K156" s="242"/>
      <c r="L156" s="248"/>
      <c r="M156" s="249"/>
      <c r="N156" s="250"/>
      <c r="O156" s="250"/>
      <c r="P156" s="250"/>
      <c r="Q156" s="250"/>
      <c r="R156" s="250"/>
      <c r="S156" s="250"/>
      <c r="T156" s="25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2" t="s">
        <v>372</v>
      </c>
      <c r="AU156" s="252" t="s">
        <v>88</v>
      </c>
      <c r="AV156" s="13" t="s">
        <v>88</v>
      </c>
      <c r="AW156" s="13" t="s">
        <v>4</v>
      </c>
      <c r="AX156" s="13" t="s">
        <v>83</v>
      </c>
      <c r="AY156" s="252" t="s">
        <v>362</v>
      </c>
    </row>
    <row r="157" s="2" customFormat="1" ht="33" customHeight="1">
      <c r="A157" s="39"/>
      <c r="B157" s="40"/>
      <c r="C157" s="228" t="s">
        <v>411</v>
      </c>
      <c r="D157" s="228" t="s">
        <v>365</v>
      </c>
      <c r="E157" s="229" t="s">
        <v>498</v>
      </c>
      <c r="F157" s="230" t="s">
        <v>499</v>
      </c>
      <c r="G157" s="231" t="s">
        <v>482</v>
      </c>
      <c r="H157" s="232">
        <v>10.750999999999999</v>
      </c>
      <c r="I157" s="233"/>
      <c r="J157" s="234">
        <f>ROUND(I157*H157,2)</f>
        <v>0</v>
      </c>
      <c r="K157" s="230" t="s">
        <v>369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370</v>
      </c>
      <c r="AT157" s="239" t="s">
        <v>365</v>
      </c>
      <c r="AU157" s="239" t="s">
        <v>88</v>
      </c>
      <c r="AY157" s="18" t="s">
        <v>362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88</v>
      </c>
      <c r="BK157" s="240">
        <f>ROUND(I157*H157,2)</f>
        <v>0</v>
      </c>
      <c r="BL157" s="18" t="s">
        <v>370</v>
      </c>
      <c r="BM157" s="239" t="s">
        <v>5061</v>
      </c>
    </row>
    <row r="158" s="13" customFormat="1">
      <c r="A158" s="13"/>
      <c r="B158" s="241"/>
      <c r="C158" s="242"/>
      <c r="D158" s="243" t="s">
        <v>372</v>
      </c>
      <c r="E158" s="242"/>
      <c r="F158" s="245" t="s">
        <v>1931</v>
      </c>
      <c r="G158" s="242"/>
      <c r="H158" s="246">
        <v>10.750999999999999</v>
      </c>
      <c r="I158" s="247"/>
      <c r="J158" s="242"/>
      <c r="K158" s="242"/>
      <c r="L158" s="248"/>
      <c r="M158" s="249"/>
      <c r="N158" s="250"/>
      <c r="O158" s="250"/>
      <c r="P158" s="250"/>
      <c r="Q158" s="250"/>
      <c r="R158" s="250"/>
      <c r="S158" s="250"/>
      <c r="T158" s="25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2" t="s">
        <v>372</v>
      </c>
      <c r="AU158" s="252" t="s">
        <v>88</v>
      </c>
      <c r="AV158" s="13" t="s">
        <v>88</v>
      </c>
      <c r="AW158" s="13" t="s">
        <v>4</v>
      </c>
      <c r="AX158" s="13" t="s">
        <v>83</v>
      </c>
      <c r="AY158" s="252" t="s">
        <v>362</v>
      </c>
    </row>
    <row r="159" s="2" customFormat="1" ht="44.25" customHeight="1">
      <c r="A159" s="39"/>
      <c r="B159" s="40"/>
      <c r="C159" s="228" t="s">
        <v>416</v>
      </c>
      <c r="D159" s="228" t="s">
        <v>365</v>
      </c>
      <c r="E159" s="229" t="s">
        <v>503</v>
      </c>
      <c r="F159" s="230" t="s">
        <v>504</v>
      </c>
      <c r="G159" s="231" t="s">
        <v>482</v>
      </c>
      <c r="H159" s="232">
        <v>25.087</v>
      </c>
      <c r="I159" s="233"/>
      <c r="J159" s="234">
        <f>ROUND(I159*H159,2)</f>
        <v>0</v>
      </c>
      <c r="K159" s="230" t="s">
        <v>369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370</v>
      </c>
      <c r="AT159" s="239" t="s">
        <v>365</v>
      </c>
      <c r="AU159" s="239" t="s">
        <v>88</v>
      </c>
      <c r="AY159" s="18" t="s">
        <v>362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370</v>
      </c>
      <c r="BM159" s="239" t="s">
        <v>5062</v>
      </c>
    </row>
    <row r="160" s="13" customFormat="1">
      <c r="A160" s="13"/>
      <c r="B160" s="241"/>
      <c r="C160" s="242"/>
      <c r="D160" s="243" t="s">
        <v>372</v>
      </c>
      <c r="E160" s="242"/>
      <c r="F160" s="245" t="s">
        <v>1933</v>
      </c>
      <c r="G160" s="242"/>
      <c r="H160" s="246">
        <v>25.087</v>
      </c>
      <c r="I160" s="247"/>
      <c r="J160" s="242"/>
      <c r="K160" s="242"/>
      <c r="L160" s="248"/>
      <c r="M160" s="249"/>
      <c r="N160" s="250"/>
      <c r="O160" s="250"/>
      <c r="P160" s="250"/>
      <c r="Q160" s="250"/>
      <c r="R160" s="250"/>
      <c r="S160" s="250"/>
      <c r="T160" s="25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2" t="s">
        <v>372</v>
      </c>
      <c r="AU160" s="252" t="s">
        <v>88</v>
      </c>
      <c r="AV160" s="13" t="s">
        <v>88</v>
      </c>
      <c r="AW160" s="13" t="s">
        <v>4</v>
      </c>
      <c r="AX160" s="13" t="s">
        <v>83</v>
      </c>
      <c r="AY160" s="252" t="s">
        <v>362</v>
      </c>
    </row>
    <row r="161" s="12" customFormat="1" ht="22.8" customHeight="1">
      <c r="A161" s="12"/>
      <c r="B161" s="212"/>
      <c r="C161" s="213"/>
      <c r="D161" s="214" t="s">
        <v>75</v>
      </c>
      <c r="E161" s="226" t="s">
        <v>507</v>
      </c>
      <c r="F161" s="226" t="s">
        <v>508</v>
      </c>
      <c r="G161" s="213"/>
      <c r="H161" s="213"/>
      <c r="I161" s="216"/>
      <c r="J161" s="227">
        <f>BK161</f>
        <v>0</v>
      </c>
      <c r="K161" s="213"/>
      <c r="L161" s="218"/>
      <c r="M161" s="219"/>
      <c r="N161" s="220"/>
      <c r="O161" s="220"/>
      <c r="P161" s="221">
        <f>P162</f>
        <v>0</v>
      </c>
      <c r="Q161" s="220"/>
      <c r="R161" s="221">
        <f>R162</f>
        <v>0</v>
      </c>
      <c r="S161" s="220"/>
      <c r="T161" s="222">
        <f>T162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3" t="s">
        <v>83</v>
      </c>
      <c r="AT161" s="224" t="s">
        <v>75</v>
      </c>
      <c r="AU161" s="224" t="s">
        <v>83</v>
      </c>
      <c r="AY161" s="223" t="s">
        <v>362</v>
      </c>
      <c r="BK161" s="225">
        <f>BK162</f>
        <v>0</v>
      </c>
    </row>
    <row r="162" s="2" customFormat="1" ht="21.75" customHeight="1">
      <c r="A162" s="39"/>
      <c r="B162" s="40"/>
      <c r="C162" s="228" t="s">
        <v>8</v>
      </c>
      <c r="D162" s="228" t="s">
        <v>365</v>
      </c>
      <c r="E162" s="229" t="s">
        <v>1253</v>
      </c>
      <c r="F162" s="230" t="s">
        <v>1254</v>
      </c>
      <c r="G162" s="231" t="s">
        <v>482</v>
      </c>
      <c r="H162" s="232">
        <v>9.7349999999999994</v>
      </c>
      <c r="I162" s="233"/>
      <c r="J162" s="234">
        <f>ROUND(I162*H162,2)</f>
        <v>0</v>
      </c>
      <c r="K162" s="230" t="s">
        <v>369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370</v>
      </c>
      <c r="AT162" s="239" t="s">
        <v>365</v>
      </c>
      <c r="AU162" s="239" t="s">
        <v>88</v>
      </c>
      <c r="AY162" s="18" t="s">
        <v>362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88</v>
      </c>
      <c r="BK162" s="240">
        <f>ROUND(I162*H162,2)</f>
        <v>0</v>
      </c>
      <c r="BL162" s="18" t="s">
        <v>370</v>
      </c>
      <c r="BM162" s="239" t="s">
        <v>5063</v>
      </c>
    </row>
    <row r="163" s="12" customFormat="1" ht="25.92" customHeight="1">
      <c r="A163" s="12"/>
      <c r="B163" s="212"/>
      <c r="C163" s="213"/>
      <c r="D163" s="214" t="s">
        <v>75</v>
      </c>
      <c r="E163" s="215" t="s">
        <v>513</v>
      </c>
      <c r="F163" s="215" t="s">
        <v>514</v>
      </c>
      <c r="G163" s="213"/>
      <c r="H163" s="213"/>
      <c r="I163" s="216"/>
      <c r="J163" s="217">
        <f>BK163</f>
        <v>0</v>
      </c>
      <c r="K163" s="213"/>
      <c r="L163" s="218"/>
      <c r="M163" s="219"/>
      <c r="N163" s="220"/>
      <c r="O163" s="220"/>
      <c r="P163" s="221">
        <f>P164+P218+P242+P246</f>
        <v>0</v>
      </c>
      <c r="Q163" s="220"/>
      <c r="R163" s="221">
        <f>R164+R218+R242+R246</f>
        <v>2.5445824700000004</v>
      </c>
      <c r="S163" s="220"/>
      <c r="T163" s="222">
        <f>T164+T218+T242+T246</f>
        <v>0.85583999999999993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3" t="s">
        <v>88</v>
      </c>
      <c r="AT163" s="224" t="s">
        <v>75</v>
      </c>
      <c r="AU163" s="224" t="s">
        <v>76</v>
      </c>
      <c r="AY163" s="223" t="s">
        <v>362</v>
      </c>
      <c r="BK163" s="225">
        <f>BK164+BK218+BK242+BK246</f>
        <v>0</v>
      </c>
    </row>
    <row r="164" s="12" customFormat="1" ht="22.8" customHeight="1">
      <c r="A164" s="12"/>
      <c r="B164" s="212"/>
      <c r="C164" s="213"/>
      <c r="D164" s="214" t="s">
        <v>75</v>
      </c>
      <c r="E164" s="226" t="s">
        <v>1935</v>
      </c>
      <c r="F164" s="226" t="s">
        <v>1936</v>
      </c>
      <c r="G164" s="213"/>
      <c r="H164" s="213"/>
      <c r="I164" s="216"/>
      <c r="J164" s="227">
        <f>BK164</f>
        <v>0</v>
      </c>
      <c r="K164" s="213"/>
      <c r="L164" s="218"/>
      <c r="M164" s="219"/>
      <c r="N164" s="220"/>
      <c r="O164" s="220"/>
      <c r="P164" s="221">
        <f>SUM(P165:P217)</f>
        <v>0</v>
      </c>
      <c r="Q164" s="220"/>
      <c r="R164" s="221">
        <f>SUM(R165:R217)</f>
        <v>1.8261198700000003</v>
      </c>
      <c r="S164" s="220"/>
      <c r="T164" s="222">
        <f>SUM(T165:T217)</f>
        <v>0.58838999999999997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3" t="s">
        <v>88</v>
      </c>
      <c r="AT164" s="224" t="s">
        <v>75</v>
      </c>
      <c r="AU164" s="224" t="s">
        <v>83</v>
      </c>
      <c r="AY164" s="223" t="s">
        <v>362</v>
      </c>
      <c r="BK164" s="225">
        <f>SUM(BK165:BK217)</f>
        <v>0</v>
      </c>
    </row>
    <row r="165" s="2" customFormat="1" ht="24.15" customHeight="1">
      <c r="A165" s="39"/>
      <c r="B165" s="40"/>
      <c r="C165" s="228" t="s">
        <v>427</v>
      </c>
      <c r="D165" s="228" t="s">
        <v>365</v>
      </c>
      <c r="E165" s="229" t="s">
        <v>1937</v>
      </c>
      <c r="F165" s="230" t="s">
        <v>1938</v>
      </c>
      <c r="G165" s="231" t="s">
        <v>368</v>
      </c>
      <c r="H165" s="232">
        <v>176.28</v>
      </c>
      <c r="I165" s="233"/>
      <c r="J165" s="234">
        <f>ROUND(I165*H165,2)</f>
        <v>0</v>
      </c>
      <c r="K165" s="230" t="s">
        <v>369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440</v>
      </c>
      <c r="AT165" s="239" t="s">
        <v>365</v>
      </c>
      <c r="AU165" s="239" t="s">
        <v>88</v>
      </c>
      <c r="AY165" s="18" t="s">
        <v>362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88</v>
      </c>
      <c r="BK165" s="240">
        <f>ROUND(I165*H165,2)</f>
        <v>0</v>
      </c>
      <c r="BL165" s="18" t="s">
        <v>440</v>
      </c>
      <c r="BM165" s="239" t="s">
        <v>5064</v>
      </c>
    </row>
    <row r="166" s="15" customFormat="1">
      <c r="A166" s="15"/>
      <c r="B166" s="274"/>
      <c r="C166" s="275"/>
      <c r="D166" s="243" t="s">
        <v>372</v>
      </c>
      <c r="E166" s="276" t="s">
        <v>1</v>
      </c>
      <c r="F166" s="277" t="s">
        <v>1940</v>
      </c>
      <c r="G166" s="275"/>
      <c r="H166" s="276" t="s">
        <v>1</v>
      </c>
      <c r="I166" s="278"/>
      <c r="J166" s="275"/>
      <c r="K166" s="275"/>
      <c r="L166" s="279"/>
      <c r="M166" s="280"/>
      <c r="N166" s="281"/>
      <c r="O166" s="281"/>
      <c r="P166" s="281"/>
      <c r="Q166" s="281"/>
      <c r="R166" s="281"/>
      <c r="S166" s="281"/>
      <c r="T166" s="282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83" t="s">
        <v>372</v>
      </c>
      <c r="AU166" s="283" t="s">
        <v>88</v>
      </c>
      <c r="AV166" s="15" t="s">
        <v>83</v>
      </c>
      <c r="AW166" s="15" t="s">
        <v>32</v>
      </c>
      <c r="AX166" s="15" t="s">
        <v>76</v>
      </c>
      <c r="AY166" s="283" t="s">
        <v>362</v>
      </c>
    </row>
    <row r="167" s="15" customFormat="1">
      <c r="A167" s="15"/>
      <c r="B167" s="274"/>
      <c r="C167" s="275"/>
      <c r="D167" s="243" t="s">
        <v>372</v>
      </c>
      <c r="E167" s="276" t="s">
        <v>1</v>
      </c>
      <c r="F167" s="277" t="s">
        <v>684</v>
      </c>
      <c r="G167" s="275"/>
      <c r="H167" s="276" t="s">
        <v>1</v>
      </c>
      <c r="I167" s="278"/>
      <c r="J167" s="275"/>
      <c r="K167" s="275"/>
      <c r="L167" s="279"/>
      <c r="M167" s="280"/>
      <c r="N167" s="281"/>
      <c r="O167" s="281"/>
      <c r="P167" s="281"/>
      <c r="Q167" s="281"/>
      <c r="R167" s="281"/>
      <c r="S167" s="281"/>
      <c r="T167" s="282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83" t="s">
        <v>372</v>
      </c>
      <c r="AU167" s="283" t="s">
        <v>88</v>
      </c>
      <c r="AV167" s="15" t="s">
        <v>83</v>
      </c>
      <c r="AW167" s="15" t="s">
        <v>32</v>
      </c>
      <c r="AX167" s="15" t="s">
        <v>76</v>
      </c>
      <c r="AY167" s="283" t="s">
        <v>362</v>
      </c>
    </row>
    <row r="168" s="13" customFormat="1">
      <c r="A168" s="13"/>
      <c r="B168" s="241"/>
      <c r="C168" s="242"/>
      <c r="D168" s="243" t="s">
        <v>372</v>
      </c>
      <c r="E168" s="244" t="s">
        <v>1</v>
      </c>
      <c r="F168" s="245" t="s">
        <v>1941</v>
      </c>
      <c r="G168" s="242"/>
      <c r="H168" s="246">
        <v>35.659999999999997</v>
      </c>
      <c r="I168" s="247"/>
      <c r="J168" s="242"/>
      <c r="K168" s="242"/>
      <c r="L168" s="248"/>
      <c r="M168" s="249"/>
      <c r="N168" s="250"/>
      <c r="O168" s="250"/>
      <c r="P168" s="250"/>
      <c r="Q168" s="250"/>
      <c r="R168" s="250"/>
      <c r="S168" s="250"/>
      <c r="T168" s="25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2" t="s">
        <v>372</v>
      </c>
      <c r="AU168" s="252" t="s">
        <v>88</v>
      </c>
      <c r="AV168" s="13" t="s">
        <v>88</v>
      </c>
      <c r="AW168" s="13" t="s">
        <v>32</v>
      </c>
      <c r="AX168" s="13" t="s">
        <v>76</v>
      </c>
      <c r="AY168" s="252" t="s">
        <v>362</v>
      </c>
    </row>
    <row r="169" s="15" customFormat="1">
      <c r="A169" s="15"/>
      <c r="B169" s="274"/>
      <c r="C169" s="275"/>
      <c r="D169" s="243" t="s">
        <v>372</v>
      </c>
      <c r="E169" s="276" t="s">
        <v>1</v>
      </c>
      <c r="F169" s="277" t="s">
        <v>688</v>
      </c>
      <c r="G169" s="275"/>
      <c r="H169" s="276" t="s">
        <v>1</v>
      </c>
      <c r="I169" s="278"/>
      <c r="J169" s="275"/>
      <c r="K169" s="275"/>
      <c r="L169" s="279"/>
      <c r="M169" s="280"/>
      <c r="N169" s="281"/>
      <c r="O169" s="281"/>
      <c r="P169" s="281"/>
      <c r="Q169" s="281"/>
      <c r="R169" s="281"/>
      <c r="S169" s="281"/>
      <c r="T169" s="282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83" t="s">
        <v>372</v>
      </c>
      <c r="AU169" s="283" t="s">
        <v>88</v>
      </c>
      <c r="AV169" s="15" t="s">
        <v>83</v>
      </c>
      <c r="AW169" s="15" t="s">
        <v>32</v>
      </c>
      <c r="AX169" s="15" t="s">
        <v>76</v>
      </c>
      <c r="AY169" s="283" t="s">
        <v>362</v>
      </c>
    </row>
    <row r="170" s="13" customFormat="1">
      <c r="A170" s="13"/>
      <c r="B170" s="241"/>
      <c r="C170" s="242"/>
      <c r="D170" s="243" t="s">
        <v>372</v>
      </c>
      <c r="E170" s="244" t="s">
        <v>1</v>
      </c>
      <c r="F170" s="245" t="s">
        <v>1941</v>
      </c>
      <c r="G170" s="242"/>
      <c r="H170" s="246">
        <v>35.659999999999997</v>
      </c>
      <c r="I170" s="247"/>
      <c r="J170" s="242"/>
      <c r="K170" s="242"/>
      <c r="L170" s="248"/>
      <c r="M170" s="249"/>
      <c r="N170" s="250"/>
      <c r="O170" s="250"/>
      <c r="P170" s="250"/>
      <c r="Q170" s="250"/>
      <c r="R170" s="250"/>
      <c r="S170" s="250"/>
      <c r="T170" s="25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2" t="s">
        <v>372</v>
      </c>
      <c r="AU170" s="252" t="s">
        <v>88</v>
      </c>
      <c r="AV170" s="13" t="s">
        <v>88</v>
      </c>
      <c r="AW170" s="13" t="s">
        <v>32</v>
      </c>
      <c r="AX170" s="13" t="s">
        <v>76</v>
      </c>
      <c r="AY170" s="252" t="s">
        <v>362</v>
      </c>
    </row>
    <row r="171" s="15" customFormat="1">
      <c r="A171" s="15"/>
      <c r="B171" s="274"/>
      <c r="C171" s="275"/>
      <c r="D171" s="243" t="s">
        <v>372</v>
      </c>
      <c r="E171" s="276" t="s">
        <v>1</v>
      </c>
      <c r="F171" s="277" t="s">
        <v>772</v>
      </c>
      <c r="G171" s="275"/>
      <c r="H171" s="276" t="s">
        <v>1</v>
      </c>
      <c r="I171" s="278"/>
      <c r="J171" s="275"/>
      <c r="K171" s="275"/>
      <c r="L171" s="279"/>
      <c r="M171" s="280"/>
      <c r="N171" s="281"/>
      <c r="O171" s="281"/>
      <c r="P171" s="281"/>
      <c r="Q171" s="281"/>
      <c r="R171" s="281"/>
      <c r="S171" s="281"/>
      <c r="T171" s="282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83" t="s">
        <v>372</v>
      </c>
      <c r="AU171" s="283" t="s">
        <v>88</v>
      </c>
      <c r="AV171" s="15" t="s">
        <v>83</v>
      </c>
      <c r="AW171" s="15" t="s">
        <v>32</v>
      </c>
      <c r="AX171" s="15" t="s">
        <v>76</v>
      </c>
      <c r="AY171" s="283" t="s">
        <v>362</v>
      </c>
    </row>
    <row r="172" s="13" customFormat="1">
      <c r="A172" s="13"/>
      <c r="B172" s="241"/>
      <c r="C172" s="242"/>
      <c r="D172" s="243" t="s">
        <v>372</v>
      </c>
      <c r="E172" s="244" t="s">
        <v>1</v>
      </c>
      <c r="F172" s="245" t="s">
        <v>1941</v>
      </c>
      <c r="G172" s="242"/>
      <c r="H172" s="246">
        <v>35.659999999999997</v>
      </c>
      <c r="I172" s="247"/>
      <c r="J172" s="242"/>
      <c r="K172" s="242"/>
      <c r="L172" s="248"/>
      <c r="M172" s="249"/>
      <c r="N172" s="250"/>
      <c r="O172" s="250"/>
      <c r="P172" s="250"/>
      <c r="Q172" s="250"/>
      <c r="R172" s="250"/>
      <c r="S172" s="250"/>
      <c r="T172" s="25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2" t="s">
        <v>372</v>
      </c>
      <c r="AU172" s="252" t="s">
        <v>88</v>
      </c>
      <c r="AV172" s="13" t="s">
        <v>88</v>
      </c>
      <c r="AW172" s="13" t="s">
        <v>32</v>
      </c>
      <c r="AX172" s="13" t="s">
        <v>76</v>
      </c>
      <c r="AY172" s="252" t="s">
        <v>362</v>
      </c>
    </row>
    <row r="173" s="15" customFormat="1">
      <c r="A173" s="15"/>
      <c r="B173" s="274"/>
      <c r="C173" s="275"/>
      <c r="D173" s="243" t="s">
        <v>372</v>
      </c>
      <c r="E173" s="276" t="s">
        <v>1</v>
      </c>
      <c r="F173" s="277" t="s">
        <v>5065</v>
      </c>
      <c r="G173" s="275"/>
      <c r="H173" s="276" t="s">
        <v>1</v>
      </c>
      <c r="I173" s="278"/>
      <c r="J173" s="275"/>
      <c r="K173" s="275"/>
      <c r="L173" s="279"/>
      <c r="M173" s="280"/>
      <c r="N173" s="281"/>
      <c r="O173" s="281"/>
      <c r="P173" s="281"/>
      <c r="Q173" s="281"/>
      <c r="R173" s="281"/>
      <c r="S173" s="281"/>
      <c r="T173" s="282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83" t="s">
        <v>372</v>
      </c>
      <c r="AU173" s="283" t="s">
        <v>88</v>
      </c>
      <c r="AV173" s="15" t="s">
        <v>83</v>
      </c>
      <c r="AW173" s="15" t="s">
        <v>32</v>
      </c>
      <c r="AX173" s="15" t="s">
        <v>76</v>
      </c>
      <c r="AY173" s="283" t="s">
        <v>362</v>
      </c>
    </row>
    <row r="174" s="13" customFormat="1">
      <c r="A174" s="13"/>
      <c r="B174" s="241"/>
      <c r="C174" s="242"/>
      <c r="D174" s="243" t="s">
        <v>372</v>
      </c>
      <c r="E174" s="244" t="s">
        <v>1</v>
      </c>
      <c r="F174" s="245" t="s">
        <v>1943</v>
      </c>
      <c r="G174" s="242"/>
      <c r="H174" s="246">
        <v>69.299999999999997</v>
      </c>
      <c r="I174" s="247"/>
      <c r="J174" s="242"/>
      <c r="K174" s="242"/>
      <c r="L174" s="248"/>
      <c r="M174" s="249"/>
      <c r="N174" s="250"/>
      <c r="O174" s="250"/>
      <c r="P174" s="250"/>
      <c r="Q174" s="250"/>
      <c r="R174" s="250"/>
      <c r="S174" s="250"/>
      <c r="T174" s="25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2" t="s">
        <v>372</v>
      </c>
      <c r="AU174" s="252" t="s">
        <v>88</v>
      </c>
      <c r="AV174" s="13" t="s">
        <v>88</v>
      </c>
      <c r="AW174" s="13" t="s">
        <v>32</v>
      </c>
      <c r="AX174" s="13" t="s">
        <v>76</v>
      </c>
      <c r="AY174" s="252" t="s">
        <v>362</v>
      </c>
    </row>
    <row r="175" s="14" customFormat="1">
      <c r="A175" s="14"/>
      <c r="B175" s="263"/>
      <c r="C175" s="264"/>
      <c r="D175" s="243" t="s">
        <v>372</v>
      </c>
      <c r="E175" s="265" t="s">
        <v>1</v>
      </c>
      <c r="F175" s="266" t="s">
        <v>396</v>
      </c>
      <c r="G175" s="264"/>
      <c r="H175" s="267">
        <v>176.28</v>
      </c>
      <c r="I175" s="268"/>
      <c r="J175" s="264"/>
      <c r="K175" s="264"/>
      <c r="L175" s="269"/>
      <c r="M175" s="270"/>
      <c r="N175" s="271"/>
      <c r="O175" s="271"/>
      <c r="P175" s="271"/>
      <c r="Q175" s="271"/>
      <c r="R175" s="271"/>
      <c r="S175" s="271"/>
      <c r="T175" s="27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3" t="s">
        <v>372</v>
      </c>
      <c r="AU175" s="273" t="s">
        <v>88</v>
      </c>
      <c r="AV175" s="14" t="s">
        <v>370</v>
      </c>
      <c r="AW175" s="14" t="s">
        <v>32</v>
      </c>
      <c r="AX175" s="14" t="s">
        <v>83</v>
      </c>
      <c r="AY175" s="273" t="s">
        <v>362</v>
      </c>
    </row>
    <row r="176" s="2" customFormat="1" ht="16.5" customHeight="1">
      <c r="A176" s="39"/>
      <c r="B176" s="40"/>
      <c r="C176" s="253" t="s">
        <v>431</v>
      </c>
      <c r="D176" s="253" t="s">
        <v>380</v>
      </c>
      <c r="E176" s="254" t="s">
        <v>1944</v>
      </c>
      <c r="F176" s="255" t="s">
        <v>1945</v>
      </c>
      <c r="G176" s="256" t="s">
        <v>1946</v>
      </c>
      <c r="H176" s="257">
        <v>52.884</v>
      </c>
      <c r="I176" s="258"/>
      <c r="J176" s="259">
        <f>ROUND(I176*H176,2)</f>
        <v>0</v>
      </c>
      <c r="K176" s="255" t="s">
        <v>369</v>
      </c>
      <c r="L176" s="260"/>
      <c r="M176" s="261" t="s">
        <v>1</v>
      </c>
      <c r="N176" s="262" t="s">
        <v>42</v>
      </c>
      <c r="O176" s="92"/>
      <c r="P176" s="237">
        <f>O176*H176</f>
        <v>0</v>
      </c>
      <c r="Q176" s="237">
        <v>0.001</v>
      </c>
      <c r="R176" s="237">
        <f>Q176*H176</f>
        <v>0.052884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526</v>
      </c>
      <c r="AT176" s="239" t="s">
        <v>380</v>
      </c>
      <c r="AU176" s="239" t="s">
        <v>88</v>
      </c>
      <c r="AY176" s="18" t="s">
        <v>362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88</v>
      </c>
      <c r="BK176" s="240">
        <f>ROUND(I176*H176,2)</f>
        <v>0</v>
      </c>
      <c r="BL176" s="18" t="s">
        <v>440</v>
      </c>
      <c r="BM176" s="239" t="s">
        <v>5066</v>
      </c>
    </row>
    <row r="177" s="15" customFormat="1">
      <c r="A177" s="15"/>
      <c r="B177" s="274"/>
      <c r="C177" s="275"/>
      <c r="D177" s="243" t="s">
        <v>372</v>
      </c>
      <c r="E177" s="276" t="s">
        <v>1</v>
      </c>
      <c r="F177" s="277" t="s">
        <v>1910</v>
      </c>
      <c r="G177" s="275"/>
      <c r="H177" s="276" t="s">
        <v>1</v>
      </c>
      <c r="I177" s="278"/>
      <c r="J177" s="275"/>
      <c r="K177" s="275"/>
      <c r="L177" s="279"/>
      <c r="M177" s="280"/>
      <c r="N177" s="281"/>
      <c r="O177" s="281"/>
      <c r="P177" s="281"/>
      <c r="Q177" s="281"/>
      <c r="R177" s="281"/>
      <c r="S177" s="281"/>
      <c r="T177" s="282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83" t="s">
        <v>372</v>
      </c>
      <c r="AU177" s="283" t="s">
        <v>88</v>
      </c>
      <c r="AV177" s="15" t="s">
        <v>83</v>
      </c>
      <c r="AW177" s="15" t="s">
        <v>32</v>
      </c>
      <c r="AX177" s="15" t="s">
        <v>76</v>
      </c>
      <c r="AY177" s="283" t="s">
        <v>362</v>
      </c>
    </row>
    <row r="178" s="13" customFormat="1">
      <c r="A178" s="13"/>
      <c r="B178" s="241"/>
      <c r="C178" s="242"/>
      <c r="D178" s="243" t="s">
        <v>372</v>
      </c>
      <c r="E178" s="244" t="s">
        <v>1</v>
      </c>
      <c r="F178" s="245" t="s">
        <v>1948</v>
      </c>
      <c r="G178" s="242"/>
      <c r="H178" s="246">
        <v>52.884</v>
      </c>
      <c r="I178" s="247"/>
      <c r="J178" s="242"/>
      <c r="K178" s="242"/>
      <c r="L178" s="248"/>
      <c r="M178" s="249"/>
      <c r="N178" s="250"/>
      <c r="O178" s="250"/>
      <c r="P178" s="250"/>
      <c r="Q178" s="250"/>
      <c r="R178" s="250"/>
      <c r="S178" s="250"/>
      <c r="T178" s="25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2" t="s">
        <v>372</v>
      </c>
      <c r="AU178" s="252" t="s">
        <v>88</v>
      </c>
      <c r="AV178" s="13" t="s">
        <v>88</v>
      </c>
      <c r="AW178" s="13" t="s">
        <v>32</v>
      </c>
      <c r="AX178" s="13" t="s">
        <v>83</v>
      </c>
      <c r="AY178" s="252" t="s">
        <v>362</v>
      </c>
    </row>
    <row r="179" s="2" customFormat="1" ht="24.15" customHeight="1">
      <c r="A179" s="39"/>
      <c r="B179" s="40"/>
      <c r="C179" s="228" t="s">
        <v>435</v>
      </c>
      <c r="D179" s="228" t="s">
        <v>365</v>
      </c>
      <c r="E179" s="229" t="s">
        <v>1949</v>
      </c>
      <c r="F179" s="230" t="s">
        <v>1950</v>
      </c>
      <c r="G179" s="231" t="s">
        <v>368</v>
      </c>
      <c r="H179" s="232">
        <v>106.98</v>
      </c>
      <c r="I179" s="233"/>
      <c r="J179" s="234">
        <f>ROUND(I179*H179,2)</f>
        <v>0</v>
      </c>
      <c r="K179" s="230" t="s">
        <v>369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0.0054999999999999997</v>
      </c>
      <c r="T179" s="238">
        <f>S179*H179</f>
        <v>0.58838999999999997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440</v>
      </c>
      <c r="AT179" s="239" t="s">
        <v>365</v>
      </c>
      <c r="AU179" s="239" t="s">
        <v>88</v>
      </c>
      <c r="AY179" s="18" t="s">
        <v>362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88</v>
      </c>
      <c r="BK179" s="240">
        <f>ROUND(I179*H179,2)</f>
        <v>0</v>
      </c>
      <c r="BL179" s="18" t="s">
        <v>440</v>
      </c>
      <c r="BM179" s="239" t="s">
        <v>5067</v>
      </c>
    </row>
    <row r="180" s="2" customFormat="1" ht="24.15" customHeight="1">
      <c r="A180" s="39"/>
      <c r="B180" s="40"/>
      <c r="C180" s="228" t="s">
        <v>440</v>
      </c>
      <c r="D180" s="228" t="s">
        <v>365</v>
      </c>
      <c r="E180" s="229" t="s">
        <v>1952</v>
      </c>
      <c r="F180" s="230" t="s">
        <v>1953</v>
      </c>
      <c r="G180" s="231" t="s">
        <v>368</v>
      </c>
      <c r="H180" s="232">
        <v>176.28</v>
      </c>
      <c r="I180" s="233"/>
      <c r="J180" s="234">
        <f>ROUND(I180*H180,2)</f>
        <v>0</v>
      </c>
      <c r="K180" s="230" t="s">
        <v>369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0.00036000000000000002</v>
      </c>
      <c r="R180" s="237">
        <f>Q180*H180</f>
        <v>0.063460799999999998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440</v>
      </c>
      <c r="AT180" s="239" t="s">
        <v>365</v>
      </c>
      <c r="AU180" s="239" t="s">
        <v>88</v>
      </c>
      <c r="AY180" s="18" t="s">
        <v>362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88</v>
      </c>
      <c r="BK180" s="240">
        <f>ROUND(I180*H180,2)</f>
        <v>0</v>
      </c>
      <c r="BL180" s="18" t="s">
        <v>440</v>
      </c>
      <c r="BM180" s="239" t="s">
        <v>5068</v>
      </c>
    </row>
    <row r="181" s="15" customFormat="1">
      <c r="A181" s="15"/>
      <c r="B181" s="274"/>
      <c r="C181" s="275"/>
      <c r="D181" s="243" t="s">
        <v>372</v>
      </c>
      <c r="E181" s="276" t="s">
        <v>1</v>
      </c>
      <c r="F181" s="277" t="s">
        <v>1940</v>
      </c>
      <c r="G181" s="275"/>
      <c r="H181" s="276" t="s">
        <v>1</v>
      </c>
      <c r="I181" s="278"/>
      <c r="J181" s="275"/>
      <c r="K181" s="275"/>
      <c r="L181" s="279"/>
      <c r="M181" s="280"/>
      <c r="N181" s="281"/>
      <c r="O181" s="281"/>
      <c r="P181" s="281"/>
      <c r="Q181" s="281"/>
      <c r="R181" s="281"/>
      <c r="S181" s="281"/>
      <c r="T181" s="282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83" t="s">
        <v>372</v>
      </c>
      <c r="AU181" s="283" t="s">
        <v>88</v>
      </c>
      <c r="AV181" s="15" t="s">
        <v>83</v>
      </c>
      <c r="AW181" s="15" t="s">
        <v>32</v>
      </c>
      <c r="AX181" s="15" t="s">
        <v>76</v>
      </c>
      <c r="AY181" s="283" t="s">
        <v>362</v>
      </c>
    </row>
    <row r="182" s="15" customFormat="1">
      <c r="A182" s="15"/>
      <c r="B182" s="274"/>
      <c r="C182" s="275"/>
      <c r="D182" s="243" t="s">
        <v>372</v>
      </c>
      <c r="E182" s="276" t="s">
        <v>1</v>
      </c>
      <c r="F182" s="277" t="s">
        <v>684</v>
      </c>
      <c r="G182" s="275"/>
      <c r="H182" s="276" t="s">
        <v>1</v>
      </c>
      <c r="I182" s="278"/>
      <c r="J182" s="275"/>
      <c r="K182" s="275"/>
      <c r="L182" s="279"/>
      <c r="M182" s="280"/>
      <c r="N182" s="281"/>
      <c r="O182" s="281"/>
      <c r="P182" s="281"/>
      <c r="Q182" s="281"/>
      <c r="R182" s="281"/>
      <c r="S182" s="281"/>
      <c r="T182" s="282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83" t="s">
        <v>372</v>
      </c>
      <c r="AU182" s="283" t="s">
        <v>88</v>
      </c>
      <c r="AV182" s="15" t="s">
        <v>83</v>
      </c>
      <c r="AW182" s="15" t="s">
        <v>32</v>
      </c>
      <c r="AX182" s="15" t="s">
        <v>76</v>
      </c>
      <c r="AY182" s="283" t="s">
        <v>362</v>
      </c>
    </row>
    <row r="183" s="13" customFormat="1">
      <c r="A183" s="13"/>
      <c r="B183" s="241"/>
      <c r="C183" s="242"/>
      <c r="D183" s="243" t="s">
        <v>372</v>
      </c>
      <c r="E183" s="244" t="s">
        <v>1</v>
      </c>
      <c r="F183" s="245" t="s">
        <v>1941</v>
      </c>
      <c r="G183" s="242"/>
      <c r="H183" s="246">
        <v>35.659999999999997</v>
      </c>
      <c r="I183" s="247"/>
      <c r="J183" s="242"/>
      <c r="K183" s="242"/>
      <c r="L183" s="248"/>
      <c r="M183" s="249"/>
      <c r="N183" s="250"/>
      <c r="O183" s="250"/>
      <c r="P183" s="250"/>
      <c r="Q183" s="250"/>
      <c r="R183" s="250"/>
      <c r="S183" s="250"/>
      <c r="T183" s="25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2" t="s">
        <v>372</v>
      </c>
      <c r="AU183" s="252" t="s">
        <v>88</v>
      </c>
      <c r="AV183" s="13" t="s">
        <v>88</v>
      </c>
      <c r="AW183" s="13" t="s">
        <v>32</v>
      </c>
      <c r="AX183" s="13" t="s">
        <v>76</v>
      </c>
      <c r="AY183" s="252" t="s">
        <v>362</v>
      </c>
    </row>
    <row r="184" s="15" customFormat="1">
      <c r="A184" s="15"/>
      <c r="B184" s="274"/>
      <c r="C184" s="275"/>
      <c r="D184" s="243" t="s">
        <v>372</v>
      </c>
      <c r="E184" s="276" t="s">
        <v>1</v>
      </c>
      <c r="F184" s="277" t="s">
        <v>688</v>
      </c>
      <c r="G184" s="275"/>
      <c r="H184" s="276" t="s">
        <v>1</v>
      </c>
      <c r="I184" s="278"/>
      <c r="J184" s="275"/>
      <c r="K184" s="275"/>
      <c r="L184" s="279"/>
      <c r="M184" s="280"/>
      <c r="N184" s="281"/>
      <c r="O184" s="281"/>
      <c r="P184" s="281"/>
      <c r="Q184" s="281"/>
      <c r="R184" s="281"/>
      <c r="S184" s="281"/>
      <c r="T184" s="282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83" t="s">
        <v>372</v>
      </c>
      <c r="AU184" s="283" t="s">
        <v>88</v>
      </c>
      <c r="AV184" s="15" t="s">
        <v>83</v>
      </c>
      <c r="AW184" s="15" t="s">
        <v>32</v>
      </c>
      <c r="AX184" s="15" t="s">
        <v>76</v>
      </c>
      <c r="AY184" s="283" t="s">
        <v>362</v>
      </c>
    </row>
    <row r="185" s="13" customFormat="1">
      <c r="A185" s="13"/>
      <c r="B185" s="241"/>
      <c r="C185" s="242"/>
      <c r="D185" s="243" t="s">
        <v>372</v>
      </c>
      <c r="E185" s="244" t="s">
        <v>1</v>
      </c>
      <c r="F185" s="245" t="s">
        <v>1941</v>
      </c>
      <c r="G185" s="242"/>
      <c r="H185" s="246">
        <v>35.659999999999997</v>
      </c>
      <c r="I185" s="247"/>
      <c r="J185" s="242"/>
      <c r="K185" s="242"/>
      <c r="L185" s="248"/>
      <c r="M185" s="249"/>
      <c r="N185" s="250"/>
      <c r="O185" s="250"/>
      <c r="P185" s="250"/>
      <c r="Q185" s="250"/>
      <c r="R185" s="250"/>
      <c r="S185" s="250"/>
      <c r="T185" s="25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2" t="s">
        <v>372</v>
      </c>
      <c r="AU185" s="252" t="s">
        <v>88</v>
      </c>
      <c r="AV185" s="13" t="s">
        <v>88</v>
      </c>
      <c r="AW185" s="13" t="s">
        <v>32</v>
      </c>
      <c r="AX185" s="13" t="s">
        <v>76</v>
      </c>
      <c r="AY185" s="252" t="s">
        <v>362</v>
      </c>
    </row>
    <row r="186" s="15" customFormat="1">
      <c r="A186" s="15"/>
      <c r="B186" s="274"/>
      <c r="C186" s="275"/>
      <c r="D186" s="243" t="s">
        <v>372</v>
      </c>
      <c r="E186" s="276" t="s">
        <v>1</v>
      </c>
      <c r="F186" s="277" t="s">
        <v>772</v>
      </c>
      <c r="G186" s="275"/>
      <c r="H186" s="276" t="s">
        <v>1</v>
      </c>
      <c r="I186" s="278"/>
      <c r="J186" s="275"/>
      <c r="K186" s="275"/>
      <c r="L186" s="279"/>
      <c r="M186" s="280"/>
      <c r="N186" s="281"/>
      <c r="O186" s="281"/>
      <c r="P186" s="281"/>
      <c r="Q186" s="281"/>
      <c r="R186" s="281"/>
      <c r="S186" s="281"/>
      <c r="T186" s="282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83" t="s">
        <v>372</v>
      </c>
      <c r="AU186" s="283" t="s">
        <v>88</v>
      </c>
      <c r="AV186" s="15" t="s">
        <v>83</v>
      </c>
      <c r="AW186" s="15" t="s">
        <v>32</v>
      </c>
      <c r="AX186" s="15" t="s">
        <v>76</v>
      </c>
      <c r="AY186" s="283" t="s">
        <v>362</v>
      </c>
    </row>
    <row r="187" s="13" customFormat="1">
      <c r="A187" s="13"/>
      <c r="B187" s="241"/>
      <c r="C187" s="242"/>
      <c r="D187" s="243" t="s">
        <v>372</v>
      </c>
      <c r="E187" s="244" t="s">
        <v>1</v>
      </c>
      <c r="F187" s="245" t="s">
        <v>1941</v>
      </c>
      <c r="G187" s="242"/>
      <c r="H187" s="246">
        <v>35.659999999999997</v>
      </c>
      <c r="I187" s="247"/>
      <c r="J187" s="242"/>
      <c r="K187" s="242"/>
      <c r="L187" s="248"/>
      <c r="M187" s="249"/>
      <c r="N187" s="250"/>
      <c r="O187" s="250"/>
      <c r="P187" s="250"/>
      <c r="Q187" s="250"/>
      <c r="R187" s="250"/>
      <c r="S187" s="250"/>
      <c r="T187" s="25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2" t="s">
        <v>372</v>
      </c>
      <c r="AU187" s="252" t="s">
        <v>88</v>
      </c>
      <c r="AV187" s="13" t="s">
        <v>88</v>
      </c>
      <c r="AW187" s="13" t="s">
        <v>32</v>
      </c>
      <c r="AX187" s="13" t="s">
        <v>76</v>
      </c>
      <c r="AY187" s="252" t="s">
        <v>362</v>
      </c>
    </row>
    <row r="188" s="15" customFormat="1">
      <c r="A188" s="15"/>
      <c r="B188" s="274"/>
      <c r="C188" s="275"/>
      <c r="D188" s="243" t="s">
        <v>372</v>
      </c>
      <c r="E188" s="276" t="s">
        <v>1</v>
      </c>
      <c r="F188" s="277" t="s">
        <v>5065</v>
      </c>
      <c r="G188" s="275"/>
      <c r="H188" s="276" t="s">
        <v>1</v>
      </c>
      <c r="I188" s="278"/>
      <c r="J188" s="275"/>
      <c r="K188" s="275"/>
      <c r="L188" s="279"/>
      <c r="M188" s="280"/>
      <c r="N188" s="281"/>
      <c r="O188" s="281"/>
      <c r="P188" s="281"/>
      <c r="Q188" s="281"/>
      <c r="R188" s="281"/>
      <c r="S188" s="281"/>
      <c r="T188" s="282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83" t="s">
        <v>372</v>
      </c>
      <c r="AU188" s="283" t="s">
        <v>88</v>
      </c>
      <c r="AV188" s="15" t="s">
        <v>83</v>
      </c>
      <c r="AW188" s="15" t="s">
        <v>32</v>
      </c>
      <c r="AX188" s="15" t="s">
        <v>76</v>
      </c>
      <c r="AY188" s="283" t="s">
        <v>362</v>
      </c>
    </row>
    <row r="189" s="13" customFormat="1">
      <c r="A189" s="13"/>
      <c r="B189" s="241"/>
      <c r="C189" s="242"/>
      <c r="D189" s="243" t="s">
        <v>372</v>
      </c>
      <c r="E189" s="244" t="s">
        <v>1</v>
      </c>
      <c r="F189" s="245" t="s">
        <v>1943</v>
      </c>
      <c r="G189" s="242"/>
      <c r="H189" s="246">
        <v>69.299999999999997</v>
      </c>
      <c r="I189" s="247"/>
      <c r="J189" s="242"/>
      <c r="K189" s="242"/>
      <c r="L189" s="248"/>
      <c r="M189" s="249"/>
      <c r="N189" s="250"/>
      <c r="O189" s="250"/>
      <c r="P189" s="250"/>
      <c r="Q189" s="250"/>
      <c r="R189" s="250"/>
      <c r="S189" s="250"/>
      <c r="T189" s="25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2" t="s">
        <v>372</v>
      </c>
      <c r="AU189" s="252" t="s">
        <v>88</v>
      </c>
      <c r="AV189" s="13" t="s">
        <v>88</v>
      </c>
      <c r="AW189" s="13" t="s">
        <v>32</v>
      </c>
      <c r="AX189" s="13" t="s">
        <v>76</v>
      </c>
      <c r="AY189" s="252" t="s">
        <v>362</v>
      </c>
    </row>
    <row r="190" s="14" customFormat="1">
      <c r="A190" s="14"/>
      <c r="B190" s="263"/>
      <c r="C190" s="264"/>
      <c r="D190" s="243" t="s">
        <v>372</v>
      </c>
      <c r="E190" s="265" t="s">
        <v>1</v>
      </c>
      <c r="F190" s="266" t="s">
        <v>396</v>
      </c>
      <c r="G190" s="264"/>
      <c r="H190" s="267">
        <v>176.28</v>
      </c>
      <c r="I190" s="268"/>
      <c r="J190" s="264"/>
      <c r="K190" s="264"/>
      <c r="L190" s="269"/>
      <c r="M190" s="270"/>
      <c r="N190" s="271"/>
      <c r="O190" s="271"/>
      <c r="P190" s="271"/>
      <c r="Q190" s="271"/>
      <c r="R190" s="271"/>
      <c r="S190" s="271"/>
      <c r="T190" s="27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73" t="s">
        <v>372</v>
      </c>
      <c r="AU190" s="273" t="s">
        <v>88</v>
      </c>
      <c r="AV190" s="14" t="s">
        <v>370</v>
      </c>
      <c r="AW190" s="14" t="s">
        <v>32</v>
      </c>
      <c r="AX190" s="14" t="s">
        <v>83</v>
      </c>
      <c r="AY190" s="273" t="s">
        <v>362</v>
      </c>
    </row>
    <row r="191" s="2" customFormat="1" ht="49.05" customHeight="1">
      <c r="A191" s="39"/>
      <c r="B191" s="40"/>
      <c r="C191" s="253" t="s">
        <v>445</v>
      </c>
      <c r="D191" s="253" t="s">
        <v>380</v>
      </c>
      <c r="E191" s="254" t="s">
        <v>1955</v>
      </c>
      <c r="F191" s="255" t="s">
        <v>1956</v>
      </c>
      <c r="G191" s="256" t="s">
        <v>368</v>
      </c>
      <c r="H191" s="257">
        <v>202.72200000000001</v>
      </c>
      <c r="I191" s="258"/>
      <c r="J191" s="259">
        <f>ROUND(I191*H191,2)</f>
        <v>0</v>
      </c>
      <c r="K191" s="255" t="s">
        <v>369</v>
      </c>
      <c r="L191" s="260"/>
      <c r="M191" s="261" t="s">
        <v>1</v>
      </c>
      <c r="N191" s="262" t="s">
        <v>42</v>
      </c>
      <c r="O191" s="92"/>
      <c r="P191" s="237">
        <f>O191*H191</f>
        <v>0</v>
      </c>
      <c r="Q191" s="237">
        <v>0.0054000000000000003</v>
      </c>
      <c r="R191" s="237">
        <f>Q191*H191</f>
        <v>1.0946988000000002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526</v>
      </c>
      <c r="AT191" s="239" t="s">
        <v>380</v>
      </c>
      <c r="AU191" s="239" t="s">
        <v>88</v>
      </c>
      <c r="AY191" s="18" t="s">
        <v>362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88</v>
      </c>
      <c r="BK191" s="240">
        <f>ROUND(I191*H191,2)</f>
        <v>0</v>
      </c>
      <c r="BL191" s="18" t="s">
        <v>440</v>
      </c>
      <c r="BM191" s="239" t="s">
        <v>5069</v>
      </c>
    </row>
    <row r="192" s="15" customFormat="1">
      <c r="A192" s="15"/>
      <c r="B192" s="274"/>
      <c r="C192" s="275"/>
      <c r="D192" s="243" t="s">
        <v>372</v>
      </c>
      <c r="E192" s="276" t="s">
        <v>1</v>
      </c>
      <c r="F192" s="277" t="s">
        <v>1910</v>
      </c>
      <c r="G192" s="275"/>
      <c r="H192" s="276" t="s">
        <v>1</v>
      </c>
      <c r="I192" s="278"/>
      <c r="J192" s="275"/>
      <c r="K192" s="275"/>
      <c r="L192" s="279"/>
      <c r="M192" s="280"/>
      <c r="N192" s="281"/>
      <c r="O192" s="281"/>
      <c r="P192" s="281"/>
      <c r="Q192" s="281"/>
      <c r="R192" s="281"/>
      <c r="S192" s="281"/>
      <c r="T192" s="282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83" t="s">
        <v>372</v>
      </c>
      <c r="AU192" s="283" t="s">
        <v>88</v>
      </c>
      <c r="AV192" s="15" t="s">
        <v>83</v>
      </c>
      <c r="AW192" s="15" t="s">
        <v>32</v>
      </c>
      <c r="AX192" s="15" t="s">
        <v>76</v>
      </c>
      <c r="AY192" s="283" t="s">
        <v>362</v>
      </c>
    </row>
    <row r="193" s="13" customFormat="1">
      <c r="A193" s="13"/>
      <c r="B193" s="241"/>
      <c r="C193" s="242"/>
      <c r="D193" s="243" t="s">
        <v>372</v>
      </c>
      <c r="E193" s="244" t="s">
        <v>1</v>
      </c>
      <c r="F193" s="245" t="s">
        <v>1958</v>
      </c>
      <c r="G193" s="242"/>
      <c r="H193" s="246">
        <v>202.72200000000001</v>
      </c>
      <c r="I193" s="247"/>
      <c r="J193" s="242"/>
      <c r="K193" s="242"/>
      <c r="L193" s="248"/>
      <c r="M193" s="249"/>
      <c r="N193" s="250"/>
      <c r="O193" s="250"/>
      <c r="P193" s="250"/>
      <c r="Q193" s="250"/>
      <c r="R193" s="250"/>
      <c r="S193" s="250"/>
      <c r="T193" s="25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2" t="s">
        <v>372</v>
      </c>
      <c r="AU193" s="252" t="s">
        <v>88</v>
      </c>
      <c r="AV193" s="13" t="s">
        <v>88</v>
      </c>
      <c r="AW193" s="13" t="s">
        <v>32</v>
      </c>
      <c r="AX193" s="13" t="s">
        <v>83</v>
      </c>
      <c r="AY193" s="252" t="s">
        <v>362</v>
      </c>
    </row>
    <row r="194" s="2" customFormat="1" ht="24.15" customHeight="1">
      <c r="A194" s="39"/>
      <c r="B194" s="40"/>
      <c r="C194" s="228" t="s">
        <v>450</v>
      </c>
      <c r="D194" s="228" t="s">
        <v>365</v>
      </c>
      <c r="E194" s="229" t="s">
        <v>1959</v>
      </c>
      <c r="F194" s="230" t="s">
        <v>1960</v>
      </c>
      <c r="G194" s="231" t="s">
        <v>368</v>
      </c>
      <c r="H194" s="232">
        <v>53.490000000000002</v>
      </c>
      <c r="I194" s="233"/>
      <c r="J194" s="234">
        <f>ROUND(I194*H194,2)</f>
        <v>0</v>
      </c>
      <c r="K194" s="230" t="s">
        <v>369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0.00019000000000000001</v>
      </c>
      <c r="R194" s="237">
        <f>Q194*H194</f>
        <v>0.010163100000000001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440</v>
      </c>
      <c r="AT194" s="239" t="s">
        <v>365</v>
      </c>
      <c r="AU194" s="239" t="s">
        <v>88</v>
      </c>
      <c r="AY194" s="18" t="s">
        <v>362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88</v>
      </c>
      <c r="BK194" s="240">
        <f>ROUND(I194*H194,2)</f>
        <v>0</v>
      </c>
      <c r="BL194" s="18" t="s">
        <v>440</v>
      </c>
      <c r="BM194" s="239" t="s">
        <v>5070</v>
      </c>
    </row>
    <row r="195" s="15" customFormat="1">
      <c r="A195" s="15"/>
      <c r="B195" s="274"/>
      <c r="C195" s="275"/>
      <c r="D195" s="243" t="s">
        <v>372</v>
      </c>
      <c r="E195" s="276" t="s">
        <v>1</v>
      </c>
      <c r="F195" s="277" t="s">
        <v>1962</v>
      </c>
      <c r="G195" s="275"/>
      <c r="H195" s="276" t="s">
        <v>1</v>
      </c>
      <c r="I195" s="278"/>
      <c r="J195" s="275"/>
      <c r="K195" s="275"/>
      <c r="L195" s="279"/>
      <c r="M195" s="280"/>
      <c r="N195" s="281"/>
      <c r="O195" s="281"/>
      <c r="P195" s="281"/>
      <c r="Q195" s="281"/>
      <c r="R195" s="281"/>
      <c r="S195" s="281"/>
      <c r="T195" s="282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83" t="s">
        <v>372</v>
      </c>
      <c r="AU195" s="283" t="s">
        <v>88</v>
      </c>
      <c r="AV195" s="15" t="s">
        <v>83</v>
      </c>
      <c r="AW195" s="15" t="s">
        <v>32</v>
      </c>
      <c r="AX195" s="15" t="s">
        <v>76</v>
      </c>
      <c r="AY195" s="283" t="s">
        <v>362</v>
      </c>
    </row>
    <row r="196" s="13" customFormat="1">
      <c r="A196" s="13"/>
      <c r="B196" s="241"/>
      <c r="C196" s="242"/>
      <c r="D196" s="243" t="s">
        <v>372</v>
      </c>
      <c r="E196" s="244" t="s">
        <v>1</v>
      </c>
      <c r="F196" s="245" t="s">
        <v>1963</v>
      </c>
      <c r="G196" s="242"/>
      <c r="H196" s="246">
        <v>53.490000000000002</v>
      </c>
      <c r="I196" s="247"/>
      <c r="J196" s="242"/>
      <c r="K196" s="242"/>
      <c r="L196" s="248"/>
      <c r="M196" s="249"/>
      <c r="N196" s="250"/>
      <c r="O196" s="250"/>
      <c r="P196" s="250"/>
      <c r="Q196" s="250"/>
      <c r="R196" s="250"/>
      <c r="S196" s="250"/>
      <c r="T196" s="25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2" t="s">
        <v>372</v>
      </c>
      <c r="AU196" s="252" t="s">
        <v>88</v>
      </c>
      <c r="AV196" s="13" t="s">
        <v>88</v>
      </c>
      <c r="AW196" s="13" t="s">
        <v>32</v>
      </c>
      <c r="AX196" s="13" t="s">
        <v>83</v>
      </c>
      <c r="AY196" s="252" t="s">
        <v>362</v>
      </c>
    </row>
    <row r="197" s="2" customFormat="1" ht="33" customHeight="1">
      <c r="A197" s="39"/>
      <c r="B197" s="40"/>
      <c r="C197" s="253" t="s">
        <v>456</v>
      </c>
      <c r="D197" s="253" t="s">
        <v>380</v>
      </c>
      <c r="E197" s="254" t="s">
        <v>1964</v>
      </c>
      <c r="F197" s="255" t="s">
        <v>1965</v>
      </c>
      <c r="G197" s="256" t="s">
        <v>368</v>
      </c>
      <c r="H197" s="257">
        <v>61.514000000000003</v>
      </c>
      <c r="I197" s="258"/>
      <c r="J197" s="259">
        <f>ROUND(I197*H197,2)</f>
        <v>0</v>
      </c>
      <c r="K197" s="255" t="s">
        <v>369</v>
      </c>
      <c r="L197" s="260"/>
      <c r="M197" s="261" t="s">
        <v>1</v>
      </c>
      <c r="N197" s="262" t="s">
        <v>42</v>
      </c>
      <c r="O197" s="92"/>
      <c r="P197" s="237">
        <f>O197*H197</f>
        <v>0</v>
      </c>
      <c r="Q197" s="237">
        <v>0.0022300000000000002</v>
      </c>
      <c r="R197" s="237">
        <f>Q197*H197</f>
        <v>0.13717622000000002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526</v>
      </c>
      <c r="AT197" s="239" t="s">
        <v>380</v>
      </c>
      <c r="AU197" s="239" t="s">
        <v>88</v>
      </c>
      <c r="AY197" s="18" t="s">
        <v>362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88</v>
      </c>
      <c r="BK197" s="240">
        <f>ROUND(I197*H197,2)</f>
        <v>0</v>
      </c>
      <c r="BL197" s="18" t="s">
        <v>440</v>
      </c>
      <c r="BM197" s="239" t="s">
        <v>5071</v>
      </c>
    </row>
    <row r="198" s="15" customFormat="1">
      <c r="A198" s="15"/>
      <c r="B198" s="274"/>
      <c r="C198" s="275"/>
      <c r="D198" s="243" t="s">
        <v>372</v>
      </c>
      <c r="E198" s="276" t="s">
        <v>1</v>
      </c>
      <c r="F198" s="277" t="s">
        <v>1910</v>
      </c>
      <c r="G198" s="275"/>
      <c r="H198" s="276" t="s">
        <v>1</v>
      </c>
      <c r="I198" s="278"/>
      <c r="J198" s="275"/>
      <c r="K198" s="275"/>
      <c r="L198" s="279"/>
      <c r="M198" s="280"/>
      <c r="N198" s="281"/>
      <c r="O198" s="281"/>
      <c r="P198" s="281"/>
      <c r="Q198" s="281"/>
      <c r="R198" s="281"/>
      <c r="S198" s="281"/>
      <c r="T198" s="282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83" t="s">
        <v>372</v>
      </c>
      <c r="AU198" s="283" t="s">
        <v>88</v>
      </c>
      <c r="AV198" s="15" t="s">
        <v>83</v>
      </c>
      <c r="AW198" s="15" t="s">
        <v>32</v>
      </c>
      <c r="AX198" s="15" t="s">
        <v>76</v>
      </c>
      <c r="AY198" s="283" t="s">
        <v>362</v>
      </c>
    </row>
    <row r="199" s="13" customFormat="1">
      <c r="A199" s="13"/>
      <c r="B199" s="241"/>
      <c r="C199" s="242"/>
      <c r="D199" s="243" t="s">
        <v>372</v>
      </c>
      <c r="E199" s="244" t="s">
        <v>1</v>
      </c>
      <c r="F199" s="245" t="s">
        <v>1967</v>
      </c>
      <c r="G199" s="242"/>
      <c r="H199" s="246">
        <v>61.514000000000003</v>
      </c>
      <c r="I199" s="247"/>
      <c r="J199" s="242"/>
      <c r="K199" s="242"/>
      <c r="L199" s="248"/>
      <c r="M199" s="249"/>
      <c r="N199" s="250"/>
      <c r="O199" s="250"/>
      <c r="P199" s="250"/>
      <c r="Q199" s="250"/>
      <c r="R199" s="250"/>
      <c r="S199" s="250"/>
      <c r="T199" s="25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2" t="s">
        <v>372</v>
      </c>
      <c r="AU199" s="252" t="s">
        <v>88</v>
      </c>
      <c r="AV199" s="13" t="s">
        <v>88</v>
      </c>
      <c r="AW199" s="13" t="s">
        <v>32</v>
      </c>
      <c r="AX199" s="13" t="s">
        <v>83</v>
      </c>
      <c r="AY199" s="252" t="s">
        <v>362</v>
      </c>
    </row>
    <row r="200" s="2" customFormat="1" ht="24.15" customHeight="1">
      <c r="A200" s="39"/>
      <c r="B200" s="40"/>
      <c r="C200" s="228" t="s">
        <v>461</v>
      </c>
      <c r="D200" s="228" t="s">
        <v>365</v>
      </c>
      <c r="E200" s="229" t="s">
        <v>1959</v>
      </c>
      <c r="F200" s="230" t="s">
        <v>1960</v>
      </c>
      <c r="G200" s="231" t="s">
        <v>368</v>
      </c>
      <c r="H200" s="232">
        <v>141.63</v>
      </c>
      <c r="I200" s="233"/>
      <c r="J200" s="234">
        <f>ROUND(I200*H200,2)</f>
        <v>0</v>
      </c>
      <c r="K200" s="230" t="s">
        <v>369</v>
      </c>
      <c r="L200" s="45"/>
      <c r="M200" s="235" t="s">
        <v>1</v>
      </c>
      <c r="N200" s="236" t="s">
        <v>42</v>
      </c>
      <c r="O200" s="92"/>
      <c r="P200" s="237">
        <f>O200*H200</f>
        <v>0</v>
      </c>
      <c r="Q200" s="237">
        <v>0.00019000000000000001</v>
      </c>
      <c r="R200" s="237">
        <f>Q200*H200</f>
        <v>0.026909700000000002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440</v>
      </c>
      <c r="AT200" s="239" t="s">
        <v>365</v>
      </c>
      <c r="AU200" s="239" t="s">
        <v>88</v>
      </c>
      <c r="AY200" s="18" t="s">
        <v>362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88</v>
      </c>
      <c r="BK200" s="240">
        <f>ROUND(I200*H200,2)</f>
        <v>0</v>
      </c>
      <c r="BL200" s="18" t="s">
        <v>440</v>
      </c>
      <c r="BM200" s="239" t="s">
        <v>5072</v>
      </c>
    </row>
    <row r="201" s="15" customFormat="1">
      <c r="A201" s="15"/>
      <c r="B201" s="274"/>
      <c r="C201" s="275"/>
      <c r="D201" s="243" t="s">
        <v>372</v>
      </c>
      <c r="E201" s="276" t="s">
        <v>1</v>
      </c>
      <c r="F201" s="277" t="s">
        <v>1940</v>
      </c>
      <c r="G201" s="275"/>
      <c r="H201" s="276" t="s">
        <v>1</v>
      </c>
      <c r="I201" s="278"/>
      <c r="J201" s="275"/>
      <c r="K201" s="275"/>
      <c r="L201" s="279"/>
      <c r="M201" s="280"/>
      <c r="N201" s="281"/>
      <c r="O201" s="281"/>
      <c r="P201" s="281"/>
      <c r="Q201" s="281"/>
      <c r="R201" s="281"/>
      <c r="S201" s="281"/>
      <c r="T201" s="282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83" t="s">
        <v>372</v>
      </c>
      <c r="AU201" s="283" t="s">
        <v>88</v>
      </c>
      <c r="AV201" s="15" t="s">
        <v>83</v>
      </c>
      <c r="AW201" s="15" t="s">
        <v>32</v>
      </c>
      <c r="AX201" s="15" t="s">
        <v>76</v>
      </c>
      <c r="AY201" s="283" t="s">
        <v>362</v>
      </c>
    </row>
    <row r="202" s="15" customFormat="1">
      <c r="A202" s="15"/>
      <c r="B202" s="274"/>
      <c r="C202" s="275"/>
      <c r="D202" s="243" t="s">
        <v>372</v>
      </c>
      <c r="E202" s="276" t="s">
        <v>1</v>
      </c>
      <c r="F202" s="277" t="s">
        <v>684</v>
      </c>
      <c r="G202" s="275"/>
      <c r="H202" s="276" t="s">
        <v>1</v>
      </c>
      <c r="I202" s="278"/>
      <c r="J202" s="275"/>
      <c r="K202" s="275"/>
      <c r="L202" s="279"/>
      <c r="M202" s="280"/>
      <c r="N202" s="281"/>
      <c r="O202" s="281"/>
      <c r="P202" s="281"/>
      <c r="Q202" s="281"/>
      <c r="R202" s="281"/>
      <c r="S202" s="281"/>
      <c r="T202" s="282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83" t="s">
        <v>372</v>
      </c>
      <c r="AU202" s="283" t="s">
        <v>88</v>
      </c>
      <c r="AV202" s="15" t="s">
        <v>83</v>
      </c>
      <c r="AW202" s="15" t="s">
        <v>32</v>
      </c>
      <c r="AX202" s="15" t="s">
        <v>76</v>
      </c>
      <c r="AY202" s="283" t="s">
        <v>362</v>
      </c>
    </row>
    <row r="203" s="13" customFormat="1">
      <c r="A203" s="13"/>
      <c r="B203" s="241"/>
      <c r="C203" s="242"/>
      <c r="D203" s="243" t="s">
        <v>372</v>
      </c>
      <c r="E203" s="244" t="s">
        <v>1</v>
      </c>
      <c r="F203" s="245" t="s">
        <v>1941</v>
      </c>
      <c r="G203" s="242"/>
      <c r="H203" s="246">
        <v>35.659999999999997</v>
      </c>
      <c r="I203" s="247"/>
      <c r="J203" s="242"/>
      <c r="K203" s="242"/>
      <c r="L203" s="248"/>
      <c r="M203" s="249"/>
      <c r="N203" s="250"/>
      <c r="O203" s="250"/>
      <c r="P203" s="250"/>
      <c r="Q203" s="250"/>
      <c r="R203" s="250"/>
      <c r="S203" s="250"/>
      <c r="T203" s="25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2" t="s">
        <v>372</v>
      </c>
      <c r="AU203" s="252" t="s">
        <v>88</v>
      </c>
      <c r="AV203" s="13" t="s">
        <v>88</v>
      </c>
      <c r="AW203" s="13" t="s">
        <v>32</v>
      </c>
      <c r="AX203" s="13" t="s">
        <v>76</v>
      </c>
      <c r="AY203" s="252" t="s">
        <v>362</v>
      </c>
    </row>
    <row r="204" s="15" customFormat="1">
      <c r="A204" s="15"/>
      <c r="B204" s="274"/>
      <c r="C204" s="275"/>
      <c r="D204" s="243" t="s">
        <v>372</v>
      </c>
      <c r="E204" s="276" t="s">
        <v>1</v>
      </c>
      <c r="F204" s="277" t="s">
        <v>688</v>
      </c>
      <c r="G204" s="275"/>
      <c r="H204" s="276" t="s">
        <v>1</v>
      </c>
      <c r="I204" s="278"/>
      <c r="J204" s="275"/>
      <c r="K204" s="275"/>
      <c r="L204" s="279"/>
      <c r="M204" s="280"/>
      <c r="N204" s="281"/>
      <c r="O204" s="281"/>
      <c r="P204" s="281"/>
      <c r="Q204" s="281"/>
      <c r="R204" s="281"/>
      <c r="S204" s="281"/>
      <c r="T204" s="282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83" t="s">
        <v>372</v>
      </c>
      <c r="AU204" s="283" t="s">
        <v>88</v>
      </c>
      <c r="AV204" s="15" t="s">
        <v>83</v>
      </c>
      <c r="AW204" s="15" t="s">
        <v>32</v>
      </c>
      <c r="AX204" s="15" t="s">
        <v>76</v>
      </c>
      <c r="AY204" s="283" t="s">
        <v>362</v>
      </c>
    </row>
    <row r="205" s="13" customFormat="1">
      <c r="A205" s="13"/>
      <c r="B205" s="241"/>
      <c r="C205" s="242"/>
      <c r="D205" s="243" t="s">
        <v>372</v>
      </c>
      <c r="E205" s="244" t="s">
        <v>1</v>
      </c>
      <c r="F205" s="245" t="s">
        <v>1941</v>
      </c>
      <c r="G205" s="242"/>
      <c r="H205" s="246">
        <v>35.659999999999997</v>
      </c>
      <c r="I205" s="247"/>
      <c r="J205" s="242"/>
      <c r="K205" s="242"/>
      <c r="L205" s="248"/>
      <c r="M205" s="249"/>
      <c r="N205" s="250"/>
      <c r="O205" s="250"/>
      <c r="P205" s="250"/>
      <c r="Q205" s="250"/>
      <c r="R205" s="250"/>
      <c r="S205" s="250"/>
      <c r="T205" s="25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2" t="s">
        <v>372</v>
      </c>
      <c r="AU205" s="252" t="s">
        <v>88</v>
      </c>
      <c r="AV205" s="13" t="s">
        <v>88</v>
      </c>
      <c r="AW205" s="13" t="s">
        <v>32</v>
      </c>
      <c r="AX205" s="13" t="s">
        <v>76</v>
      </c>
      <c r="AY205" s="252" t="s">
        <v>362</v>
      </c>
    </row>
    <row r="206" s="15" customFormat="1">
      <c r="A206" s="15"/>
      <c r="B206" s="274"/>
      <c r="C206" s="275"/>
      <c r="D206" s="243" t="s">
        <v>372</v>
      </c>
      <c r="E206" s="276" t="s">
        <v>1</v>
      </c>
      <c r="F206" s="277" t="s">
        <v>772</v>
      </c>
      <c r="G206" s="275"/>
      <c r="H206" s="276" t="s">
        <v>1</v>
      </c>
      <c r="I206" s="278"/>
      <c r="J206" s="275"/>
      <c r="K206" s="275"/>
      <c r="L206" s="279"/>
      <c r="M206" s="280"/>
      <c r="N206" s="281"/>
      <c r="O206" s="281"/>
      <c r="P206" s="281"/>
      <c r="Q206" s="281"/>
      <c r="R206" s="281"/>
      <c r="S206" s="281"/>
      <c r="T206" s="282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83" t="s">
        <v>372</v>
      </c>
      <c r="AU206" s="283" t="s">
        <v>88</v>
      </c>
      <c r="AV206" s="15" t="s">
        <v>83</v>
      </c>
      <c r="AW206" s="15" t="s">
        <v>32</v>
      </c>
      <c r="AX206" s="15" t="s">
        <v>76</v>
      </c>
      <c r="AY206" s="283" t="s">
        <v>362</v>
      </c>
    </row>
    <row r="207" s="13" customFormat="1">
      <c r="A207" s="13"/>
      <c r="B207" s="241"/>
      <c r="C207" s="242"/>
      <c r="D207" s="243" t="s">
        <v>372</v>
      </c>
      <c r="E207" s="244" t="s">
        <v>1</v>
      </c>
      <c r="F207" s="245" t="s">
        <v>1941</v>
      </c>
      <c r="G207" s="242"/>
      <c r="H207" s="246">
        <v>35.659999999999997</v>
      </c>
      <c r="I207" s="247"/>
      <c r="J207" s="242"/>
      <c r="K207" s="242"/>
      <c r="L207" s="248"/>
      <c r="M207" s="249"/>
      <c r="N207" s="250"/>
      <c r="O207" s="250"/>
      <c r="P207" s="250"/>
      <c r="Q207" s="250"/>
      <c r="R207" s="250"/>
      <c r="S207" s="250"/>
      <c r="T207" s="25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2" t="s">
        <v>372</v>
      </c>
      <c r="AU207" s="252" t="s">
        <v>88</v>
      </c>
      <c r="AV207" s="13" t="s">
        <v>88</v>
      </c>
      <c r="AW207" s="13" t="s">
        <v>32</v>
      </c>
      <c r="AX207" s="13" t="s">
        <v>76</v>
      </c>
      <c r="AY207" s="252" t="s">
        <v>362</v>
      </c>
    </row>
    <row r="208" s="15" customFormat="1">
      <c r="A208" s="15"/>
      <c r="B208" s="274"/>
      <c r="C208" s="275"/>
      <c r="D208" s="243" t="s">
        <v>372</v>
      </c>
      <c r="E208" s="276" t="s">
        <v>1</v>
      </c>
      <c r="F208" s="277" t="s">
        <v>5065</v>
      </c>
      <c r="G208" s="275"/>
      <c r="H208" s="276" t="s">
        <v>1</v>
      </c>
      <c r="I208" s="278"/>
      <c r="J208" s="275"/>
      <c r="K208" s="275"/>
      <c r="L208" s="279"/>
      <c r="M208" s="280"/>
      <c r="N208" s="281"/>
      <c r="O208" s="281"/>
      <c r="P208" s="281"/>
      <c r="Q208" s="281"/>
      <c r="R208" s="281"/>
      <c r="S208" s="281"/>
      <c r="T208" s="282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83" t="s">
        <v>372</v>
      </c>
      <c r="AU208" s="283" t="s">
        <v>88</v>
      </c>
      <c r="AV208" s="15" t="s">
        <v>83</v>
      </c>
      <c r="AW208" s="15" t="s">
        <v>32</v>
      </c>
      <c r="AX208" s="15" t="s">
        <v>76</v>
      </c>
      <c r="AY208" s="283" t="s">
        <v>362</v>
      </c>
    </row>
    <row r="209" s="13" customFormat="1">
      <c r="A209" s="13"/>
      <c r="B209" s="241"/>
      <c r="C209" s="242"/>
      <c r="D209" s="243" t="s">
        <v>372</v>
      </c>
      <c r="E209" s="244" t="s">
        <v>1</v>
      </c>
      <c r="F209" s="245" t="s">
        <v>1969</v>
      </c>
      <c r="G209" s="242"/>
      <c r="H209" s="246">
        <v>34.649999999999999</v>
      </c>
      <c r="I209" s="247"/>
      <c r="J209" s="242"/>
      <c r="K209" s="242"/>
      <c r="L209" s="248"/>
      <c r="M209" s="249"/>
      <c r="N209" s="250"/>
      <c r="O209" s="250"/>
      <c r="P209" s="250"/>
      <c r="Q209" s="250"/>
      <c r="R209" s="250"/>
      <c r="S209" s="250"/>
      <c r="T209" s="25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2" t="s">
        <v>372</v>
      </c>
      <c r="AU209" s="252" t="s">
        <v>88</v>
      </c>
      <c r="AV209" s="13" t="s">
        <v>88</v>
      </c>
      <c r="AW209" s="13" t="s">
        <v>32</v>
      </c>
      <c r="AX209" s="13" t="s">
        <v>76</v>
      </c>
      <c r="AY209" s="252" t="s">
        <v>362</v>
      </c>
    </row>
    <row r="210" s="14" customFormat="1">
      <c r="A210" s="14"/>
      <c r="B210" s="263"/>
      <c r="C210" s="264"/>
      <c r="D210" s="243" t="s">
        <v>372</v>
      </c>
      <c r="E210" s="265" t="s">
        <v>1</v>
      </c>
      <c r="F210" s="266" t="s">
        <v>396</v>
      </c>
      <c r="G210" s="264"/>
      <c r="H210" s="267">
        <v>141.63</v>
      </c>
      <c r="I210" s="268"/>
      <c r="J210" s="264"/>
      <c r="K210" s="264"/>
      <c r="L210" s="269"/>
      <c r="M210" s="270"/>
      <c r="N210" s="271"/>
      <c r="O210" s="271"/>
      <c r="P210" s="271"/>
      <c r="Q210" s="271"/>
      <c r="R210" s="271"/>
      <c r="S210" s="271"/>
      <c r="T210" s="27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73" t="s">
        <v>372</v>
      </c>
      <c r="AU210" s="273" t="s">
        <v>88</v>
      </c>
      <c r="AV210" s="14" t="s">
        <v>370</v>
      </c>
      <c r="AW210" s="14" t="s">
        <v>32</v>
      </c>
      <c r="AX210" s="14" t="s">
        <v>83</v>
      </c>
      <c r="AY210" s="273" t="s">
        <v>362</v>
      </c>
    </row>
    <row r="211" s="2" customFormat="1" ht="33" customHeight="1">
      <c r="A211" s="39"/>
      <c r="B211" s="40"/>
      <c r="C211" s="253" t="s">
        <v>7</v>
      </c>
      <c r="D211" s="253" t="s">
        <v>380</v>
      </c>
      <c r="E211" s="254" t="s">
        <v>1964</v>
      </c>
      <c r="F211" s="255" t="s">
        <v>1965</v>
      </c>
      <c r="G211" s="256" t="s">
        <v>368</v>
      </c>
      <c r="H211" s="257">
        <v>162.875</v>
      </c>
      <c r="I211" s="258"/>
      <c r="J211" s="259">
        <f>ROUND(I211*H211,2)</f>
        <v>0</v>
      </c>
      <c r="K211" s="255" t="s">
        <v>369</v>
      </c>
      <c r="L211" s="260"/>
      <c r="M211" s="261" t="s">
        <v>1</v>
      </c>
      <c r="N211" s="262" t="s">
        <v>42</v>
      </c>
      <c r="O211" s="92"/>
      <c r="P211" s="237">
        <f>O211*H211</f>
        <v>0</v>
      </c>
      <c r="Q211" s="237">
        <v>0.0022300000000000002</v>
      </c>
      <c r="R211" s="237">
        <f>Q211*H211</f>
        <v>0.36321125000000004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526</v>
      </c>
      <c r="AT211" s="239" t="s">
        <v>380</v>
      </c>
      <c r="AU211" s="239" t="s">
        <v>88</v>
      </c>
      <c r="AY211" s="18" t="s">
        <v>362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88</v>
      </c>
      <c r="BK211" s="240">
        <f>ROUND(I211*H211,2)</f>
        <v>0</v>
      </c>
      <c r="BL211" s="18" t="s">
        <v>440</v>
      </c>
      <c r="BM211" s="239" t="s">
        <v>5073</v>
      </c>
    </row>
    <row r="212" s="15" customFormat="1">
      <c r="A212" s="15"/>
      <c r="B212" s="274"/>
      <c r="C212" s="275"/>
      <c r="D212" s="243" t="s">
        <v>372</v>
      </c>
      <c r="E212" s="276" t="s">
        <v>1</v>
      </c>
      <c r="F212" s="277" t="s">
        <v>1910</v>
      </c>
      <c r="G212" s="275"/>
      <c r="H212" s="276" t="s">
        <v>1</v>
      </c>
      <c r="I212" s="278"/>
      <c r="J212" s="275"/>
      <c r="K212" s="275"/>
      <c r="L212" s="279"/>
      <c r="M212" s="280"/>
      <c r="N212" s="281"/>
      <c r="O212" s="281"/>
      <c r="P212" s="281"/>
      <c r="Q212" s="281"/>
      <c r="R212" s="281"/>
      <c r="S212" s="281"/>
      <c r="T212" s="282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83" t="s">
        <v>372</v>
      </c>
      <c r="AU212" s="283" t="s">
        <v>88</v>
      </c>
      <c r="AV212" s="15" t="s">
        <v>83</v>
      </c>
      <c r="AW212" s="15" t="s">
        <v>32</v>
      </c>
      <c r="AX212" s="15" t="s">
        <v>76</v>
      </c>
      <c r="AY212" s="283" t="s">
        <v>362</v>
      </c>
    </row>
    <row r="213" s="13" customFormat="1">
      <c r="A213" s="13"/>
      <c r="B213" s="241"/>
      <c r="C213" s="242"/>
      <c r="D213" s="243" t="s">
        <v>372</v>
      </c>
      <c r="E213" s="244" t="s">
        <v>1</v>
      </c>
      <c r="F213" s="245" t="s">
        <v>1971</v>
      </c>
      <c r="G213" s="242"/>
      <c r="H213" s="246">
        <v>162.875</v>
      </c>
      <c r="I213" s="247"/>
      <c r="J213" s="242"/>
      <c r="K213" s="242"/>
      <c r="L213" s="248"/>
      <c r="M213" s="249"/>
      <c r="N213" s="250"/>
      <c r="O213" s="250"/>
      <c r="P213" s="250"/>
      <c r="Q213" s="250"/>
      <c r="R213" s="250"/>
      <c r="S213" s="250"/>
      <c r="T213" s="25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2" t="s">
        <v>372</v>
      </c>
      <c r="AU213" s="252" t="s">
        <v>88</v>
      </c>
      <c r="AV213" s="13" t="s">
        <v>88</v>
      </c>
      <c r="AW213" s="13" t="s">
        <v>32</v>
      </c>
      <c r="AX213" s="13" t="s">
        <v>83</v>
      </c>
      <c r="AY213" s="252" t="s">
        <v>362</v>
      </c>
    </row>
    <row r="214" s="2" customFormat="1" ht="33" customHeight="1">
      <c r="A214" s="39"/>
      <c r="B214" s="40"/>
      <c r="C214" s="228" t="s">
        <v>473</v>
      </c>
      <c r="D214" s="228" t="s">
        <v>365</v>
      </c>
      <c r="E214" s="229" t="s">
        <v>1972</v>
      </c>
      <c r="F214" s="230" t="s">
        <v>1973</v>
      </c>
      <c r="G214" s="231" t="s">
        <v>403</v>
      </c>
      <c r="H214" s="232">
        <v>138.59999999999999</v>
      </c>
      <c r="I214" s="233"/>
      <c r="J214" s="234">
        <f>ROUND(I214*H214,2)</f>
        <v>0</v>
      </c>
      <c r="K214" s="230" t="s">
        <v>369</v>
      </c>
      <c r="L214" s="45"/>
      <c r="M214" s="235" t="s">
        <v>1</v>
      </c>
      <c r="N214" s="236" t="s">
        <v>42</v>
      </c>
      <c r="O214" s="92"/>
      <c r="P214" s="237">
        <f>O214*H214</f>
        <v>0</v>
      </c>
      <c r="Q214" s="237">
        <v>0.00055999999999999995</v>
      </c>
      <c r="R214" s="237">
        <f>Q214*H214</f>
        <v>0.077615999999999991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440</v>
      </c>
      <c r="AT214" s="239" t="s">
        <v>365</v>
      </c>
      <c r="AU214" s="239" t="s">
        <v>88</v>
      </c>
      <c r="AY214" s="18" t="s">
        <v>362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88</v>
      </c>
      <c r="BK214" s="240">
        <f>ROUND(I214*H214,2)</f>
        <v>0</v>
      </c>
      <c r="BL214" s="18" t="s">
        <v>440</v>
      </c>
      <c r="BM214" s="239" t="s">
        <v>5074</v>
      </c>
    </row>
    <row r="215" s="15" customFormat="1">
      <c r="A215" s="15"/>
      <c r="B215" s="274"/>
      <c r="C215" s="275"/>
      <c r="D215" s="243" t="s">
        <v>372</v>
      </c>
      <c r="E215" s="276" t="s">
        <v>1</v>
      </c>
      <c r="F215" s="277" t="s">
        <v>1448</v>
      </c>
      <c r="G215" s="275"/>
      <c r="H215" s="276" t="s">
        <v>1</v>
      </c>
      <c r="I215" s="278"/>
      <c r="J215" s="275"/>
      <c r="K215" s="275"/>
      <c r="L215" s="279"/>
      <c r="M215" s="280"/>
      <c r="N215" s="281"/>
      <c r="O215" s="281"/>
      <c r="P215" s="281"/>
      <c r="Q215" s="281"/>
      <c r="R215" s="281"/>
      <c r="S215" s="281"/>
      <c r="T215" s="282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83" t="s">
        <v>372</v>
      </c>
      <c r="AU215" s="283" t="s">
        <v>88</v>
      </c>
      <c r="AV215" s="15" t="s">
        <v>83</v>
      </c>
      <c r="AW215" s="15" t="s">
        <v>32</v>
      </c>
      <c r="AX215" s="15" t="s">
        <v>76</v>
      </c>
      <c r="AY215" s="283" t="s">
        <v>362</v>
      </c>
    </row>
    <row r="216" s="13" customFormat="1">
      <c r="A216" s="13"/>
      <c r="B216" s="241"/>
      <c r="C216" s="242"/>
      <c r="D216" s="243" t="s">
        <v>372</v>
      </c>
      <c r="E216" s="244" t="s">
        <v>1</v>
      </c>
      <c r="F216" s="245" t="s">
        <v>1975</v>
      </c>
      <c r="G216" s="242"/>
      <c r="H216" s="246">
        <v>138.59999999999999</v>
      </c>
      <c r="I216" s="247"/>
      <c r="J216" s="242"/>
      <c r="K216" s="242"/>
      <c r="L216" s="248"/>
      <c r="M216" s="249"/>
      <c r="N216" s="250"/>
      <c r="O216" s="250"/>
      <c r="P216" s="250"/>
      <c r="Q216" s="250"/>
      <c r="R216" s="250"/>
      <c r="S216" s="250"/>
      <c r="T216" s="25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2" t="s">
        <v>372</v>
      </c>
      <c r="AU216" s="252" t="s">
        <v>88</v>
      </c>
      <c r="AV216" s="13" t="s">
        <v>88</v>
      </c>
      <c r="AW216" s="13" t="s">
        <v>32</v>
      </c>
      <c r="AX216" s="13" t="s">
        <v>83</v>
      </c>
      <c r="AY216" s="252" t="s">
        <v>362</v>
      </c>
    </row>
    <row r="217" s="2" customFormat="1" ht="24.15" customHeight="1">
      <c r="A217" s="39"/>
      <c r="B217" s="40"/>
      <c r="C217" s="228" t="s">
        <v>479</v>
      </c>
      <c r="D217" s="228" t="s">
        <v>365</v>
      </c>
      <c r="E217" s="229" t="s">
        <v>1976</v>
      </c>
      <c r="F217" s="230" t="s">
        <v>1977</v>
      </c>
      <c r="G217" s="231" t="s">
        <v>482</v>
      </c>
      <c r="H217" s="232">
        <v>1.8260000000000001</v>
      </c>
      <c r="I217" s="233"/>
      <c r="J217" s="234">
        <f>ROUND(I217*H217,2)</f>
        <v>0</v>
      </c>
      <c r="K217" s="230" t="s">
        <v>369</v>
      </c>
      <c r="L217" s="45"/>
      <c r="M217" s="235" t="s">
        <v>1</v>
      </c>
      <c r="N217" s="236" t="s">
        <v>42</v>
      </c>
      <c r="O217" s="92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440</v>
      </c>
      <c r="AT217" s="239" t="s">
        <v>365</v>
      </c>
      <c r="AU217" s="239" t="s">
        <v>88</v>
      </c>
      <c r="AY217" s="18" t="s">
        <v>362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88</v>
      </c>
      <c r="BK217" s="240">
        <f>ROUND(I217*H217,2)</f>
        <v>0</v>
      </c>
      <c r="BL217" s="18" t="s">
        <v>440</v>
      </c>
      <c r="BM217" s="239" t="s">
        <v>5075</v>
      </c>
    </row>
    <row r="218" s="12" customFormat="1" ht="22.8" customHeight="1">
      <c r="A218" s="12"/>
      <c r="B218" s="212"/>
      <c r="C218" s="213"/>
      <c r="D218" s="214" t="s">
        <v>75</v>
      </c>
      <c r="E218" s="226" t="s">
        <v>1979</v>
      </c>
      <c r="F218" s="226" t="s">
        <v>1980</v>
      </c>
      <c r="G218" s="213"/>
      <c r="H218" s="213"/>
      <c r="I218" s="216"/>
      <c r="J218" s="227">
        <f>BK218</f>
        <v>0</v>
      </c>
      <c r="K218" s="213"/>
      <c r="L218" s="218"/>
      <c r="M218" s="219"/>
      <c r="N218" s="220"/>
      <c r="O218" s="220"/>
      <c r="P218" s="221">
        <f>SUM(P219:P241)</f>
        <v>0</v>
      </c>
      <c r="Q218" s="220"/>
      <c r="R218" s="221">
        <f>SUM(R219:R241)</f>
        <v>0.71141259999999995</v>
      </c>
      <c r="S218" s="220"/>
      <c r="T218" s="222">
        <f>SUM(T219:T241)</f>
        <v>0.26745000000000002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23" t="s">
        <v>88</v>
      </c>
      <c r="AT218" s="224" t="s">
        <v>75</v>
      </c>
      <c r="AU218" s="224" t="s">
        <v>83</v>
      </c>
      <c r="AY218" s="223" t="s">
        <v>362</v>
      </c>
      <c r="BK218" s="225">
        <f>SUM(BK219:BK241)</f>
        <v>0</v>
      </c>
    </row>
    <row r="219" s="2" customFormat="1" ht="33" customHeight="1">
      <c r="A219" s="39"/>
      <c r="B219" s="40"/>
      <c r="C219" s="228" t="s">
        <v>484</v>
      </c>
      <c r="D219" s="228" t="s">
        <v>365</v>
      </c>
      <c r="E219" s="229" t="s">
        <v>1981</v>
      </c>
      <c r="F219" s="230" t="s">
        <v>1982</v>
      </c>
      <c r="G219" s="231" t="s">
        <v>368</v>
      </c>
      <c r="H219" s="232">
        <v>106.98</v>
      </c>
      <c r="I219" s="233"/>
      <c r="J219" s="234">
        <f>ROUND(I219*H219,2)</f>
        <v>0</v>
      </c>
      <c r="K219" s="230" t="s">
        <v>369</v>
      </c>
      <c r="L219" s="45"/>
      <c r="M219" s="235" t="s">
        <v>1</v>
      </c>
      <c r="N219" s="236" t="s">
        <v>42</v>
      </c>
      <c r="O219" s="92"/>
      <c r="P219" s="237">
        <f>O219*H219</f>
        <v>0</v>
      </c>
      <c r="Q219" s="237">
        <v>0</v>
      </c>
      <c r="R219" s="237">
        <f>Q219*H219</f>
        <v>0</v>
      </c>
      <c r="S219" s="237">
        <v>0.0025000000000000001</v>
      </c>
      <c r="T219" s="238">
        <f>S219*H219</f>
        <v>0.26745000000000002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440</v>
      </c>
      <c r="AT219" s="239" t="s">
        <v>365</v>
      </c>
      <c r="AU219" s="239" t="s">
        <v>88</v>
      </c>
      <c r="AY219" s="18" t="s">
        <v>362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88</v>
      </c>
      <c r="BK219" s="240">
        <f>ROUND(I219*H219,2)</f>
        <v>0</v>
      </c>
      <c r="BL219" s="18" t="s">
        <v>440</v>
      </c>
      <c r="BM219" s="239" t="s">
        <v>5076</v>
      </c>
    </row>
    <row r="220" s="15" customFormat="1">
      <c r="A220" s="15"/>
      <c r="B220" s="274"/>
      <c r="C220" s="275"/>
      <c r="D220" s="243" t="s">
        <v>372</v>
      </c>
      <c r="E220" s="276" t="s">
        <v>1</v>
      </c>
      <c r="F220" s="277" t="s">
        <v>1448</v>
      </c>
      <c r="G220" s="275"/>
      <c r="H220" s="276" t="s">
        <v>1</v>
      </c>
      <c r="I220" s="278"/>
      <c r="J220" s="275"/>
      <c r="K220" s="275"/>
      <c r="L220" s="279"/>
      <c r="M220" s="280"/>
      <c r="N220" s="281"/>
      <c r="O220" s="281"/>
      <c r="P220" s="281"/>
      <c r="Q220" s="281"/>
      <c r="R220" s="281"/>
      <c r="S220" s="281"/>
      <c r="T220" s="282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83" t="s">
        <v>372</v>
      </c>
      <c r="AU220" s="283" t="s">
        <v>88</v>
      </c>
      <c r="AV220" s="15" t="s">
        <v>83</v>
      </c>
      <c r="AW220" s="15" t="s">
        <v>32</v>
      </c>
      <c r="AX220" s="15" t="s">
        <v>76</v>
      </c>
      <c r="AY220" s="283" t="s">
        <v>362</v>
      </c>
    </row>
    <row r="221" s="13" customFormat="1">
      <c r="A221" s="13"/>
      <c r="B221" s="241"/>
      <c r="C221" s="242"/>
      <c r="D221" s="243" t="s">
        <v>372</v>
      </c>
      <c r="E221" s="244" t="s">
        <v>1</v>
      </c>
      <c r="F221" s="245" t="s">
        <v>1924</v>
      </c>
      <c r="G221" s="242"/>
      <c r="H221" s="246">
        <v>106.98</v>
      </c>
      <c r="I221" s="247"/>
      <c r="J221" s="242"/>
      <c r="K221" s="242"/>
      <c r="L221" s="248"/>
      <c r="M221" s="249"/>
      <c r="N221" s="250"/>
      <c r="O221" s="250"/>
      <c r="P221" s="250"/>
      <c r="Q221" s="250"/>
      <c r="R221" s="250"/>
      <c r="S221" s="250"/>
      <c r="T221" s="25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2" t="s">
        <v>372</v>
      </c>
      <c r="AU221" s="252" t="s">
        <v>88</v>
      </c>
      <c r="AV221" s="13" t="s">
        <v>88</v>
      </c>
      <c r="AW221" s="13" t="s">
        <v>32</v>
      </c>
      <c r="AX221" s="13" t="s">
        <v>83</v>
      </c>
      <c r="AY221" s="252" t="s">
        <v>362</v>
      </c>
    </row>
    <row r="222" s="2" customFormat="1" ht="24.15" customHeight="1">
      <c r="A222" s="39"/>
      <c r="B222" s="40"/>
      <c r="C222" s="228" t="s">
        <v>488</v>
      </c>
      <c r="D222" s="228" t="s">
        <v>365</v>
      </c>
      <c r="E222" s="229" t="s">
        <v>1984</v>
      </c>
      <c r="F222" s="230" t="s">
        <v>1985</v>
      </c>
      <c r="G222" s="231" t="s">
        <v>368</v>
      </c>
      <c r="H222" s="232">
        <v>106.98</v>
      </c>
      <c r="I222" s="233"/>
      <c r="J222" s="234">
        <f>ROUND(I222*H222,2)</f>
        <v>0</v>
      </c>
      <c r="K222" s="230" t="s">
        <v>369</v>
      </c>
      <c r="L222" s="45"/>
      <c r="M222" s="235" t="s">
        <v>1</v>
      </c>
      <c r="N222" s="236" t="s">
        <v>42</v>
      </c>
      <c r="O222" s="92"/>
      <c r="P222" s="237">
        <f>O222*H222</f>
        <v>0</v>
      </c>
      <c r="Q222" s="237">
        <v>0</v>
      </c>
      <c r="R222" s="237">
        <f>Q222*H222</f>
        <v>0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440</v>
      </c>
      <c r="AT222" s="239" t="s">
        <v>365</v>
      </c>
      <c r="AU222" s="239" t="s">
        <v>88</v>
      </c>
      <c r="AY222" s="18" t="s">
        <v>362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88</v>
      </c>
      <c r="BK222" s="240">
        <f>ROUND(I222*H222,2)</f>
        <v>0</v>
      </c>
      <c r="BL222" s="18" t="s">
        <v>440</v>
      </c>
      <c r="BM222" s="239" t="s">
        <v>5077</v>
      </c>
    </row>
    <row r="223" s="15" customFormat="1">
      <c r="A223" s="15"/>
      <c r="B223" s="274"/>
      <c r="C223" s="275"/>
      <c r="D223" s="243" t="s">
        <v>372</v>
      </c>
      <c r="E223" s="276" t="s">
        <v>1</v>
      </c>
      <c r="F223" s="277" t="s">
        <v>1940</v>
      </c>
      <c r="G223" s="275"/>
      <c r="H223" s="276" t="s">
        <v>1</v>
      </c>
      <c r="I223" s="278"/>
      <c r="J223" s="275"/>
      <c r="K223" s="275"/>
      <c r="L223" s="279"/>
      <c r="M223" s="280"/>
      <c r="N223" s="281"/>
      <c r="O223" s="281"/>
      <c r="P223" s="281"/>
      <c r="Q223" s="281"/>
      <c r="R223" s="281"/>
      <c r="S223" s="281"/>
      <c r="T223" s="282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83" t="s">
        <v>372</v>
      </c>
      <c r="AU223" s="283" t="s">
        <v>88</v>
      </c>
      <c r="AV223" s="15" t="s">
        <v>83</v>
      </c>
      <c r="AW223" s="15" t="s">
        <v>32</v>
      </c>
      <c r="AX223" s="15" t="s">
        <v>76</v>
      </c>
      <c r="AY223" s="283" t="s">
        <v>362</v>
      </c>
    </row>
    <row r="224" s="15" customFormat="1">
      <c r="A224" s="15"/>
      <c r="B224" s="274"/>
      <c r="C224" s="275"/>
      <c r="D224" s="243" t="s">
        <v>372</v>
      </c>
      <c r="E224" s="276" t="s">
        <v>1</v>
      </c>
      <c r="F224" s="277" t="s">
        <v>684</v>
      </c>
      <c r="G224" s="275"/>
      <c r="H224" s="276" t="s">
        <v>1</v>
      </c>
      <c r="I224" s="278"/>
      <c r="J224" s="275"/>
      <c r="K224" s="275"/>
      <c r="L224" s="279"/>
      <c r="M224" s="280"/>
      <c r="N224" s="281"/>
      <c r="O224" s="281"/>
      <c r="P224" s="281"/>
      <c r="Q224" s="281"/>
      <c r="R224" s="281"/>
      <c r="S224" s="281"/>
      <c r="T224" s="282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83" t="s">
        <v>372</v>
      </c>
      <c r="AU224" s="283" t="s">
        <v>88</v>
      </c>
      <c r="AV224" s="15" t="s">
        <v>83</v>
      </c>
      <c r="AW224" s="15" t="s">
        <v>32</v>
      </c>
      <c r="AX224" s="15" t="s">
        <v>76</v>
      </c>
      <c r="AY224" s="283" t="s">
        <v>362</v>
      </c>
    </row>
    <row r="225" s="13" customFormat="1">
      <c r="A225" s="13"/>
      <c r="B225" s="241"/>
      <c r="C225" s="242"/>
      <c r="D225" s="243" t="s">
        <v>372</v>
      </c>
      <c r="E225" s="244" t="s">
        <v>1</v>
      </c>
      <c r="F225" s="245" t="s">
        <v>1941</v>
      </c>
      <c r="G225" s="242"/>
      <c r="H225" s="246">
        <v>35.659999999999997</v>
      </c>
      <c r="I225" s="247"/>
      <c r="J225" s="242"/>
      <c r="K225" s="242"/>
      <c r="L225" s="248"/>
      <c r="M225" s="249"/>
      <c r="N225" s="250"/>
      <c r="O225" s="250"/>
      <c r="P225" s="250"/>
      <c r="Q225" s="250"/>
      <c r="R225" s="250"/>
      <c r="S225" s="250"/>
      <c r="T225" s="25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2" t="s">
        <v>372</v>
      </c>
      <c r="AU225" s="252" t="s">
        <v>88</v>
      </c>
      <c r="AV225" s="13" t="s">
        <v>88</v>
      </c>
      <c r="AW225" s="13" t="s">
        <v>32</v>
      </c>
      <c r="AX225" s="13" t="s">
        <v>76</v>
      </c>
      <c r="AY225" s="252" t="s">
        <v>362</v>
      </c>
    </row>
    <row r="226" s="15" customFormat="1">
      <c r="A226" s="15"/>
      <c r="B226" s="274"/>
      <c r="C226" s="275"/>
      <c r="D226" s="243" t="s">
        <v>372</v>
      </c>
      <c r="E226" s="276" t="s">
        <v>1</v>
      </c>
      <c r="F226" s="277" t="s">
        <v>688</v>
      </c>
      <c r="G226" s="275"/>
      <c r="H226" s="276" t="s">
        <v>1</v>
      </c>
      <c r="I226" s="278"/>
      <c r="J226" s="275"/>
      <c r="K226" s="275"/>
      <c r="L226" s="279"/>
      <c r="M226" s="280"/>
      <c r="N226" s="281"/>
      <c r="O226" s="281"/>
      <c r="P226" s="281"/>
      <c r="Q226" s="281"/>
      <c r="R226" s="281"/>
      <c r="S226" s="281"/>
      <c r="T226" s="282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83" t="s">
        <v>372</v>
      </c>
      <c r="AU226" s="283" t="s">
        <v>88</v>
      </c>
      <c r="AV226" s="15" t="s">
        <v>83</v>
      </c>
      <c r="AW226" s="15" t="s">
        <v>32</v>
      </c>
      <c r="AX226" s="15" t="s">
        <v>76</v>
      </c>
      <c r="AY226" s="283" t="s">
        <v>362</v>
      </c>
    </row>
    <row r="227" s="13" customFormat="1">
      <c r="A227" s="13"/>
      <c r="B227" s="241"/>
      <c r="C227" s="242"/>
      <c r="D227" s="243" t="s">
        <v>372</v>
      </c>
      <c r="E227" s="244" t="s">
        <v>1</v>
      </c>
      <c r="F227" s="245" t="s">
        <v>1941</v>
      </c>
      <c r="G227" s="242"/>
      <c r="H227" s="246">
        <v>35.659999999999997</v>
      </c>
      <c r="I227" s="247"/>
      <c r="J227" s="242"/>
      <c r="K227" s="242"/>
      <c r="L227" s="248"/>
      <c r="M227" s="249"/>
      <c r="N227" s="250"/>
      <c r="O227" s="250"/>
      <c r="P227" s="250"/>
      <c r="Q227" s="250"/>
      <c r="R227" s="250"/>
      <c r="S227" s="250"/>
      <c r="T227" s="25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2" t="s">
        <v>372</v>
      </c>
      <c r="AU227" s="252" t="s">
        <v>88</v>
      </c>
      <c r="AV227" s="13" t="s">
        <v>88</v>
      </c>
      <c r="AW227" s="13" t="s">
        <v>32</v>
      </c>
      <c r="AX227" s="13" t="s">
        <v>76</v>
      </c>
      <c r="AY227" s="252" t="s">
        <v>362</v>
      </c>
    </row>
    <row r="228" s="15" customFormat="1">
      <c r="A228" s="15"/>
      <c r="B228" s="274"/>
      <c r="C228" s="275"/>
      <c r="D228" s="243" t="s">
        <v>372</v>
      </c>
      <c r="E228" s="276" t="s">
        <v>1</v>
      </c>
      <c r="F228" s="277" t="s">
        <v>772</v>
      </c>
      <c r="G228" s="275"/>
      <c r="H228" s="276" t="s">
        <v>1</v>
      </c>
      <c r="I228" s="278"/>
      <c r="J228" s="275"/>
      <c r="K228" s="275"/>
      <c r="L228" s="279"/>
      <c r="M228" s="280"/>
      <c r="N228" s="281"/>
      <c r="O228" s="281"/>
      <c r="P228" s="281"/>
      <c r="Q228" s="281"/>
      <c r="R228" s="281"/>
      <c r="S228" s="281"/>
      <c r="T228" s="282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83" t="s">
        <v>372</v>
      </c>
      <c r="AU228" s="283" t="s">
        <v>88</v>
      </c>
      <c r="AV228" s="15" t="s">
        <v>83</v>
      </c>
      <c r="AW228" s="15" t="s">
        <v>32</v>
      </c>
      <c r="AX228" s="15" t="s">
        <v>76</v>
      </c>
      <c r="AY228" s="283" t="s">
        <v>362</v>
      </c>
    </row>
    <row r="229" s="13" customFormat="1">
      <c r="A229" s="13"/>
      <c r="B229" s="241"/>
      <c r="C229" s="242"/>
      <c r="D229" s="243" t="s">
        <v>372</v>
      </c>
      <c r="E229" s="244" t="s">
        <v>1</v>
      </c>
      <c r="F229" s="245" t="s">
        <v>1941</v>
      </c>
      <c r="G229" s="242"/>
      <c r="H229" s="246">
        <v>35.659999999999997</v>
      </c>
      <c r="I229" s="247"/>
      <c r="J229" s="242"/>
      <c r="K229" s="242"/>
      <c r="L229" s="248"/>
      <c r="M229" s="249"/>
      <c r="N229" s="250"/>
      <c r="O229" s="250"/>
      <c r="P229" s="250"/>
      <c r="Q229" s="250"/>
      <c r="R229" s="250"/>
      <c r="S229" s="250"/>
      <c r="T229" s="25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2" t="s">
        <v>372</v>
      </c>
      <c r="AU229" s="252" t="s">
        <v>88</v>
      </c>
      <c r="AV229" s="13" t="s">
        <v>88</v>
      </c>
      <c r="AW229" s="13" t="s">
        <v>32</v>
      </c>
      <c r="AX229" s="13" t="s">
        <v>76</v>
      </c>
      <c r="AY229" s="252" t="s">
        <v>362</v>
      </c>
    </row>
    <row r="230" s="14" customFormat="1">
      <c r="A230" s="14"/>
      <c r="B230" s="263"/>
      <c r="C230" s="264"/>
      <c r="D230" s="243" t="s">
        <v>372</v>
      </c>
      <c r="E230" s="265" t="s">
        <v>1</v>
      </c>
      <c r="F230" s="266" t="s">
        <v>396</v>
      </c>
      <c r="G230" s="264"/>
      <c r="H230" s="267">
        <v>106.98</v>
      </c>
      <c r="I230" s="268"/>
      <c r="J230" s="264"/>
      <c r="K230" s="264"/>
      <c r="L230" s="269"/>
      <c r="M230" s="270"/>
      <c r="N230" s="271"/>
      <c r="O230" s="271"/>
      <c r="P230" s="271"/>
      <c r="Q230" s="271"/>
      <c r="R230" s="271"/>
      <c r="S230" s="271"/>
      <c r="T230" s="27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73" t="s">
        <v>372</v>
      </c>
      <c r="AU230" s="273" t="s">
        <v>88</v>
      </c>
      <c r="AV230" s="14" t="s">
        <v>370</v>
      </c>
      <c r="AW230" s="14" t="s">
        <v>32</v>
      </c>
      <c r="AX230" s="14" t="s">
        <v>83</v>
      </c>
      <c r="AY230" s="273" t="s">
        <v>362</v>
      </c>
    </row>
    <row r="231" s="2" customFormat="1" ht="37.8" customHeight="1">
      <c r="A231" s="39"/>
      <c r="B231" s="40"/>
      <c r="C231" s="253" t="s">
        <v>492</v>
      </c>
      <c r="D231" s="253" t="s">
        <v>380</v>
      </c>
      <c r="E231" s="254" t="s">
        <v>1987</v>
      </c>
      <c r="F231" s="255" t="s">
        <v>1988</v>
      </c>
      <c r="G231" s="256" t="s">
        <v>368</v>
      </c>
      <c r="H231" s="257">
        <v>112.32899999999999</v>
      </c>
      <c r="I231" s="258"/>
      <c r="J231" s="259">
        <f>ROUND(I231*H231,2)</f>
        <v>0</v>
      </c>
      <c r="K231" s="255" t="s">
        <v>369</v>
      </c>
      <c r="L231" s="260"/>
      <c r="M231" s="261" t="s">
        <v>1</v>
      </c>
      <c r="N231" s="262" t="s">
        <v>42</v>
      </c>
      <c r="O231" s="92"/>
      <c r="P231" s="237">
        <f>O231*H231</f>
        <v>0</v>
      </c>
      <c r="Q231" s="237">
        <v>0.0047999999999999996</v>
      </c>
      <c r="R231" s="237">
        <f>Q231*H231</f>
        <v>0.53917919999999997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526</v>
      </c>
      <c r="AT231" s="239" t="s">
        <v>380</v>
      </c>
      <c r="AU231" s="239" t="s">
        <v>88</v>
      </c>
      <c r="AY231" s="18" t="s">
        <v>362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88</v>
      </c>
      <c r="BK231" s="240">
        <f>ROUND(I231*H231,2)</f>
        <v>0</v>
      </c>
      <c r="BL231" s="18" t="s">
        <v>440</v>
      </c>
      <c r="BM231" s="239" t="s">
        <v>5078</v>
      </c>
    </row>
    <row r="232" s="15" customFormat="1">
      <c r="A232" s="15"/>
      <c r="B232" s="274"/>
      <c r="C232" s="275"/>
      <c r="D232" s="243" t="s">
        <v>372</v>
      </c>
      <c r="E232" s="276" t="s">
        <v>1</v>
      </c>
      <c r="F232" s="277" t="s">
        <v>1910</v>
      </c>
      <c r="G232" s="275"/>
      <c r="H232" s="276" t="s">
        <v>1</v>
      </c>
      <c r="I232" s="278"/>
      <c r="J232" s="275"/>
      <c r="K232" s="275"/>
      <c r="L232" s="279"/>
      <c r="M232" s="280"/>
      <c r="N232" s="281"/>
      <c r="O232" s="281"/>
      <c r="P232" s="281"/>
      <c r="Q232" s="281"/>
      <c r="R232" s="281"/>
      <c r="S232" s="281"/>
      <c r="T232" s="282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83" t="s">
        <v>372</v>
      </c>
      <c r="AU232" s="283" t="s">
        <v>88</v>
      </c>
      <c r="AV232" s="15" t="s">
        <v>83</v>
      </c>
      <c r="AW232" s="15" t="s">
        <v>32</v>
      </c>
      <c r="AX232" s="15" t="s">
        <v>76</v>
      </c>
      <c r="AY232" s="283" t="s">
        <v>362</v>
      </c>
    </row>
    <row r="233" s="13" customFormat="1">
      <c r="A233" s="13"/>
      <c r="B233" s="241"/>
      <c r="C233" s="242"/>
      <c r="D233" s="243" t="s">
        <v>372</v>
      </c>
      <c r="E233" s="244" t="s">
        <v>1</v>
      </c>
      <c r="F233" s="245" t="s">
        <v>1911</v>
      </c>
      <c r="G233" s="242"/>
      <c r="H233" s="246">
        <v>112.32899999999999</v>
      </c>
      <c r="I233" s="247"/>
      <c r="J233" s="242"/>
      <c r="K233" s="242"/>
      <c r="L233" s="248"/>
      <c r="M233" s="249"/>
      <c r="N233" s="250"/>
      <c r="O233" s="250"/>
      <c r="P233" s="250"/>
      <c r="Q233" s="250"/>
      <c r="R233" s="250"/>
      <c r="S233" s="250"/>
      <c r="T233" s="25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2" t="s">
        <v>372</v>
      </c>
      <c r="AU233" s="252" t="s">
        <v>88</v>
      </c>
      <c r="AV233" s="13" t="s">
        <v>88</v>
      </c>
      <c r="AW233" s="13" t="s">
        <v>32</v>
      </c>
      <c r="AX233" s="13" t="s">
        <v>83</v>
      </c>
      <c r="AY233" s="252" t="s">
        <v>362</v>
      </c>
    </row>
    <row r="234" s="2" customFormat="1" ht="24.15" customHeight="1">
      <c r="A234" s="39"/>
      <c r="B234" s="40"/>
      <c r="C234" s="228" t="s">
        <v>497</v>
      </c>
      <c r="D234" s="228" t="s">
        <v>365</v>
      </c>
      <c r="E234" s="229" t="s">
        <v>1990</v>
      </c>
      <c r="F234" s="230" t="s">
        <v>1991</v>
      </c>
      <c r="G234" s="231" t="s">
        <v>368</v>
      </c>
      <c r="H234" s="232">
        <v>106.98</v>
      </c>
      <c r="I234" s="233"/>
      <c r="J234" s="234">
        <f>ROUND(I234*H234,2)</f>
        <v>0</v>
      </c>
      <c r="K234" s="230" t="s">
        <v>369</v>
      </c>
      <c r="L234" s="45"/>
      <c r="M234" s="235" t="s">
        <v>1</v>
      </c>
      <c r="N234" s="236" t="s">
        <v>42</v>
      </c>
      <c r="O234" s="92"/>
      <c r="P234" s="237">
        <f>O234*H234</f>
        <v>0</v>
      </c>
      <c r="Q234" s="237">
        <v>8.0000000000000007E-05</v>
      </c>
      <c r="R234" s="237">
        <f>Q234*H234</f>
        <v>0.0085584000000000007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440</v>
      </c>
      <c r="AT234" s="239" t="s">
        <v>365</v>
      </c>
      <c r="AU234" s="239" t="s">
        <v>88</v>
      </c>
      <c r="AY234" s="18" t="s">
        <v>362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88</v>
      </c>
      <c r="BK234" s="240">
        <f>ROUND(I234*H234,2)</f>
        <v>0</v>
      </c>
      <c r="BL234" s="18" t="s">
        <v>440</v>
      </c>
      <c r="BM234" s="239" t="s">
        <v>5079</v>
      </c>
    </row>
    <row r="235" s="13" customFormat="1">
      <c r="A235" s="13"/>
      <c r="B235" s="241"/>
      <c r="C235" s="242"/>
      <c r="D235" s="243" t="s">
        <v>372</v>
      </c>
      <c r="E235" s="244" t="s">
        <v>1</v>
      </c>
      <c r="F235" s="245" t="s">
        <v>1906</v>
      </c>
      <c r="G235" s="242"/>
      <c r="H235" s="246">
        <v>106.98</v>
      </c>
      <c r="I235" s="247"/>
      <c r="J235" s="242"/>
      <c r="K235" s="242"/>
      <c r="L235" s="248"/>
      <c r="M235" s="249"/>
      <c r="N235" s="250"/>
      <c r="O235" s="250"/>
      <c r="P235" s="250"/>
      <c r="Q235" s="250"/>
      <c r="R235" s="250"/>
      <c r="S235" s="250"/>
      <c r="T235" s="25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2" t="s">
        <v>372</v>
      </c>
      <c r="AU235" s="252" t="s">
        <v>88</v>
      </c>
      <c r="AV235" s="13" t="s">
        <v>88</v>
      </c>
      <c r="AW235" s="13" t="s">
        <v>32</v>
      </c>
      <c r="AX235" s="13" t="s">
        <v>83</v>
      </c>
      <c r="AY235" s="252" t="s">
        <v>362</v>
      </c>
    </row>
    <row r="236" s="2" customFormat="1" ht="24.15" customHeight="1">
      <c r="A236" s="39"/>
      <c r="B236" s="40"/>
      <c r="C236" s="228" t="s">
        <v>502</v>
      </c>
      <c r="D236" s="228" t="s">
        <v>365</v>
      </c>
      <c r="E236" s="229" t="s">
        <v>1993</v>
      </c>
      <c r="F236" s="230" t="s">
        <v>1994</v>
      </c>
      <c r="G236" s="231" t="s">
        <v>368</v>
      </c>
      <c r="H236" s="232">
        <v>106.98</v>
      </c>
      <c r="I236" s="233"/>
      <c r="J236" s="234">
        <f>ROUND(I236*H236,2)</f>
        <v>0</v>
      </c>
      <c r="K236" s="230" t="s">
        <v>369</v>
      </c>
      <c r="L236" s="45"/>
      <c r="M236" s="235" t="s">
        <v>1</v>
      </c>
      <c r="N236" s="236" t="s">
        <v>42</v>
      </c>
      <c r="O236" s="92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440</v>
      </c>
      <c r="AT236" s="239" t="s">
        <v>365</v>
      </c>
      <c r="AU236" s="239" t="s">
        <v>88</v>
      </c>
      <c r="AY236" s="18" t="s">
        <v>362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88</v>
      </c>
      <c r="BK236" s="240">
        <f>ROUND(I236*H236,2)</f>
        <v>0</v>
      </c>
      <c r="BL236" s="18" t="s">
        <v>440</v>
      </c>
      <c r="BM236" s="239" t="s">
        <v>5080</v>
      </c>
    </row>
    <row r="237" s="13" customFormat="1">
      <c r="A237" s="13"/>
      <c r="B237" s="241"/>
      <c r="C237" s="242"/>
      <c r="D237" s="243" t="s">
        <v>372</v>
      </c>
      <c r="E237" s="244" t="s">
        <v>1</v>
      </c>
      <c r="F237" s="245" t="s">
        <v>1906</v>
      </c>
      <c r="G237" s="242"/>
      <c r="H237" s="246">
        <v>106.98</v>
      </c>
      <c r="I237" s="247"/>
      <c r="J237" s="242"/>
      <c r="K237" s="242"/>
      <c r="L237" s="248"/>
      <c r="M237" s="249"/>
      <c r="N237" s="250"/>
      <c r="O237" s="250"/>
      <c r="P237" s="250"/>
      <c r="Q237" s="250"/>
      <c r="R237" s="250"/>
      <c r="S237" s="250"/>
      <c r="T237" s="25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2" t="s">
        <v>372</v>
      </c>
      <c r="AU237" s="252" t="s">
        <v>88</v>
      </c>
      <c r="AV237" s="13" t="s">
        <v>88</v>
      </c>
      <c r="AW237" s="13" t="s">
        <v>32</v>
      </c>
      <c r="AX237" s="13" t="s">
        <v>83</v>
      </c>
      <c r="AY237" s="252" t="s">
        <v>362</v>
      </c>
    </row>
    <row r="238" s="2" customFormat="1" ht="16.5" customHeight="1">
      <c r="A238" s="39"/>
      <c r="B238" s="40"/>
      <c r="C238" s="253" t="s">
        <v>509</v>
      </c>
      <c r="D238" s="253" t="s">
        <v>380</v>
      </c>
      <c r="E238" s="254" t="s">
        <v>1996</v>
      </c>
      <c r="F238" s="255" t="s">
        <v>1997</v>
      </c>
      <c r="G238" s="256" t="s">
        <v>464</v>
      </c>
      <c r="H238" s="257">
        <v>6.5469999999999997</v>
      </c>
      <c r="I238" s="258"/>
      <c r="J238" s="259">
        <f>ROUND(I238*H238,2)</f>
        <v>0</v>
      </c>
      <c r="K238" s="255" t="s">
        <v>369</v>
      </c>
      <c r="L238" s="260"/>
      <c r="M238" s="261" t="s">
        <v>1</v>
      </c>
      <c r="N238" s="262" t="s">
        <v>42</v>
      </c>
      <c r="O238" s="92"/>
      <c r="P238" s="237">
        <f>O238*H238</f>
        <v>0</v>
      </c>
      <c r="Q238" s="237">
        <v>0.025000000000000001</v>
      </c>
      <c r="R238" s="237">
        <f>Q238*H238</f>
        <v>0.16367500000000002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526</v>
      </c>
      <c r="AT238" s="239" t="s">
        <v>380</v>
      </c>
      <c r="AU238" s="239" t="s">
        <v>88</v>
      </c>
      <c r="AY238" s="18" t="s">
        <v>362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88</v>
      </c>
      <c r="BK238" s="240">
        <f>ROUND(I238*H238,2)</f>
        <v>0</v>
      </c>
      <c r="BL238" s="18" t="s">
        <v>440</v>
      </c>
      <c r="BM238" s="239" t="s">
        <v>5081</v>
      </c>
    </row>
    <row r="239" s="15" customFormat="1">
      <c r="A239" s="15"/>
      <c r="B239" s="274"/>
      <c r="C239" s="275"/>
      <c r="D239" s="243" t="s">
        <v>372</v>
      </c>
      <c r="E239" s="276" t="s">
        <v>1</v>
      </c>
      <c r="F239" s="277" t="s">
        <v>1910</v>
      </c>
      <c r="G239" s="275"/>
      <c r="H239" s="276" t="s">
        <v>1</v>
      </c>
      <c r="I239" s="278"/>
      <c r="J239" s="275"/>
      <c r="K239" s="275"/>
      <c r="L239" s="279"/>
      <c r="M239" s="280"/>
      <c r="N239" s="281"/>
      <c r="O239" s="281"/>
      <c r="P239" s="281"/>
      <c r="Q239" s="281"/>
      <c r="R239" s="281"/>
      <c r="S239" s="281"/>
      <c r="T239" s="282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83" t="s">
        <v>372</v>
      </c>
      <c r="AU239" s="283" t="s">
        <v>88</v>
      </c>
      <c r="AV239" s="15" t="s">
        <v>83</v>
      </c>
      <c r="AW239" s="15" t="s">
        <v>32</v>
      </c>
      <c r="AX239" s="15" t="s">
        <v>76</v>
      </c>
      <c r="AY239" s="283" t="s">
        <v>362</v>
      </c>
    </row>
    <row r="240" s="13" customFormat="1">
      <c r="A240" s="13"/>
      <c r="B240" s="241"/>
      <c r="C240" s="242"/>
      <c r="D240" s="243" t="s">
        <v>372</v>
      </c>
      <c r="E240" s="244" t="s">
        <v>1</v>
      </c>
      <c r="F240" s="245" t="s">
        <v>1999</v>
      </c>
      <c r="G240" s="242"/>
      <c r="H240" s="246">
        <v>6.5469999999999997</v>
      </c>
      <c r="I240" s="247"/>
      <c r="J240" s="242"/>
      <c r="K240" s="242"/>
      <c r="L240" s="248"/>
      <c r="M240" s="249"/>
      <c r="N240" s="250"/>
      <c r="O240" s="250"/>
      <c r="P240" s="250"/>
      <c r="Q240" s="250"/>
      <c r="R240" s="250"/>
      <c r="S240" s="250"/>
      <c r="T240" s="25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2" t="s">
        <v>372</v>
      </c>
      <c r="AU240" s="252" t="s">
        <v>88</v>
      </c>
      <c r="AV240" s="13" t="s">
        <v>88</v>
      </c>
      <c r="AW240" s="13" t="s">
        <v>32</v>
      </c>
      <c r="AX240" s="13" t="s">
        <v>83</v>
      </c>
      <c r="AY240" s="252" t="s">
        <v>362</v>
      </c>
    </row>
    <row r="241" s="2" customFormat="1" ht="24.15" customHeight="1">
      <c r="A241" s="39"/>
      <c r="B241" s="40"/>
      <c r="C241" s="228" t="s">
        <v>517</v>
      </c>
      <c r="D241" s="228" t="s">
        <v>365</v>
      </c>
      <c r="E241" s="229" t="s">
        <v>2000</v>
      </c>
      <c r="F241" s="230" t="s">
        <v>2001</v>
      </c>
      <c r="G241" s="231" t="s">
        <v>482</v>
      </c>
      <c r="H241" s="232">
        <v>0.71099999999999997</v>
      </c>
      <c r="I241" s="233"/>
      <c r="J241" s="234">
        <f>ROUND(I241*H241,2)</f>
        <v>0</v>
      </c>
      <c r="K241" s="230" t="s">
        <v>369</v>
      </c>
      <c r="L241" s="45"/>
      <c r="M241" s="235" t="s">
        <v>1</v>
      </c>
      <c r="N241" s="236" t="s">
        <v>42</v>
      </c>
      <c r="O241" s="92"/>
      <c r="P241" s="237">
        <f>O241*H241</f>
        <v>0</v>
      </c>
      <c r="Q241" s="237">
        <v>0</v>
      </c>
      <c r="R241" s="237">
        <f>Q241*H241</f>
        <v>0</v>
      </c>
      <c r="S241" s="237">
        <v>0</v>
      </c>
      <c r="T241" s="238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9" t="s">
        <v>440</v>
      </c>
      <c r="AT241" s="239" t="s">
        <v>365</v>
      </c>
      <c r="AU241" s="239" t="s">
        <v>88</v>
      </c>
      <c r="AY241" s="18" t="s">
        <v>362</v>
      </c>
      <c r="BE241" s="240">
        <f>IF(N241="základní",J241,0)</f>
        <v>0</v>
      </c>
      <c r="BF241" s="240">
        <f>IF(N241="snížená",J241,0)</f>
        <v>0</v>
      </c>
      <c r="BG241" s="240">
        <f>IF(N241="zákl. přenesená",J241,0)</f>
        <v>0</v>
      </c>
      <c r="BH241" s="240">
        <f>IF(N241="sníž. přenesená",J241,0)</f>
        <v>0</v>
      </c>
      <c r="BI241" s="240">
        <f>IF(N241="nulová",J241,0)</f>
        <v>0</v>
      </c>
      <c r="BJ241" s="18" t="s">
        <v>88</v>
      </c>
      <c r="BK241" s="240">
        <f>ROUND(I241*H241,2)</f>
        <v>0</v>
      </c>
      <c r="BL241" s="18" t="s">
        <v>440</v>
      </c>
      <c r="BM241" s="239" t="s">
        <v>5082</v>
      </c>
    </row>
    <row r="242" s="12" customFormat="1" ht="22.8" customHeight="1">
      <c r="A242" s="12"/>
      <c r="B242" s="212"/>
      <c r="C242" s="213"/>
      <c r="D242" s="214" t="s">
        <v>75</v>
      </c>
      <c r="E242" s="226" t="s">
        <v>2003</v>
      </c>
      <c r="F242" s="226" t="s">
        <v>2004</v>
      </c>
      <c r="G242" s="213"/>
      <c r="H242" s="213"/>
      <c r="I242" s="216"/>
      <c r="J242" s="227">
        <f>BK242</f>
        <v>0</v>
      </c>
      <c r="K242" s="213"/>
      <c r="L242" s="218"/>
      <c r="M242" s="219"/>
      <c r="N242" s="220"/>
      <c r="O242" s="220"/>
      <c r="P242" s="221">
        <f>SUM(P243:P245)</f>
        <v>0</v>
      </c>
      <c r="Q242" s="220"/>
      <c r="R242" s="221">
        <f>SUM(R243:R245)</f>
        <v>0.0070500000000000007</v>
      </c>
      <c r="S242" s="220"/>
      <c r="T242" s="222">
        <f>SUM(T243:T245)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23" t="s">
        <v>88</v>
      </c>
      <c r="AT242" s="224" t="s">
        <v>75</v>
      </c>
      <c r="AU242" s="224" t="s">
        <v>83</v>
      </c>
      <c r="AY242" s="223" t="s">
        <v>362</v>
      </c>
      <c r="BK242" s="225">
        <f>SUM(BK243:BK245)</f>
        <v>0</v>
      </c>
    </row>
    <row r="243" s="2" customFormat="1" ht="24.15" customHeight="1">
      <c r="A243" s="39"/>
      <c r="B243" s="40"/>
      <c r="C243" s="228" t="s">
        <v>522</v>
      </c>
      <c r="D243" s="228" t="s">
        <v>365</v>
      </c>
      <c r="E243" s="229" t="s">
        <v>2005</v>
      </c>
      <c r="F243" s="230" t="s">
        <v>2006</v>
      </c>
      <c r="G243" s="231" t="s">
        <v>470</v>
      </c>
      <c r="H243" s="232">
        <v>3</v>
      </c>
      <c r="I243" s="233"/>
      <c r="J243" s="234">
        <f>ROUND(I243*H243,2)</f>
        <v>0</v>
      </c>
      <c r="K243" s="230" t="s">
        <v>369</v>
      </c>
      <c r="L243" s="45"/>
      <c r="M243" s="235" t="s">
        <v>1</v>
      </c>
      <c r="N243" s="236" t="s">
        <v>42</v>
      </c>
      <c r="O243" s="92"/>
      <c r="P243" s="237">
        <f>O243*H243</f>
        <v>0</v>
      </c>
      <c r="Q243" s="237">
        <v>0.0023500000000000001</v>
      </c>
      <c r="R243" s="237">
        <f>Q243*H243</f>
        <v>0.0070500000000000007</v>
      </c>
      <c r="S243" s="237">
        <v>0</v>
      </c>
      <c r="T243" s="238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9" t="s">
        <v>440</v>
      </c>
      <c r="AT243" s="239" t="s">
        <v>365</v>
      </c>
      <c r="AU243" s="239" t="s">
        <v>88</v>
      </c>
      <c r="AY243" s="18" t="s">
        <v>362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8" t="s">
        <v>88</v>
      </c>
      <c r="BK243" s="240">
        <f>ROUND(I243*H243,2)</f>
        <v>0</v>
      </c>
      <c r="BL243" s="18" t="s">
        <v>440</v>
      </c>
      <c r="BM243" s="239" t="s">
        <v>5083</v>
      </c>
    </row>
    <row r="244" s="13" customFormat="1">
      <c r="A244" s="13"/>
      <c r="B244" s="241"/>
      <c r="C244" s="242"/>
      <c r="D244" s="243" t="s">
        <v>372</v>
      </c>
      <c r="E244" s="244" t="s">
        <v>1</v>
      </c>
      <c r="F244" s="245" t="s">
        <v>104</v>
      </c>
      <c r="G244" s="242"/>
      <c r="H244" s="246">
        <v>3</v>
      </c>
      <c r="I244" s="247"/>
      <c r="J244" s="242"/>
      <c r="K244" s="242"/>
      <c r="L244" s="248"/>
      <c r="M244" s="249"/>
      <c r="N244" s="250"/>
      <c r="O244" s="250"/>
      <c r="P244" s="250"/>
      <c r="Q244" s="250"/>
      <c r="R244" s="250"/>
      <c r="S244" s="250"/>
      <c r="T244" s="25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2" t="s">
        <v>372</v>
      </c>
      <c r="AU244" s="252" t="s">
        <v>88</v>
      </c>
      <c r="AV244" s="13" t="s">
        <v>88</v>
      </c>
      <c r="AW244" s="13" t="s">
        <v>32</v>
      </c>
      <c r="AX244" s="13" t="s">
        <v>83</v>
      </c>
      <c r="AY244" s="252" t="s">
        <v>362</v>
      </c>
    </row>
    <row r="245" s="2" customFormat="1" ht="24.15" customHeight="1">
      <c r="A245" s="39"/>
      <c r="B245" s="40"/>
      <c r="C245" s="228" t="s">
        <v>526</v>
      </c>
      <c r="D245" s="228" t="s">
        <v>365</v>
      </c>
      <c r="E245" s="229" t="s">
        <v>2008</v>
      </c>
      <c r="F245" s="230" t="s">
        <v>2009</v>
      </c>
      <c r="G245" s="231" t="s">
        <v>482</v>
      </c>
      <c r="H245" s="232">
        <v>0.0070000000000000001</v>
      </c>
      <c r="I245" s="233"/>
      <c r="J245" s="234">
        <f>ROUND(I245*H245,2)</f>
        <v>0</v>
      </c>
      <c r="K245" s="230" t="s">
        <v>369</v>
      </c>
      <c r="L245" s="45"/>
      <c r="M245" s="235" t="s">
        <v>1</v>
      </c>
      <c r="N245" s="236" t="s">
        <v>42</v>
      </c>
      <c r="O245" s="92"/>
      <c r="P245" s="237">
        <f>O245*H245</f>
        <v>0</v>
      </c>
      <c r="Q245" s="237">
        <v>0</v>
      </c>
      <c r="R245" s="237">
        <f>Q245*H245</f>
        <v>0</v>
      </c>
      <c r="S245" s="237">
        <v>0</v>
      </c>
      <c r="T245" s="238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9" t="s">
        <v>440</v>
      </c>
      <c r="AT245" s="239" t="s">
        <v>365</v>
      </c>
      <c r="AU245" s="239" t="s">
        <v>88</v>
      </c>
      <c r="AY245" s="18" t="s">
        <v>362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8" t="s">
        <v>88</v>
      </c>
      <c r="BK245" s="240">
        <f>ROUND(I245*H245,2)</f>
        <v>0</v>
      </c>
      <c r="BL245" s="18" t="s">
        <v>440</v>
      </c>
      <c r="BM245" s="239" t="s">
        <v>5084</v>
      </c>
    </row>
    <row r="246" s="12" customFormat="1" ht="22.8" customHeight="1">
      <c r="A246" s="12"/>
      <c r="B246" s="212"/>
      <c r="C246" s="213"/>
      <c r="D246" s="214" t="s">
        <v>75</v>
      </c>
      <c r="E246" s="226" t="s">
        <v>1712</v>
      </c>
      <c r="F246" s="226" t="s">
        <v>1713</v>
      </c>
      <c r="G246" s="213"/>
      <c r="H246" s="213"/>
      <c r="I246" s="216"/>
      <c r="J246" s="227">
        <f>BK246</f>
        <v>0</v>
      </c>
      <c r="K246" s="213"/>
      <c r="L246" s="218"/>
      <c r="M246" s="219"/>
      <c r="N246" s="220"/>
      <c r="O246" s="220"/>
      <c r="P246" s="221">
        <f>SUM(P247:P248)</f>
        <v>0</v>
      </c>
      <c r="Q246" s="220"/>
      <c r="R246" s="221">
        <f>SUM(R247:R248)</f>
        <v>0</v>
      </c>
      <c r="S246" s="220"/>
      <c r="T246" s="222">
        <f>SUM(T247:T248)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23" t="s">
        <v>88</v>
      </c>
      <c r="AT246" s="224" t="s">
        <v>75</v>
      </c>
      <c r="AU246" s="224" t="s">
        <v>83</v>
      </c>
      <c r="AY246" s="223" t="s">
        <v>362</v>
      </c>
      <c r="BK246" s="225">
        <f>SUM(BK247:BK248)</f>
        <v>0</v>
      </c>
    </row>
    <row r="247" s="2" customFormat="1" ht="16.5" customHeight="1">
      <c r="A247" s="39"/>
      <c r="B247" s="40"/>
      <c r="C247" s="228" t="s">
        <v>530</v>
      </c>
      <c r="D247" s="228" t="s">
        <v>365</v>
      </c>
      <c r="E247" s="229" t="s">
        <v>2011</v>
      </c>
      <c r="F247" s="230" t="s">
        <v>2012</v>
      </c>
      <c r="G247" s="231" t="s">
        <v>368</v>
      </c>
      <c r="H247" s="232">
        <v>58.799999999999997</v>
      </c>
      <c r="I247" s="233"/>
      <c r="J247" s="234">
        <f>ROUND(I247*H247,2)</f>
        <v>0</v>
      </c>
      <c r="K247" s="230" t="s">
        <v>471</v>
      </c>
      <c r="L247" s="45"/>
      <c r="M247" s="235" t="s">
        <v>1</v>
      </c>
      <c r="N247" s="236" t="s">
        <v>42</v>
      </c>
      <c r="O247" s="92"/>
      <c r="P247" s="237">
        <f>O247*H247</f>
        <v>0</v>
      </c>
      <c r="Q247" s="237">
        <v>0</v>
      </c>
      <c r="R247" s="237">
        <f>Q247*H247</f>
        <v>0</v>
      </c>
      <c r="S247" s="237">
        <v>0</v>
      </c>
      <c r="T247" s="238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9" t="s">
        <v>440</v>
      </c>
      <c r="AT247" s="239" t="s">
        <v>365</v>
      </c>
      <c r="AU247" s="239" t="s">
        <v>88</v>
      </c>
      <c r="AY247" s="18" t="s">
        <v>362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8" t="s">
        <v>88</v>
      </c>
      <c r="BK247" s="240">
        <f>ROUND(I247*H247,2)</f>
        <v>0</v>
      </c>
      <c r="BL247" s="18" t="s">
        <v>440</v>
      </c>
      <c r="BM247" s="239" t="s">
        <v>5085</v>
      </c>
    </row>
    <row r="248" s="13" customFormat="1">
      <c r="A248" s="13"/>
      <c r="B248" s="241"/>
      <c r="C248" s="242"/>
      <c r="D248" s="243" t="s">
        <v>372</v>
      </c>
      <c r="E248" s="244" t="s">
        <v>1</v>
      </c>
      <c r="F248" s="245" t="s">
        <v>2014</v>
      </c>
      <c r="G248" s="242"/>
      <c r="H248" s="246">
        <v>58.799999999999997</v>
      </c>
      <c r="I248" s="247"/>
      <c r="J248" s="242"/>
      <c r="K248" s="242"/>
      <c r="L248" s="248"/>
      <c r="M248" s="309"/>
      <c r="N248" s="310"/>
      <c r="O248" s="310"/>
      <c r="P248" s="310"/>
      <c r="Q248" s="310"/>
      <c r="R248" s="310"/>
      <c r="S248" s="310"/>
      <c r="T248" s="31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2" t="s">
        <v>372</v>
      </c>
      <c r="AU248" s="252" t="s">
        <v>88</v>
      </c>
      <c r="AV248" s="13" t="s">
        <v>88</v>
      </c>
      <c r="AW248" s="13" t="s">
        <v>32</v>
      </c>
      <c r="AX248" s="13" t="s">
        <v>83</v>
      </c>
      <c r="AY248" s="252" t="s">
        <v>362</v>
      </c>
    </row>
    <row r="249" s="2" customFormat="1" ht="6.96" customHeight="1">
      <c r="A249" s="39"/>
      <c r="B249" s="67"/>
      <c r="C249" s="68"/>
      <c r="D249" s="68"/>
      <c r="E249" s="68"/>
      <c r="F249" s="68"/>
      <c r="G249" s="68"/>
      <c r="H249" s="68"/>
      <c r="I249" s="68"/>
      <c r="J249" s="68"/>
      <c r="K249" s="68"/>
      <c r="L249" s="45"/>
      <c r="M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</row>
  </sheetData>
  <sheetProtection sheet="1" autoFilter="0" formatColumns="0" formatRows="0" objects="1" scenarios="1" spinCount="100000" saltValue="7nZmcnBRvW1WkK7SO0fun4zutyz4ibNn6PmBVK+DMNIsvDmzKaqqyRsDGbKUuP6O2GwYfzpNQ2EjEn4JZ4JoOA==" hashValue="t4wncQGXmElqMrmEJ09/lPvbT3dM1ZwzikSDh5LEKBYRNno3uO1aE3ylp0USwkmdfYePdw4SJpkXtlSiRtov1A==" algorithmName="SHA-512" password="CC35"/>
  <autoFilter ref="C133:K24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0:H120"/>
    <mergeCell ref="E124:H124"/>
    <mergeCell ref="E122:H122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246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4429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4430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5086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ROUND((SUM(BE126:BE173)),  2)</f>
        <v>0</v>
      </c>
      <c r="G37" s="39"/>
      <c r="H37" s="39"/>
      <c r="I37" s="166">
        <v>0.20999999999999999</v>
      </c>
      <c r="J37" s="165">
        <f>ROUND(((SUM(BE126:BE173))*I37),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ROUND((SUM(BF126:BF173)),  2)</f>
        <v>0</v>
      </c>
      <c r="G38" s="39"/>
      <c r="H38" s="39"/>
      <c r="I38" s="166">
        <v>0.12</v>
      </c>
      <c r="J38" s="165">
        <f>ROUND(((SUM(BF126:BF173))*I38),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ROUND((SUM(BG126:BG173)),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ROUND((SUM(BH126:BH173)),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ROUND((SUM(BI126:BI173)),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4429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4430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05.C - Oprava střech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340</v>
      </c>
      <c r="E101" s="193"/>
      <c r="F101" s="193"/>
      <c r="G101" s="193"/>
      <c r="H101" s="193"/>
      <c r="I101" s="193"/>
      <c r="J101" s="194">
        <f>J127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1899</v>
      </c>
      <c r="E102" s="198"/>
      <c r="F102" s="198"/>
      <c r="G102" s="198"/>
      <c r="H102" s="198"/>
      <c r="I102" s="198"/>
      <c r="J102" s="199">
        <f>J128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347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Stavební úpravy Ústecká 2855, Česká Lípa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325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4429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327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296" t="s">
        <v>4430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634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05.C - Oprava střech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 xml:space="preserve">Ústecká 2855, Česká Lípa </v>
      </c>
      <c r="G120" s="41"/>
      <c r="H120" s="41"/>
      <c r="I120" s="33" t="s">
        <v>22</v>
      </c>
      <c r="J120" s="80" t="str">
        <f>IF(J16="","",J16)</f>
        <v>6. 8. 2025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E19</f>
        <v>Město Č. Lípa, n. T.G.M. 1/1, 47 001 Česká Lípa</v>
      </c>
      <c r="G122" s="41"/>
      <c r="H122" s="41"/>
      <c r="I122" s="33" t="s">
        <v>30</v>
      </c>
      <c r="J122" s="37" t="str">
        <f>E25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348</v>
      </c>
      <c r="D125" s="204" t="s">
        <v>61</v>
      </c>
      <c r="E125" s="204" t="s">
        <v>57</v>
      </c>
      <c r="F125" s="204" t="s">
        <v>58</v>
      </c>
      <c r="G125" s="204" t="s">
        <v>349</v>
      </c>
      <c r="H125" s="204" t="s">
        <v>350</v>
      </c>
      <c r="I125" s="204" t="s">
        <v>351</v>
      </c>
      <c r="J125" s="204" t="s">
        <v>331</v>
      </c>
      <c r="K125" s="205" t="s">
        <v>352</v>
      </c>
      <c r="L125" s="206"/>
      <c r="M125" s="101" t="s">
        <v>1</v>
      </c>
      <c r="N125" s="102" t="s">
        <v>40</v>
      </c>
      <c r="O125" s="102" t="s">
        <v>353</v>
      </c>
      <c r="P125" s="102" t="s">
        <v>354</v>
      </c>
      <c r="Q125" s="102" t="s">
        <v>355</v>
      </c>
      <c r="R125" s="102" t="s">
        <v>356</v>
      </c>
      <c r="S125" s="102" t="s">
        <v>357</v>
      </c>
      <c r="T125" s="103" t="s">
        <v>358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359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</f>
        <v>0</v>
      </c>
      <c r="Q126" s="105"/>
      <c r="R126" s="209">
        <f>R127</f>
        <v>0.24897188999999997</v>
      </c>
      <c r="S126" s="105"/>
      <c r="T126" s="210">
        <f>T127</f>
        <v>0.089945999999999998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333</v>
      </c>
      <c r="BK126" s="211">
        <f>BK127</f>
        <v>0</v>
      </c>
    </row>
    <row r="127" s="12" customFormat="1" ht="25.92" customHeight="1">
      <c r="A127" s="12"/>
      <c r="B127" s="212"/>
      <c r="C127" s="213"/>
      <c r="D127" s="214" t="s">
        <v>75</v>
      </c>
      <c r="E127" s="215" t="s">
        <v>513</v>
      </c>
      <c r="F127" s="215" t="s">
        <v>514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</f>
        <v>0</v>
      </c>
      <c r="Q127" s="220"/>
      <c r="R127" s="221">
        <f>R128</f>
        <v>0.24897188999999997</v>
      </c>
      <c r="S127" s="220"/>
      <c r="T127" s="222">
        <f>T128</f>
        <v>0.089945999999999998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88</v>
      </c>
      <c r="AT127" s="224" t="s">
        <v>75</v>
      </c>
      <c r="AU127" s="224" t="s">
        <v>76</v>
      </c>
      <c r="AY127" s="223" t="s">
        <v>362</v>
      </c>
      <c r="BK127" s="225">
        <f>BK128</f>
        <v>0</v>
      </c>
    </row>
    <row r="128" s="12" customFormat="1" ht="22.8" customHeight="1">
      <c r="A128" s="12"/>
      <c r="B128" s="212"/>
      <c r="C128" s="213"/>
      <c r="D128" s="214" t="s">
        <v>75</v>
      </c>
      <c r="E128" s="226" t="s">
        <v>1935</v>
      </c>
      <c r="F128" s="226" t="s">
        <v>1936</v>
      </c>
      <c r="G128" s="213"/>
      <c r="H128" s="213"/>
      <c r="I128" s="216"/>
      <c r="J128" s="227">
        <f>BK128</f>
        <v>0</v>
      </c>
      <c r="K128" s="213"/>
      <c r="L128" s="218"/>
      <c r="M128" s="219"/>
      <c r="N128" s="220"/>
      <c r="O128" s="220"/>
      <c r="P128" s="221">
        <f>SUM(P129:P173)</f>
        <v>0</v>
      </c>
      <c r="Q128" s="220"/>
      <c r="R128" s="221">
        <f>SUM(R129:R173)</f>
        <v>0.24897188999999997</v>
      </c>
      <c r="S128" s="220"/>
      <c r="T128" s="222">
        <f>SUM(T129:T173)</f>
        <v>0.089945999999999998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88</v>
      </c>
      <c r="AT128" s="224" t="s">
        <v>75</v>
      </c>
      <c r="AU128" s="224" t="s">
        <v>83</v>
      </c>
      <c r="AY128" s="223" t="s">
        <v>362</v>
      </c>
      <c r="BK128" s="225">
        <f>SUM(BK129:BK173)</f>
        <v>0</v>
      </c>
    </row>
    <row r="129" s="2" customFormat="1" ht="33" customHeight="1">
      <c r="A129" s="39"/>
      <c r="B129" s="40"/>
      <c r="C129" s="228" t="s">
        <v>83</v>
      </c>
      <c r="D129" s="228" t="s">
        <v>365</v>
      </c>
      <c r="E129" s="229" t="s">
        <v>2016</v>
      </c>
      <c r="F129" s="230" t="s">
        <v>2017</v>
      </c>
      <c r="G129" s="231" t="s">
        <v>368</v>
      </c>
      <c r="H129" s="232">
        <v>44.972999999999999</v>
      </c>
      <c r="I129" s="233"/>
      <c r="J129" s="234">
        <f>ROUND(I129*H129,2)</f>
        <v>0</v>
      </c>
      <c r="K129" s="230" t="s">
        <v>369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0.002</v>
      </c>
      <c r="T129" s="238">
        <f>S129*H129</f>
        <v>0.089945999999999998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440</v>
      </c>
      <c r="AT129" s="239" t="s">
        <v>365</v>
      </c>
      <c r="AU129" s="239" t="s">
        <v>88</v>
      </c>
      <c r="AY129" s="18" t="s">
        <v>362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440</v>
      </c>
      <c r="BM129" s="239" t="s">
        <v>5087</v>
      </c>
    </row>
    <row r="130" s="15" customFormat="1">
      <c r="A130" s="15"/>
      <c r="B130" s="274"/>
      <c r="C130" s="275"/>
      <c r="D130" s="243" t="s">
        <v>372</v>
      </c>
      <c r="E130" s="276" t="s">
        <v>1</v>
      </c>
      <c r="F130" s="277" t="s">
        <v>1448</v>
      </c>
      <c r="G130" s="275"/>
      <c r="H130" s="276" t="s">
        <v>1</v>
      </c>
      <c r="I130" s="278"/>
      <c r="J130" s="275"/>
      <c r="K130" s="275"/>
      <c r="L130" s="279"/>
      <c r="M130" s="280"/>
      <c r="N130" s="281"/>
      <c r="O130" s="281"/>
      <c r="P130" s="281"/>
      <c r="Q130" s="281"/>
      <c r="R130" s="281"/>
      <c r="S130" s="281"/>
      <c r="T130" s="282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83" t="s">
        <v>372</v>
      </c>
      <c r="AU130" s="283" t="s">
        <v>88</v>
      </c>
      <c r="AV130" s="15" t="s">
        <v>83</v>
      </c>
      <c r="AW130" s="15" t="s">
        <v>32</v>
      </c>
      <c r="AX130" s="15" t="s">
        <v>76</v>
      </c>
      <c r="AY130" s="283" t="s">
        <v>362</v>
      </c>
    </row>
    <row r="131" s="15" customFormat="1">
      <c r="A131" s="15"/>
      <c r="B131" s="274"/>
      <c r="C131" s="275"/>
      <c r="D131" s="243" t="s">
        <v>372</v>
      </c>
      <c r="E131" s="276" t="s">
        <v>1</v>
      </c>
      <c r="F131" s="277" t="s">
        <v>4586</v>
      </c>
      <c r="G131" s="275"/>
      <c r="H131" s="276" t="s">
        <v>1</v>
      </c>
      <c r="I131" s="278"/>
      <c r="J131" s="275"/>
      <c r="K131" s="275"/>
      <c r="L131" s="279"/>
      <c r="M131" s="280"/>
      <c r="N131" s="281"/>
      <c r="O131" s="281"/>
      <c r="P131" s="281"/>
      <c r="Q131" s="281"/>
      <c r="R131" s="281"/>
      <c r="S131" s="281"/>
      <c r="T131" s="282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83" t="s">
        <v>372</v>
      </c>
      <c r="AU131" s="283" t="s">
        <v>88</v>
      </c>
      <c r="AV131" s="15" t="s">
        <v>83</v>
      </c>
      <c r="AW131" s="15" t="s">
        <v>32</v>
      </c>
      <c r="AX131" s="15" t="s">
        <v>76</v>
      </c>
      <c r="AY131" s="283" t="s">
        <v>362</v>
      </c>
    </row>
    <row r="132" s="15" customFormat="1">
      <c r="A132" s="15"/>
      <c r="B132" s="274"/>
      <c r="C132" s="275"/>
      <c r="D132" s="243" t="s">
        <v>372</v>
      </c>
      <c r="E132" s="276" t="s">
        <v>1</v>
      </c>
      <c r="F132" s="277" t="s">
        <v>5088</v>
      </c>
      <c r="G132" s="275"/>
      <c r="H132" s="276" t="s">
        <v>1</v>
      </c>
      <c r="I132" s="278"/>
      <c r="J132" s="275"/>
      <c r="K132" s="275"/>
      <c r="L132" s="279"/>
      <c r="M132" s="280"/>
      <c r="N132" s="281"/>
      <c r="O132" s="281"/>
      <c r="P132" s="281"/>
      <c r="Q132" s="281"/>
      <c r="R132" s="281"/>
      <c r="S132" s="281"/>
      <c r="T132" s="282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83" t="s">
        <v>372</v>
      </c>
      <c r="AU132" s="283" t="s">
        <v>88</v>
      </c>
      <c r="AV132" s="15" t="s">
        <v>83</v>
      </c>
      <c r="AW132" s="15" t="s">
        <v>32</v>
      </c>
      <c r="AX132" s="15" t="s">
        <v>76</v>
      </c>
      <c r="AY132" s="283" t="s">
        <v>362</v>
      </c>
    </row>
    <row r="133" s="13" customFormat="1">
      <c r="A133" s="13"/>
      <c r="B133" s="241"/>
      <c r="C133" s="242"/>
      <c r="D133" s="243" t="s">
        <v>372</v>
      </c>
      <c r="E133" s="244" t="s">
        <v>1</v>
      </c>
      <c r="F133" s="245" t="s">
        <v>2019</v>
      </c>
      <c r="G133" s="242"/>
      <c r="H133" s="246">
        <v>34.398000000000003</v>
      </c>
      <c r="I133" s="247"/>
      <c r="J133" s="242"/>
      <c r="K133" s="242"/>
      <c r="L133" s="248"/>
      <c r="M133" s="249"/>
      <c r="N133" s="250"/>
      <c r="O133" s="250"/>
      <c r="P133" s="250"/>
      <c r="Q133" s="250"/>
      <c r="R133" s="250"/>
      <c r="S133" s="250"/>
      <c r="T133" s="25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2" t="s">
        <v>372</v>
      </c>
      <c r="AU133" s="252" t="s">
        <v>88</v>
      </c>
      <c r="AV133" s="13" t="s">
        <v>88</v>
      </c>
      <c r="AW133" s="13" t="s">
        <v>32</v>
      </c>
      <c r="AX133" s="13" t="s">
        <v>76</v>
      </c>
      <c r="AY133" s="252" t="s">
        <v>362</v>
      </c>
    </row>
    <row r="134" s="15" customFormat="1">
      <c r="A134" s="15"/>
      <c r="B134" s="274"/>
      <c r="C134" s="275"/>
      <c r="D134" s="243" t="s">
        <v>372</v>
      </c>
      <c r="E134" s="276" t="s">
        <v>1</v>
      </c>
      <c r="F134" s="277" t="s">
        <v>2020</v>
      </c>
      <c r="G134" s="275"/>
      <c r="H134" s="276" t="s">
        <v>1</v>
      </c>
      <c r="I134" s="278"/>
      <c r="J134" s="275"/>
      <c r="K134" s="275"/>
      <c r="L134" s="279"/>
      <c r="M134" s="280"/>
      <c r="N134" s="281"/>
      <c r="O134" s="281"/>
      <c r="P134" s="281"/>
      <c r="Q134" s="281"/>
      <c r="R134" s="281"/>
      <c r="S134" s="281"/>
      <c r="T134" s="282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83" t="s">
        <v>372</v>
      </c>
      <c r="AU134" s="283" t="s">
        <v>88</v>
      </c>
      <c r="AV134" s="15" t="s">
        <v>83</v>
      </c>
      <c r="AW134" s="15" t="s">
        <v>32</v>
      </c>
      <c r="AX134" s="15" t="s">
        <v>76</v>
      </c>
      <c r="AY134" s="283" t="s">
        <v>362</v>
      </c>
    </row>
    <row r="135" s="13" customFormat="1">
      <c r="A135" s="13"/>
      <c r="B135" s="241"/>
      <c r="C135" s="242"/>
      <c r="D135" s="243" t="s">
        <v>372</v>
      </c>
      <c r="E135" s="244" t="s">
        <v>1</v>
      </c>
      <c r="F135" s="245" t="s">
        <v>2021</v>
      </c>
      <c r="G135" s="242"/>
      <c r="H135" s="246">
        <v>10.574999999999999</v>
      </c>
      <c r="I135" s="247"/>
      <c r="J135" s="242"/>
      <c r="K135" s="242"/>
      <c r="L135" s="248"/>
      <c r="M135" s="249"/>
      <c r="N135" s="250"/>
      <c r="O135" s="250"/>
      <c r="P135" s="250"/>
      <c r="Q135" s="250"/>
      <c r="R135" s="250"/>
      <c r="S135" s="250"/>
      <c r="T135" s="25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2" t="s">
        <v>372</v>
      </c>
      <c r="AU135" s="252" t="s">
        <v>88</v>
      </c>
      <c r="AV135" s="13" t="s">
        <v>88</v>
      </c>
      <c r="AW135" s="13" t="s">
        <v>32</v>
      </c>
      <c r="AX135" s="13" t="s">
        <v>76</v>
      </c>
      <c r="AY135" s="252" t="s">
        <v>362</v>
      </c>
    </row>
    <row r="136" s="14" customFormat="1">
      <c r="A136" s="14"/>
      <c r="B136" s="263"/>
      <c r="C136" s="264"/>
      <c r="D136" s="243" t="s">
        <v>372</v>
      </c>
      <c r="E136" s="265" t="s">
        <v>1</v>
      </c>
      <c r="F136" s="266" t="s">
        <v>396</v>
      </c>
      <c r="G136" s="264"/>
      <c r="H136" s="267">
        <v>44.972999999999999</v>
      </c>
      <c r="I136" s="268"/>
      <c r="J136" s="264"/>
      <c r="K136" s="264"/>
      <c r="L136" s="269"/>
      <c r="M136" s="270"/>
      <c r="N136" s="271"/>
      <c r="O136" s="271"/>
      <c r="P136" s="271"/>
      <c r="Q136" s="271"/>
      <c r="R136" s="271"/>
      <c r="S136" s="271"/>
      <c r="T136" s="27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73" t="s">
        <v>372</v>
      </c>
      <c r="AU136" s="273" t="s">
        <v>88</v>
      </c>
      <c r="AV136" s="14" t="s">
        <v>370</v>
      </c>
      <c r="AW136" s="14" t="s">
        <v>32</v>
      </c>
      <c r="AX136" s="14" t="s">
        <v>83</v>
      </c>
      <c r="AY136" s="273" t="s">
        <v>362</v>
      </c>
    </row>
    <row r="137" s="2" customFormat="1" ht="24.15" customHeight="1">
      <c r="A137" s="39"/>
      <c r="B137" s="40"/>
      <c r="C137" s="228" t="s">
        <v>88</v>
      </c>
      <c r="D137" s="228" t="s">
        <v>365</v>
      </c>
      <c r="E137" s="229" t="s">
        <v>2022</v>
      </c>
      <c r="F137" s="230" t="s">
        <v>2023</v>
      </c>
      <c r="G137" s="231" t="s">
        <v>470</v>
      </c>
      <c r="H137" s="232">
        <v>9</v>
      </c>
      <c r="I137" s="233"/>
      <c r="J137" s="234">
        <f>ROUND(I137*H137,2)</f>
        <v>0</v>
      </c>
      <c r="K137" s="230" t="s">
        <v>369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0.00044999999999999999</v>
      </c>
      <c r="R137" s="237">
        <f>Q137*H137</f>
        <v>0.0040499999999999998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440</v>
      </c>
      <c r="AT137" s="239" t="s">
        <v>365</v>
      </c>
      <c r="AU137" s="239" t="s">
        <v>88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440</v>
      </c>
      <c r="BM137" s="239" t="s">
        <v>5089</v>
      </c>
    </row>
    <row r="138" s="2" customFormat="1">
      <c r="A138" s="39"/>
      <c r="B138" s="40"/>
      <c r="C138" s="41"/>
      <c r="D138" s="243" t="s">
        <v>570</v>
      </c>
      <c r="E138" s="41"/>
      <c r="F138" s="284" t="s">
        <v>2025</v>
      </c>
      <c r="G138" s="41"/>
      <c r="H138" s="41"/>
      <c r="I138" s="285"/>
      <c r="J138" s="41"/>
      <c r="K138" s="41"/>
      <c r="L138" s="45"/>
      <c r="M138" s="286"/>
      <c r="N138" s="287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570</v>
      </c>
      <c r="AU138" s="18" t="s">
        <v>88</v>
      </c>
    </row>
    <row r="139" s="15" customFormat="1">
      <c r="A139" s="15"/>
      <c r="B139" s="274"/>
      <c r="C139" s="275"/>
      <c r="D139" s="243" t="s">
        <v>372</v>
      </c>
      <c r="E139" s="276" t="s">
        <v>1</v>
      </c>
      <c r="F139" s="277" t="s">
        <v>2026</v>
      </c>
      <c r="G139" s="275"/>
      <c r="H139" s="276" t="s">
        <v>1</v>
      </c>
      <c r="I139" s="278"/>
      <c r="J139" s="275"/>
      <c r="K139" s="275"/>
      <c r="L139" s="279"/>
      <c r="M139" s="280"/>
      <c r="N139" s="281"/>
      <c r="O139" s="281"/>
      <c r="P139" s="281"/>
      <c r="Q139" s="281"/>
      <c r="R139" s="281"/>
      <c r="S139" s="281"/>
      <c r="T139" s="282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83" t="s">
        <v>372</v>
      </c>
      <c r="AU139" s="283" t="s">
        <v>88</v>
      </c>
      <c r="AV139" s="15" t="s">
        <v>83</v>
      </c>
      <c r="AW139" s="15" t="s">
        <v>32</v>
      </c>
      <c r="AX139" s="15" t="s">
        <v>76</v>
      </c>
      <c r="AY139" s="283" t="s">
        <v>362</v>
      </c>
    </row>
    <row r="140" s="13" customFormat="1">
      <c r="A140" s="13"/>
      <c r="B140" s="241"/>
      <c r="C140" s="242"/>
      <c r="D140" s="243" t="s">
        <v>372</v>
      </c>
      <c r="E140" s="244" t="s">
        <v>1</v>
      </c>
      <c r="F140" s="245" t="s">
        <v>2027</v>
      </c>
      <c r="G140" s="242"/>
      <c r="H140" s="246">
        <v>9</v>
      </c>
      <c r="I140" s="247"/>
      <c r="J140" s="242"/>
      <c r="K140" s="242"/>
      <c r="L140" s="248"/>
      <c r="M140" s="249"/>
      <c r="N140" s="250"/>
      <c r="O140" s="250"/>
      <c r="P140" s="250"/>
      <c r="Q140" s="250"/>
      <c r="R140" s="250"/>
      <c r="S140" s="250"/>
      <c r="T140" s="25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2" t="s">
        <v>372</v>
      </c>
      <c r="AU140" s="252" t="s">
        <v>88</v>
      </c>
      <c r="AV140" s="13" t="s">
        <v>88</v>
      </c>
      <c r="AW140" s="13" t="s">
        <v>32</v>
      </c>
      <c r="AX140" s="13" t="s">
        <v>76</v>
      </c>
      <c r="AY140" s="252" t="s">
        <v>362</v>
      </c>
    </row>
    <row r="141" s="14" customFormat="1">
      <c r="A141" s="14"/>
      <c r="B141" s="263"/>
      <c r="C141" s="264"/>
      <c r="D141" s="243" t="s">
        <v>372</v>
      </c>
      <c r="E141" s="265" t="s">
        <v>1</v>
      </c>
      <c r="F141" s="266" t="s">
        <v>396</v>
      </c>
      <c r="G141" s="264"/>
      <c r="H141" s="267">
        <v>9</v>
      </c>
      <c r="I141" s="268"/>
      <c r="J141" s="264"/>
      <c r="K141" s="264"/>
      <c r="L141" s="269"/>
      <c r="M141" s="270"/>
      <c r="N141" s="271"/>
      <c r="O141" s="271"/>
      <c r="P141" s="271"/>
      <c r="Q141" s="271"/>
      <c r="R141" s="271"/>
      <c r="S141" s="271"/>
      <c r="T141" s="27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73" t="s">
        <v>372</v>
      </c>
      <c r="AU141" s="273" t="s">
        <v>88</v>
      </c>
      <c r="AV141" s="14" t="s">
        <v>370</v>
      </c>
      <c r="AW141" s="14" t="s">
        <v>32</v>
      </c>
      <c r="AX141" s="14" t="s">
        <v>83</v>
      </c>
      <c r="AY141" s="273" t="s">
        <v>362</v>
      </c>
    </row>
    <row r="142" s="2" customFormat="1" ht="24.15" customHeight="1">
      <c r="A142" s="39"/>
      <c r="B142" s="40"/>
      <c r="C142" s="228" t="s">
        <v>104</v>
      </c>
      <c r="D142" s="228" t="s">
        <v>365</v>
      </c>
      <c r="E142" s="229" t="s">
        <v>2028</v>
      </c>
      <c r="F142" s="230" t="s">
        <v>2029</v>
      </c>
      <c r="G142" s="231" t="s">
        <v>368</v>
      </c>
      <c r="H142" s="232">
        <v>44.972999999999999</v>
      </c>
      <c r="I142" s="233"/>
      <c r="J142" s="234">
        <f>ROUND(I142*H142,2)</f>
        <v>0</v>
      </c>
      <c r="K142" s="230" t="s">
        <v>369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3.0000000000000001E-05</v>
      </c>
      <c r="R142" s="237">
        <f>Q142*H142</f>
        <v>0.0013491900000000001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370</v>
      </c>
      <c r="AT142" s="239" t="s">
        <v>365</v>
      </c>
      <c r="AU142" s="239" t="s">
        <v>88</v>
      </c>
      <c r="AY142" s="18" t="s">
        <v>362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370</v>
      </c>
      <c r="BM142" s="239" t="s">
        <v>5090</v>
      </c>
    </row>
    <row r="143" s="15" customFormat="1">
      <c r="A143" s="15"/>
      <c r="B143" s="274"/>
      <c r="C143" s="275"/>
      <c r="D143" s="243" t="s">
        <v>372</v>
      </c>
      <c r="E143" s="276" t="s">
        <v>1</v>
      </c>
      <c r="F143" s="277" t="s">
        <v>1448</v>
      </c>
      <c r="G143" s="275"/>
      <c r="H143" s="276" t="s">
        <v>1</v>
      </c>
      <c r="I143" s="278"/>
      <c r="J143" s="275"/>
      <c r="K143" s="275"/>
      <c r="L143" s="279"/>
      <c r="M143" s="280"/>
      <c r="N143" s="281"/>
      <c r="O143" s="281"/>
      <c r="P143" s="281"/>
      <c r="Q143" s="281"/>
      <c r="R143" s="281"/>
      <c r="S143" s="281"/>
      <c r="T143" s="282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83" t="s">
        <v>372</v>
      </c>
      <c r="AU143" s="283" t="s">
        <v>88</v>
      </c>
      <c r="AV143" s="15" t="s">
        <v>83</v>
      </c>
      <c r="AW143" s="15" t="s">
        <v>32</v>
      </c>
      <c r="AX143" s="15" t="s">
        <v>76</v>
      </c>
      <c r="AY143" s="283" t="s">
        <v>362</v>
      </c>
    </row>
    <row r="144" s="15" customFormat="1">
      <c r="A144" s="15"/>
      <c r="B144" s="274"/>
      <c r="C144" s="275"/>
      <c r="D144" s="243" t="s">
        <v>372</v>
      </c>
      <c r="E144" s="276" t="s">
        <v>1</v>
      </c>
      <c r="F144" s="277" t="s">
        <v>4586</v>
      </c>
      <c r="G144" s="275"/>
      <c r="H144" s="276" t="s">
        <v>1</v>
      </c>
      <c r="I144" s="278"/>
      <c r="J144" s="275"/>
      <c r="K144" s="275"/>
      <c r="L144" s="279"/>
      <c r="M144" s="280"/>
      <c r="N144" s="281"/>
      <c r="O144" s="281"/>
      <c r="P144" s="281"/>
      <c r="Q144" s="281"/>
      <c r="R144" s="281"/>
      <c r="S144" s="281"/>
      <c r="T144" s="282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83" t="s">
        <v>372</v>
      </c>
      <c r="AU144" s="283" t="s">
        <v>88</v>
      </c>
      <c r="AV144" s="15" t="s">
        <v>83</v>
      </c>
      <c r="AW144" s="15" t="s">
        <v>32</v>
      </c>
      <c r="AX144" s="15" t="s">
        <v>76</v>
      </c>
      <c r="AY144" s="283" t="s">
        <v>362</v>
      </c>
    </row>
    <row r="145" s="15" customFormat="1">
      <c r="A145" s="15"/>
      <c r="B145" s="274"/>
      <c r="C145" s="275"/>
      <c r="D145" s="243" t="s">
        <v>372</v>
      </c>
      <c r="E145" s="276" t="s">
        <v>1</v>
      </c>
      <c r="F145" s="277" t="s">
        <v>5091</v>
      </c>
      <c r="G145" s="275"/>
      <c r="H145" s="276" t="s">
        <v>1</v>
      </c>
      <c r="I145" s="278"/>
      <c r="J145" s="275"/>
      <c r="K145" s="275"/>
      <c r="L145" s="279"/>
      <c r="M145" s="280"/>
      <c r="N145" s="281"/>
      <c r="O145" s="281"/>
      <c r="P145" s="281"/>
      <c r="Q145" s="281"/>
      <c r="R145" s="281"/>
      <c r="S145" s="281"/>
      <c r="T145" s="282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83" t="s">
        <v>372</v>
      </c>
      <c r="AU145" s="283" t="s">
        <v>88</v>
      </c>
      <c r="AV145" s="15" t="s">
        <v>83</v>
      </c>
      <c r="AW145" s="15" t="s">
        <v>32</v>
      </c>
      <c r="AX145" s="15" t="s">
        <v>76</v>
      </c>
      <c r="AY145" s="283" t="s">
        <v>362</v>
      </c>
    </row>
    <row r="146" s="13" customFormat="1">
      <c r="A146" s="13"/>
      <c r="B146" s="241"/>
      <c r="C146" s="242"/>
      <c r="D146" s="243" t="s">
        <v>372</v>
      </c>
      <c r="E146" s="244" t="s">
        <v>1</v>
      </c>
      <c r="F146" s="245" t="s">
        <v>2019</v>
      </c>
      <c r="G146" s="242"/>
      <c r="H146" s="246">
        <v>34.398000000000003</v>
      </c>
      <c r="I146" s="247"/>
      <c r="J146" s="242"/>
      <c r="K146" s="242"/>
      <c r="L146" s="248"/>
      <c r="M146" s="249"/>
      <c r="N146" s="250"/>
      <c r="O146" s="250"/>
      <c r="P146" s="250"/>
      <c r="Q146" s="250"/>
      <c r="R146" s="250"/>
      <c r="S146" s="250"/>
      <c r="T146" s="25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2" t="s">
        <v>372</v>
      </c>
      <c r="AU146" s="252" t="s">
        <v>88</v>
      </c>
      <c r="AV146" s="13" t="s">
        <v>88</v>
      </c>
      <c r="AW146" s="13" t="s">
        <v>32</v>
      </c>
      <c r="AX146" s="13" t="s">
        <v>76</v>
      </c>
      <c r="AY146" s="252" t="s">
        <v>362</v>
      </c>
    </row>
    <row r="147" s="15" customFormat="1">
      <c r="A147" s="15"/>
      <c r="B147" s="274"/>
      <c r="C147" s="275"/>
      <c r="D147" s="243" t="s">
        <v>372</v>
      </c>
      <c r="E147" s="276" t="s">
        <v>1</v>
      </c>
      <c r="F147" s="277" t="s">
        <v>2020</v>
      </c>
      <c r="G147" s="275"/>
      <c r="H147" s="276" t="s">
        <v>1</v>
      </c>
      <c r="I147" s="278"/>
      <c r="J147" s="275"/>
      <c r="K147" s="275"/>
      <c r="L147" s="279"/>
      <c r="M147" s="280"/>
      <c r="N147" s="281"/>
      <c r="O147" s="281"/>
      <c r="P147" s="281"/>
      <c r="Q147" s="281"/>
      <c r="R147" s="281"/>
      <c r="S147" s="281"/>
      <c r="T147" s="282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83" t="s">
        <v>372</v>
      </c>
      <c r="AU147" s="283" t="s">
        <v>88</v>
      </c>
      <c r="AV147" s="15" t="s">
        <v>83</v>
      </c>
      <c r="AW147" s="15" t="s">
        <v>32</v>
      </c>
      <c r="AX147" s="15" t="s">
        <v>76</v>
      </c>
      <c r="AY147" s="283" t="s">
        <v>362</v>
      </c>
    </row>
    <row r="148" s="13" customFormat="1">
      <c r="A148" s="13"/>
      <c r="B148" s="241"/>
      <c r="C148" s="242"/>
      <c r="D148" s="243" t="s">
        <v>372</v>
      </c>
      <c r="E148" s="244" t="s">
        <v>1</v>
      </c>
      <c r="F148" s="245" t="s">
        <v>2021</v>
      </c>
      <c r="G148" s="242"/>
      <c r="H148" s="246">
        <v>10.574999999999999</v>
      </c>
      <c r="I148" s="247"/>
      <c r="J148" s="242"/>
      <c r="K148" s="242"/>
      <c r="L148" s="248"/>
      <c r="M148" s="249"/>
      <c r="N148" s="250"/>
      <c r="O148" s="250"/>
      <c r="P148" s="250"/>
      <c r="Q148" s="250"/>
      <c r="R148" s="250"/>
      <c r="S148" s="250"/>
      <c r="T148" s="25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2" t="s">
        <v>372</v>
      </c>
      <c r="AU148" s="252" t="s">
        <v>88</v>
      </c>
      <c r="AV148" s="13" t="s">
        <v>88</v>
      </c>
      <c r="AW148" s="13" t="s">
        <v>32</v>
      </c>
      <c r="AX148" s="13" t="s">
        <v>76</v>
      </c>
      <c r="AY148" s="252" t="s">
        <v>362</v>
      </c>
    </row>
    <row r="149" s="14" customFormat="1">
      <c r="A149" s="14"/>
      <c r="B149" s="263"/>
      <c r="C149" s="264"/>
      <c r="D149" s="243" t="s">
        <v>372</v>
      </c>
      <c r="E149" s="265" t="s">
        <v>1</v>
      </c>
      <c r="F149" s="266" t="s">
        <v>396</v>
      </c>
      <c r="G149" s="264"/>
      <c r="H149" s="267">
        <v>44.972999999999999</v>
      </c>
      <c r="I149" s="268"/>
      <c r="J149" s="264"/>
      <c r="K149" s="264"/>
      <c r="L149" s="269"/>
      <c r="M149" s="270"/>
      <c r="N149" s="271"/>
      <c r="O149" s="271"/>
      <c r="P149" s="271"/>
      <c r="Q149" s="271"/>
      <c r="R149" s="271"/>
      <c r="S149" s="271"/>
      <c r="T149" s="27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73" t="s">
        <v>372</v>
      </c>
      <c r="AU149" s="273" t="s">
        <v>88</v>
      </c>
      <c r="AV149" s="14" t="s">
        <v>370</v>
      </c>
      <c r="AW149" s="14" t="s">
        <v>32</v>
      </c>
      <c r="AX149" s="14" t="s">
        <v>83</v>
      </c>
      <c r="AY149" s="273" t="s">
        <v>362</v>
      </c>
    </row>
    <row r="150" s="2" customFormat="1" ht="24.15" customHeight="1">
      <c r="A150" s="39"/>
      <c r="B150" s="40"/>
      <c r="C150" s="253" t="s">
        <v>370</v>
      </c>
      <c r="D150" s="253" t="s">
        <v>380</v>
      </c>
      <c r="E150" s="254" t="s">
        <v>2031</v>
      </c>
      <c r="F150" s="255" t="s">
        <v>2032</v>
      </c>
      <c r="G150" s="256" t="s">
        <v>368</v>
      </c>
      <c r="H150" s="257">
        <v>49.469999999999999</v>
      </c>
      <c r="I150" s="258"/>
      <c r="J150" s="259">
        <f>ROUND(I150*H150,2)</f>
        <v>0</v>
      </c>
      <c r="K150" s="255" t="s">
        <v>369</v>
      </c>
      <c r="L150" s="260"/>
      <c r="M150" s="261" t="s">
        <v>1</v>
      </c>
      <c r="N150" s="262" t="s">
        <v>42</v>
      </c>
      <c r="O150" s="92"/>
      <c r="P150" s="237">
        <f>O150*H150</f>
        <v>0</v>
      </c>
      <c r="Q150" s="237">
        <v>0.0019</v>
      </c>
      <c r="R150" s="237">
        <f>Q150*H150</f>
        <v>0.093992999999999993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526</v>
      </c>
      <c r="AT150" s="239" t="s">
        <v>380</v>
      </c>
      <c r="AU150" s="239" t="s">
        <v>88</v>
      </c>
      <c r="AY150" s="18" t="s">
        <v>362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440</v>
      </c>
      <c r="BM150" s="239" t="s">
        <v>5092</v>
      </c>
    </row>
    <row r="151" s="13" customFormat="1">
      <c r="A151" s="13"/>
      <c r="B151" s="241"/>
      <c r="C151" s="242"/>
      <c r="D151" s="243" t="s">
        <v>372</v>
      </c>
      <c r="E151" s="244" t="s">
        <v>1</v>
      </c>
      <c r="F151" s="245" t="s">
        <v>2034</v>
      </c>
      <c r="G151" s="242"/>
      <c r="H151" s="246">
        <v>49.469999999999999</v>
      </c>
      <c r="I151" s="247"/>
      <c r="J151" s="242"/>
      <c r="K151" s="242"/>
      <c r="L151" s="248"/>
      <c r="M151" s="249"/>
      <c r="N151" s="250"/>
      <c r="O151" s="250"/>
      <c r="P151" s="250"/>
      <c r="Q151" s="250"/>
      <c r="R151" s="250"/>
      <c r="S151" s="250"/>
      <c r="T151" s="25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2" t="s">
        <v>372</v>
      </c>
      <c r="AU151" s="252" t="s">
        <v>88</v>
      </c>
      <c r="AV151" s="13" t="s">
        <v>88</v>
      </c>
      <c r="AW151" s="13" t="s">
        <v>32</v>
      </c>
      <c r="AX151" s="13" t="s">
        <v>83</v>
      </c>
      <c r="AY151" s="252" t="s">
        <v>362</v>
      </c>
    </row>
    <row r="152" s="2" customFormat="1" ht="33" customHeight="1">
      <c r="A152" s="39"/>
      <c r="B152" s="40"/>
      <c r="C152" s="228" t="s">
        <v>363</v>
      </c>
      <c r="D152" s="228" t="s">
        <v>365</v>
      </c>
      <c r="E152" s="229" t="s">
        <v>2035</v>
      </c>
      <c r="F152" s="230" t="s">
        <v>2036</v>
      </c>
      <c r="G152" s="231" t="s">
        <v>368</v>
      </c>
      <c r="H152" s="232">
        <v>44.972999999999999</v>
      </c>
      <c r="I152" s="233"/>
      <c r="J152" s="234">
        <f>ROUND(I152*H152,2)</f>
        <v>0</v>
      </c>
      <c r="K152" s="230" t="s">
        <v>369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440</v>
      </c>
      <c r="AT152" s="239" t="s">
        <v>365</v>
      </c>
      <c r="AU152" s="239" t="s">
        <v>88</v>
      </c>
      <c r="AY152" s="18" t="s">
        <v>362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440</v>
      </c>
      <c r="BM152" s="239" t="s">
        <v>5093</v>
      </c>
    </row>
    <row r="153" s="13" customFormat="1">
      <c r="A153" s="13"/>
      <c r="B153" s="241"/>
      <c r="C153" s="242"/>
      <c r="D153" s="243" t="s">
        <v>372</v>
      </c>
      <c r="E153" s="244" t="s">
        <v>1</v>
      </c>
      <c r="F153" s="245" t="s">
        <v>2038</v>
      </c>
      <c r="G153" s="242"/>
      <c r="H153" s="246">
        <v>44.972999999999999</v>
      </c>
      <c r="I153" s="247"/>
      <c r="J153" s="242"/>
      <c r="K153" s="242"/>
      <c r="L153" s="248"/>
      <c r="M153" s="249"/>
      <c r="N153" s="250"/>
      <c r="O153" s="250"/>
      <c r="P153" s="250"/>
      <c r="Q153" s="250"/>
      <c r="R153" s="250"/>
      <c r="S153" s="250"/>
      <c r="T153" s="25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2" t="s">
        <v>372</v>
      </c>
      <c r="AU153" s="252" t="s">
        <v>88</v>
      </c>
      <c r="AV153" s="13" t="s">
        <v>88</v>
      </c>
      <c r="AW153" s="13" t="s">
        <v>32</v>
      </c>
      <c r="AX153" s="13" t="s">
        <v>83</v>
      </c>
      <c r="AY153" s="252" t="s">
        <v>362</v>
      </c>
    </row>
    <row r="154" s="2" customFormat="1" ht="37.8" customHeight="1">
      <c r="A154" s="39"/>
      <c r="B154" s="40"/>
      <c r="C154" s="228" t="s">
        <v>386</v>
      </c>
      <c r="D154" s="228" t="s">
        <v>365</v>
      </c>
      <c r="E154" s="229" t="s">
        <v>2039</v>
      </c>
      <c r="F154" s="230" t="s">
        <v>2040</v>
      </c>
      <c r="G154" s="231" t="s">
        <v>403</v>
      </c>
      <c r="H154" s="232">
        <v>42.299999999999997</v>
      </c>
      <c r="I154" s="233"/>
      <c r="J154" s="234">
        <f>ROUND(I154*H154,2)</f>
        <v>0</v>
      </c>
      <c r="K154" s="230" t="s">
        <v>369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0.00115</v>
      </c>
      <c r="R154" s="237">
        <f>Q154*H154</f>
        <v>0.048644999999999994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440</v>
      </c>
      <c r="AT154" s="239" t="s">
        <v>365</v>
      </c>
      <c r="AU154" s="239" t="s">
        <v>88</v>
      </c>
      <c r="AY154" s="18" t="s">
        <v>362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440</v>
      </c>
      <c r="BM154" s="239" t="s">
        <v>5094</v>
      </c>
    </row>
    <row r="155" s="15" customFormat="1">
      <c r="A155" s="15"/>
      <c r="B155" s="274"/>
      <c r="C155" s="275"/>
      <c r="D155" s="243" t="s">
        <v>372</v>
      </c>
      <c r="E155" s="276" t="s">
        <v>1</v>
      </c>
      <c r="F155" s="277" t="s">
        <v>1448</v>
      </c>
      <c r="G155" s="275"/>
      <c r="H155" s="276" t="s">
        <v>1</v>
      </c>
      <c r="I155" s="278"/>
      <c r="J155" s="275"/>
      <c r="K155" s="275"/>
      <c r="L155" s="279"/>
      <c r="M155" s="280"/>
      <c r="N155" s="281"/>
      <c r="O155" s="281"/>
      <c r="P155" s="281"/>
      <c r="Q155" s="281"/>
      <c r="R155" s="281"/>
      <c r="S155" s="281"/>
      <c r="T155" s="282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83" t="s">
        <v>372</v>
      </c>
      <c r="AU155" s="283" t="s">
        <v>88</v>
      </c>
      <c r="AV155" s="15" t="s">
        <v>83</v>
      </c>
      <c r="AW155" s="15" t="s">
        <v>32</v>
      </c>
      <c r="AX155" s="15" t="s">
        <v>76</v>
      </c>
      <c r="AY155" s="283" t="s">
        <v>362</v>
      </c>
    </row>
    <row r="156" s="15" customFormat="1">
      <c r="A156" s="15"/>
      <c r="B156" s="274"/>
      <c r="C156" s="275"/>
      <c r="D156" s="243" t="s">
        <v>372</v>
      </c>
      <c r="E156" s="276" t="s">
        <v>1</v>
      </c>
      <c r="F156" s="277" t="s">
        <v>893</v>
      </c>
      <c r="G156" s="275"/>
      <c r="H156" s="276" t="s">
        <v>1</v>
      </c>
      <c r="I156" s="278"/>
      <c r="J156" s="275"/>
      <c r="K156" s="275"/>
      <c r="L156" s="279"/>
      <c r="M156" s="280"/>
      <c r="N156" s="281"/>
      <c r="O156" s="281"/>
      <c r="P156" s="281"/>
      <c r="Q156" s="281"/>
      <c r="R156" s="281"/>
      <c r="S156" s="281"/>
      <c r="T156" s="282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83" t="s">
        <v>372</v>
      </c>
      <c r="AU156" s="283" t="s">
        <v>88</v>
      </c>
      <c r="AV156" s="15" t="s">
        <v>83</v>
      </c>
      <c r="AW156" s="15" t="s">
        <v>32</v>
      </c>
      <c r="AX156" s="15" t="s">
        <v>76</v>
      </c>
      <c r="AY156" s="283" t="s">
        <v>362</v>
      </c>
    </row>
    <row r="157" s="13" customFormat="1">
      <c r="A157" s="13"/>
      <c r="B157" s="241"/>
      <c r="C157" s="242"/>
      <c r="D157" s="243" t="s">
        <v>372</v>
      </c>
      <c r="E157" s="244" t="s">
        <v>1</v>
      </c>
      <c r="F157" s="245" t="s">
        <v>2042</v>
      </c>
      <c r="G157" s="242"/>
      <c r="H157" s="246">
        <v>42.299999999999997</v>
      </c>
      <c r="I157" s="247"/>
      <c r="J157" s="242"/>
      <c r="K157" s="242"/>
      <c r="L157" s="248"/>
      <c r="M157" s="249"/>
      <c r="N157" s="250"/>
      <c r="O157" s="250"/>
      <c r="P157" s="250"/>
      <c r="Q157" s="250"/>
      <c r="R157" s="250"/>
      <c r="S157" s="250"/>
      <c r="T157" s="25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2" t="s">
        <v>372</v>
      </c>
      <c r="AU157" s="252" t="s">
        <v>88</v>
      </c>
      <c r="AV157" s="13" t="s">
        <v>88</v>
      </c>
      <c r="AW157" s="13" t="s">
        <v>32</v>
      </c>
      <c r="AX157" s="13" t="s">
        <v>83</v>
      </c>
      <c r="AY157" s="252" t="s">
        <v>362</v>
      </c>
    </row>
    <row r="158" s="2" customFormat="1" ht="33" customHeight="1">
      <c r="A158" s="39"/>
      <c r="B158" s="40"/>
      <c r="C158" s="228" t="s">
        <v>397</v>
      </c>
      <c r="D158" s="228" t="s">
        <v>365</v>
      </c>
      <c r="E158" s="229" t="s">
        <v>2043</v>
      </c>
      <c r="F158" s="230" t="s">
        <v>2044</v>
      </c>
      <c r="G158" s="231" t="s">
        <v>403</v>
      </c>
      <c r="H158" s="232">
        <v>42.299999999999997</v>
      </c>
      <c r="I158" s="233"/>
      <c r="J158" s="234">
        <f>ROUND(I158*H158,2)</f>
        <v>0</v>
      </c>
      <c r="K158" s="230" t="s">
        <v>369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0.00165</v>
      </c>
      <c r="R158" s="237">
        <f>Q158*H158</f>
        <v>0.069794999999999996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440</v>
      </c>
      <c r="AT158" s="239" t="s">
        <v>365</v>
      </c>
      <c r="AU158" s="239" t="s">
        <v>88</v>
      </c>
      <c r="AY158" s="18" t="s">
        <v>362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88</v>
      </c>
      <c r="BK158" s="240">
        <f>ROUND(I158*H158,2)</f>
        <v>0</v>
      </c>
      <c r="BL158" s="18" t="s">
        <v>440</v>
      </c>
      <c r="BM158" s="239" t="s">
        <v>5095</v>
      </c>
    </row>
    <row r="159" s="13" customFormat="1">
      <c r="A159" s="13"/>
      <c r="B159" s="241"/>
      <c r="C159" s="242"/>
      <c r="D159" s="243" t="s">
        <v>372</v>
      </c>
      <c r="E159" s="244" t="s">
        <v>1</v>
      </c>
      <c r="F159" s="245" t="s">
        <v>2046</v>
      </c>
      <c r="G159" s="242"/>
      <c r="H159" s="246">
        <v>42.299999999999997</v>
      </c>
      <c r="I159" s="247"/>
      <c r="J159" s="242"/>
      <c r="K159" s="242"/>
      <c r="L159" s="248"/>
      <c r="M159" s="249"/>
      <c r="N159" s="250"/>
      <c r="O159" s="250"/>
      <c r="P159" s="250"/>
      <c r="Q159" s="250"/>
      <c r="R159" s="250"/>
      <c r="S159" s="250"/>
      <c r="T159" s="25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2" t="s">
        <v>372</v>
      </c>
      <c r="AU159" s="252" t="s">
        <v>88</v>
      </c>
      <c r="AV159" s="13" t="s">
        <v>88</v>
      </c>
      <c r="AW159" s="13" t="s">
        <v>32</v>
      </c>
      <c r="AX159" s="13" t="s">
        <v>83</v>
      </c>
      <c r="AY159" s="252" t="s">
        <v>362</v>
      </c>
    </row>
    <row r="160" s="2" customFormat="1" ht="33" customHeight="1">
      <c r="A160" s="39"/>
      <c r="B160" s="40"/>
      <c r="C160" s="228" t="s">
        <v>383</v>
      </c>
      <c r="D160" s="228" t="s">
        <v>365</v>
      </c>
      <c r="E160" s="229" t="s">
        <v>1972</v>
      </c>
      <c r="F160" s="230" t="s">
        <v>1973</v>
      </c>
      <c r="G160" s="231" t="s">
        <v>403</v>
      </c>
      <c r="H160" s="232">
        <v>27.899999999999999</v>
      </c>
      <c r="I160" s="233"/>
      <c r="J160" s="234">
        <f>ROUND(I160*H160,2)</f>
        <v>0</v>
      </c>
      <c r="K160" s="230" t="s">
        <v>369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0.00055999999999999995</v>
      </c>
      <c r="R160" s="237">
        <f>Q160*H160</f>
        <v>0.015623999999999997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440</v>
      </c>
      <c r="AT160" s="239" t="s">
        <v>365</v>
      </c>
      <c r="AU160" s="239" t="s">
        <v>88</v>
      </c>
      <c r="AY160" s="18" t="s">
        <v>362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440</v>
      </c>
      <c r="BM160" s="239" t="s">
        <v>5096</v>
      </c>
    </row>
    <row r="161" s="15" customFormat="1">
      <c r="A161" s="15"/>
      <c r="B161" s="274"/>
      <c r="C161" s="275"/>
      <c r="D161" s="243" t="s">
        <v>372</v>
      </c>
      <c r="E161" s="276" t="s">
        <v>1</v>
      </c>
      <c r="F161" s="277" t="s">
        <v>1448</v>
      </c>
      <c r="G161" s="275"/>
      <c r="H161" s="276" t="s">
        <v>1</v>
      </c>
      <c r="I161" s="278"/>
      <c r="J161" s="275"/>
      <c r="K161" s="275"/>
      <c r="L161" s="279"/>
      <c r="M161" s="280"/>
      <c r="N161" s="281"/>
      <c r="O161" s="281"/>
      <c r="P161" s="281"/>
      <c r="Q161" s="281"/>
      <c r="R161" s="281"/>
      <c r="S161" s="281"/>
      <c r="T161" s="282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83" t="s">
        <v>372</v>
      </c>
      <c r="AU161" s="283" t="s">
        <v>88</v>
      </c>
      <c r="AV161" s="15" t="s">
        <v>83</v>
      </c>
      <c r="AW161" s="15" t="s">
        <v>32</v>
      </c>
      <c r="AX161" s="15" t="s">
        <v>76</v>
      </c>
      <c r="AY161" s="283" t="s">
        <v>362</v>
      </c>
    </row>
    <row r="162" s="13" customFormat="1">
      <c r="A162" s="13"/>
      <c r="B162" s="241"/>
      <c r="C162" s="242"/>
      <c r="D162" s="243" t="s">
        <v>372</v>
      </c>
      <c r="E162" s="244" t="s">
        <v>1</v>
      </c>
      <c r="F162" s="245" t="s">
        <v>2048</v>
      </c>
      <c r="G162" s="242"/>
      <c r="H162" s="246">
        <v>27.899999999999999</v>
      </c>
      <c r="I162" s="247"/>
      <c r="J162" s="242"/>
      <c r="K162" s="242"/>
      <c r="L162" s="248"/>
      <c r="M162" s="249"/>
      <c r="N162" s="250"/>
      <c r="O162" s="250"/>
      <c r="P162" s="250"/>
      <c r="Q162" s="250"/>
      <c r="R162" s="250"/>
      <c r="S162" s="250"/>
      <c r="T162" s="25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2" t="s">
        <v>372</v>
      </c>
      <c r="AU162" s="252" t="s">
        <v>88</v>
      </c>
      <c r="AV162" s="13" t="s">
        <v>88</v>
      </c>
      <c r="AW162" s="13" t="s">
        <v>32</v>
      </c>
      <c r="AX162" s="13" t="s">
        <v>83</v>
      </c>
      <c r="AY162" s="252" t="s">
        <v>362</v>
      </c>
    </row>
    <row r="163" s="2" customFormat="1" ht="24.15" customHeight="1">
      <c r="A163" s="39"/>
      <c r="B163" s="40"/>
      <c r="C163" s="228" t="s">
        <v>406</v>
      </c>
      <c r="D163" s="228" t="s">
        <v>365</v>
      </c>
      <c r="E163" s="229" t="s">
        <v>2049</v>
      </c>
      <c r="F163" s="230" t="s">
        <v>2050</v>
      </c>
      <c r="G163" s="231" t="s">
        <v>368</v>
      </c>
      <c r="H163" s="232">
        <v>44.972999999999999</v>
      </c>
      <c r="I163" s="233"/>
      <c r="J163" s="234">
        <f>ROUND(I163*H163,2)</f>
        <v>0</v>
      </c>
      <c r="K163" s="230" t="s">
        <v>369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440</v>
      </c>
      <c r="AT163" s="239" t="s">
        <v>365</v>
      </c>
      <c r="AU163" s="239" t="s">
        <v>88</v>
      </c>
      <c r="AY163" s="18" t="s">
        <v>362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88</v>
      </c>
      <c r="BK163" s="240">
        <f>ROUND(I163*H163,2)</f>
        <v>0</v>
      </c>
      <c r="BL163" s="18" t="s">
        <v>440</v>
      </c>
      <c r="BM163" s="239" t="s">
        <v>5097</v>
      </c>
    </row>
    <row r="164" s="15" customFormat="1">
      <c r="A164" s="15"/>
      <c r="B164" s="274"/>
      <c r="C164" s="275"/>
      <c r="D164" s="243" t="s">
        <v>372</v>
      </c>
      <c r="E164" s="276" t="s">
        <v>1</v>
      </c>
      <c r="F164" s="277" t="s">
        <v>1448</v>
      </c>
      <c r="G164" s="275"/>
      <c r="H164" s="276" t="s">
        <v>1</v>
      </c>
      <c r="I164" s="278"/>
      <c r="J164" s="275"/>
      <c r="K164" s="275"/>
      <c r="L164" s="279"/>
      <c r="M164" s="280"/>
      <c r="N164" s="281"/>
      <c r="O164" s="281"/>
      <c r="P164" s="281"/>
      <c r="Q164" s="281"/>
      <c r="R164" s="281"/>
      <c r="S164" s="281"/>
      <c r="T164" s="282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83" t="s">
        <v>372</v>
      </c>
      <c r="AU164" s="283" t="s">
        <v>88</v>
      </c>
      <c r="AV164" s="15" t="s">
        <v>83</v>
      </c>
      <c r="AW164" s="15" t="s">
        <v>32</v>
      </c>
      <c r="AX164" s="15" t="s">
        <v>76</v>
      </c>
      <c r="AY164" s="283" t="s">
        <v>362</v>
      </c>
    </row>
    <row r="165" s="15" customFormat="1">
      <c r="A165" s="15"/>
      <c r="B165" s="274"/>
      <c r="C165" s="275"/>
      <c r="D165" s="243" t="s">
        <v>372</v>
      </c>
      <c r="E165" s="276" t="s">
        <v>1</v>
      </c>
      <c r="F165" s="277" t="s">
        <v>893</v>
      </c>
      <c r="G165" s="275"/>
      <c r="H165" s="276" t="s">
        <v>1</v>
      </c>
      <c r="I165" s="278"/>
      <c r="J165" s="275"/>
      <c r="K165" s="275"/>
      <c r="L165" s="279"/>
      <c r="M165" s="280"/>
      <c r="N165" s="281"/>
      <c r="O165" s="281"/>
      <c r="P165" s="281"/>
      <c r="Q165" s="281"/>
      <c r="R165" s="281"/>
      <c r="S165" s="281"/>
      <c r="T165" s="282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83" t="s">
        <v>372</v>
      </c>
      <c r="AU165" s="283" t="s">
        <v>88</v>
      </c>
      <c r="AV165" s="15" t="s">
        <v>83</v>
      </c>
      <c r="AW165" s="15" t="s">
        <v>32</v>
      </c>
      <c r="AX165" s="15" t="s">
        <v>76</v>
      </c>
      <c r="AY165" s="283" t="s">
        <v>362</v>
      </c>
    </row>
    <row r="166" s="15" customFormat="1">
      <c r="A166" s="15"/>
      <c r="B166" s="274"/>
      <c r="C166" s="275"/>
      <c r="D166" s="243" t="s">
        <v>372</v>
      </c>
      <c r="E166" s="276" t="s">
        <v>1</v>
      </c>
      <c r="F166" s="277" t="s">
        <v>825</v>
      </c>
      <c r="G166" s="275"/>
      <c r="H166" s="276" t="s">
        <v>1</v>
      </c>
      <c r="I166" s="278"/>
      <c r="J166" s="275"/>
      <c r="K166" s="275"/>
      <c r="L166" s="279"/>
      <c r="M166" s="280"/>
      <c r="N166" s="281"/>
      <c r="O166" s="281"/>
      <c r="P166" s="281"/>
      <c r="Q166" s="281"/>
      <c r="R166" s="281"/>
      <c r="S166" s="281"/>
      <c r="T166" s="282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83" t="s">
        <v>372</v>
      </c>
      <c r="AU166" s="283" t="s">
        <v>88</v>
      </c>
      <c r="AV166" s="15" t="s">
        <v>83</v>
      </c>
      <c r="AW166" s="15" t="s">
        <v>32</v>
      </c>
      <c r="AX166" s="15" t="s">
        <v>76</v>
      </c>
      <c r="AY166" s="283" t="s">
        <v>362</v>
      </c>
    </row>
    <row r="167" s="13" customFormat="1">
      <c r="A167" s="13"/>
      <c r="B167" s="241"/>
      <c r="C167" s="242"/>
      <c r="D167" s="243" t="s">
        <v>372</v>
      </c>
      <c r="E167" s="244" t="s">
        <v>1</v>
      </c>
      <c r="F167" s="245" t="s">
        <v>2019</v>
      </c>
      <c r="G167" s="242"/>
      <c r="H167" s="246">
        <v>34.398000000000003</v>
      </c>
      <c r="I167" s="247"/>
      <c r="J167" s="242"/>
      <c r="K167" s="242"/>
      <c r="L167" s="248"/>
      <c r="M167" s="249"/>
      <c r="N167" s="250"/>
      <c r="O167" s="250"/>
      <c r="P167" s="250"/>
      <c r="Q167" s="250"/>
      <c r="R167" s="250"/>
      <c r="S167" s="250"/>
      <c r="T167" s="25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2" t="s">
        <v>372</v>
      </c>
      <c r="AU167" s="252" t="s">
        <v>88</v>
      </c>
      <c r="AV167" s="13" t="s">
        <v>88</v>
      </c>
      <c r="AW167" s="13" t="s">
        <v>32</v>
      </c>
      <c r="AX167" s="13" t="s">
        <v>76</v>
      </c>
      <c r="AY167" s="252" t="s">
        <v>362</v>
      </c>
    </row>
    <row r="168" s="15" customFormat="1">
      <c r="A168" s="15"/>
      <c r="B168" s="274"/>
      <c r="C168" s="275"/>
      <c r="D168" s="243" t="s">
        <v>372</v>
      </c>
      <c r="E168" s="276" t="s">
        <v>1</v>
      </c>
      <c r="F168" s="277" t="s">
        <v>2020</v>
      </c>
      <c r="G168" s="275"/>
      <c r="H168" s="276" t="s">
        <v>1</v>
      </c>
      <c r="I168" s="278"/>
      <c r="J168" s="275"/>
      <c r="K168" s="275"/>
      <c r="L168" s="279"/>
      <c r="M168" s="280"/>
      <c r="N168" s="281"/>
      <c r="O168" s="281"/>
      <c r="P168" s="281"/>
      <c r="Q168" s="281"/>
      <c r="R168" s="281"/>
      <c r="S168" s="281"/>
      <c r="T168" s="282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83" t="s">
        <v>372</v>
      </c>
      <c r="AU168" s="283" t="s">
        <v>88</v>
      </c>
      <c r="AV168" s="15" t="s">
        <v>83</v>
      </c>
      <c r="AW168" s="15" t="s">
        <v>32</v>
      </c>
      <c r="AX168" s="15" t="s">
        <v>76</v>
      </c>
      <c r="AY168" s="283" t="s">
        <v>362</v>
      </c>
    </row>
    <row r="169" s="13" customFormat="1">
      <c r="A169" s="13"/>
      <c r="B169" s="241"/>
      <c r="C169" s="242"/>
      <c r="D169" s="243" t="s">
        <v>372</v>
      </c>
      <c r="E169" s="244" t="s">
        <v>1</v>
      </c>
      <c r="F169" s="245" t="s">
        <v>2021</v>
      </c>
      <c r="G169" s="242"/>
      <c r="H169" s="246">
        <v>10.574999999999999</v>
      </c>
      <c r="I169" s="247"/>
      <c r="J169" s="242"/>
      <c r="K169" s="242"/>
      <c r="L169" s="248"/>
      <c r="M169" s="249"/>
      <c r="N169" s="250"/>
      <c r="O169" s="250"/>
      <c r="P169" s="250"/>
      <c r="Q169" s="250"/>
      <c r="R169" s="250"/>
      <c r="S169" s="250"/>
      <c r="T169" s="25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2" t="s">
        <v>372</v>
      </c>
      <c r="AU169" s="252" t="s">
        <v>88</v>
      </c>
      <c r="AV169" s="13" t="s">
        <v>88</v>
      </c>
      <c r="AW169" s="13" t="s">
        <v>32</v>
      </c>
      <c r="AX169" s="13" t="s">
        <v>76</v>
      </c>
      <c r="AY169" s="252" t="s">
        <v>362</v>
      </c>
    </row>
    <row r="170" s="14" customFormat="1">
      <c r="A170" s="14"/>
      <c r="B170" s="263"/>
      <c r="C170" s="264"/>
      <c r="D170" s="243" t="s">
        <v>372</v>
      </c>
      <c r="E170" s="265" t="s">
        <v>1</v>
      </c>
      <c r="F170" s="266" t="s">
        <v>396</v>
      </c>
      <c r="G170" s="264"/>
      <c r="H170" s="267">
        <v>44.972999999999999</v>
      </c>
      <c r="I170" s="268"/>
      <c r="J170" s="264"/>
      <c r="K170" s="264"/>
      <c r="L170" s="269"/>
      <c r="M170" s="270"/>
      <c r="N170" s="271"/>
      <c r="O170" s="271"/>
      <c r="P170" s="271"/>
      <c r="Q170" s="271"/>
      <c r="R170" s="271"/>
      <c r="S170" s="271"/>
      <c r="T170" s="27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73" t="s">
        <v>372</v>
      </c>
      <c r="AU170" s="273" t="s">
        <v>88</v>
      </c>
      <c r="AV170" s="14" t="s">
        <v>370</v>
      </c>
      <c r="AW170" s="14" t="s">
        <v>32</v>
      </c>
      <c r="AX170" s="14" t="s">
        <v>83</v>
      </c>
      <c r="AY170" s="273" t="s">
        <v>362</v>
      </c>
    </row>
    <row r="171" s="2" customFormat="1" ht="24.15" customHeight="1">
      <c r="A171" s="39"/>
      <c r="B171" s="40"/>
      <c r="C171" s="253" t="s">
        <v>411</v>
      </c>
      <c r="D171" s="253" t="s">
        <v>380</v>
      </c>
      <c r="E171" s="254" t="s">
        <v>2052</v>
      </c>
      <c r="F171" s="255" t="s">
        <v>2053</v>
      </c>
      <c r="G171" s="256" t="s">
        <v>368</v>
      </c>
      <c r="H171" s="257">
        <v>51.719000000000001</v>
      </c>
      <c r="I171" s="258"/>
      <c r="J171" s="259">
        <f>ROUND(I171*H171,2)</f>
        <v>0</v>
      </c>
      <c r="K171" s="255" t="s">
        <v>369</v>
      </c>
      <c r="L171" s="260"/>
      <c r="M171" s="261" t="s">
        <v>1</v>
      </c>
      <c r="N171" s="262" t="s">
        <v>42</v>
      </c>
      <c r="O171" s="92"/>
      <c r="P171" s="237">
        <f>O171*H171</f>
        <v>0</v>
      </c>
      <c r="Q171" s="237">
        <v>0.00029999999999999997</v>
      </c>
      <c r="R171" s="237">
        <f>Q171*H171</f>
        <v>0.015515699999999999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526</v>
      </c>
      <c r="AT171" s="239" t="s">
        <v>380</v>
      </c>
      <c r="AU171" s="239" t="s">
        <v>88</v>
      </c>
      <c r="AY171" s="18" t="s">
        <v>362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88</v>
      </c>
      <c r="BK171" s="240">
        <f>ROUND(I171*H171,2)</f>
        <v>0</v>
      </c>
      <c r="BL171" s="18" t="s">
        <v>440</v>
      </c>
      <c r="BM171" s="239" t="s">
        <v>5098</v>
      </c>
    </row>
    <row r="172" s="13" customFormat="1">
      <c r="A172" s="13"/>
      <c r="B172" s="241"/>
      <c r="C172" s="242"/>
      <c r="D172" s="243" t="s">
        <v>372</v>
      </c>
      <c r="E172" s="244" t="s">
        <v>1</v>
      </c>
      <c r="F172" s="245" t="s">
        <v>2055</v>
      </c>
      <c r="G172" s="242"/>
      <c r="H172" s="246">
        <v>51.719000000000001</v>
      </c>
      <c r="I172" s="247"/>
      <c r="J172" s="242"/>
      <c r="K172" s="242"/>
      <c r="L172" s="248"/>
      <c r="M172" s="249"/>
      <c r="N172" s="250"/>
      <c r="O172" s="250"/>
      <c r="P172" s="250"/>
      <c r="Q172" s="250"/>
      <c r="R172" s="250"/>
      <c r="S172" s="250"/>
      <c r="T172" s="25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2" t="s">
        <v>372</v>
      </c>
      <c r="AU172" s="252" t="s">
        <v>88</v>
      </c>
      <c r="AV172" s="13" t="s">
        <v>88</v>
      </c>
      <c r="AW172" s="13" t="s">
        <v>32</v>
      </c>
      <c r="AX172" s="13" t="s">
        <v>83</v>
      </c>
      <c r="AY172" s="252" t="s">
        <v>362</v>
      </c>
    </row>
    <row r="173" s="2" customFormat="1" ht="24.15" customHeight="1">
      <c r="A173" s="39"/>
      <c r="B173" s="40"/>
      <c r="C173" s="228" t="s">
        <v>416</v>
      </c>
      <c r="D173" s="228" t="s">
        <v>365</v>
      </c>
      <c r="E173" s="229" t="s">
        <v>1976</v>
      </c>
      <c r="F173" s="230" t="s">
        <v>1977</v>
      </c>
      <c r="G173" s="231" t="s">
        <v>482</v>
      </c>
      <c r="H173" s="232">
        <v>0.248</v>
      </c>
      <c r="I173" s="233"/>
      <c r="J173" s="234">
        <f>ROUND(I173*H173,2)</f>
        <v>0</v>
      </c>
      <c r="K173" s="230" t="s">
        <v>369</v>
      </c>
      <c r="L173" s="45"/>
      <c r="M173" s="288" t="s">
        <v>1</v>
      </c>
      <c r="N173" s="289" t="s">
        <v>42</v>
      </c>
      <c r="O173" s="290"/>
      <c r="P173" s="291">
        <f>O173*H173</f>
        <v>0</v>
      </c>
      <c r="Q173" s="291">
        <v>0</v>
      </c>
      <c r="R173" s="291">
        <f>Q173*H173</f>
        <v>0</v>
      </c>
      <c r="S173" s="291">
        <v>0</v>
      </c>
      <c r="T173" s="292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440</v>
      </c>
      <c r="AT173" s="239" t="s">
        <v>365</v>
      </c>
      <c r="AU173" s="239" t="s">
        <v>88</v>
      </c>
      <c r="AY173" s="18" t="s">
        <v>362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88</v>
      </c>
      <c r="BK173" s="240">
        <f>ROUND(I173*H173,2)</f>
        <v>0</v>
      </c>
      <c r="BL173" s="18" t="s">
        <v>440</v>
      </c>
      <c r="BM173" s="239" t="s">
        <v>5099</v>
      </c>
    </row>
    <row r="174" s="2" customFormat="1" ht="6.96" customHeight="1">
      <c r="A174" s="39"/>
      <c r="B174" s="67"/>
      <c r="C174" s="68"/>
      <c r="D174" s="68"/>
      <c r="E174" s="68"/>
      <c r="F174" s="68"/>
      <c r="G174" s="68"/>
      <c r="H174" s="68"/>
      <c r="I174" s="68"/>
      <c r="J174" s="68"/>
      <c r="K174" s="68"/>
      <c r="L174" s="45"/>
      <c r="M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</row>
  </sheetData>
  <sheetProtection sheet="1" autoFilter="0" formatColumns="0" formatRows="0" objects="1" scenarios="1" spinCount="100000" saltValue="3J5tIA1ybu5JFGGGG8iT+qlwhKwxsWqmAp18CYFBe6ajHwozE1+JWdzRYTGFtfGQnDxGxNJy9jCmrkAFnmKV5w==" hashValue="lK+RRI+n4oAmpTG/SzBqHpHvkk0N2QOkYOp6lTNgfkb8VzCj8m7XBQmEfjFpTqJJKhdirwbnva45J5tWu9Cpkw==" algorithmName="SHA-512" password="CC35"/>
  <autoFilter ref="C125:K17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249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4429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4430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5100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ROUND(J128,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ROUND((SUM(BE128:BE169)),  2)</f>
        <v>0</v>
      </c>
      <c r="G37" s="39"/>
      <c r="H37" s="39"/>
      <c r="I37" s="166">
        <v>0.20999999999999999</v>
      </c>
      <c r="J37" s="165">
        <f>ROUND(((SUM(BE128:BE169))*I37),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ROUND((SUM(BF128:BF169)),  2)</f>
        <v>0</v>
      </c>
      <c r="G38" s="39"/>
      <c r="H38" s="39"/>
      <c r="I38" s="166">
        <v>0.12</v>
      </c>
      <c r="J38" s="165">
        <f>ROUND(((SUM(BF128:BF169))*I38),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ROUND((SUM(BG128:BG169)),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ROUND((SUM(BH128:BH169)),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ROUND((SUM(BI128:BI169)),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4429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4430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06.C - Oprava soklu VZT zařízení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J128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340</v>
      </c>
      <c r="E101" s="193"/>
      <c r="F101" s="193"/>
      <c r="G101" s="193"/>
      <c r="H101" s="193"/>
      <c r="I101" s="193"/>
      <c r="J101" s="194">
        <f>J129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1899</v>
      </c>
      <c r="E102" s="198"/>
      <c r="F102" s="198"/>
      <c r="G102" s="198"/>
      <c r="H102" s="198"/>
      <c r="I102" s="198"/>
      <c r="J102" s="199">
        <f>J130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1900</v>
      </c>
      <c r="E103" s="198"/>
      <c r="F103" s="198"/>
      <c r="G103" s="198"/>
      <c r="H103" s="198"/>
      <c r="I103" s="198"/>
      <c r="J103" s="199">
        <f>J154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2058</v>
      </c>
      <c r="E104" s="198"/>
      <c r="F104" s="198"/>
      <c r="G104" s="198"/>
      <c r="H104" s="198"/>
      <c r="I104" s="198"/>
      <c r="J104" s="199">
        <f>J162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347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Stavební úpravy Ústecká 2855, Česká Lípa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325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1" customFormat="1" ht="16.5" customHeight="1">
      <c r="B116" s="22"/>
      <c r="C116" s="23"/>
      <c r="D116" s="23"/>
      <c r="E116" s="185" t="s">
        <v>4429</v>
      </c>
      <c r="F116" s="23"/>
      <c r="G116" s="23"/>
      <c r="H116" s="23"/>
      <c r="I116" s="23"/>
      <c r="J116" s="23"/>
      <c r="K116" s="23"/>
      <c r="L116" s="21"/>
    </row>
    <row r="117" s="1" customFormat="1" ht="12" customHeight="1">
      <c r="B117" s="22"/>
      <c r="C117" s="33" t="s">
        <v>327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296" t="s">
        <v>4430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634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E13</f>
        <v>06.C - Oprava soklu VZT zařízení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F16</f>
        <v xml:space="preserve">Ústecká 2855, Česká Lípa </v>
      </c>
      <c r="G122" s="41"/>
      <c r="H122" s="41"/>
      <c r="I122" s="33" t="s">
        <v>22</v>
      </c>
      <c r="J122" s="80" t="str">
        <f>IF(J16="","",J16)</f>
        <v>6. 8. 2025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24</v>
      </c>
      <c r="D124" s="41"/>
      <c r="E124" s="41"/>
      <c r="F124" s="28" t="str">
        <f>E19</f>
        <v>Město Č. Lípa, n. T.G.M. 1/1, 47 001 Česká Lípa</v>
      </c>
      <c r="G124" s="41"/>
      <c r="H124" s="41"/>
      <c r="I124" s="33" t="s">
        <v>30</v>
      </c>
      <c r="J124" s="37" t="str">
        <f>E25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28</v>
      </c>
      <c r="D125" s="41"/>
      <c r="E125" s="41"/>
      <c r="F125" s="28" t="str">
        <f>IF(E22="","",E22)</f>
        <v>Vyplň údaj</v>
      </c>
      <c r="G125" s="41"/>
      <c r="H125" s="41"/>
      <c r="I125" s="33" t="s">
        <v>33</v>
      </c>
      <c r="J125" s="37" t="str">
        <f>E28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1"/>
      <c r="B127" s="202"/>
      <c r="C127" s="203" t="s">
        <v>348</v>
      </c>
      <c r="D127" s="204" t="s">
        <v>61</v>
      </c>
      <c r="E127" s="204" t="s">
        <v>57</v>
      </c>
      <c r="F127" s="204" t="s">
        <v>58</v>
      </c>
      <c r="G127" s="204" t="s">
        <v>349</v>
      </c>
      <c r="H127" s="204" t="s">
        <v>350</v>
      </c>
      <c r="I127" s="204" t="s">
        <v>351</v>
      </c>
      <c r="J127" s="204" t="s">
        <v>331</v>
      </c>
      <c r="K127" s="205" t="s">
        <v>352</v>
      </c>
      <c r="L127" s="206"/>
      <c r="M127" s="101" t="s">
        <v>1</v>
      </c>
      <c r="N127" s="102" t="s">
        <v>40</v>
      </c>
      <c r="O127" s="102" t="s">
        <v>353</v>
      </c>
      <c r="P127" s="102" t="s">
        <v>354</v>
      </c>
      <c r="Q127" s="102" t="s">
        <v>355</v>
      </c>
      <c r="R127" s="102" t="s">
        <v>356</v>
      </c>
      <c r="S127" s="102" t="s">
        <v>357</v>
      </c>
      <c r="T127" s="103" t="s">
        <v>358</v>
      </c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</row>
    <row r="128" s="2" customFormat="1" ht="22.8" customHeight="1">
      <c r="A128" s="39"/>
      <c r="B128" s="40"/>
      <c r="C128" s="108" t="s">
        <v>359</v>
      </c>
      <c r="D128" s="41"/>
      <c r="E128" s="41"/>
      <c r="F128" s="41"/>
      <c r="G128" s="41"/>
      <c r="H128" s="41"/>
      <c r="I128" s="41"/>
      <c r="J128" s="207">
        <f>BK128</f>
        <v>0</v>
      </c>
      <c r="K128" s="41"/>
      <c r="L128" s="45"/>
      <c r="M128" s="104"/>
      <c r="N128" s="208"/>
      <c r="O128" s="105"/>
      <c r="P128" s="209">
        <f>P129</f>
        <v>0</v>
      </c>
      <c r="Q128" s="105"/>
      <c r="R128" s="209">
        <f>R129</f>
        <v>0.20039279999999998</v>
      </c>
      <c r="S128" s="105"/>
      <c r="T128" s="210">
        <f>T129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75</v>
      </c>
      <c r="AU128" s="18" t="s">
        <v>333</v>
      </c>
      <c r="BK128" s="211">
        <f>BK129</f>
        <v>0</v>
      </c>
    </row>
    <row r="129" s="12" customFormat="1" ht="25.92" customHeight="1">
      <c r="A129" s="12"/>
      <c r="B129" s="212"/>
      <c r="C129" s="213"/>
      <c r="D129" s="214" t="s">
        <v>75</v>
      </c>
      <c r="E129" s="215" t="s">
        <v>513</v>
      </c>
      <c r="F129" s="215" t="s">
        <v>514</v>
      </c>
      <c r="G129" s="213"/>
      <c r="H129" s="213"/>
      <c r="I129" s="216"/>
      <c r="J129" s="217">
        <f>BK129</f>
        <v>0</v>
      </c>
      <c r="K129" s="213"/>
      <c r="L129" s="218"/>
      <c r="M129" s="219"/>
      <c r="N129" s="220"/>
      <c r="O129" s="220"/>
      <c r="P129" s="221">
        <f>P130+P154+P162</f>
        <v>0</v>
      </c>
      <c r="Q129" s="220"/>
      <c r="R129" s="221">
        <f>R130+R154+R162</f>
        <v>0.20039279999999998</v>
      </c>
      <c r="S129" s="220"/>
      <c r="T129" s="222">
        <f>T130+T154+T162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88</v>
      </c>
      <c r="AT129" s="224" t="s">
        <v>75</v>
      </c>
      <c r="AU129" s="224" t="s">
        <v>76</v>
      </c>
      <c r="AY129" s="223" t="s">
        <v>362</v>
      </c>
      <c r="BK129" s="225">
        <f>BK130+BK154+BK162</f>
        <v>0</v>
      </c>
    </row>
    <row r="130" s="12" customFormat="1" ht="22.8" customHeight="1">
      <c r="A130" s="12"/>
      <c r="B130" s="212"/>
      <c r="C130" s="213"/>
      <c r="D130" s="214" t="s">
        <v>75</v>
      </c>
      <c r="E130" s="226" t="s">
        <v>1935</v>
      </c>
      <c r="F130" s="226" t="s">
        <v>1936</v>
      </c>
      <c r="G130" s="213"/>
      <c r="H130" s="213"/>
      <c r="I130" s="216"/>
      <c r="J130" s="227">
        <f>BK130</f>
        <v>0</v>
      </c>
      <c r="K130" s="213"/>
      <c r="L130" s="218"/>
      <c r="M130" s="219"/>
      <c r="N130" s="220"/>
      <c r="O130" s="220"/>
      <c r="P130" s="221">
        <f>SUM(P131:P153)</f>
        <v>0</v>
      </c>
      <c r="Q130" s="220"/>
      <c r="R130" s="221">
        <f>SUM(R131:R153)</f>
        <v>0.040223999999999996</v>
      </c>
      <c r="S130" s="220"/>
      <c r="T130" s="222">
        <f>SUM(T131:T153)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88</v>
      </c>
      <c r="AT130" s="224" t="s">
        <v>75</v>
      </c>
      <c r="AU130" s="224" t="s">
        <v>83</v>
      </c>
      <c r="AY130" s="223" t="s">
        <v>362</v>
      </c>
      <c r="BK130" s="225">
        <f>SUM(BK131:BK153)</f>
        <v>0</v>
      </c>
    </row>
    <row r="131" s="2" customFormat="1" ht="24.15" customHeight="1">
      <c r="A131" s="39"/>
      <c r="B131" s="40"/>
      <c r="C131" s="228" t="s">
        <v>83</v>
      </c>
      <c r="D131" s="228" t="s">
        <v>365</v>
      </c>
      <c r="E131" s="229" t="s">
        <v>2028</v>
      </c>
      <c r="F131" s="230" t="s">
        <v>2029</v>
      </c>
      <c r="G131" s="231" t="s">
        <v>368</v>
      </c>
      <c r="H131" s="232">
        <v>8.8000000000000007</v>
      </c>
      <c r="I131" s="233"/>
      <c r="J131" s="234">
        <f>ROUND(I131*H131,2)</f>
        <v>0</v>
      </c>
      <c r="K131" s="230" t="s">
        <v>369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3.0000000000000001E-05</v>
      </c>
      <c r="R131" s="237">
        <f>Q131*H131</f>
        <v>0.00026400000000000002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370</v>
      </c>
      <c r="AT131" s="239" t="s">
        <v>365</v>
      </c>
      <c r="AU131" s="239" t="s">
        <v>88</v>
      </c>
      <c r="AY131" s="18" t="s">
        <v>362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370</v>
      </c>
      <c r="BM131" s="239" t="s">
        <v>5101</v>
      </c>
    </row>
    <row r="132" s="15" customFormat="1">
      <c r="A132" s="15"/>
      <c r="B132" s="274"/>
      <c r="C132" s="275"/>
      <c r="D132" s="243" t="s">
        <v>372</v>
      </c>
      <c r="E132" s="276" t="s">
        <v>1</v>
      </c>
      <c r="F132" s="277" t="s">
        <v>1448</v>
      </c>
      <c r="G132" s="275"/>
      <c r="H132" s="276" t="s">
        <v>1</v>
      </c>
      <c r="I132" s="278"/>
      <c r="J132" s="275"/>
      <c r="K132" s="275"/>
      <c r="L132" s="279"/>
      <c r="M132" s="280"/>
      <c r="N132" s="281"/>
      <c r="O132" s="281"/>
      <c r="P132" s="281"/>
      <c r="Q132" s="281"/>
      <c r="R132" s="281"/>
      <c r="S132" s="281"/>
      <c r="T132" s="282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83" t="s">
        <v>372</v>
      </c>
      <c r="AU132" s="283" t="s">
        <v>88</v>
      </c>
      <c r="AV132" s="15" t="s">
        <v>83</v>
      </c>
      <c r="AW132" s="15" t="s">
        <v>32</v>
      </c>
      <c r="AX132" s="15" t="s">
        <v>76</v>
      </c>
      <c r="AY132" s="283" t="s">
        <v>362</v>
      </c>
    </row>
    <row r="133" s="15" customFormat="1">
      <c r="A133" s="15"/>
      <c r="B133" s="274"/>
      <c r="C133" s="275"/>
      <c r="D133" s="243" t="s">
        <v>372</v>
      </c>
      <c r="E133" s="276" t="s">
        <v>1</v>
      </c>
      <c r="F133" s="277" t="s">
        <v>4586</v>
      </c>
      <c r="G133" s="275"/>
      <c r="H133" s="276" t="s">
        <v>1</v>
      </c>
      <c r="I133" s="278"/>
      <c r="J133" s="275"/>
      <c r="K133" s="275"/>
      <c r="L133" s="279"/>
      <c r="M133" s="280"/>
      <c r="N133" s="281"/>
      <c r="O133" s="281"/>
      <c r="P133" s="281"/>
      <c r="Q133" s="281"/>
      <c r="R133" s="281"/>
      <c r="S133" s="281"/>
      <c r="T133" s="282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83" t="s">
        <v>372</v>
      </c>
      <c r="AU133" s="283" t="s">
        <v>88</v>
      </c>
      <c r="AV133" s="15" t="s">
        <v>83</v>
      </c>
      <c r="AW133" s="15" t="s">
        <v>32</v>
      </c>
      <c r="AX133" s="15" t="s">
        <v>76</v>
      </c>
      <c r="AY133" s="283" t="s">
        <v>362</v>
      </c>
    </row>
    <row r="134" s="13" customFormat="1">
      <c r="A134" s="13"/>
      <c r="B134" s="241"/>
      <c r="C134" s="242"/>
      <c r="D134" s="243" t="s">
        <v>372</v>
      </c>
      <c r="E134" s="244" t="s">
        <v>1</v>
      </c>
      <c r="F134" s="245" t="s">
        <v>2064</v>
      </c>
      <c r="G134" s="242"/>
      <c r="H134" s="246">
        <v>8.8000000000000007</v>
      </c>
      <c r="I134" s="247"/>
      <c r="J134" s="242"/>
      <c r="K134" s="242"/>
      <c r="L134" s="248"/>
      <c r="M134" s="249"/>
      <c r="N134" s="250"/>
      <c r="O134" s="250"/>
      <c r="P134" s="250"/>
      <c r="Q134" s="250"/>
      <c r="R134" s="250"/>
      <c r="S134" s="250"/>
      <c r="T134" s="25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2" t="s">
        <v>372</v>
      </c>
      <c r="AU134" s="252" t="s">
        <v>88</v>
      </c>
      <c r="AV134" s="13" t="s">
        <v>88</v>
      </c>
      <c r="AW134" s="13" t="s">
        <v>32</v>
      </c>
      <c r="AX134" s="13" t="s">
        <v>83</v>
      </c>
      <c r="AY134" s="252" t="s">
        <v>362</v>
      </c>
    </row>
    <row r="135" s="2" customFormat="1" ht="24.15" customHeight="1">
      <c r="A135" s="39"/>
      <c r="B135" s="40"/>
      <c r="C135" s="253" t="s">
        <v>88</v>
      </c>
      <c r="D135" s="253" t="s">
        <v>380</v>
      </c>
      <c r="E135" s="254" t="s">
        <v>2031</v>
      </c>
      <c r="F135" s="255" t="s">
        <v>2032</v>
      </c>
      <c r="G135" s="256" t="s">
        <v>368</v>
      </c>
      <c r="H135" s="257">
        <v>9.6799999999999997</v>
      </c>
      <c r="I135" s="258"/>
      <c r="J135" s="259">
        <f>ROUND(I135*H135,2)</f>
        <v>0</v>
      </c>
      <c r="K135" s="255" t="s">
        <v>369</v>
      </c>
      <c r="L135" s="260"/>
      <c r="M135" s="261" t="s">
        <v>1</v>
      </c>
      <c r="N135" s="262" t="s">
        <v>42</v>
      </c>
      <c r="O135" s="92"/>
      <c r="P135" s="237">
        <f>O135*H135</f>
        <v>0</v>
      </c>
      <c r="Q135" s="237">
        <v>0.0019</v>
      </c>
      <c r="R135" s="237">
        <f>Q135*H135</f>
        <v>0.018391999999999999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526</v>
      </c>
      <c r="AT135" s="239" t="s">
        <v>380</v>
      </c>
      <c r="AU135" s="239" t="s">
        <v>88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440</v>
      </c>
      <c r="BM135" s="239" t="s">
        <v>5102</v>
      </c>
    </row>
    <row r="136" s="13" customFormat="1">
      <c r="A136" s="13"/>
      <c r="B136" s="241"/>
      <c r="C136" s="242"/>
      <c r="D136" s="243" t="s">
        <v>372</v>
      </c>
      <c r="E136" s="244" t="s">
        <v>1</v>
      </c>
      <c r="F136" s="245" t="s">
        <v>2066</v>
      </c>
      <c r="G136" s="242"/>
      <c r="H136" s="246">
        <v>9.6799999999999997</v>
      </c>
      <c r="I136" s="247"/>
      <c r="J136" s="242"/>
      <c r="K136" s="242"/>
      <c r="L136" s="248"/>
      <c r="M136" s="249"/>
      <c r="N136" s="250"/>
      <c r="O136" s="250"/>
      <c r="P136" s="250"/>
      <c r="Q136" s="250"/>
      <c r="R136" s="250"/>
      <c r="S136" s="250"/>
      <c r="T136" s="25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2" t="s">
        <v>372</v>
      </c>
      <c r="AU136" s="252" t="s">
        <v>88</v>
      </c>
      <c r="AV136" s="13" t="s">
        <v>88</v>
      </c>
      <c r="AW136" s="13" t="s">
        <v>32</v>
      </c>
      <c r="AX136" s="13" t="s">
        <v>83</v>
      </c>
      <c r="AY136" s="252" t="s">
        <v>362</v>
      </c>
    </row>
    <row r="137" s="2" customFormat="1" ht="33" customHeight="1">
      <c r="A137" s="39"/>
      <c r="B137" s="40"/>
      <c r="C137" s="228" t="s">
        <v>104</v>
      </c>
      <c r="D137" s="228" t="s">
        <v>365</v>
      </c>
      <c r="E137" s="229" t="s">
        <v>2035</v>
      </c>
      <c r="F137" s="230" t="s">
        <v>2036</v>
      </c>
      <c r="G137" s="231" t="s">
        <v>368</v>
      </c>
      <c r="H137" s="232">
        <v>8.8000000000000007</v>
      </c>
      <c r="I137" s="233"/>
      <c r="J137" s="234">
        <f>ROUND(I137*H137,2)</f>
        <v>0</v>
      </c>
      <c r="K137" s="230" t="s">
        <v>369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440</v>
      </c>
      <c r="AT137" s="239" t="s">
        <v>365</v>
      </c>
      <c r="AU137" s="239" t="s">
        <v>88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440</v>
      </c>
      <c r="BM137" s="239" t="s">
        <v>5103</v>
      </c>
    </row>
    <row r="138" s="13" customFormat="1">
      <c r="A138" s="13"/>
      <c r="B138" s="241"/>
      <c r="C138" s="242"/>
      <c r="D138" s="243" t="s">
        <v>372</v>
      </c>
      <c r="E138" s="244" t="s">
        <v>1</v>
      </c>
      <c r="F138" s="245" t="s">
        <v>2068</v>
      </c>
      <c r="G138" s="242"/>
      <c r="H138" s="246">
        <v>8.8000000000000007</v>
      </c>
      <c r="I138" s="247"/>
      <c r="J138" s="242"/>
      <c r="K138" s="242"/>
      <c r="L138" s="248"/>
      <c r="M138" s="249"/>
      <c r="N138" s="250"/>
      <c r="O138" s="250"/>
      <c r="P138" s="250"/>
      <c r="Q138" s="250"/>
      <c r="R138" s="250"/>
      <c r="S138" s="250"/>
      <c r="T138" s="25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2" t="s">
        <v>372</v>
      </c>
      <c r="AU138" s="252" t="s">
        <v>88</v>
      </c>
      <c r="AV138" s="13" t="s">
        <v>88</v>
      </c>
      <c r="AW138" s="13" t="s">
        <v>32</v>
      </c>
      <c r="AX138" s="13" t="s">
        <v>83</v>
      </c>
      <c r="AY138" s="252" t="s">
        <v>362</v>
      </c>
    </row>
    <row r="139" s="2" customFormat="1" ht="37.8" customHeight="1">
      <c r="A139" s="39"/>
      <c r="B139" s="40"/>
      <c r="C139" s="228" t="s">
        <v>370</v>
      </c>
      <c r="D139" s="228" t="s">
        <v>365</v>
      </c>
      <c r="E139" s="229" t="s">
        <v>2039</v>
      </c>
      <c r="F139" s="230" t="s">
        <v>2040</v>
      </c>
      <c r="G139" s="231" t="s">
        <v>403</v>
      </c>
      <c r="H139" s="232">
        <v>16</v>
      </c>
      <c r="I139" s="233"/>
      <c r="J139" s="234">
        <f>ROUND(I139*H139,2)</f>
        <v>0</v>
      </c>
      <c r="K139" s="230" t="s">
        <v>369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0.00115</v>
      </c>
      <c r="R139" s="237">
        <f>Q139*H139</f>
        <v>0.0184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440</v>
      </c>
      <c r="AT139" s="239" t="s">
        <v>365</v>
      </c>
      <c r="AU139" s="239" t="s">
        <v>88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440</v>
      </c>
      <c r="BM139" s="239" t="s">
        <v>5104</v>
      </c>
    </row>
    <row r="140" s="15" customFormat="1">
      <c r="A140" s="15"/>
      <c r="B140" s="274"/>
      <c r="C140" s="275"/>
      <c r="D140" s="243" t="s">
        <v>372</v>
      </c>
      <c r="E140" s="276" t="s">
        <v>1</v>
      </c>
      <c r="F140" s="277" t="s">
        <v>1448</v>
      </c>
      <c r="G140" s="275"/>
      <c r="H140" s="276" t="s">
        <v>1</v>
      </c>
      <c r="I140" s="278"/>
      <c r="J140" s="275"/>
      <c r="K140" s="275"/>
      <c r="L140" s="279"/>
      <c r="M140" s="280"/>
      <c r="N140" s="281"/>
      <c r="O140" s="281"/>
      <c r="P140" s="281"/>
      <c r="Q140" s="281"/>
      <c r="R140" s="281"/>
      <c r="S140" s="281"/>
      <c r="T140" s="282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83" t="s">
        <v>372</v>
      </c>
      <c r="AU140" s="283" t="s">
        <v>88</v>
      </c>
      <c r="AV140" s="15" t="s">
        <v>83</v>
      </c>
      <c r="AW140" s="15" t="s">
        <v>32</v>
      </c>
      <c r="AX140" s="15" t="s">
        <v>76</v>
      </c>
      <c r="AY140" s="283" t="s">
        <v>362</v>
      </c>
    </row>
    <row r="141" s="15" customFormat="1">
      <c r="A141" s="15"/>
      <c r="B141" s="274"/>
      <c r="C141" s="275"/>
      <c r="D141" s="243" t="s">
        <v>372</v>
      </c>
      <c r="E141" s="276" t="s">
        <v>1</v>
      </c>
      <c r="F141" s="277" t="s">
        <v>4586</v>
      </c>
      <c r="G141" s="275"/>
      <c r="H141" s="276" t="s">
        <v>1</v>
      </c>
      <c r="I141" s="278"/>
      <c r="J141" s="275"/>
      <c r="K141" s="275"/>
      <c r="L141" s="279"/>
      <c r="M141" s="280"/>
      <c r="N141" s="281"/>
      <c r="O141" s="281"/>
      <c r="P141" s="281"/>
      <c r="Q141" s="281"/>
      <c r="R141" s="281"/>
      <c r="S141" s="281"/>
      <c r="T141" s="282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83" t="s">
        <v>372</v>
      </c>
      <c r="AU141" s="283" t="s">
        <v>88</v>
      </c>
      <c r="AV141" s="15" t="s">
        <v>83</v>
      </c>
      <c r="AW141" s="15" t="s">
        <v>32</v>
      </c>
      <c r="AX141" s="15" t="s">
        <v>76</v>
      </c>
      <c r="AY141" s="283" t="s">
        <v>362</v>
      </c>
    </row>
    <row r="142" s="13" customFormat="1">
      <c r="A142" s="13"/>
      <c r="B142" s="241"/>
      <c r="C142" s="242"/>
      <c r="D142" s="243" t="s">
        <v>372</v>
      </c>
      <c r="E142" s="244" t="s">
        <v>1</v>
      </c>
      <c r="F142" s="245" t="s">
        <v>2070</v>
      </c>
      <c r="G142" s="242"/>
      <c r="H142" s="246">
        <v>16</v>
      </c>
      <c r="I142" s="247"/>
      <c r="J142" s="242"/>
      <c r="K142" s="242"/>
      <c r="L142" s="248"/>
      <c r="M142" s="249"/>
      <c r="N142" s="250"/>
      <c r="O142" s="250"/>
      <c r="P142" s="250"/>
      <c r="Q142" s="250"/>
      <c r="R142" s="250"/>
      <c r="S142" s="250"/>
      <c r="T142" s="25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2" t="s">
        <v>372</v>
      </c>
      <c r="AU142" s="252" t="s">
        <v>88</v>
      </c>
      <c r="AV142" s="13" t="s">
        <v>88</v>
      </c>
      <c r="AW142" s="13" t="s">
        <v>32</v>
      </c>
      <c r="AX142" s="13" t="s">
        <v>83</v>
      </c>
      <c r="AY142" s="252" t="s">
        <v>362</v>
      </c>
    </row>
    <row r="143" s="2" customFormat="1" ht="24.15" customHeight="1">
      <c r="A143" s="39"/>
      <c r="B143" s="40"/>
      <c r="C143" s="228" t="s">
        <v>363</v>
      </c>
      <c r="D143" s="228" t="s">
        <v>365</v>
      </c>
      <c r="E143" s="229" t="s">
        <v>2071</v>
      </c>
      <c r="F143" s="230" t="s">
        <v>2072</v>
      </c>
      <c r="G143" s="231" t="s">
        <v>368</v>
      </c>
      <c r="H143" s="232">
        <v>8.8000000000000007</v>
      </c>
      <c r="I143" s="233"/>
      <c r="J143" s="234">
        <f>ROUND(I143*H143,2)</f>
        <v>0</v>
      </c>
      <c r="K143" s="230" t="s">
        <v>369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440</v>
      </c>
      <c r="AT143" s="239" t="s">
        <v>365</v>
      </c>
      <c r="AU143" s="239" t="s">
        <v>88</v>
      </c>
      <c r="AY143" s="18" t="s">
        <v>362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440</v>
      </c>
      <c r="BM143" s="239" t="s">
        <v>5105</v>
      </c>
    </row>
    <row r="144" s="15" customFormat="1">
      <c r="A144" s="15"/>
      <c r="B144" s="274"/>
      <c r="C144" s="275"/>
      <c r="D144" s="243" t="s">
        <v>372</v>
      </c>
      <c r="E144" s="276" t="s">
        <v>1</v>
      </c>
      <c r="F144" s="277" t="s">
        <v>1448</v>
      </c>
      <c r="G144" s="275"/>
      <c r="H144" s="276" t="s">
        <v>1</v>
      </c>
      <c r="I144" s="278"/>
      <c r="J144" s="275"/>
      <c r="K144" s="275"/>
      <c r="L144" s="279"/>
      <c r="M144" s="280"/>
      <c r="N144" s="281"/>
      <c r="O144" s="281"/>
      <c r="P144" s="281"/>
      <c r="Q144" s="281"/>
      <c r="R144" s="281"/>
      <c r="S144" s="281"/>
      <c r="T144" s="282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83" t="s">
        <v>372</v>
      </c>
      <c r="AU144" s="283" t="s">
        <v>88</v>
      </c>
      <c r="AV144" s="15" t="s">
        <v>83</v>
      </c>
      <c r="AW144" s="15" t="s">
        <v>32</v>
      </c>
      <c r="AX144" s="15" t="s">
        <v>76</v>
      </c>
      <c r="AY144" s="283" t="s">
        <v>362</v>
      </c>
    </row>
    <row r="145" s="15" customFormat="1">
      <c r="A145" s="15"/>
      <c r="B145" s="274"/>
      <c r="C145" s="275"/>
      <c r="D145" s="243" t="s">
        <v>372</v>
      </c>
      <c r="E145" s="276" t="s">
        <v>1</v>
      </c>
      <c r="F145" s="277" t="s">
        <v>4586</v>
      </c>
      <c r="G145" s="275"/>
      <c r="H145" s="276" t="s">
        <v>1</v>
      </c>
      <c r="I145" s="278"/>
      <c r="J145" s="275"/>
      <c r="K145" s="275"/>
      <c r="L145" s="279"/>
      <c r="M145" s="280"/>
      <c r="N145" s="281"/>
      <c r="O145" s="281"/>
      <c r="P145" s="281"/>
      <c r="Q145" s="281"/>
      <c r="R145" s="281"/>
      <c r="S145" s="281"/>
      <c r="T145" s="282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83" t="s">
        <v>372</v>
      </c>
      <c r="AU145" s="283" t="s">
        <v>88</v>
      </c>
      <c r="AV145" s="15" t="s">
        <v>83</v>
      </c>
      <c r="AW145" s="15" t="s">
        <v>32</v>
      </c>
      <c r="AX145" s="15" t="s">
        <v>76</v>
      </c>
      <c r="AY145" s="283" t="s">
        <v>362</v>
      </c>
    </row>
    <row r="146" s="13" customFormat="1">
      <c r="A146" s="13"/>
      <c r="B146" s="241"/>
      <c r="C146" s="242"/>
      <c r="D146" s="243" t="s">
        <v>372</v>
      </c>
      <c r="E146" s="244" t="s">
        <v>1</v>
      </c>
      <c r="F146" s="245" t="s">
        <v>2064</v>
      </c>
      <c r="G146" s="242"/>
      <c r="H146" s="246">
        <v>8.8000000000000007</v>
      </c>
      <c r="I146" s="247"/>
      <c r="J146" s="242"/>
      <c r="K146" s="242"/>
      <c r="L146" s="248"/>
      <c r="M146" s="249"/>
      <c r="N146" s="250"/>
      <c r="O146" s="250"/>
      <c r="P146" s="250"/>
      <c r="Q146" s="250"/>
      <c r="R146" s="250"/>
      <c r="S146" s="250"/>
      <c r="T146" s="25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2" t="s">
        <v>372</v>
      </c>
      <c r="AU146" s="252" t="s">
        <v>88</v>
      </c>
      <c r="AV146" s="13" t="s">
        <v>88</v>
      </c>
      <c r="AW146" s="13" t="s">
        <v>32</v>
      </c>
      <c r="AX146" s="13" t="s">
        <v>83</v>
      </c>
      <c r="AY146" s="252" t="s">
        <v>362</v>
      </c>
    </row>
    <row r="147" s="2" customFormat="1" ht="24.15" customHeight="1">
      <c r="A147" s="39"/>
      <c r="B147" s="40"/>
      <c r="C147" s="253" t="s">
        <v>386</v>
      </c>
      <c r="D147" s="253" t="s">
        <v>380</v>
      </c>
      <c r="E147" s="254" t="s">
        <v>2052</v>
      </c>
      <c r="F147" s="255" t="s">
        <v>2053</v>
      </c>
      <c r="G147" s="256" t="s">
        <v>368</v>
      </c>
      <c r="H147" s="257">
        <v>10.560000000000001</v>
      </c>
      <c r="I147" s="258"/>
      <c r="J147" s="259">
        <f>ROUND(I147*H147,2)</f>
        <v>0</v>
      </c>
      <c r="K147" s="255" t="s">
        <v>369</v>
      </c>
      <c r="L147" s="260"/>
      <c r="M147" s="261" t="s">
        <v>1</v>
      </c>
      <c r="N147" s="262" t="s">
        <v>42</v>
      </c>
      <c r="O147" s="92"/>
      <c r="P147" s="237">
        <f>O147*H147</f>
        <v>0</v>
      </c>
      <c r="Q147" s="237">
        <v>0.00029999999999999997</v>
      </c>
      <c r="R147" s="237">
        <f>Q147*H147</f>
        <v>0.0031679999999999998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526</v>
      </c>
      <c r="AT147" s="239" t="s">
        <v>380</v>
      </c>
      <c r="AU147" s="239" t="s">
        <v>88</v>
      </c>
      <c r="AY147" s="18" t="s">
        <v>362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440</v>
      </c>
      <c r="BM147" s="239" t="s">
        <v>5106</v>
      </c>
    </row>
    <row r="148" s="13" customFormat="1">
      <c r="A148" s="13"/>
      <c r="B148" s="241"/>
      <c r="C148" s="242"/>
      <c r="D148" s="243" t="s">
        <v>372</v>
      </c>
      <c r="E148" s="244" t="s">
        <v>1</v>
      </c>
      <c r="F148" s="245" t="s">
        <v>2075</v>
      </c>
      <c r="G148" s="242"/>
      <c r="H148" s="246">
        <v>10.560000000000001</v>
      </c>
      <c r="I148" s="247"/>
      <c r="J148" s="242"/>
      <c r="K148" s="242"/>
      <c r="L148" s="248"/>
      <c r="M148" s="249"/>
      <c r="N148" s="250"/>
      <c r="O148" s="250"/>
      <c r="P148" s="250"/>
      <c r="Q148" s="250"/>
      <c r="R148" s="250"/>
      <c r="S148" s="250"/>
      <c r="T148" s="25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2" t="s">
        <v>372</v>
      </c>
      <c r="AU148" s="252" t="s">
        <v>88</v>
      </c>
      <c r="AV148" s="13" t="s">
        <v>88</v>
      </c>
      <c r="AW148" s="13" t="s">
        <v>32</v>
      </c>
      <c r="AX148" s="13" t="s">
        <v>76</v>
      </c>
      <c r="AY148" s="252" t="s">
        <v>362</v>
      </c>
    </row>
    <row r="149" s="14" customFormat="1">
      <c r="A149" s="14"/>
      <c r="B149" s="263"/>
      <c r="C149" s="264"/>
      <c r="D149" s="243" t="s">
        <v>372</v>
      </c>
      <c r="E149" s="265" t="s">
        <v>1</v>
      </c>
      <c r="F149" s="266" t="s">
        <v>396</v>
      </c>
      <c r="G149" s="264"/>
      <c r="H149" s="267">
        <v>10.560000000000001</v>
      </c>
      <c r="I149" s="268"/>
      <c r="J149" s="264"/>
      <c r="K149" s="264"/>
      <c r="L149" s="269"/>
      <c r="M149" s="270"/>
      <c r="N149" s="271"/>
      <c r="O149" s="271"/>
      <c r="P149" s="271"/>
      <c r="Q149" s="271"/>
      <c r="R149" s="271"/>
      <c r="S149" s="271"/>
      <c r="T149" s="27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73" t="s">
        <v>372</v>
      </c>
      <c r="AU149" s="273" t="s">
        <v>88</v>
      </c>
      <c r="AV149" s="14" t="s">
        <v>370</v>
      </c>
      <c r="AW149" s="14" t="s">
        <v>32</v>
      </c>
      <c r="AX149" s="14" t="s">
        <v>83</v>
      </c>
      <c r="AY149" s="273" t="s">
        <v>362</v>
      </c>
    </row>
    <row r="150" s="2" customFormat="1" ht="24.15" customHeight="1">
      <c r="A150" s="39"/>
      <c r="B150" s="40"/>
      <c r="C150" s="228" t="s">
        <v>397</v>
      </c>
      <c r="D150" s="228" t="s">
        <v>365</v>
      </c>
      <c r="E150" s="229" t="s">
        <v>2059</v>
      </c>
      <c r="F150" s="230" t="s">
        <v>2060</v>
      </c>
      <c r="G150" s="231" t="s">
        <v>403</v>
      </c>
      <c r="H150" s="232">
        <v>26.5</v>
      </c>
      <c r="I150" s="233"/>
      <c r="J150" s="234">
        <f>ROUND(I150*H150,2)</f>
        <v>0</v>
      </c>
      <c r="K150" s="230" t="s">
        <v>471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440</v>
      </c>
      <c r="AT150" s="239" t="s">
        <v>365</v>
      </c>
      <c r="AU150" s="239" t="s">
        <v>88</v>
      </c>
      <c r="AY150" s="18" t="s">
        <v>362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440</v>
      </c>
      <c r="BM150" s="239" t="s">
        <v>5107</v>
      </c>
    </row>
    <row r="151" s="15" customFormat="1">
      <c r="A151" s="15"/>
      <c r="B151" s="274"/>
      <c r="C151" s="275"/>
      <c r="D151" s="243" t="s">
        <v>372</v>
      </c>
      <c r="E151" s="276" t="s">
        <v>1</v>
      </c>
      <c r="F151" s="277" t="s">
        <v>1448</v>
      </c>
      <c r="G151" s="275"/>
      <c r="H151" s="276" t="s">
        <v>1</v>
      </c>
      <c r="I151" s="278"/>
      <c r="J151" s="275"/>
      <c r="K151" s="275"/>
      <c r="L151" s="279"/>
      <c r="M151" s="280"/>
      <c r="N151" s="281"/>
      <c r="O151" s="281"/>
      <c r="P151" s="281"/>
      <c r="Q151" s="281"/>
      <c r="R151" s="281"/>
      <c r="S151" s="281"/>
      <c r="T151" s="282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83" t="s">
        <v>372</v>
      </c>
      <c r="AU151" s="283" t="s">
        <v>88</v>
      </c>
      <c r="AV151" s="15" t="s">
        <v>83</v>
      </c>
      <c r="AW151" s="15" t="s">
        <v>32</v>
      </c>
      <c r="AX151" s="15" t="s">
        <v>76</v>
      </c>
      <c r="AY151" s="283" t="s">
        <v>362</v>
      </c>
    </row>
    <row r="152" s="13" customFormat="1">
      <c r="A152" s="13"/>
      <c r="B152" s="241"/>
      <c r="C152" s="242"/>
      <c r="D152" s="243" t="s">
        <v>372</v>
      </c>
      <c r="E152" s="244" t="s">
        <v>1</v>
      </c>
      <c r="F152" s="245" t="s">
        <v>2062</v>
      </c>
      <c r="G152" s="242"/>
      <c r="H152" s="246">
        <v>26.5</v>
      </c>
      <c r="I152" s="247"/>
      <c r="J152" s="242"/>
      <c r="K152" s="242"/>
      <c r="L152" s="248"/>
      <c r="M152" s="249"/>
      <c r="N152" s="250"/>
      <c r="O152" s="250"/>
      <c r="P152" s="250"/>
      <c r="Q152" s="250"/>
      <c r="R152" s="250"/>
      <c r="S152" s="250"/>
      <c r="T152" s="25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2" t="s">
        <v>372</v>
      </c>
      <c r="AU152" s="252" t="s">
        <v>88</v>
      </c>
      <c r="AV152" s="13" t="s">
        <v>88</v>
      </c>
      <c r="AW152" s="13" t="s">
        <v>32</v>
      </c>
      <c r="AX152" s="13" t="s">
        <v>83</v>
      </c>
      <c r="AY152" s="252" t="s">
        <v>362</v>
      </c>
    </row>
    <row r="153" s="2" customFormat="1" ht="24.15" customHeight="1">
      <c r="A153" s="39"/>
      <c r="B153" s="40"/>
      <c r="C153" s="228" t="s">
        <v>383</v>
      </c>
      <c r="D153" s="228" t="s">
        <v>365</v>
      </c>
      <c r="E153" s="229" t="s">
        <v>1976</v>
      </c>
      <c r="F153" s="230" t="s">
        <v>1977</v>
      </c>
      <c r="G153" s="231" t="s">
        <v>482</v>
      </c>
      <c r="H153" s="232">
        <v>0.040000000000000001</v>
      </c>
      <c r="I153" s="233"/>
      <c r="J153" s="234">
        <f>ROUND(I153*H153,2)</f>
        <v>0</v>
      </c>
      <c r="K153" s="230" t="s">
        <v>369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440</v>
      </c>
      <c r="AT153" s="239" t="s">
        <v>365</v>
      </c>
      <c r="AU153" s="239" t="s">
        <v>88</v>
      </c>
      <c r="AY153" s="18" t="s">
        <v>362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440</v>
      </c>
      <c r="BM153" s="239" t="s">
        <v>5108</v>
      </c>
    </row>
    <row r="154" s="12" customFormat="1" ht="22.8" customHeight="1">
      <c r="A154" s="12"/>
      <c r="B154" s="212"/>
      <c r="C154" s="213"/>
      <c r="D154" s="214" t="s">
        <v>75</v>
      </c>
      <c r="E154" s="226" t="s">
        <v>1979</v>
      </c>
      <c r="F154" s="226" t="s">
        <v>1980</v>
      </c>
      <c r="G154" s="213"/>
      <c r="H154" s="213"/>
      <c r="I154" s="216"/>
      <c r="J154" s="227">
        <f>BK154</f>
        <v>0</v>
      </c>
      <c r="K154" s="213"/>
      <c r="L154" s="218"/>
      <c r="M154" s="219"/>
      <c r="N154" s="220"/>
      <c r="O154" s="220"/>
      <c r="P154" s="221">
        <f>SUM(P155:P161)</f>
        <v>0</v>
      </c>
      <c r="Q154" s="220"/>
      <c r="R154" s="221">
        <f>SUM(R155:R161)</f>
        <v>0.016192000000000002</v>
      </c>
      <c r="S154" s="220"/>
      <c r="T154" s="222">
        <f>SUM(T155:T161)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3" t="s">
        <v>88</v>
      </c>
      <c r="AT154" s="224" t="s">
        <v>75</v>
      </c>
      <c r="AU154" s="224" t="s">
        <v>83</v>
      </c>
      <c r="AY154" s="223" t="s">
        <v>362</v>
      </c>
      <c r="BK154" s="225">
        <f>SUM(BK155:BK161)</f>
        <v>0</v>
      </c>
    </row>
    <row r="155" s="2" customFormat="1" ht="33" customHeight="1">
      <c r="A155" s="39"/>
      <c r="B155" s="40"/>
      <c r="C155" s="228" t="s">
        <v>406</v>
      </c>
      <c r="D155" s="228" t="s">
        <v>365</v>
      </c>
      <c r="E155" s="229" t="s">
        <v>2077</v>
      </c>
      <c r="F155" s="230" t="s">
        <v>2078</v>
      </c>
      <c r="G155" s="231" t="s">
        <v>368</v>
      </c>
      <c r="H155" s="232">
        <v>8.8000000000000007</v>
      </c>
      <c r="I155" s="233"/>
      <c r="J155" s="234">
        <f>ROUND(I155*H155,2)</f>
        <v>0</v>
      </c>
      <c r="K155" s="230" t="s">
        <v>369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0.00019000000000000001</v>
      </c>
      <c r="R155" s="237">
        <f>Q155*H155</f>
        <v>0.0016720000000000003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440</v>
      </c>
      <c r="AT155" s="239" t="s">
        <v>365</v>
      </c>
      <c r="AU155" s="239" t="s">
        <v>88</v>
      </c>
      <c r="AY155" s="18" t="s">
        <v>362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440</v>
      </c>
      <c r="BM155" s="239" t="s">
        <v>5109</v>
      </c>
    </row>
    <row r="156" s="15" customFormat="1">
      <c r="A156" s="15"/>
      <c r="B156" s="274"/>
      <c r="C156" s="275"/>
      <c r="D156" s="243" t="s">
        <v>372</v>
      </c>
      <c r="E156" s="276" t="s">
        <v>1</v>
      </c>
      <c r="F156" s="277" t="s">
        <v>1448</v>
      </c>
      <c r="G156" s="275"/>
      <c r="H156" s="276" t="s">
        <v>1</v>
      </c>
      <c r="I156" s="278"/>
      <c r="J156" s="275"/>
      <c r="K156" s="275"/>
      <c r="L156" s="279"/>
      <c r="M156" s="280"/>
      <c r="N156" s="281"/>
      <c r="O156" s="281"/>
      <c r="P156" s="281"/>
      <c r="Q156" s="281"/>
      <c r="R156" s="281"/>
      <c r="S156" s="281"/>
      <c r="T156" s="282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83" t="s">
        <v>372</v>
      </c>
      <c r="AU156" s="283" t="s">
        <v>88</v>
      </c>
      <c r="AV156" s="15" t="s">
        <v>83</v>
      </c>
      <c r="AW156" s="15" t="s">
        <v>32</v>
      </c>
      <c r="AX156" s="15" t="s">
        <v>76</v>
      </c>
      <c r="AY156" s="283" t="s">
        <v>362</v>
      </c>
    </row>
    <row r="157" s="15" customFormat="1">
      <c r="A157" s="15"/>
      <c r="B157" s="274"/>
      <c r="C157" s="275"/>
      <c r="D157" s="243" t="s">
        <v>372</v>
      </c>
      <c r="E157" s="276" t="s">
        <v>1</v>
      </c>
      <c r="F157" s="277" t="s">
        <v>4586</v>
      </c>
      <c r="G157" s="275"/>
      <c r="H157" s="276" t="s">
        <v>1</v>
      </c>
      <c r="I157" s="278"/>
      <c r="J157" s="275"/>
      <c r="K157" s="275"/>
      <c r="L157" s="279"/>
      <c r="M157" s="280"/>
      <c r="N157" s="281"/>
      <c r="O157" s="281"/>
      <c r="P157" s="281"/>
      <c r="Q157" s="281"/>
      <c r="R157" s="281"/>
      <c r="S157" s="281"/>
      <c r="T157" s="282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83" t="s">
        <v>372</v>
      </c>
      <c r="AU157" s="283" t="s">
        <v>88</v>
      </c>
      <c r="AV157" s="15" t="s">
        <v>83</v>
      </c>
      <c r="AW157" s="15" t="s">
        <v>32</v>
      </c>
      <c r="AX157" s="15" t="s">
        <v>76</v>
      </c>
      <c r="AY157" s="283" t="s">
        <v>362</v>
      </c>
    </row>
    <row r="158" s="13" customFormat="1">
      <c r="A158" s="13"/>
      <c r="B158" s="241"/>
      <c r="C158" s="242"/>
      <c r="D158" s="243" t="s">
        <v>372</v>
      </c>
      <c r="E158" s="244" t="s">
        <v>1</v>
      </c>
      <c r="F158" s="245" t="s">
        <v>2064</v>
      </c>
      <c r="G158" s="242"/>
      <c r="H158" s="246">
        <v>8.8000000000000007</v>
      </c>
      <c r="I158" s="247"/>
      <c r="J158" s="242"/>
      <c r="K158" s="242"/>
      <c r="L158" s="248"/>
      <c r="M158" s="249"/>
      <c r="N158" s="250"/>
      <c r="O158" s="250"/>
      <c r="P158" s="250"/>
      <c r="Q158" s="250"/>
      <c r="R158" s="250"/>
      <c r="S158" s="250"/>
      <c r="T158" s="25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2" t="s">
        <v>372</v>
      </c>
      <c r="AU158" s="252" t="s">
        <v>88</v>
      </c>
      <c r="AV158" s="13" t="s">
        <v>88</v>
      </c>
      <c r="AW158" s="13" t="s">
        <v>32</v>
      </c>
      <c r="AX158" s="13" t="s">
        <v>83</v>
      </c>
      <c r="AY158" s="252" t="s">
        <v>362</v>
      </c>
    </row>
    <row r="159" s="2" customFormat="1" ht="24.15" customHeight="1">
      <c r="A159" s="39"/>
      <c r="B159" s="40"/>
      <c r="C159" s="253" t="s">
        <v>411</v>
      </c>
      <c r="D159" s="253" t="s">
        <v>380</v>
      </c>
      <c r="E159" s="254" t="s">
        <v>2080</v>
      </c>
      <c r="F159" s="255" t="s">
        <v>2081</v>
      </c>
      <c r="G159" s="256" t="s">
        <v>368</v>
      </c>
      <c r="H159" s="257">
        <v>9.6799999999999997</v>
      </c>
      <c r="I159" s="258"/>
      <c r="J159" s="259">
        <f>ROUND(I159*H159,2)</f>
        <v>0</v>
      </c>
      <c r="K159" s="255" t="s">
        <v>369</v>
      </c>
      <c r="L159" s="260"/>
      <c r="M159" s="261" t="s">
        <v>1</v>
      </c>
      <c r="N159" s="262" t="s">
        <v>42</v>
      </c>
      <c r="O159" s="92"/>
      <c r="P159" s="237">
        <f>O159*H159</f>
        <v>0</v>
      </c>
      <c r="Q159" s="237">
        <v>0.0015</v>
      </c>
      <c r="R159" s="237">
        <f>Q159*H159</f>
        <v>0.01452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526</v>
      </c>
      <c r="AT159" s="239" t="s">
        <v>380</v>
      </c>
      <c r="AU159" s="239" t="s">
        <v>88</v>
      </c>
      <c r="AY159" s="18" t="s">
        <v>362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440</v>
      </c>
      <c r="BM159" s="239" t="s">
        <v>5110</v>
      </c>
    </row>
    <row r="160" s="13" customFormat="1">
      <c r="A160" s="13"/>
      <c r="B160" s="241"/>
      <c r="C160" s="242"/>
      <c r="D160" s="243" t="s">
        <v>372</v>
      </c>
      <c r="E160" s="244" t="s">
        <v>1</v>
      </c>
      <c r="F160" s="245" t="s">
        <v>2066</v>
      </c>
      <c r="G160" s="242"/>
      <c r="H160" s="246">
        <v>9.6799999999999997</v>
      </c>
      <c r="I160" s="247"/>
      <c r="J160" s="242"/>
      <c r="K160" s="242"/>
      <c r="L160" s="248"/>
      <c r="M160" s="249"/>
      <c r="N160" s="250"/>
      <c r="O160" s="250"/>
      <c r="P160" s="250"/>
      <c r="Q160" s="250"/>
      <c r="R160" s="250"/>
      <c r="S160" s="250"/>
      <c r="T160" s="25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2" t="s">
        <v>372</v>
      </c>
      <c r="AU160" s="252" t="s">
        <v>88</v>
      </c>
      <c r="AV160" s="13" t="s">
        <v>88</v>
      </c>
      <c r="AW160" s="13" t="s">
        <v>32</v>
      </c>
      <c r="AX160" s="13" t="s">
        <v>83</v>
      </c>
      <c r="AY160" s="252" t="s">
        <v>362</v>
      </c>
    </row>
    <row r="161" s="2" customFormat="1" ht="24.15" customHeight="1">
      <c r="A161" s="39"/>
      <c r="B161" s="40"/>
      <c r="C161" s="228" t="s">
        <v>416</v>
      </c>
      <c r="D161" s="228" t="s">
        <v>365</v>
      </c>
      <c r="E161" s="229" t="s">
        <v>2000</v>
      </c>
      <c r="F161" s="230" t="s">
        <v>2001</v>
      </c>
      <c r="G161" s="231" t="s">
        <v>482</v>
      </c>
      <c r="H161" s="232">
        <v>0.016</v>
      </c>
      <c r="I161" s="233"/>
      <c r="J161" s="234">
        <f>ROUND(I161*H161,2)</f>
        <v>0</v>
      </c>
      <c r="K161" s="230" t="s">
        <v>369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440</v>
      </c>
      <c r="AT161" s="239" t="s">
        <v>365</v>
      </c>
      <c r="AU161" s="239" t="s">
        <v>88</v>
      </c>
      <c r="AY161" s="18" t="s">
        <v>362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88</v>
      </c>
      <c r="BK161" s="240">
        <f>ROUND(I161*H161,2)</f>
        <v>0</v>
      </c>
      <c r="BL161" s="18" t="s">
        <v>440</v>
      </c>
      <c r="BM161" s="239" t="s">
        <v>5111</v>
      </c>
    </row>
    <row r="162" s="12" customFormat="1" ht="22.8" customHeight="1">
      <c r="A162" s="12"/>
      <c r="B162" s="212"/>
      <c r="C162" s="213"/>
      <c r="D162" s="214" t="s">
        <v>75</v>
      </c>
      <c r="E162" s="226" t="s">
        <v>2084</v>
      </c>
      <c r="F162" s="226" t="s">
        <v>2085</v>
      </c>
      <c r="G162" s="213"/>
      <c r="H162" s="213"/>
      <c r="I162" s="216"/>
      <c r="J162" s="227">
        <f>BK162</f>
        <v>0</v>
      </c>
      <c r="K162" s="213"/>
      <c r="L162" s="218"/>
      <c r="M162" s="219"/>
      <c r="N162" s="220"/>
      <c r="O162" s="220"/>
      <c r="P162" s="221">
        <f>SUM(P163:P169)</f>
        <v>0</v>
      </c>
      <c r="Q162" s="220"/>
      <c r="R162" s="221">
        <f>SUM(R163:R169)</f>
        <v>0.14397679999999999</v>
      </c>
      <c r="S162" s="220"/>
      <c r="T162" s="222">
        <f>SUM(T163:T169)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3" t="s">
        <v>88</v>
      </c>
      <c r="AT162" s="224" t="s">
        <v>75</v>
      </c>
      <c r="AU162" s="224" t="s">
        <v>83</v>
      </c>
      <c r="AY162" s="223" t="s">
        <v>362</v>
      </c>
      <c r="BK162" s="225">
        <f>SUM(BK163:BK169)</f>
        <v>0</v>
      </c>
    </row>
    <row r="163" s="2" customFormat="1" ht="24.15" customHeight="1">
      <c r="A163" s="39"/>
      <c r="B163" s="40"/>
      <c r="C163" s="228" t="s">
        <v>8</v>
      </c>
      <c r="D163" s="228" t="s">
        <v>365</v>
      </c>
      <c r="E163" s="229" t="s">
        <v>2086</v>
      </c>
      <c r="F163" s="230" t="s">
        <v>2087</v>
      </c>
      <c r="G163" s="231" t="s">
        <v>368</v>
      </c>
      <c r="H163" s="232">
        <v>8.8000000000000007</v>
      </c>
      <c r="I163" s="233"/>
      <c r="J163" s="234">
        <f>ROUND(I163*H163,2)</f>
        <v>0</v>
      </c>
      <c r="K163" s="230" t="s">
        <v>471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0.015789999999999998</v>
      </c>
      <c r="R163" s="237">
        <f>Q163*H163</f>
        <v>0.13895199999999999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440</v>
      </c>
      <c r="AT163" s="239" t="s">
        <v>365</v>
      </c>
      <c r="AU163" s="239" t="s">
        <v>88</v>
      </c>
      <c r="AY163" s="18" t="s">
        <v>362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88</v>
      </c>
      <c r="BK163" s="240">
        <f>ROUND(I163*H163,2)</f>
        <v>0</v>
      </c>
      <c r="BL163" s="18" t="s">
        <v>440</v>
      </c>
      <c r="BM163" s="239" t="s">
        <v>5112</v>
      </c>
    </row>
    <row r="164" s="15" customFormat="1">
      <c r="A164" s="15"/>
      <c r="B164" s="274"/>
      <c r="C164" s="275"/>
      <c r="D164" s="243" t="s">
        <v>372</v>
      </c>
      <c r="E164" s="276" t="s">
        <v>1</v>
      </c>
      <c r="F164" s="277" t="s">
        <v>1448</v>
      </c>
      <c r="G164" s="275"/>
      <c r="H164" s="276" t="s">
        <v>1</v>
      </c>
      <c r="I164" s="278"/>
      <c r="J164" s="275"/>
      <c r="K164" s="275"/>
      <c r="L164" s="279"/>
      <c r="M164" s="280"/>
      <c r="N164" s="281"/>
      <c r="O164" s="281"/>
      <c r="P164" s="281"/>
      <c r="Q164" s="281"/>
      <c r="R164" s="281"/>
      <c r="S164" s="281"/>
      <c r="T164" s="282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83" t="s">
        <v>372</v>
      </c>
      <c r="AU164" s="283" t="s">
        <v>88</v>
      </c>
      <c r="AV164" s="15" t="s">
        <v>83</v>
      </c>
      <c r="AW164" s="15" t="s">
        <v>32</v>
      </c>
      <c r="AX164" s="15" t="s">
        <v>76</v>
      </c>
      <c r="AY164" s="283" t="s">
        <v>362</v>
      </c>
    </row>
    <row r="165" s="15" customFormat="1">
      <c r="A165" s="15"/>
      <c r="B165" s="274"/>
      <c r="C165" s="275"/>
      <c r="D165" s="243" t="s">
        <v>372</v>
      </c>
      <c r="E165" s="276" t="s">
        <v>1</v>
      </c>
      <c r="F165" s="277" t="s">
        <v>4586</v>
      </c>
      <c r="G165" s="275"/>
      <c r="H165" s="276" t="s">
        <v>1</v>
      </c>
      <c r="I165" s="278"/>
      <c r="J165" s="275"/>
      <c r="K165" s="275"/>
      <c r="L165" s="279"/>
      <c r="M165" s="280"/>
      <c r="N165" s="281"/>
      <c r="O165" s="281"/>
      <c r="P165" s="281"/>
      <c r="Q165" s="281"/>
      <c r="R165" s="281"/>
      <c r="S165" s="281"/>
      <c r="T165" s="282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83" t="s">
        <v>372</v>
      </c>
      <c r="AU165" s="283" t="s">
        <v>88</v>
      </c>
      <c r="AV165" s="15" t="s">
        <v>83</v>
      </c>
      <c r="AW165" s="15" t="s">
        <v>32</v>
      </c>
      <c r="AX165" s="15" t="s">
        <v>76</v>
      </c>
      <c r="AY165" s="283" t="s">
        <v>362</v>
      </c>
    </row>
    <row r="166" s="13" customFormat="1">
      <c r="A166" s="13"/>
      <c r="B166" s="241"/>
      <c r="C166" s="242"/>
      <c r="D166" s="243" t="s">
        <v>372</v>
      </c>
      <c r="E166" s="244" t="s">
        <v>1</v>
      </c>
      <c r="F166" s="245" t="s">
        <v>2064</v>
      </c>
      <c r="G166" s="242"/>
      <c r="H166" s="246">
        <v>8.8000000000000007</v>
      </c>
      <c r="I166" s="247"/>
      <c r="J166" s="242"/>
      <c r="K166" s="242"/>
      <c r="L166" s="248"/>
      <c r="M166" s="249"/>
      <c r="N166" s="250"/>
      <c r="O166" s="250"/>
      <c r="P166" s="250"/>
      <c r="Q166" s="250"/>
      <c r="R166" s="250"/>
      <c r="S166" s="250"/>
      <c r="T166" s="25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2" t="s">
        <v>372</v>
      </c>
      <c r="AU166" s="252" t="s">
        <v>88</v>
      </c>
      <c r="AV166" s="13" t="s">
        <v>88</v>
      </c>
      <c r="AW166" s="13" t="s">
        <v>32</v>
      </c>
      <c r="AX166" s="13" t="s">
        <v>83</v>
      </c>
      <c r="AY166" s="252" t="s">
        <v>362</v>
      </c>
    </row>
    <row r="167" s="2" customFormat="1" ht="24.15" customHeight="1">
      <c r="A167" s="39"/>
      <c r="B167" s="40"/>
      <c r="C167" s="228" t="s">
        <v>427</v>
      </c>
      <c r="D167" s="228" t="s">
        <v>365</v>
      </c>
      <c r="E167" s="229" t="s">
        <v>2089</v>
      </c>
      <c r="F167" s="230" t="s">
        <v>2090</v>
      </c>
      <c r="G167" s="231" t="s">
        <v>464</v>
      </c>
      <c r="H167" s="232">
        <v>0.22</v>
      </c>
      <c r="I167" s="233"/>
      <c r="J167" s="234">
        <f>ROUND(I167*H167,2)</f>
        <v>0</v>
      </c>
      <c r="K167" s="230" t="s">
        <v>369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0.022839999999999999</v>
      </c>
      <c r="R167" s="237">
        <f>Q167*H167</f>
        <v>0.0050248000000000003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440</v>
      </c>
      <c r="AT167" s="239" t="s">
        <v>365</v>
      </c>
      <c r="AU167" s="239" t="s">
        <v>88</v>
      </c>
      <c r="AY167" s="18" t="s">
        <v>362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88</v>
      </c>
      <c r="BK167" s="240">
        <f>ROUND(I167*H167,2)</f>
        <v>0</v>
      </c>
      <c r="BL167" s="18" t="s">
        <v>440</v>
      </c>
      <c r="BM167" s="239" t="s">
        <v>5113</v>
      </c>
    </row>
    <row r="168" s="13" customFormat="1">
      <c r="A168" s="13"/>
      <c r="B168" s="241"/>
      <c r="C168" s="242"/>
      <c r="D168" s="243" t="s">
        <v>372</v>
      </c>
      <c r="E168" s="244" t="s">
        <v>1</v>
      </c>
      <c r="F168" s="245" t="s">
        <v>2092</v>
      </c>
      <c r="G168" s="242"/>
      <c r="H168" s="246">
        <v>0.22</v>
      </c>
      <c r="I168" s="247"/>
      <c r="J168" s="242"/>
      <c r="K168" s="242"/>
      <c r="L168" s="248"/>
      <c r="M168" s="249"/>
      <c r="N168" s="250"/>
      <c r="O168" s="250"/>
      <c r="P168" s="250"/>
      <c r="Q168" s="250"/>
      <c r="R168" s="250"/>
      <c r="S168" s="250"/>
      <c r="T168" s="25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2" t="s">
        <v>372</v>
      </c>
      <c r="AU168" s="252" t="s">
        <v>88</v>
      </c>
      <c r="AV168" s="13" t="s">
        <v>88</v>
      </c>
      <c r="AW168" s="13" t="s">
        <v>32</v>
      </c>
      <c r="AX168" s="13" t="s">
        <v>83</v>
      </c>
      <c r="AY168" s="252" t="s">
        <v>362</v>
      </c>
    </row>
    <row r="169" s="2" customFormat="1" ht="24.15" customHeight="1">
      <c r="A169" s="39"/>
      <c r="B169" s="40"/>
      <c r="C169" s="228" t="s">
        <v>431</v>
      </c>
      <c r="D169" s="228" t="s">
        <v>365</v>
      </c>
      <c r="E169" s="229" t="s">
        <v>2093</v>
      </c>
      <c r="F169" s="230" t="s">
        <v>2094</v>
      </c>
      <c r="G169" s="231" t="s">
        <v>482</v>
      </c>
      <c r="H169" s="232">
        <v>0.14399999999999999</v>
      </c>
      <c r="I169" s="233"/>
      <c r="J169" s="234">
        <f>ROUND(I169*H169,2)</f>
        <v>0</v>
      </c>
      <c r="K169" s="230" t="s">
        <v>369</v>
      </c>
      <c r="L169" s="45"/>
      <c r="M169" s="288" t="s">
        <v>1</v>
      </c>
      <c r="N169" s="289" t="s">
        <v>42</v>
      </c>
      <c r="O169" s="290"/>
      <c r="P169" s="291">
        <f>O169*H169</f>
        <v>0</v>
      </c>
      <c r="Q169" s="291">
        <v>0</v>
      </c>
      <c r="R169" s="291">
        <f>Q169*H169</f>
        <v>0</v>
      </c>
      <c r="S169" s="291">
        <v>0</v>
      </c>
      <c r="T169" s="292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440</v>
      </c>
      <c r="AT169" s="239" t="s">
        <v>365</v>
      </c>
      <c r="AU169" s="239" t="s">
        <v>88</v>
      </c>
      <c r="AY169" s="18" t="s">
        <v>362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88</v>
      </c>
      <c r="BK169" s="240">
        <f>ROUND(I169*H169,2)</f>
        <v>0</v>
      </c>
      <c r="BL169" s="18" t="s">
        <v>440</v>
      </c>
      <c r="BM169" s="239" t="s">
        <v>5114</v>
      </c>
    </row>
    <row r="170" s="2" customFormat="1" ht="6.96" customHeight="1">
      <c r="A170" s="39"/>
      <c r="B170" s="67"/>
      <c r="C170" s="68"/>
      <c r="D170" s="68"/>
      <c r="E170" s="68"/>
      <c r="F170" s="68"/>
      <c r="G170" s="68"/>
      <c r="H170" s="68"/>
      <c r="I170" s="68"/>
      <c r="J170" s="68"/>
      <c r="K170" s="68"/>
      <c r="L170" s="45"/>
      <c r="M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</row>
  </sheetData>
  <sheetProtection sheet="1" autoFilter="0" formatColumns="0" formatRows="0" objects="1" scenarios="1" spinCount="100000" saltValue="crIMyI5SDZ8qIiZH6dHGORAXtyXO/oLrX55V0l2q7MGIdWy578YYl/oKwY040mXSGDvLhb3/hwxhLjbUDoJA4Q==" hashValue="o3TdWTV7bC4dMuUu/hppWTMfZt5cx4oM9TWZzJrDmJI7cdUykNZsvwbf6rDdq4s6aPQ/hlCWha1wvqEypghXSA==" algorithmName="SHA-512" password="CC35"/>
  <autoFilter ref="C127:K16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255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4429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5115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5116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ROUND((SUM(BE125:BE133)),  2)</f>
        <v>0</v>
      </c>
      <c r="G37" s="39"/>
      <c r="H37" s="39"/>
      <c r="I37" s="166">
        <v>0.20999999999999999</v>
      </c>
      <c r="J37" s="165">
        <f>ROUND(((SUM(BE125:BE133))*I37),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ROUND((SUM(BF125:BF133)),  2)</f>
        <v>0</v>
      </c>
      <c r="G38" s="39"/>
      <c r="H38" s="39"/>
      <c r="I38" s="166">
        <v>0.12</v>
      </c>
      <c r="J38" s="165">
        <f>ROUND(((SUM(BF125:BF133))*I38),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ROUND((SUM(BG125:BG133)),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ROUND((SUM(BH125:BH133)),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ROUND((SUM(BI125:BI133)),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4429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5115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C01 - Silnoproud demontáže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2576</v>
      </c>
      <c r="E101" s="193"/>
      <c r="F101" s="193"/>
      <c r="G101" s="193"/>
      <c r="H101" s="193"/>
      <c r="I101" s="193"/>
      <c r="J101" s="194">
        <f>J126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347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Stavební úpravy Ústecká 2855, Česká Lípa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325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4429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327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296" t="s">
        <v>5115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634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C01 - Silnoproud demontáže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 xml:space="preserve">Ústecká 2855, Česká Lípa </v>
      </c>
      <c r="G119" s="41"/>
      <c r="H119" s="41"/>
      <c r="I119" s="33" t="s">
        <v>22</v>
      </c>
      <c r="J119" s="80" t="str">
        <f>IF(J16="","",J16)</f>
        <v>6. 8. 2025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Město Č. Lípa, n. T.G.M. 1/1, 47 001 Česká Lípa</v>
      </c>
      <c r="G121" s="41"/>
      <c r="H121" s="41"/>
      <c r="I121" s="33" t="s">
        <v>30</v>
      </c>
      <c r="J121" s="37" t="str">
        <f>E25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33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348</v>
      </c>
      <c r="D124" s="204" t="s">
        <v>61</v>
      </c>
      <c r="E124" s="204" t="s">
        <v>57</v>
      </c>
      <c r="F124" s="204" t="s">
        <v>58</v>
      </c>
      <c r="G124" s="204" t="s">
        <v>349</v>
      </c>
      <c r="H124" s="204" t="s">
        <v>350</v>
      </c>
      <c r="I124" s="204" t="s">
        <v>351</v>
      </c>
      <c r="J124" s="204" t="s">
        <v>331</v>
      </c>
      <c r="K124" s="205" t="s">
        <v>352</v>
      </c>
      <c r="L124" s="206"/>
      <c r="M124" s="101" t="s">
        <v>1</v>
      </c>
      <c r="N124" s="102" t="s">
        <v>40</v>
      </c>
      <c r="O124" s="102" t="s">
        <v>353</v>
      </c>
      <c r="P124" s="102" t="s">
        <v>354</v>
      </c>
      <c r="Q124" s="102" t="s">
        <v>355</v>
      </c>
      <c r="R124" s="102" t="s">
        <v>356</v>
      </c>
      <c r="S124" s="102" t="s">
        <v>357</v>
      </c>
      <c r="T124" s="103" t="s">
        <v>358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359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0</v>
      </c>
      <c r="S125" s="105"/>
      <c r="T125" s="210">
        <f>T126</f>
        <v>3.7220140000000006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333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75</v>
      </c>
      <c r="E126" s="215" t="s">
        <v>2577</v>
      </c>
      <c r="F126" s="215" t="s">
        <v>2578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SUM(P127:P133)</f>
        <v>0</v>
      </c>
      <c r="Q126" s="220"/>
      <c r="R126" s="221">
        <f>SUM(R127:R133)</f>
        <v>0</v>
      </c>
      <c r="S126" s="220"/>
      <c r="T126" s="222">
        <f>SUM(T127:T133)</f>
        <v>3.7220140000000006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83</v>
      </c>
      <c r="AT126" s="224" t="s">
        <v>75</v>
      </c>
      <c r="AU126" s="224" t="s">
        <v>76</v>
      </c>
      <c r="AY126" s="223" t="s">
        <v>362</v>
      </c>
      <c r="BK126" s="225">
        <f>SUM(BK127:BK133)</f>
        <v>0</v>
      </c>
    </row>
    <row r="127" s="2" customFormat="1" ht="33" customHeight="1">
      <c r="A127" s="39"/>
      <c r="B127" s="40"/>
      <c r="C127" s="228" t="s">
        <v>83</v>
      </c>
      <c r="D127" s="228" t="s">
        <v>365</v>
      </c>
      <c r="E127" s="229" t="s">
        <v>2585</v>
      </c>
      <c r="F127" s="230" t="s">
        <v>2586</v>
      </c>
      <c r="G127" s="231" t="s">
        <v>403</v>
      </c>
      <c r="H127" s="232">
        <v>128</v>
      </c>
      <c r="I127" s="233"/>
      <c r="J127" s="234">
        <f>ROUND(I127*H127,2)</f>
        <v>0</v>
      </c>
      <c r="K127" s="230" t="s">
        <v>369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0.0038999999999999998</v>
      </c>
      <c r="T127" s="238">
        <f>S127*H127</f>
        <v>0.49919999999999998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370</v>
      </c>
      <c r="AT127" s="239" t="s">
        <v>365</v>
      </c>
      <c r="AU127" s="239" t="s">
        <v>83</v>
      </c>
      <c r="AY127" s="18" t="s">
        <v>362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88</v>
      </c>
      <c r="BK127" s="240">
        <f>ROUND(I127*H127,2)</f>
        <v>0</v>
      </c>
      <c r="BL127" s="18" t="s">
        <v>370</v>
      </c>
      <c r="BM127" s="239" t="s">
        <v>88</v>
      </c>
    </row>
    <row r="128" s="2" customFormat="1" ht="44.25" customHeight="1">
      <c r="A128" s="39"/>
      <c r="B128" s="40"/>
      <c r="C128" s="228" t="s">
        <v>88</v>
      </c>
      <c r="D128" s="228" t="s">
        <v>365</v>
      </c>
      <c r="E128" s="229" t="s">
        <v>2582</v>
      </c>
      <c r="F128" s="230" t="s">
        <v>2583</v>
      </c>
      <c r="G128" s="231" t="s">
        <v>403</v>
      </c>
      <c r="H128" s="232">
        <v>4315</v>
      </c>
      <c r="I128" s="233"/>
      <c r="J128" s="234">
        <f>ROUND(I128*H128,2)</f>
        <v>0</v>
      </c>
      <c r="K128" s="230" t="s">
        <v>369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0.00048000000000000001</v>
      </c>
      <c r="T128" s="238">
        <f>S128*H128</f>
        <v>2.0712000000000002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370</v>
      </c>
      <c r="AT128" s="239" t="s">
        <v>365</v>
      </c>
      <c r="AU128" s="239" t="s">
        <v>83</v>
      </c>
      <c r="AY128" s="18" t="s">
        <v>362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370</v>
      </c>
      <c r="BM128" s="239" t="s">
        <v>370</v>
      </c>
    </row>
    <row r="129" s="2" customFormat="1" ht="24.15" customHeight="1">
      <c r="A129" s="39"/>
      <c r="B129" s="40"/>
      <c r="C129" s="228" t="s">
        <v>104</v>
      </c>
      <c r="D129" s="228" t="s">
        <v>365</v>
      </c>
      <c r="E129" s="229" t="s">
        <v>2579</v>
      </c>
      <c r="F129" s="230" t="s">
        <v>2580</v>
      </c>
      <c r="G129" s="231" t="s">
        <v>403</v>
      </c>
      <c r="H129" s="232">
        <v>2865</v>
      </c>
      <c r="I129" s="233"/>
      <c r="J129" s="234">
        <f>ROUND(I129*H129,2)</f>
        <v>0</v>
      </c>
      <c r="K129" s="230" t="s">
        <v>369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0.00027</v>
      </c>
      <c r="T129" s="238">
        <f>S129*H129</f>
        <v>0.77354999999999996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370</v>
      </c>
      <c r="AT129" s="239" t="s">
        <v>365</v>
      </c>
      <c r="AU129" s="239" t="s">
        <v>83</v>
      </c>
      <c r="AY129" s="18" t="s">
        <v>362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370</v>
      </c>
      <c r="BM129" s="239" t="s">
        <v>386</v>
      </c>
    </row>
    <row r="130" s="2" customFormat="1" ht="33" customHeight="1">
      <c r="A130" s="39"/>
      <c r="B130" s="40"/>
      <c r="C130" s="228" t="s">
        <v>370</v>
      </c>
      <c r="D130" s="228" t="s">
        <v>365</v>
      </c>
      <c r="E130" s="229" t="s">
        <v>2588</v>
      </c>
      <c r="F130" s="230" t="s">
        <v>2589</v>
      </c>
      <c r="G130" s="231" t="s">
        <v>603</v>
      </c>
      <c r="H130" s="232">
        <v>483</v>
      </c>
      <c r="I130" s="233"/>
      <c r="J130" s="234">
        <f>ROUND(I130*H130,2)</f>
        <v>0</v>
      </c>
      <c r="K130" s="230" t="s">
        <v>369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4.8000000000000001E-05</v>
      </c>
      <c r="T130" s="238">
        <f>S130*H130</f>
        <v>0.023184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370</v>
      </c>
      <c r="AT130" s="239" t="s">
        <v>365</v>
      </c>
      <c r="AU130" s="239" t="s">
        <v>83</v>
      </c>
      <c r="AY130" s="18" t="s">
        <v>362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370</v>
      </c>
      <c r="BM130" s="239" t="s">
        <v>383</v>
      </c>
    </row>
    <row r="131" s="2" customFormat="1" ht="37.8" customHeight="1">
      <c r="A131" s="39"/>
      <c r="B131" s="40"/>
      <c r="C131" s="228" t="s">
        <v>363</v>
      </c>
      <c r="D131" s="228" t="s">
        <v>365</v>
      </c>
      <c r="E131" s="229" t="s">
        <v>2591</v>
      </c>
      <c r="F131" s="230" t="s">
        <v>2592</v>
      </c>
      <c r="G131" s="231" t="s">
        <v>603</v>
      </c>
      <c r="H131" s="232">
        <v>760</v>
      </c>
      <c r="I131" s="233"/>
      <c r="J131" s="234">
        <f>ROUND(I131*H131,2)</f>
        <v>0</v>
      </c>
      <c r="K131" s="230" t="s">
        <v>369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4.8000000000000001E-05</v>
      </c>
      <c r="T131" s="238">
        <f>S131*H131</f>
        <v>0.036479999999999999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370</v>
      </c>
      <c r="AT131" s="239" t="s">
        <v>365</v>
      </c>
      <c r="AU131" s="239" t="s">
        <v>83</v>
      </c>
      <c r="AY131" s="18" t="s">
        <v>362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370</v>
      </c>
      <c r="BM131" s="239" t="s">
        <v>411</v>
      </c>
    </row>
    <row r="132" s="2" customFormat="1" ht="37.8" customHeight="1">
      <c r="A132" s="39"/>
      <c r="B132" s="40"/>
      <c r="C132" s="228" t="s">
        <v>386</v>
      </c>
      <c r="D132" s="228" t="s">
        <v>365</v>
      </c>
      <c r="E132" s="229" t="s">
        <v>2594</v>
      </c>
      <c r="F132" s="230" t="s">
        <v>2595</v>
      </c>
      <c r="G132" s="231" t="s">
        <v>603</v>
      </c>
      <c r="H132" s="232">
        <v>398</v>
      </c>
      <c r="I132" s="233"/>
      <c r="J132" s="234">
        <f>ROUND(I132*H132,2)</f>
        <v>0</v>
      </c>
      <c r="K132" s="230" t="s">
        <v>369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0.00080000000000000004</v>
      </c>
      <c r="T132" s="238">
        <f>S132*H132</f>
        <v>0.31840000000000002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370</v>
      </c>
      <c r="AT132" s="239" t="s">
        <v>365</v>
      </c>
      <c r="AU132" s="239" t="s">
        <v>83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370</v>
      </c>
      <c r="BM132" s="239" t="s">
        <v>8</v>
      </c>
    </row>
    <row r="133" s="2" customFormat="1" ht="37.8" customHeight="1">
      <c r="A133" s="39"/>
      <c r="B133" s="40"/>
      <c r="C133" s="228" t="s">
        <v>397</v>
      </c>
      <c r="D133" s="228" t="s">
        <v>365</v>
      </c>
      <c r="E133" s="229" t="s">
        <v>2597</v>
      </c>
      <c r="F133" s="230" t="s">
        <v>2598</v>
      </c>
      <c r="G133" s="231" t="s">
        <v>603</v>
      </c>
      <c r="H133" s="232">
        <v>22</v>
      </c>
      <c r="I133" s="233"/>
      <c r="J133" s="234">
        <f>ROUND(I133*H133,2)</f>
        <v>0</v>
      </c>
      <c r="K133" s="230" t="s">
        <v>369</v>
      </c>
      <c r="L133" s="45"/>
      <c r="M133" s="288" t="s">
        <v>1</v>
      </c>
      <c r="N133" s="289" t="s">
        <v>42</v>
      </c>
      <c r="O133" s="290"/>
      <c r="P133" s="291">
        <f>O133*H133</f>
        <v>0</v>
      </c>
      <c r="Q133" s="291">
        <v>0</v>
      </c>
      <c r="R133" s="291">
        <f>Q133*H133</f>
        <v>0</v>
      </c>
      <c r="S133" s="291">
        <v>0</v>
      </c>
      <c r="T133" s="292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83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431</v>
      </c>
    </row>
    <row r="134" s="2" customFormat="1" ht="6.96" customHeight="1">
      <c r="A134" s="39"/>
      <c r="B134" s="67"/>
      <c r="C134" s="68"/>
      <c r="D134" s="68"/>
      <c r="E134" s="68"/>
      <c r="F134" s="68"/>
      <c r="G134" s="68"/>
      <c r="H134" s="68"/>
      <c r="I134" s="68"/>
      <c r="J134" s="68"/>
      <c r="K134" s="68"/>
      <c r="L134" s="45"/>
      <c r="M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</sheetData>
  <sheetProtection sheet="1" autoFilter="0" formatColumns="0" formatRows="0" objects="1" scenarios="1" spinCount="100000" saltValue="mdJvtgLElmR/pGf5GPUpwWvEFh6ryc38mc1DyzsUk6kx+XE+K2Q+GAzNK+23alnTl07C3DOgtzhfHk2WPZlxIw==" hashValue="FHrtday46y3iGwxK9U2qiVhJijpCncl3kHukbalN/4s4SsGYcjejlkwmLWvD2QBh0SwGytzNAouOagukNkydEw==" algorithmName="SHA-512" password="CC35"/>
  <autoFilter ref="C124:K13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258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4429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5115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5117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ROUND((SUM(BE126:BE233)),  2)</f>
        <v>0</v>
      </c>
      <c r="G37" s="39"/>
      <c r="H37" s="39"/>
      <c r="I37" s="166">
        <v>0.20999999999999999</v>
      </c>
      <c r="J37" s="165">
        <f>ROUND(((SUM(BE126:BE233))*I37),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ROUND((SUM(BF126:BF233)),  2)</f>
        <v>0</v>
      </c>
      <c r="G38" s="39"/>
      <c r="H38" s="39"/>
      <c r="I38" s="166">
        <v>0.12</v>
      </c>
      <c r="J38" s="165">
        <f>ROUND(((SUM(BF126:BF233))*I38),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ROUND((SUM(BG126:BG233)),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ROUND((SUM(BH126:BH233)),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ROUND((SUM(BI126:BI233)),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4429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5115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C02 - Silnoproud  materiál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2601</v>
      </c>
      <c r="E101" s="193"/>
      <c r="F101" s="193"/>
      <c r="G101" s="193"/>
      <c r="H101" s="193"/>
      <c r="I101" s="193"/>
      <c r="J101" s="194">
        <f>J127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2602</v>
      </c>
      <c r="E102" s="198"/>
      <c r="F102" s="198"/>
      <c r="G102" s="198"/>
      <c r="H102" s="198"/>
      <c r="I102" s="198"/>
      <c r="J102" s="199">
        <f>J232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347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Stavební úpravy Ústecká 2855, Česká Lípa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325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4429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327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296" t="s">
        <v>5115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634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 xml:space="preserve">C02 - Silnoproud  materiál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 xml:space="preserve">Ústecká 2855, Česká Lípa </v>
      </c>
      <c r="G120" s="41"/>
      <c r="H120" s="41"/>
      <c r="I120" s="33" t="s">
        <v>22</v>
      </c>
      <c r="J120" s="80" t="str">
        <f>IF(J16="","",J16)</f>
        <v>6. 8. 2025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E19</f>
        <v>Město Č. Lípa, n. T.G.M. 1/1, 47 001 Česká Lípa</v>
      </c>
      <c r="G122" s="41"/>
      <c r="H122" s="41"/>
      <c r="I122" s="33" t="s">
        <v>30</v>
      </c>
      <c r="J122" s="37" t="str">
        <f>E25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348</v>
      </c>
      <c r="D125" s="204" t="s">
        <v>61</v>
      </c>
      <c r="E125" s="204" t="s">
        <v>57</v>
      </c>
      <c r="F125" s="204" t="s">
        <v>58</v>
      </c>
      <c r="G125" s="204" t="s">
        <v>349</v>
      </c>
      <c r="H125" s="204" t="s">
        <v>350</v>
      </c>
      <c r="I125" s="204" t="s">
        <v>351</v>
      </c>
      <c r="J125" s="204" t="s">
        <v>331</v>
      </c>
      <c r="K125" s="205" t="s">
        <v>352</v>
      </c>
      <c r="L125" s="206"/>
      <c r="M125" s="101" t="s">
        <v>1</v>
      </c>
      <c r="N125" s="102" t="s">
        <v>40</v>
      </c>
      <c r="O125" s="102" t="s">
        <v>353</v>
      </c>
      <c r="P125" s="102" t="s">
        <v>354</v>
      </c>
      <c r="Q125" s="102" t="s">
        <v>355</v>
      </c>
      <c r="R125" s="102" t="s">
        <v>356</v>
      </c>
      <c r="S125" s="102" t="s">
        <v>357</v>
      </c>
      <c r="T125" s="103" t="s">
        <v>358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359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</f>
        <v>0</v>
      </c>
      <c r="Q126" s="105"/>
      <c r="R126" s="209">
        <f>R127</f>
        <v>0</v>
      </c>
      <c r="S126" s="105"/>
      <c r="T126" s="210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333</v>
      </c>
      <c r="BK126" s="211">
        <f>BK127</f>
        <v>0</v>
      </c>
    </row>
    <row r="127" s="12" customFormat="1" ht="25.92" customHeight="1">
      <c r="A127" s="12"/>
      <c r="B127" s="212"/>
      <c r="C127" s="213"/>
      <c r="D127" s="214" t="s">
        <v>75</v>
      </c>
      <c r="E127" s="215" t="s">
        <v>2577</v>
      </c>
      <c r="F127" s="215" t="s">
        <v>2603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P128+SUM(P129:P232)</f>
        <v>0</v>
      </c>
      <c r="Q127" s="220"/>
      <c r="R127" s="221">
        <f>R128+SUM(R129:R232)</f>
        <v>0</v>
      </c>
      <c r="S127" s="220"/>
      <c r="T127" s="222">
        <f>T128+SUM(T129:T232)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83</v>
      </c>
      <c r="AT127" s="224" t="s">
        <v>75</v>
      </c>
      <c r="AU127" s="224" t="s">
        <v>76</v>
      </c>
      <c r="AY127" s="223" t="s">
        <v>362</v>
      </c>
      <c r="BK127" s="225">
        <f>BK128+SUM(BK129:BK232)</f>
        <v>0</v>
      </c>
    </row>
    <row r="128" s="2" customFormat="1" ht="24.15" customHeight="1">
      <c r="A128" s="39"/>
      <c r="B128" s="40"/>
      <c r="C128" s="228" t="s">
        <v>83</v>
      </c>
      <c r="D128" s="228" t="s">
        <v>365</v>
      </c>
      <c r="E128" s="229" t="s">
        <v>2604</v>
      </c>
      <c r="F128" s="230" t="s">
        <v>2605</v>
      </c>
      <c r="G128" s="231" t="s">
        <v>403</v>
      </c>
      <c r="H128" s="232">
        <v>76</v>
      </c>
      <c r="I128" s="233"/>
      <c r="J128" s="234">
        <f>ROUND(I128*H128,2)</f>
        <v>0</v>
      </c>
      <c r="K128" s="230" t="s">
        <v>1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370</v>
      </c>
      <c r="AT128" s="239" t="s">
        <v>365</v>
      </c>
      <c r="AU128" s="239" t="s">
        <v>83</v>
      </c>
      <c r="AY128" s="18" t="s">
        <v>362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370</v>
      </c>
      <c r="BM128" s="239" t="s">
        <v>88</v>
      </c>
    </row>
    <row r="129" s="2" customFormat="1" ht="24.15" customHeight="1">
      <c r="A129" s="39"/>
      <c r="B129" s="40"/>
      <c r="C129" s="228" t="s">
        <v>88</v>
      </c>
      <c r="D129" s="228" t="s">
        <v>365</v>
      </c>
      <c r="E129" s="229" t="s">
        <v>5118</v>
      </c>
      <c r="F129" s="230" t="s">
        <v>5119</v>
      </c>
      <c r="G129" s="231" t="s">
        <v>403</v>
      </c>
      <c r="H129" s="232">
        <v>9</v>
      </c>
      <c r="I129" s="233"/>
      <c r="J129" s="234">
        <f>ROUND(I129*H129,2)</f>
        <v>0</v>
      </c>
      <c r="K129" s="230" t="s">
        <v>1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370</v>
      </c>
      <c r="AT129" s="239" t="s">
        <v>365</v>
      </c>
      <c r="AU129" s="239" t="s">
        <v>83</v>
      </c>
      <c r="AY129" s="18" t="s">
        <v>362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370</v>
      </c>
      <c r="BM129" s="239" t="s">
        <v>370</v>
      </c>
    </row>
    <row r="130" s="2" customFormat="1" ht="24.15" customHeight="1">
      <c r="A130" s="39"/>
      <c r="B130" s="40"/>
      <c r="C130" s="228" t="s">
        <v>104</v>
      </c>
      <c r="D130" s="228" t="s">
        <v>365</v>
      </c>
      <c r="E130" s="229" t="s">
        <v>2608</v>
      </c>
      <c r="F130" s="230" t="s">
        <v>2609</v>
      </c>
      <c r="G130" s="231" t="s">
        <v>403</v>
      </c>
      <c r="H130" s="232">
        <v>29</v>
      </c>
      <c r="I130" s="233"/>
      <c r="J130" s="234">
        <f>ROUND(I130*H130,2)</f>
        <v>0</v>
      </c>
      <c r="K130" s="230" t="s">
        <v>1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370</v>
      </c>
      <c r="AT130" s="239" t="s">
        <v>365</v>
      </c>
      <c r="AU130" s="239" t="s">
        <v>83</v>
      </c>
      <c r="AY130" s="18" t="s">
        <v>362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370</v>
      </c>
      <c r="BM130" s="239" t="s">
        <v>386</v>
      </c>
    </row>
    <row r="131" s="2" customFormat="1" ht="24.15" customHeight="1">
      <c r="A131" s="39"/>
      <c r="B131" s="40"/>
      <c r="C131" s="228" t="s">
        <v>370</v>
      </c>
      <c r="D131" s="228" t="s">
        <v>365</v>
      </c>
      <c r="E131" s="229" t="s">
        <v>2610</v>
      </c>
      <c r="F131" s="230" t="s">
        <v>2611</v>
      </c>
      <c r="G131" s="231" t="s">
        <v>403</v>
      </c>
      <c r="H131" s="232">
        <v>20</v>
      </c>
      <c r="I131" s="233"/>
      <c r="J131" s="234">
        <f>ROUND(I131*H131,2)</f>
        <v>0</v>
      </c>
      <c r="K131" s="230" t="s">
        <v>1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370</v>
      </c>
      <c r="AT131" s="239" t="s">
        <v>365</v>
      </c>
      <c r="AU131" s="239" t="s">
        <v>83</v>
      </c>
      <c r="AY131" s="18" t="s">
        <v>362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370</v>
      </c>
      <c r="BM131" s="239" t="s">
        <v>383</v>
      </c>
    </row>
    <row r="132" s="2" customFormat="1" ht="24.15" customHeight="1">
      <c r="A132" s="39"/>
      <c r="B132" s="40"/>
      <c r="C132" s="228" t="s">
        <v>363</v>
      </c>
      <c r="D132" s="228" t="s">
        <v>365</v>
      </c>
      <c r="E132" s="229" t="s">
        <v>2612</v>
      </c>
      <c r="F132" s="230" t="s">
        <v>2613</v>
      </c>
      <c r="G132" s="231" t="s">
        <v>403</v>
      </c>
      <c r="H132" s="232">
        <v>32</v>
      </c>
      <c r="I132" s="233"/>
      <c r="J132" s="234">
        <f>ROUND(I132*H132,2)</f>
        <v>0</v>
      </c>
      <c r="K132" s="230" t="s">
        <v>1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370</v>
      </c>
      <c r="AT132" s="239" t="s">
        <v>365</v>
      </c>
      <c r="AU132" s="239" t="s">
        <v>83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370</v>
      </c>
      <c r="BM132" s="239" t="s">
        <v>411</v>
      </c>
    </row>
    <row r="133" s="2" customFormat="1" ht="24.15" customHeight="1">
      <c r="A133" s="39"/>
      <c r="B133" s="40"/>
      <c r="C133" s="228" t="s">
        <v>386</v>
      </c>
      <c r="D133" s="228" t="s">
        <v>365</v>
      </c>
      <c r="E133" s="229" t="s">
        <v>2618</v>
      </c>
      <c r="F133" s="230" t="s">
        <v>2619</v>
      </c>
      <c r="G133" s="231" t="s">
        <v>403</v>
      </c>
      <c r="H133" s="232">
        <v>2308</v>
      </c>
      <c r="I133" s="233"/>
      <c r="J133" s="234">
        <f>ROUND(I133*H133,2)</f>
        <v>0</v>
      </c>
      <c r="K133" s="230" t="s">
        <v>1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83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8</v>
      </c>
    </row>
    <row r="134" s="2" customFormat="1" ht="24.15" customHeight="1">
      <c r="A134" s="39"/>
      <c r="B134" s="40"/>
      <c r="C134" s="228" t="s">
        <v>397</v>
      </c>
      <c r="D134" s="228" t="s">
        <v>365</v>
      </c>
      <c r="E134" s="229" t="s">
        <v>2622</v>
      </c>
      <c r="F134" s="230" t="s">
        <v>2623</v>
      </c>
      <c r="G134" s="231" t="s">
        <v>403</v>
      </c>
      <c r="H134" s="232">
        <v>5904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83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431</v>
      </c>
    </row>
    <row r="135" s="2" customFormat="1" ht="24.15" customHeight="1">
      <c r="A135" s="39"/>
      <c r="B135" s="40"/>
      <c r="C135" s="228" t="s">
        <v>383</v>
      </c>
      <c r="D135" s="228" t="s">
        <v>365</v>
      </c>
      <c r="E135" s="229" t="s">
        <v>2624</v>
      </c>
      <c r="F135" s="230" t="s">
        <v>2625</v>
      </c>
      <c r="G135" s="231" t="s">
        <v>403</v>
      </c>
      <c r="H135" s="232">
        <v>4091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83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440</v>
      </c>
    </row>
    <row r="136" s="2" customFormat="1" ht="24.15" customHeight="1">
      <c r="A136" s="39"/>
      <c r="B136" s="40"/>
      <c r="C136" s="228" t="s">
        <v>406</v>
      </c>
      <c r="D136" s="228" t="s">
        <v>365</v>
      </c>
      <c r="E136" s="229" t="s">
        <v>2626</v>
      </c>
      <c r="F136" s="230" t="s">
        <v>2627</v>
      </c>
      <c r="G136" s="231" t="s">
        <v>403</v>
      </c>
      <c r="H136" s="232">
        <v>564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83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450</v>
      </c>
    </row>
    <row r="137" s="2" customFormat="1" ht="24.15" customHeight="1">
      <c r="A137" s="39"/>
      <c r="B137" s="40"/>
      <c r="C137" s="228" t="s">
        <v>411</v>
      </c>
      <c r="D137" s="228" t="s">
        <v>365</v>
      </c>
      <c r="E137" s="229" t="s">
        <v>2628</v>
      </c>
      <c r="F137" s="230" t="s">
        <v>2629</v>
      </c>
      <c r="G137" s="231" t="s">
        <v>403</v>
      </c>
      <c r="H137" s="232">
        <v>346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370</v>
      </c>
      <c r="AT137" s="239" t="s">
        <v>365</v>
      </c>
      <c r="AU137" s="239" t="s">
        <v>83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370</v>
      </c>
      <c r="BM137" s="239" t="s">
        <v>461</v>
      </c>
    </row>
    <row r="138" s="2" customFormat="1" ht="49.05" customHeight="1">
      <c r="A138" s="39"/>
      <c r="B138" s="40"/>
      <c r="C138" s="228" t="s">
        <v>416</v>
      </c>
      <c r="D138" s="228" t="s">
        <v>365</v>
      </c>
      <c r="E138" s="229" t="s">
        <v>5120</v>
      </c>
      <c r="F138" s="230" t="s">
        <v>5121</v>
      </c>
      <c r="G138" s="231" t="s">
        <v>403</v>
      </c>
      <c r="H138" s="232">
        <v>29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83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473</v>
      </c>
    </row>
    <row r="139" s="2" customFormat="1" ht="44.25" customHeight="1">
      <c r="A139" s="39"/>
      <c r="B139" s="40"/>
      <c r="C139" s="228" t="s">
        <v>8</v>
      </c>
      <c r="D139" s="228" t="s">
        <v>365</v>
      </c>
      <c r="E139" s="229" t="s">
        <v>2634</v>
      </c>
      <c r="F139" s="230" t="s">
        <v>584</v>
      </c>
      <c r="G139" s="231" t="s">
        <v>403</v>
      </c>
      <c r="H139" s="232">
        <v>2369</v>
      </c>
      <c r="I139" s="233"/>
      <c r="J139" s="234">
        <f>ROUND(I139*H139,2)</f>
        <v>0</v>
      </c>
      <c r="K139" s="230" t="s">
        <v>1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370</v>
      </c>
      <c r="AT139" s="239" t="s">
        <v>365</v>
      </c>
      <c r="AU139" s="239" t="s">
        <v>83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484</v>
      </c>
    </row>
    <row r="140" s="2" customFormat="1" ht="44.25" customHeight="1">
      <c r="A140" s="39"/>
      <c r="B140" s="40"/>
      <c r="C140" s="228" t="s">
        <v>427</v>
      </c>
      <c r="D140" s="228" t="s">
        <v>365</v>
      </c>
      <c r="E140" s="229" t="s">
        <v>2635</v>
      </c>
      <c r="F140" s="230" t="s">
        <v>2636</v>
      </c>
      <c r="G140" s="231" t="s">
        <v>403</v>
      </c>
      <c r="H140" s="232">
        <v>214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370</v>
      </c>
      <c r="AT140" s="239" t="s">
        <v>365</v>
      </c>
      <c r="AU140" s="239" t="s">
        <v>83</v>
      </c>
      <c r="AY140" s="18" t="s">
        <v>362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370</v>
      </c>
      <c r="BM140" s="239" t="s">
        <v>492</v>
      </c>
    </row>
    <row r="141" s="2" customFormat="1" ht="44.25" customHeight="1">
      <c r="A141" s="39"/>
      <c r="B141" s="40"/>
      <c r="C141" s="228" t="s">
        <v>431</v>
      </c>
      <c r="D141" s="228" t="s">
        <v>365</v>
      </c>
      <c r="E141" s="229" t="s">
        <v>2637</v>
      </c>
      <c r="F141" s="230" t="s">
        <v>2638</v>
      </c>
      <c r="G141" s="231" t="s">
        <v>403</v>
      </c>
      <c r="H141" s="232">
        <v>67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370</v>
      </c>
      <c r="AT141" s="239" t="s">
        <v>365</v>
      </c>
      <c r="AU141" s="239" t="s">
        <v>83</v>
      </c>
      <c r="AY141" s="18" t="s">
        <v>362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370</v>
      </c>
      <c r="BM141" s="239" t="s">
        <v>502</v>
      </c>
    </row>
    <row r="142" s="2" customFormat="1" ht="49.05" customHeight="1">
      <c r="A142" s="39"/>
      <c r="B142" s="40"/>
      <c r="C142" s="228" t="s">
        <v>435</v>
      </c>
      <c r="D142" s="228" t="s">
        <v>365</v>
      </c>
      <c r="E142" s="229" t="s">
        <v>2639</v>
      </c>
      <c r="F142" s="230" t="s">
        <v>2640</v>
      </c>
      <c r="G142" s="231" t="s">
        <v>403</v>
      </c>
      <c r="H142" s="232">
        <v>96</v>
      </c>
      <c r="I142" s="233"/>
      <c r="J142" s="234">
        <f>ROUND(I142*H142,2)</f>
        <v>0</v>
      </c>
      <c r="K142" s="230" t="s">
        <v>1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370</v>
      </c>
      <c r="AT142" s="239" t="s">
        <v>365</v>
      </c>
      <c r="AU142" s="239" t="s">
        <v>83</v>
      </c>
      <c r="AY142" s="18" t="s">
        <v>362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370</v>
      </c>
      <c r="BM142" s="239" t="s">
        <v>517</v>
      </c>
    </row>
    <row r="143" s="2" customFormat="1" ht="49.05" customHeight="1">
      <c r="A143" s="39"/>
      <c r="B143" s="40"/>
      <c r="C143" s="228" t="s">
        <v>440</v>
      </c>
      <c r="D143" s="228" t="s">
        <v>365</v>
      </c>
      <c r="E143" s="229" t="s">
        <v>2641</v>
      </c>
      <c r="F143" s="230" t="s">
        <v>2642</v>
      </c>
      <c r="G143" s="231" t="s">
        <v>403</v>
      </c>
      <c r="H143" s="232">
        <v>732</v>
      </c>
      <c r="I143" s="233"/>
      <c r="J143" s="234">
        <f>ROUND(I143*H143,2)</f>
        <v>0</v>
      </c>
      <c r="K143" s="230" t="s">
        <v>1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370</v>
      </c>
      <c r="AT143" s="239" t="s">
        <v>365</v>
      </c>
      <c r="AU143" s="239" t="s">
        <v>83</v>
      </c>
      <c r="AY143" s="18" t="s">
        <v>362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370</v>
      </c>
      <c r="BM143" s="239" t="s">
        <v>526</v>
      </c>
    </row>
    <row r="144" s="2" customFormat="1" ht="49.05" customHeight="1">
      <c r="A144" s="39"/>
      <c r="B144" s="40"/>
      <c r="C144" s="228" t="s">
        <v>445</v>
      </c>
      <c r="D144" s="228" t="s">
        <v>365</v>
      </c>
      <c r="E144" s="229" t="s">
        <v>2643</v>
      </c>
      <c r="F144" s="230" t="s">
        <v>2644</v>
      </c>
      <c r="G144" s="231" t="s">
        <v>403</v>
      </c>
      <c r="H144" s="232">
        <v>434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370</v>
      </c>
      <c r="AT144" s="239" t="s">
        <v>365</v>
      </c>
      <c r="AU144" s="239" t="s">
        <v>83</v>
      </c>
      <c r="AY144" s="18" t="s">
        <v>362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370</v>
      </c>
      <c r="BM144" s="239" t="s">
        <v>536</v>
      </c>
    </row>
    <row r="145" s="2" customFormat="1" ht="49.05" customHeight="1">
      <c r="A145" s="39"/>
      <c r="B145" s="40"/>
      <c r="C145" s="228" t="s">
        <v>450</v>
      </c>
      <c r="D145" s="228" t="s">
        <v>365</v>
      </c>
      <c r="E145" s="229" t="s">
        <v>2645</v>
      </c>
      <c r="F145" s="230" t="s">
        <v>2646</v>
      </c>
      <c r="G145" s="231" t="s">
        <v>403</v>
      </c>
      <c r="H145" s="232">
        <v>1501</v>
      </c>
      <c r="I145" s="233"/>
      <c r="J145" s="234">
        <f>ROUND(I145*H145,2)</f>
        <v>0</v>
      </c>
      <c r="K145" s="230" t="s">
        <v>1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370</v>
      </c>
      <c r="AT145" s="239" t="s">
        <v>365</v>
      </c>
      <c r="AU145" s="239" t="s">
        <v>83</v>
      </c>
      <c r="AY145" s="18" t="s">
        <v>362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88</v>
      </c>
      <c r="BK145" s="240">
        <f>ROUND(I145*H145,2)</f>
        <v>0</v>
      </c>
      <c r="BL145" s="18" t="s">
        <v>370</v>
      </c>
      <c r="BM145" s="239" t="s">
        <v>544</v>
      </c>
    </row>
    <row r="146" s="2" customFormat="1" ht="49.05" customHeight="1">
      <c r="A146" s="39"/>
      <c r="B146" s="40"/>
      <c r="C146" s="228" t="s">
        <v>456</v>
      </c>
      <c r="D146" s="228" t="s">
        <v>365</v>
      </c>
      <c r="E146" s="229" t="s">
        <v>2647</v>
      </c>
      <c r="F146" s="230" t="s">
        <v>2648</v>
      </c>
      <c r="G146" s="231" t="s">
        <v>403</v>
      </c>
      <c r="H146" s="232">
        <v>71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370</v>
      </c>
      <c r="AT146" s="239" t="s">
        <v>365</v>
      </c>
      <c r="AU146" s="239" t="s">
        <v>83</v>
      </c>
      <c r="AY146" s="18" t="s">
        <v>362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370</v>
      </c>
      <c r="BM146" s="239" t="s">
        <v>554</v>
      </c>
    </row>
    <row r="147" s="2" customFormat="1" ht="49.05" customHeight="1">
      <c r="A147" s="39"/>
      <c r="B147" s="40"/>
      <c r="C147" s="228" t="s">
        <v>461</v>
      </c>
      <c r="D147" s="228" t="s">
        <v>365</v>
      </c>
      <c r="E147" s="229" t="s">
        <v>2649</v>
      </c>
      <c r="F147" s="230" t="s">
        <v>5122</v>
      </c>
      <c r="G147" s="231" t="s">
        <v>403</v>
      </c>
      <c r="H147" s="232">
        <v>97</v>
      </c>
      <c r="I147" s="233"/>
      <c r="J147" s="234">
        <f>ROUND(I147*H147,2)</f>
        <v>0</v>
      </c>
      <c r="K147" s="230" t="s">
        <v>1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370</v>
      </c>
      <c r="AT147" s="239" t="s">
        <v>365</v>
      </c>
      <c r="AU147" s="239" t="s">
        <v>83</v>
      </c>
      <c r="AY147" s="18" t="s">
        <v>362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370</v>
      </c>
      <c r="BM147" s="239" t="s">
        <v>574</v>
      </c>
    </row>
    <row r="148" s="2" customFormat="1" ht="49.05" customHeight="1">
      <c r="A148" s="39"/>
      <c r="B148" s="40"/>
      <c r="C148" s="228" t="s">
        <v>7</v>
      </c>
      <c r="D148" s="228" t="s">
        <v>365</v>
      </c>
      <c r="E148" s="229" t="s">
        <v>5123</v>
      </c>
      <c r="F148" s="230" t="s">
        <v>5124</v>
      </c>
      <c r="G148" s="231" t="s">
        <v>403</v>
      </c>
      <c r="H148" s="232">
        <v>76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370</v>
      </c>
      <c r="AT148" s="239" t="s">
        <v>365</v>
      </c>
      <c r="AU148" s="239" t="s">
        <v>83</v>
      </c>
      <c r="AY148" s="18" t="s">
        <v>362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370</v>
      </c>
      <c r="BM148" s="239" t="s">
        <v>1132</v>
      </c>
    </row>
    <row r="149" s="2" customFormat="1" ht="24.15" customHeight="1">
      <c r="A149" s="39"/>
      <c r="B149" s="40"/>
      <c r="C149" s="228" t="s">
        <v>473</v>
      </c>
      <c r="D149" s="228" t="s">
        <v>365</v>
      </c>
      <c r="E149" s="229" t="s">
        <v>2653</v>
      </c>
      <c r="F149" s="230" t="s">
        <v>2654</v>
      </c>
      <c r="G149" s="231" t="s">
        <v>403</v>
      </c>
      <c r="H149" s="232">
        <v>39</v>
      </c>
      <c r="I149" s="233"/>
      <c r="J149" s="234">
        <f>ROUND(I149*H149,2)</f>
        <v>0</v>
      </c>
      <c r="K149" s="230" t="s">
        <v>1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370</v>
      </c>
      <c r="AT149" s="239" t="s">
        <v>365</v>
      </c>
      <c r="AU149" s="239" t="s">
        <v>83</v>
      </c>
      <c r="AY149" s="18" t="s">
        <v>362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370</v>
      </c>
      <c r="BM149" s="239" t="s">
        <v>1141</v>
      </c>
    </row>
    <row r="150" s="2" customFormat="1" ht="24.15" customHeight="1">
      <c r="A150" s="39"/>
      <c r="B150" s="40"/>
      <c r="C150" s="228" t="s">
        <v>479</v>
      </c>
      <c r="D150" s="228" t="s">
        <v>365</v>
      </c>
      <c r="E150" s="229" t="s">
        <v>2655</v>
      </c>
      <c r="F150" s="230" t="s">
        <v>2656</v>
      </c>
      <c r="G150" s="231" t="s">
        <v>403</v>
      </c>
      <c r="H150" s="232">
        <v>229</v>
      </c>
      <c r="I150" s="233"/>
      <c r="J150" s="234">
        <f>ROUND(I150*H150,2)</f>
        <v>0</v>
      </c>
      <c r="K150" s="230" t="s">
        <v>1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370</v>
      </c>
      <c r="AT150" s="239" t="s">
        <v>365</v>
      </c>
      <c r="AU150" s="239" t="s">
        <v>83</v>
      </c>
      <c r="AY150" s="18" t="s">
        <v>362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370</v>
      </c>
      <c r="BM150" s="239" t="s">
        <v>1149</v>
      </c>
    </row>
    <row r="151" s="2" customFormat="1" ht="24.15" customHeight="1">
      <c r="A151" s="39"/>
      <c r="B151" s="40"/>
      <c r="C151" s="228" t="s">
        <v>484</v>
      </c>
      <c r="D151" s="228" t="s">
        <v>365</v>
      </c>
      <c r="E151" s="229" t="s">
        <v>2657</v>
      </c>
      <c r="F151" s="230" t="s">
        <v>2658</v>
      </c>
      <c r="G151" s="231" t="s">
        <v>403</v>
      </c>
      <c r="H151" s="232">
        <v>64</v>
      </c>
      <c r="I151" s="233"/>
      <c r="J151" s="234">
        <f>ROUND(I151*H151,2)</f>
        <v>0</v>
      </c>
      <c r="K151" s="230" t="s">
        <v>1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370</v>
      </c>
      <c r="AT151" s="239" t="s">
        <v>365</v>
      </c>
      <c r="AU151" s="239" t="s">
        <v>83</v>
      </c>
      <c r="AY151" s="18" t="s">
        <v>362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370</v>
      </c>
      <c r="BM151" s="239" t="s">
        <v>1159</v>
      </c>
    </row>
    <row r="152" s="2" customFormat="1" ht="24.15" customHeight="1">
      <c r="A152" s="39"/>
      <c r="B152" s="40"/>
      <c r="C152" s="228" t="s">
        <v>488</v>
      </c>
      <c r="D152" s="228" t="s">
        <v>365</v>
      </c>
      <c r="E152" s="229" t="s">
        <v>2661</v>
      </c>
      <c r="F152" s="230" t="s">
        <v>2662</v>
      </c>
      <c r="G152" s="231" t="s">
        <v>403</v>
      </c>
      <c r="H152" s="232">
        <v>514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370</v>
      </c>
      <c r="AT152" s="239" t="s">
        <v>365</v>
      </c>
      <c r="AU152" s="239" t="s">
        <v>83</v>
      </c>
      <c r="AY152" s="18" t="s">
        <v>362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370</v>
      </c>
      <c r="BM152" s="239" t="s">
        <v>1171</v>
      </c>
    </row>
    <row r="153" s="2" customFormat="1" ht="24.15" customHeight="1">
      <c r="A153" s="39"/>
      <c r="B153" s="40"/>
      <c r="C153" s="228" t="s">
        <v>492</v>
      </c>
      <c r="D153" s="228" t="s">
        <v>365</v>
      </c>
      <c r="E153" s="229" t="s">
        <v>2663</v>
      </c>
      <c r="F153" s="230" t="s">
        <v>2664</v>
      </c>
      <c r="G153" s="231" t="s">
        <v>403</v>
      </c>
      <c r="H153" s="232">
        <v>1106</v>
      </c>
      <c r="I153" s="233"/>
      <c r="J153" s="234">
        <f>ROUND(I153*H153,2)</f>
        <v>0</v>
      </c>
      <c r="K153" s="230" t="s">
        <v>1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370</v>
      </c>
      <c r="AT153" s="239" t="s">
        <v>365</v>
      </c>
      <c r="AU153" s="239" t="s">
        <v>83</v>
      </c>
      <c r="AY153" s="18" t="s">
        <v>362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370</v>
      </c>
      <c r="BM153" s="239" t="s">
        <v>1180</v>
      </c>
    </row>
    <row r="154" s="2" customFormat="1" ht="24.15" customHeight="1">
      <c r="A154" s="39"/>
      <c r="B154" s="40"/>
      <c r="C154" s="228" t="s">
        <v>497</v>
      </c>
      <c r="D154" s="228" t="s">
        <v>365</v>
      </c>
      <c r="E154" s="229" t="s">
        <v>2665</v>
      </c>
      <c r="F154" s="230" t="s">
        <v>2666</v>
      </c>
      <c r="G154" s="231" t="s">
        <v>403</v>
      </c>
      <c r="H154" s="232">
        <v>20</v>
      </c>
      <c r="I154" s="233"/>
      <c r="J154" s="234">
        <f>ROUND(I154*H154,2)</f>
        <v>0</v>
      </c>
      <c r="K154" s="230" t="s">
        <v>1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370</v>
      </c>
      <c r="AT154" s="239" t="s">
        <v>365</v>
      </c>
      <c r="AU154" s="239" t="s">
        <v>83</v>
      </c>
      <c r="AY154" s="18" t="s">
        <v>362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370</v>
      </c>
      <c r="BM154" s="239" t="s">
        <v>1190</v>
      </c>
    </row>
    <row r="155" s="2" customFormat="1" ht="24.15" customHeight="1">
      <c r="A155" s="39"/>
      <c r="B155" s="40"/>
      <c r="C155" s="228" t="s">
        <v>502</v>
      </c>
      <c r="D155" s="228" t="s">
        <v>365</v>
      </c>
      <c r="E155" s="229" t="s">
        <v>2667</v>
      </c>
      <c r="F155" s="230" t="s">
        <v>2668</v>
      </c>
      <c r="G155" s="231" t="s">
        <v>403</v>
      </c>
      <c r="H155" s="232">
        <v>71</v>
      </c>
      <c r="I155" s="233"/>
      <c r="J155" s="234">
        <f>ROUND(I155*H155,2)</f>
        <v>0</v>
      </c>
      <c r="K155" s="230" t="s">
        <v>1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370</v>
      </c>
      <c r="AT155" s="239" t="s">
        <v>365</v>
      </c>
      <c r="AU155" s="239" t="s">
        <v>83</v>
      </c>
      <c r="AY155" s="18" t="s">
        <v>362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370</v>
      </c>
      <c r="BM155" s="239" t="s">
        <v>1201</v>
      </c>
    </row>
    <row r="156" s="2" customFormat="1" ht="16.5" customHeight="1">
      <c r="A156" s="39"/>
      <c r="B156" s="40"/>
      <c r="C156" s="228" t="s">
        <v>509</v>
      </c>
      <c r="D156" s="228" t="s">
        <v>365</v>
      </c>
      <c r="E156" s="229" t="s">
        <v>202</v>
      </c>
      <c r="F156" s="230" t="s">
        <v>2669</v>
      </c>
      <c r="G156" s="231" t="s">
        <v>603</v>
      </c>
      <c r="H156" s="232">
        <v>284</v>
      </c>
      <c r="I156" s="233"/>
      <c r="J156" s="234">
        <f>ROUND(I156*H156,2)</f>
        <v>0</v>
      </c>
      <c r="K156" s="230" t="s">
        <v>1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370</v>
      </c>
      <c r="AT156" s="239" t="s">
        <v>365</v>
      </c>
      <c r="AU156" s="239" t="s">
        <v>83</v>
      </c>
      <c r="AY156" s="18" t="s">
        <v>362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370</v>
      </c>
      <c r="BM156" s="239" t="s">
        <v>1214</v>
      </c>
    </row>
    <row r="157" s="2" customFormat="1" ht="16.5" customHeight="1">
      <c r="A157" s="39"/>
      <c r="B157" s="40"/>
      <c r="C157" s="228" t="s">
        <v>517</v>
      </c>
      <c r="D157" s="228" t="s">
        <v>365</v>
      </c>
      <c r="E157" s="229" t="s">
        <v>2670</v>
      </c>
      <c r="F157" s="230" t="s">
        <v>2671</v>
      </c>
      <c r="G157" s="231" t="s">
        <v>403</v>
      </c>
      <c r="H157" s="232">
        <v>266</v>
      </c>
      <c r="I157" s="233"/>
      <c r="J157" s="234">
        <f>ROUND(I157*H157,2)</f>
        <v>0</v>
      </c>
      <c r="K157" s="230" t="s">
        <v>1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370</v>
      </c>
      <c r="AT157" s="239" t="s">
        <v>365</v>
      </c>
      <c r="AU157" s="239" t="s">
        <v>83</v>
      </c>
      <c r="AY157" s="18" t="s">
        <v>362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88</v>
      </c>
      <c r="BK157" s="240">
        <f>ROUND(I157*H157,2)</f>
        <v>0</v>
      </c>
      <c r="BL157" s="18" t="s">
        <v>370</v>
      </c>
      <c r="BM157" s="239" t="s">
        <v>1222</v>
      </c>
    </row>
    <row r="158" s="2" customFormat="1" ht="16.5" customHeight="1">
      <c r="A158" s="39"/>
      <c r="B158" s="40"/>
      <c r="C158" s="228" t="s">
        <v>522</v>
      </c>
      <c r="D158" s="228" t="s">
        <v>365</v>
      </c>
      <c r="E158" s="229" t="s">
        <v>2672</v>
      </c>
      <c r="F158" s="230" t="s">
        <v>2673</v>
      </c>
      <c r="G158" s="231" t="s">
        <v>403</v>
      </c>
      <c r="H158" s="232">
        <v>1469</v>
      </c>
      <c r="I158" s="233"/>
      <c r="J158" s="234">
        <f>ROUND(I158*H158,2)</f>
        <v>0</v>
      </c>
      <c r="K158" s="230" t="s">
        <v>1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370</v>
      </c>
      <c r="AT158" s="239" t="s">
        <v>365</v>
      </c>
      <c r="AU158" s="239" t="s">
        <v>83</v>
      </c>
      <c r="AY158" s="18" t="s">
        <v>362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88</v>
      </c>
      <c r="BK158" s="240">
        <f>ROUND(I158*H158,2)</f>
        <v>0</v>
      </c>
      <c r="BL158" s="18" t="s">
        <v>370</v>
      </c>
      <c r="BM158" s="239" t="s">
        <v>1233</v>
      </c>
    </row>
    <row r="159" s="2" customFormat="1" ht="24.15" customHeight="1">
      <c r="A159" s="39"/>
      <c r="B159" s="40"/>
      <c r="C159" s="228" t="s">
        <v>526</v>
      </c>
      <c r="D159" s="228" t="s">
        <v>365</v>
      </c>
      <c r="E159" s="229" t="s">
        <v>2674</v>
      </c>
      <c r="F159" s="230" t="s">
        <v>2675</v>
      </c>
      <c r="G159" s="231" t="s">
        <v>403</v>
      </c>
      <c r="H159" s="232">
        <v>128</v>
      </c>
      <c r="I159" s="233"/>
      <c r="J159" s="234">
        <f>ROUND(I159*H159,2)</f>
        <v>0</v>
      </c>
      <c r="K159" s="230" t="s">
        <v>1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370</v>
      </c>
      <c r="AT159" s="239" t="s">
        <v>365</v>
      </c>
      <c r="AU159" s="239" t="s">
        <v>83</v>
      </c>
      <c r="AY159" s="18" t="s">
        <v>362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370</v>
      </c>
      <c r="BM159" s="239" t="s">
        <v>1239</v>
      </c>
    </row>
    <row r="160" s="2" customFormat="1" ht="24.15" customHeight="1">
      <c r="A160" s="39"/>
      <c r="B160" s="40"/>
      <c r="C160" s="228" t="s">
        <v>530</v>
      </c>
      <c r="D160" s="228" t="s">
        <v>365</v>
      </c>
      <c r="E160" s="229" t="s">
        <v>2676</v>
      </c>
      <c r="F160" s="230" t="s">
        <v>2677</v>
      </c>
      <c r="G160" s="231" t="s">
        <v>403</v>
      </c>
      <c r="H160" s="232">
        <v>585</v>
      </c>
      <c r="I160" s="233"/>
      <c r="J160" s="234">
        <f>ROUND(I160*H160,2)</f>
        <v>0</v>
      </c>
      <c r="K160" s="230" t="s">
        <v>1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370</v>
      </c>
      <c r="AT160" s="239" t="s">
        <v>365</v>
      </c>
      <c r="AU160" s="239" t="s">
        <v>83</v>
      </c>
      <c r="AY160" s="18" t="s">
        <v>362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370</v>
      </c>
      <c r="BM160" s="239" t="s">
        <v>1243</v>
      </c>
    </row>
    <row r="161" s="2" customFormat="1" ht="24.15" customHeight="1">
      <c r="A161" s="39"/>
      <c r="B161" s="40"/>
      <c r="C161" s="228" t="s">
        <v>536</v>
      </c>
      <c r="D161" s="228" t="s">
        <v>365</v>
      </c>
      <c r="E161" s="229" t="s">
        <v>2678</v>
      </c>
      <c r="F161" s="230" t="s">
        <v>2679</v>
      </c>
      <c r="G161" s="231" t="s">
        <v>403</v>
      </c>
      <c r="H161" s="232">
        <v>168</v>
      </c>
      <c r="I161" s="233"/>
      <c r="J161" s="234">
        <f>ROUND(I161*H161,2)</f>
        <v>0</v>
      </c>
      <c r="K161" s="230" t="s">
        <v>1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370</v>
      </c>
      <c r="AT161" s="239" t="s">
        <v>365</v>
      </c>
      <c r="AU161" s="239" t="s">
        <v>83</v>
      </c>
      <c r="AY161" s="18" t="s">
        <v>362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88</v>
      </c>
      <c r="BK161" s="240">
        <f>ROUND(I161*H161,2)</f>
        <v>0</v>
      </c>
      <c r="BL161" s="18" t="s">
        <v>370</v>
      </c>
      <c r="BM161" s="239" t="s">
        <v>1249</v>
      </c>
    </row>
    <row r="162" s="2" customFormat="1" ht="24.15" customHeight="1">
      <c r="A162" s="39"/>
      <c r="B162" s="40"/>
      <c r="C162" s="228" t="s">
        <v>540</v>
      </c>
      <c r="D162" s="228" t="s">
        <v>365</v>
      </c>
      <c r="E162" s="229" t="s">
        <v>2680</v>
      </c>
      <c r="F162" s="230" t="s">
        <v>2681</v>
      </c>
      <c r="G162" s="231" t="s">
        <v>403</v>
      </c>
      <c r="H162" s="232">
        <v>68</v>
      </c>
      <c r="I162" s="233"/>
      <c r="J162" s="234">
        <f>ROUND(I162*H162,2)</f>
        <v>0</v>
      </c>
      <c r="K162" s="230" t="s">
        <v>1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370</v>
      </c>
      <c r="AT162" s="239" t="s">
        <v>365</v>
      </c>
      <c r="AU162" s="239" t="s">
        <v>83</v>
      </c>
      <c r="AY162" s="18" t="s">
        <v>362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88</v>
      </c>
      <c r="BK162" s="240">
        <f>ROUND(I162*H162,2)</f>
        <v>0</v>
      </c>
      <c r="BL162" s="18" t="s">
        <v>370</v>
      </c>
      <c r="BM162" s="239" t="s">
        <v>1258</v>
      </c>
    </row>
    <row r="163" s="2" customFormat="1" ht="24.15" customHeight="1">
      <c r="A163" s="39"/>
      <c r="B163" s="40"/>
      <c r="C163" s="228" t="s">
        <v>544</v>
      </c>
      <c r="D163" s="228" t="s">
        <v>365</v>
      </c>
      <c r="E163" s="229" t="s">
        <v>2682</v>
      </c>
      <c r="F163" s="230" t="s">
        <v>2683</v>
      </c>
      <c r="G163" s="231" t="s">
        <v>403</v>
      </c>
      <c r="H163" s="232">
        <v>20</v>
      </c>
      <c r="I163" s="233"/>
      <c r="J163" s="234">
        <f>ROUND(I163*H163,2)</f>
        <v>0</v>
      </c>
      <c r="K163" s="230" t="s">
        <v>1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370</v>
      </c>
      <c r="AT163" s="239" t="s">
        <v>365</v>
      </c>
      <c r="AU163" s="239" t="s">
        <v>83</v>
      </c>
      <c r="AY163" s="18" t="s">
        <v>362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88</v>
      </c>
      <c r="BK163" s="240">
        <f>ROUND(I163*H163,2)</f>
        <v>0</v>
      </c>
      <c r="BL163" s="18" t="s">
        <v>370</v>
      </c>
      <c r="BM163" s="239" t="s">
        <v>1199</v>
      </c>
    </row>
    <row r="164" s="2" customFormat="1" ht="16.5" customHeight="1">
      <c r="A164" s="39"/>
      <c r="B164" s="40"/>
      <c r="C164" s="228" t="s">
        <v>548</v>
      </c>
      <c r="D164" s="228" t="s">
        <v>365</v>
      </c>
      <c r="E164" s="229" t="s">
        <v>2684</v>
      </c>
      <c r="F164" s="230" t="s">
        <v>2685</v>
      </c>
      <c r="G164" s="231" t="s">
        <v>403</v>
      </c>
      <c r="H164" s="232">
        <v>236</v>
      </c>
      <c r="I164" s="233"/>
      <c r="J164" s="234">
        <f>ROUND(I164*H164,2)</f>
        <v>0</v>
      </c>
      <c r="K164" s="230" t="s">
        <v>1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370</v>
      </c>
      <c r="AT164" s="239" t="s">
        <v>365</v>
      </c>
      <c r="AU164" s="239" t="s">
        <v>83</v>
      </c>
      <c r="AY164" s="18" t="s">
        <v>362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88</v>
      </c>
      <c r="BK164" s="240">
        <f>ROUND(I164*H164,2)</f>
        <v>0</v>
      </c>
      <c r="BL164" s="18" t="s">
        <v>370</v>
      </c>
      <c r="BM164" s="239" t="s">
        <v>1280</v>
      </c>
    </row>
    <row r="165" s="2" customFormat="1" ht="16.5" customHeight="1">
      <c r="A165" s="39"/>
      <c r="B165" s="40"/>
      <c r="C165" s="228" t="s">
        <v>554</v>
      </c>
      <c r="D165" s="228" t="s">
        <v>365</v>
      </c>
      <c r="E165" s="229" t="s">
        <v>2686</v>
      </c>
      <c r="F165" s="230" t="s">
        <v>2687</v>
      </c>
      <c r="G165" s="231" t="s">
        <v>603</v>
      </c>
      <c r="H165" s="232">
        <v>640</v>
      </c>
      <c r="I165" s="233"/>
      <c r="J165" s="234">
        <f>ROUND(I165*H165,2)</f>
        <v>0</v>
      </c>
      <c r="K165" s="230" t="s">
        <v>1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370</v>
      </c>
      <c r="AT165" s="239" t="s">
        <v>365</v>
      </c>
      <c r="AU165" s="239" t="s">
        <v>83</v>
      </c>
      <c r="AY165" s="18" t="s">
        <v>362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88</v>
      </c>
      <c r="BK165" s="240">
        <f>ROUND(I165*H165,2)</f>
        <v>0</v>
      </c>
      <c r="BL165" s="18" t="s">
        <v>370</v>
      </c>
      <c r="BM165" s="239" t="s">
        <v>1293</v>
      </c>
    </row>
    <row r="166" s="2" customFormat="1" ht="16.5" customHeight="1">
      <c r="A166" s="39"/>
      <c r="B166" s="40"/>
      <c r="C166" s="228" t="s">
        <v>564</v>
      </c>
      <c r="D166" s="228" t="s">
        <v>365</v>
      </c>
      <c r="E166" s="229" t="s">
        <v>2688</v>
      </c>
      <c r="F166" s="230" t="s">
        <v>2689</v>
      </c>
      <c r="G166" s="231" t="s">
        <v>603</v>
      </c>
      <c r="H166" s="232">
        <v>320</v>
      </c>
      <c r="I166" s="233"/>
      <c r="J166" s="234">
        <f>ROUND(I166*H166,2)</f>
        <v>0</v>
      </c>
      <c r="K166" s="230" t="s">
        <v>1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370</v>
      </c>
      <c r="AT166" s="239" t="s">
        <v>365</v>
      </c>
      <c r="AU166" s="239" t="s">
        <v>83</v>
      </c>
      <c r="AY166" s="18" t="s">
        <v>362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88</v>
      </c>
      <c r="BK166" s="240">
        <f>ROUND(I166*H166,2)</f>
        <v>0</v>
      </c>
      <c r="BL166" s="18" t="s">
        <v>370</v>
      </c>
      <c r="BM166" s="239" t="s">
        <v>1307</v>
      </c>
    </row>
    <row r="167" s="2" customFormat="1" ht="21.75" customHeight="1">
      <c r="A167" s="39"/>
      <c r="B167" s="40"/>
      <c r="C167" s="228" t="s">
        <v>574</v>
      </c>
      <c r="D167" s="228" t="s">
        <v>365</v>
      </c>
      <c r="E167" s="229" t="s">
        <v>2690</v>
      </c>
      <c r="F167" s="230" t="s">
        <v>2691</v>
      </c>
      <c r="G167" s="231" t="s">
        <v>603</v>
      </c>
      <c r="H167" s="232">
        <v>10</v>
      </c>
      <c r="I167" s="233"/>
      <c r="J167" s="234">
        <f>ROUND(I167*H167,2)</f>
        <v>0</v>
      </c>
      <c r="K167" s="230" t="s">
        <v>1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370</v>
      </c>
      <c r="AT167" s="239" t="s">
        <v>365</v>
      </c>
      <c r="AU167" s="239" t="s">
        <v>83</v>
      </c>
      <c r="AY167" s="18" t="s">
        <v>362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88</v>
      </c>
      <c r="BK167" s="240">
        <f>ROUND(I167*H167,2)</f>
        <v>0</v>
      </c>
      <c r="BL167" s="18" t="s">
        <v>370</v>
      </c>
      <c r="BM167" s="239" t="s">
        <v>1319</v>
      </c>
    </row>
    <row r="168" s="2" customFormat="1" ht="21.75" customHeight="1">
      <c r="A168" s="39"/>
      <c r="B168" s="40"/>
      <c r="C168" s="228" t="s">
        <v>1128</v>
      </c>
      <c r="D168" s="228" t="s">
        <v>365</v>
      </c>
      <c r="E168" s="229" t="s">
        <v>2692</v>
      </c>
      <c r="F168" s="230" t="s">
        <v>2693</v>
      </c>
      <c r="G168" s="231" t="s">
        <v>603</v>
      </c>
      <c r="H168" s="232">
        <v>115</v>
      </c>
      <c r="I168" s="233"/>
      <c r="J168" s="234">
        <f>ROUND(I168*H168,2)</f>
        <v>0</v>
      </c>
      <c r="K168" s="230" t="s">
        <v>1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370</v>
      </c>
      <c r="AT168" s="239" t="s">
        <v>365</v>
      </c>
      <c r="AU168" s="239" t="s">
        <v>83</v>
      </c>
      <c r="AY168" s="18" t="s">
        <v>362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88</v>
      </c>
      <c r="BK168" s="240">
        <f>ROUND(I168*H168,2)</f>
        <v>0</v>
      </c>
      <c r="BL168" s="18" t="s">
        <v>370</v>
      </c>
      <c r="BM168" s="239" t="s">
        <v>1336</v>
      </c>
    </row>
    <row r="169" s="2" customFormat="1" ht="21.75" customHeight="1">
      <c r="A169" s="39"/>
      <c r="B169" s="40"/>
      <c r="C169" s="228" t="s">
        <v>1132</v>
      </c>
      <c r="D169" s="228" t="s">
        <v>365</v>
      </c>
      <c r="E169" s="229" t="s">
        <v>2694</v>
      </c>
      <c r="F169" s="230" t="s">
        <v>2695</v>
      </c>
      <c r="G169" s="231" t="s">
        <v>603</v>
      </c>
      <c r="H169" s="232">
        <v>48</v>
      </c>
      <c r="I169" s="233"/>
      <c r="J169" s="234">
        <f>ROUND(I169*H169,2)</f>
        <v>0</v>
      </c>
      <c r="K169" s="230" t="s">
        <v>1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370</v>
      </c>
      <c r="AT169" s="239" t="s">
        <v>365</v>
      </c>
      <c r="AU169" s="239" t="s">
        <v>83</v>
      </c>
      <c r="AY169" s="18" t="s">
        <v>362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88</v>
      </c>
      <c r="BK169" s="240">
        <f>ROUND(I169*H169,2)</f>
        <v>0</v>
      </c>
      <c r="BL169" s="18" t="s">
        <v>370</v>
      </c>
      <c r="BM169" s="239" t="s">
        <v>1351</v>
      </c>
    </row>
    <row r="170" s="2" customFormat="1" ht="16.5" customHeight="1">
      <c r="A170" s="39"/>
      <c r="B170" s="40"/>
      <c r="C170" s="228" t="s">
        <v>1136</v>
      </c>
      <c r="D170" s="228" t="s">
        <v>365</v>
      </c>
      <c r="E170" s="229" t="s">
        <v>2696</v>
      </c>
      <c r="F170" s="230" t="s">
        <v>2697</v>
      </c>
      <c r="G170" s="231" t="s">
        <v>603</v>
      </c>
      <c r="H170" s="232">
        <v>20</v>
      </c>
      <c r="I170" s="233"/>
      <c r="J170" s="234">
        <f>ROUND(I170*H170,2)</f>
        <v>0</v>
      </c>
      <c r="K170" s="230" t="s">
        <v>1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370</v>
      </c>
      <c r="AT170" s="239" t="s">
        <v>365</v>
      </c>
      <c r="AU170" s="239" t="s">
        <v>83</v>
      </c>
      <c r="AY170" s="18" t="s">
        <v>362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88</v>
      </c>
      <c r="BK170" s="240">
        <f>ROUND(I170*H170,2)</f>
        <v>0</v>
      </c>
      <c r="BL170" s="18" t="s">
        <v>370</v>
      </c>
      <c r="BM170" s="239" t="s">
        <v>1364</v>
      </c>
    </row>
    <row r="171" s="2" customFormat="1" ht="16.5" customHeight="1">
      <c r="A171" s="39"/>
      <c r="B171" s="40"/>
      <c r="C171" s="228" t="s">
        <v>1141</v>
      </c>
      <c r="D171" s="228" t="s">
        <v>365</v>
      </c>
      <c r="E171" s="229" t="s">
        <v>2698</v>
      </c>
      <c r="F171" s="230" t="s">
        <v>2699</v>
      </c>
      <c r="G171" s="231" t="s">
        <v>603</v>
      </c>
      <c r="H171" s="232">
        <v>97</v>
      </c>
      <c r="I171" s="233"/>
      <c r="J171" s="234">
        <f>ROUND(I171*H171,2)</f>
        <v>0</v>
      </c>
      <c r="K171" s="230" t="s">
        <v>1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370</v>
      </c>
      <c r="AT171" s="239" t="s">
        <v>365</v>
      </c>
      <c r="AU171" s="239" t="s">
        <v>83</v>
      </c>
      <c r="AY171" s="18" t="s">
        <v>362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88</v>
      </c>
      <c r="BK171" s="240">
        <f>ROUND(I171*H171,2)</f>
        <v>0</v>
      </c>
      <c r="BL171" s="18" t="s">
        <v>370</v>
      </c>
      <c r="BM171" s="239" t="s">
        <v>1378</v>
      </c>
    </row>
    <row r="172" s="2" customFormat="1" ht="16.5" customHeight="1">
      <c r="A172" s="39"/>
      <c r="B172" s="40"/>
      <c r="C172" s="228" t="s">
        <v>1145</v>
      </c>
      <c r="D172" s="228" t="s">
        <v>365</v>
      </c>
      <c r="E172" s="229" t="s">
        <v>2700</v>
      </c>
      <c r="F172" s="230" t="s">
        <v>2701</v>
      </c>
      <c r="G172" s="231" t="s">
        <v>603</v>
      </c>
      <c r="H172" s="232">
        <v>498</v>
      </c>
      <c r="I172" s="233"/>
      <c r="J172" s="234">
        <f>ROUND(I172*H172,2)</f>
        <v>0</v>
      </c>
      <c r="K172" s="230" t="s">
        <v>1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370</v>
      </c>
      <c r="AT172" s="239" t="s">
        <v>365</v>
      </c>
      <c r="AU172" s="239" t="s">
        <v>83</v>
      </c>
      <c r="AY172" s="18" t="s">
        <v>362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88</v>
      </c>
      <c r="BK172" s="240">
        <f>ROUND(I172*H172,2)</f>
        <v>0</v>
      </c>
      <c r="BL172" s="18" t="s">
        <v>370</v>
      </c>
      <c r="BM172" s="239" t="s">
        <v>1397</v>
      </c>
    </row>
    <row r="173" s="2" customFormat="1" ht="37.8" customHeight="1">
      <c r="A173" s="39"/>
      <c r="B173" s="40"/>
      <c r="C173" s="228" t="s">
        <v>1149</v>
      </c>
      <c r="D173" s="228" t="s">
        <v>365</v>
      </c>
      <c r="E173" s="229" t="s">
        <v>2702</v>
      </c>
      <c r="F173" s="230" t="s">
        <v>2703</v>
      </c>
      <c r="G173" s="231" t="s">
        <v>603</v>
      </c>
      <c r="H173" s="232">
        <v>605</v>
      </c>
      <c r="I173" s="233"/>
      <c r="J173" s="234">
        <f>ROUND(I173*H173,2)</f>
        <v>0</v>
      </c>
      <c r="K173" s="230" t="s">
        <v>1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370</v>
      </c>
      <c r="AT173" s="239" t="s">
        <v>365</v>
      </c>
      <c r="AU173" s="239" t="s">
        <v>83</v>
      </c>
      <c r="AY173" s="18" t="s">
        <v>362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88</v>
      </c>
      <c r="BK173" s="240">
        <f>ROUND(I173*H173,2)</f>
        <v>0</v>
      </c>
      <c r="BL173" s="18" t="s">
        <v>370</v>
      </c>
      <c r="BM173" s="239" t="s">
        <v>1410</v>
      </c>
    </row>
    <row r="174" s="2" customFormat="1" ht="16.5" customHeight="1">
      <c r="A174" s="39"/>
      <c r="B174" s="40"/>
      <c r="C174" s="228" t="s">
        <v>1155</v>
      </c>
      <c r="D174" s="228" t="s">
        <v>365</v>
      </c>
      <c r="E174" s="229" t="s">
        <v>2704</v>
      </c>
      <c r="F174" s="230" t="s">
        <v>2705</v>
      </c>
      <c r="G174" s="231" t="s">
        <v>603</v>
      </c>
      <c r="H174" s="232">
        <v>931</v>
      </c>
      <c r="I174" s="233"/>
      <c r="J174" s="234">
        <f>ROUND(I174*H174,2)</f>
        <v>0</v>
      </c>
      <c r="K174" s="230" t="s">
        <v>1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370</v>
      </c>
      <c r="AT174" s="239" t="s">
        <v>365</v>
      </c>
      <c r="AU174" s="239" t="s">
        <v>83</v>
      </c>
      <c r="AY174" s="18" t="s">
        <v>362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88</v>
      </c>
      <c r="BK174" s="240">
        <f>ROUND(I174*H174,2)</f>
        <v>0</v>
      </c>
      <c r="BL174" s="18" t="s">
        <v>370</v>
      </c>
      <c r="BM174" s="239" t="s">
        <v>1428</v>
      </c>
    </row>
    <row r="175" s="2" customFormat="1" ht="16.5" customHeight="1">
      <c r="A175" s="39"/>
      <c r="B175" s="40"/>
      <c r="C175" s="228" t="s">
        <v>1159</v>
      </c>
      <c r="D175" s="228" t="s">
        <v>365</v>
      </c>
      <c r="E175" s="229" t="s">
        <v>2706</v>
      </c>
      <c r="F175" s="230" t="s">
        <v>2707</v>
      </c>
      <c r="G175" s="231" t="s">
        <v>603</v>
      </c>
      <c r="H175" s="232">
        <v>11875</v>
      </c>
      <c r="I175" s="233"/>
      <c r="J175" s="234">
        <f>ROUND(I175*H175,2)</f>
        <v>0</v>
      </c>
      <c r="K175" s="230" t="s">
        <v>1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370</v>
      </c>
      <c r="AT175" s="239" t="s">
        <v>365</v>
      </c>
      <c r="AU175" s="239" t="s">
        <v>83</v>
      </c>
      <c r="AY175" s="18" t="s">
        <v>362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88</v>
      </c>
      <c r="BK175" s="240">
        <f>ROUND(I175*H175,2)</f>
        <v>0</v>
      </c>
      <c r="BL175" s="18" t="s">
        <v>370</v>
      </c>
      <c r="BM175" s="239" t="s">
        <v>1444</v>
      </c>
    </row>
    <row r="176" s="2" customFormat="1" ht="16.5" customHeight="1">
      <c r="A176" s="39"/>
      <c r="B176" s="40"/>
      <c r="C176" s="228" t="s">
        <v>1165</v>
      </c>
      <c r="D176" s="228" t="s">
        <v>365</v>
      </c>
      <c r="E176" s="229" t="s">
        <v>2708</v>
      </c>
      <c r="F176" s="230" t="s">
        <v>2709</v>
      </c>
      <c r="G176" s="231" t="s">
        <v>603</v>
      </c>
      <c r="H176" s="232">
        <v>700</v>
      </c>
      <c r="I176" s="233"/>
      <c r="J176" s="234">
        <f>ROUND(I176*H176,2)</f>
        <v>0</v>
      </c>
      <c r="K176" s="230" t="s">
        <v>1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370</v>
      </c>
      <c r="AT176" s="239" t="s">
        <v>365</v>
      </c>
      <c r="AU176" s="239" t="s">
        <v>83</v>
      </c>
      <c r="AY176" s="18" t="s">
        <v>362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88</v>
      </c>
      <c r="BK176" s="240">
        <f>ROUND(I176*H176,2)</f>
        <v>0</v>
      </c>
      <c r="BL176" s="18" t="s">
        <v>370</v>
      </c>
      <c r="BM176" s="239" t="s">
        <v>1457</v>
      </c>
    </row>
    <row r="177" s="2" customFormat="1" ht="16.5" customHeight="1">
      <c r="A177" s="39"/>
      <c r="B177" s="40"/>
      <c r="C177" s="228" t="s">
        <v>1171</v>
      </c>
      <c r="D177" s="228" t="s">
        <v>365</v>
      </c>
      <c r="E177" s="229" t="s">
        <v>2710</v>
      </c>
      <c r="F177" s="230" t="s">
        <v>2711</v>
      </c>
      <c r="G177" s="231" t="s">
        <v>603</v>
      </c>
      <c r="H177" s="232">
        <v>700</v>
      </c>
      <c r="I177" s="233"/>
      <c r="J177" s="234">
        <f>ROUND(I177*H177,2)</f>
        <v>0</v>
      </c>
      <c r="K177" s="230" t="s">
        <v>1</v>
      </c>
      <c r="L177" s="45"/>
      <c r="M177" s="235" t="s">
        <v>1</v>
      </c>
      <c r="N177" s="236" t="s">
        <v>42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370</v>
      </c>
      <c r="AT177" s="239" t="s">
        <v>365</v>
      </c>
      <c r="AU177" s="239" t="s">
        <v>83</v>
      </c>
      <c r="AY177" s="18" t="s">
        <v>362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88</v>
      </c>
      <c r="BK177" s="240">
        <f>ROUND(I177*H177,2)</f>
        <v>0</v>
      </c>
      <c r="BL177" s="18" t="s">
        <v>370</v>
      </c>
      <c r="BM177" s="239" t="s">
        <v>1170</v>
      </c>
    </row>
    <row r="178" s="2" customFormat="1" ht="16.5" customHeight="1">
      <c r="A178" s="39"/>
      <c r="B178" s="40"/>
      <c r="C178" s="228" t="s">
        <v>1176</v>
      </c>
      <c r="D178" s="228" t="s">
        <v>365</v>
      </c>
      <c r="E178" s="229" t="s">
        <v>2712</v>
      </c>
      <c r="F178" s="230" t="s">
        <v>2713</v>
      </c>
      <c r="G178" s="231" t="s">
        <v>603</v>
      </c>
      <c r="H178" s="232">
        <v>1000</v>
      </c>
      <c r="I178" s="233"/>
      <c r="J178" s="234">
        <f>ROUND(I178*H178,2)</f>
        <v>0</v>
      </c>
      <c r="K178" s="230" t="s">
        <v>1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370</v>
      </c>
      <c r="AT178" s="239" t="s">
        <v>365</v>
      </c>
      <c r="AU178" s="239" t="s">
        <v>83</v>
      </c>
      <c r="AY178" s="18" t="s">
        <v>362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88</v>
      </c>
      <c r="BK178" s="240">
        <f>ROUND(I178*H178,2)</f>
        <v>0</v>
      </c>
      <c r="BL178" s="18" t="s">
        <v>370</v>
      </c>
      <c r="BM178" s="239" t="s">
        <v>1477</v>
      </c>
    </row>
    <row r="179" s="2" customFormat="1" ht="21.75" customHeight="1">
      <c r="A179" s="39"/>
      <c r="B179" s="40"/>
      <c r="C179" s="228" t="s">
        <v>1180</v>
      </c>
      <c r="D179" s="228" t="s">
        <v>365</v>
      </c>
      <c r="E179" s="229" t="s">
        <v>2714</v>
      </c>
      <c r="F179" s="230" t="s">
        <v>2715</v>
      </c>
      <c r="G179" s="231" t="s">
        <v>591</v>
      </c>
      <c r="H179" s="232">
        <v>91</v>
      </c>
      <c r="I179" s="233"/>
      <c r="J179" s="234">
        <f>ROUND(I179*H179,2)</f>
        <v>0</v>
      </c>
      <c r="K179" s="230" t="s">
        <v>1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370</v>
      </c>
      <c r="AT179" s="239" t="s">
        <v>365</v>
      </c>
      <c r="AU179" s="239" t="s">
        <v>83</v>
      </c>
      <c r="AY179" s="18" t="s">
        <v>362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88</v>
      </c>
      <c r="BK179" s="240">
        <f>ROUND(I179*H179,2)</f>
        <v>0</v>
      </c>
      <c r="BL179" s="18" t="s">
        <v>370</v>
      </c>
      <c r="BM179" s="239" t="s">
        <v>1205</v>
      </c>
    </row>
    <row r="180" s="2" customFormat="1" ht="24.15" customHeight="1">
      <c r="A180" s="39"/>
      <c r="B180" s="40"/>
      <c r="C180" s="228" t="s">
        <v>1184</v>
      </c>
      <c r="D180" s="228" t="s">
        <v>365</v>
      </c>
      <c r="E180" s="229" t="s">
        <v>2716</v>
      </c>
      <c r="F180" s="230" t="s">
        <v>2717</v>
      </c>
      <c r="G180" s="231" t="s">
        <v>603</v>
      </c>
      <c r="H180" s="232">
        <v>54</v>
      </c>
      <c r="I180" s="233"/>
      <c r="J180" s="234">
        <f>ROUND(I180*H180,2)</f>
        <v>0</v>
      </c>
      <c r="K180" s="230" t="s">
        <v>1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370</v>
      </c>
      <c r="AT180" s="239" t="s">
        <v>365</v>
      </c>
      <c r="AU180" s="239" t="s">
        <v>83</v>
      </c>
      <c r="AY180" s="18" t="s">
        <v>362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88</v>
      </c>
      <c r="BK180" s="240">
        <f>ROUND(I180*H180,2)</f>
        <v>0</v>
      </c>
      <c r="BL180" s="18" t="s">
        <v>370</v>
      </c>
      <c r="BM180" s="239" t="s">
        <v>1503</v>
      </c>
    </row>
    <row r="181" s="2" customFormat="1" ht="24.15" customHeight="1">
      <c r="A181" s="39"/>
      <c r="B181" s="40"/>
      <c r="C181" s="228" t="s">
        <v>1190</v>
      </c>
      <c r="D181" s="228" t="s">
        <v>365</v>
      </c>
      <c r="E181" s="229" t="s">
        <v>2718</v>
      </c>
      <c r="F181" s="230" t="s">
        <v>2719</v>
      </c>
      <c r="G181" s="231" t="s">
        <v>603</v>
      </c>
      <c r="H181" s="232">
        <v>97</v>
      </c>
      <c r="I181" s="233"/>
      <c r="J181" s="234">
        <f>ROUND(I181*H181,2)</f>
        <v>0</v>
      </c>
      <c r="K181" s="230" t="s">
        <v>1</v>
      </c>
      <c r="L181" s="45"/>
      <c r="M181" s="235" t="s">
        <v>1</v>
      </c>
      <c r="N181" s="236" t="s">
        <v>42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370</v>
      </c>
      <c r="AT181" s="239" t="s">
        <v>365</v>
      </c>
      <c r="AU181" s="239" t="s">
        <v>83</v>
      </c>
      <c r="AY181" s="18" t="s">
        <v>362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88</v>
      </c>
      <c r="BK181" s="240">
        <f>ROUND(I181*H181,2)</f>
        <v>0</v>
      </c>
      <c r="BL181" s="18" t="s">
        <v>370</v>
      </c>
      <c r="BM181" s="239" t="s">
        <v>1514</v>
      </c>
    </row>
    <row r="182" s="2" customFormat="1" ht="24.15" customHeight="1">
      <c r="A182" s="39"/>
      <c r="B182" s="40"/>
      <c r="C182" s="228" t="s">
        <v>1195</v>
      </c>
      <c r="D182" s="228" t="s">
        <v>365</v>
      </c>
      <c r="E182" s="229" t="s">
        <v>2720</v>
      </c>
      <c r="F182" s="230" t="s">
        <v>2721</v>
      </c>
      <c r="G182" s="231" t="s">
        <v>603</v>
      </c>
      <c r="H182" s="232">
        <v>652</v>
      </c>
      <c r="I182" s="233"/>
      <c r="J182" s="234">
        <f>ROUND(I182*H182,2)</f>
        <v>0</v>
      </c>
      <c r="K182" s="230" t="s">
        <v>1</v>
      </c>
      <c r="L182" s="45"/>
      <c r="M182" s="235" t="s">
        <v>1</v>
      </c>
      <c r="N182" s="236" t="s">
        <v>42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370</v>
      </c>
      <c r="AT182" s="239" t="s">
        <v>365</v>
      </c>
      <c r="AU182" s="239" t="s">
        <v>83</v>
      </c>
      <c r="AY182" s="18" t="s">
        <v>362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88</v>
      </c>
      <c r="BK182" s="240">
        <f>ROUND(I182*H182,2)</f>
        <v>0</v>
      </c>
      <c r="BL182" s="18" t="s">
        <v>370</v>
      </c>
      <c r="BM182" s="239" t="s">
        <v>1532</v>
      </c>
    </row>
    <row r="183" s="2" customFormat="1" ht="24.15" customHeight="1">
      <c r="A183" s="39"/>
      <c r="B183" s="40"/>
      <c r="C183" s="228" t="s">
        <v>1201</v>
      </c>
      <c r="D183" s="228" t="s">
        <v>365</v>
      </c>
      <c r="E183" s="229" t="s">
        <v>2722</v>
      </c>
      <c r="F183" s="230" t="s">
        <v>2723</v>
      </c>
      <c r="G183" s="231" t="s">
        <v>603</v>
      </c>
      <c r="H183" s="232">
        <v>131</v>
      </c>
      <c r="I183" s="233"/>
      <c r="J183" s="234">
        <f>ROUND(I183*H183,2)</f>
        <v>0</v>
      </c>
      <c r="K183" s="230" t="s">
        <v>1</v>
      </c>
      <c r="L183" s="45"/>
      <c r="M183" s="235" t="s">
        <v>1</v>
      </c>
      <c r="N183" s="236" t="s">
        <v>42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370</v>
      </c>
      <c r="AT183" s="239" t="s">
        <v>365</v>
      </c>
      <c r="AU183" s="239" t="s">
        <v>83</v>
      </c>
      <c r="AY183" s="18" t="s">
        <v>362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88</v>
      </c>
      <c r="BK183" s="240">
        <f>ROUND(I183*H183,2)</f>
        <v>0</v>
      </c>
      <c r="BL183" s="18" t="s">
        <v>370</v>
      </c>
      <c r="BM183" s="239" t="s">
        <v>1555</v>
      </c>
    </row>
    <row r="184" s="2" customFormat="1" ht="24.15" customHeight="1">
      <c r="A184" s="39"/>
      <c r="B184" s="40"/>
      <c r="C184" s="228" t="s">
        <v>1207</v>
      </c>
      <c r="D184" s="228" t="s">
        <v>365</v>
      </c>
      <c r="E184" s="229" t="s">
        <v>2724</v>
      </c>
      <c r="F184" s="230" t="s">
        <v>2725</v>
      </c>
      <c r="G184" s="231" t="s">
        <v>603</v>
      </c>
      <c r="H184" s="232">
        <v>924</v>
      </c>
      <c r="I184" s="233"/>
      <c r="J184" s="234">
        <f>ROUND(I184*H184,2)</f>
        <v>0</v>
      </c>
      <c r="K184" s="230" t="s">
        <v>1</v>
      </c>
      <c r="L184" s="45"/>
      <c r="M184" s="235" t="s">
        <v>1</v>
      </c>
      <c r="N184" s="236" t="s">
        <v>42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370</v>
      </c>
      <c r="AT184" s="239" t="s">
        <v>365</v>
      </c>
      <c r="AU184" s="239" t="s">
        <v>83</v>
      </c>
      <c r="AY184" s="18" t="s">
        <v>362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88</v>
      </c>
      <c r="BK184" s="240">
        <f>ROUND(I184*H184,2)</f>
        <v>0</v>
      </c>
      <c r="BL184" s="18" t="s">
        <v>370</v>
      </c>
      <c r="BM184" s="239" t="s">
        <v>1564</v>
      </c>
    </row>
    <row r="185" s="2" customFormat="1" ht="24.15" customHeight="1">
      <c r="A185" s="39"/>
      <c r="B185" s="40"/>
      <c r="C185" s="228" t="s">
        <v>1214</v>
      </c>
      <c r="D185" s="228" t="s">
        <v>365</v>
      </c>
      <c r="E185" s="229" t="s">
        <v>2726</v>
      </c>
      <c r="F185" s="230" t="s">
        <v>2727</v>
      </c>
      <c r="G185" s="231" t="s">
        <v>603</v>
      </c>
      <c r="H185" s="232">
        <v>86</v>
      </c>
      <c r="I185" s="233"/>
      <c r="J185" s="234">
        <f>ROUND(I185*H185,2)</f>
        <v>0</v>
      </c>
      <c r="K185" s="230" t="s">
        <v>1</v>
      </c>
      <c r="L185" s="45"/>
      <c r="M185" s="235" t="s">
        <v>1</v>
      </c>
      <c r="N185" s="236" t="s">
        <v>42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370</v>
      </c>
      <c r="AT185" s="239" t="s">
        <v>365</v>
      </c>
      <c r="AU185" s="239" t="s">
        <v>83</v>
      </c>
      <c r="AY185" s="18" t="s">
        <v>362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88</v>
      </c>
      <c r="BK185" s="240">
        <f>ROUND(I185*H185,2)</f>
        <v>0</v>
      </c>
      <c r="BL185" s="18" t="s">
        <v>370</v>
      </c>
      <c r="BM185" s="239" t="s">
        <v>1580</v>
      </c>
    </row>
    <row r="186" s="2" customFormat="1" ht="24.15" customHeight="1">
      <c r="A186" s="39"/>
      <c r="B186" s="40"/>
      <c r="C186" s="228" t="s">
        <v>1218</v>
      </c>
      <c r="D186" s="228" t="s">
        <v>365</v>
      </c>
      <c r="E186" s="229" t="s">
        <v>2728</v>
      </c>
      <c r="F186" s="230" t="s">
        <v>2729</v>
      </c>
      <c r="G186" s="231" t="s">
        <v>603</v>
      </c>
      <c r="H186" s="232">
        <v>146</v>
      </c>
      <c r="I186" s="233"/>
      <c r="J186" s="234">
        <f>ROUND(I186*H186,2)</f>
        <v>0</v>
      </c>
      <c r="K186" s="230" t="s">
        <v>1</v>
      </c>
      <c r="L186" s="45"/>
      <c r="M186" s="235" t="s">
        <v>1</v>
      </c>
      <c r="N186" s="236" t="s">
        <v>42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370</v>
      </c>
      <c r="AT186" s="239" t="s">
        <v>365</v>
      </c>
      <c r="AU186" s="239" t="s">
        <v>83</v>
      </c>
      <c r="AY186" s="18" t="s">
        <v>362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88</v>
      </c>
      <c r="BK186" s="240">
        <f>ROUND(I186*H186,2)</f>
        <v>0</v>
      </c>
      <c r="BL186" s="18" t="s">
        <v>370</v>
      </c>
      <c r="BM186" s="239" t="s">
        <v>1600</v>
      </c>
    </row>
    <row r="187" s="2" customFormat="1" ht="24.15" customHeight="1">
      <c r="A187" s="39"/>
      <c r="B187" s="40"/>
      <c r="C187" s="228" t="s">
        <v>1222</v>
      </c>
      <c r="D187" s="228" t="s">
        <v>365</v>
      </c>
      <c r="E187" s="229" t="s">
        <v>2730</v>
      </c>
      <c r="F187" s="230" t="s">
        <v>2731</v>
      </c>
      <c r="G187" s="231" t="s">
        <v>603</v>
      </c>
      <c r="H187" s="232">
        <v>143</v>
      </c>
      <c r="I187" s="233"/>
      <c r="J187" s="234">
        <f>ROUND(I187*H187,2)</f>
        <v>0</v>
      </c>
      <c r="K187" s="230" t="s">
        <v>1</v>
      </c>
      <c r="L187" s="45"/>
      <c r="M187" s="235" t="s">
        <v>1</v>
      </c>
      <c r="N187" s="236" t="s">
        <v>42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370</v>
      </c>
      <c r="AT187" s="239" t="s">
        <v>365</v>
      </c>
      <c r="AU187" s="239" t="s">
        <v>83</v>
      </c>
      <c r="AY187" s="18" t="s">
        <v>362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88</v>
      </c>
      <c r="BK187" s="240">
        <f>ROUND(I187*H187,2)</f>
        <v>0</v>
      </c>
      <c r="BL187" s="18" t="s">
        <v>370</v>
      </c>
      <c r="BM187" s="239" t="s">
        <v>1608</v>
      </c>
    </row>
    <row r="188" s="2" customFormat="1" ht="24.15" customHeight="1">
      <c r="A188" s="39"/>
      <c r="B188" s="40"/>
      <c r="C188" s="228" t="s">
        <v>1228</v>
      </c>
      <c r="D188" s="228" t="s">
        <v>365</v>
      </c>
      <c r="E188" s="229" t="s">
        <v>2732</v>
      </c>
      <c r="F188" s="230" t="s">
        <v>2733</v>
      </c>
      <c r="G188" s="231" t="s">
        <v>603</v>
      </c>
      <c r="H188" s="232">
        <v>14</v>
      </c>
      <c r="I188" s="233"/>
      <c r="J188" s="234">
        <f>ROUND(I188*H188,2)</f>
        <v>0</v>
      </c>
      <c r="K188" s="230" t="s">
        <v>1</v>
      </c>
      <c r="L188" s="45"/>
      <c r="M188" s="235" t="s">
        <v>1</v>
      </c>
      <c r="N188" s="236" t="s">
        <v>42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370</v>
      </c>
      <c r="AT188" s="239" t="s">
        <v>365</v>
      </c>
      <c r="AU188" s="239" t="s">
        <v>83</v>
      </c>
      <c r="AY188" s="18" t="s">
        <v>362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88</v>
      </c>
      <c r="BK188" s="240">
        <f>ROUND(I188*H188,2)</f>
        <v>0</v>
      </c>
      <c r="BL188" s="18" t="s">
        <v>370</v>
      </c>
      <c r="BM188" s="239" t="s">
        <v>1617</v>
      </c>
    </row>
    <row r="189" s="2" customFormat="1" ht="24.15" customHeight="1">
      <c r="A189" s="39"/>
      <c r="B189" s="40"/>
      <c r="C189" s="228" t="s">
        <v>1233</v>
      </c>
      <c r="D189" s="228" t="s">
        <v>365</v>
      </c>
      <c r="E189" s="229" t="s">
        <v>2736</v>
      </c>
      <c r="F189" s="230" t="s">
        <v>2737</v>
      </c>
      <c r="G189" s="231" t="s">
        <v>603</v>
      </c>
      <c r="H189" s="232">
        <v>75</v>
      </c>
      <c r="I189" s="233"/>
      <c r="J189" s="234">
        <f>ROUND(I189*H189,2)</f>
        <v>0</v>
      </c>
      <c r="K189" s="230" t="s">
        <v>1</v>
      </c>
      <c r="L189" s="45"/>
      <c r="M189" s="235" t="s">
        <v>1</v>
      </c>
      <c r="N189" s="236" t="s">
        <v>42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370</v>
      </c>
      <c r="AT189" s="239" t="s">
        <v>365</v>
      </c>
      <c r="AU189" s="239" t="s">
        <v>83</v>
      </c>
      <c r="AY189" s="18" t="s">
        <v>362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88</v>
      </c>
      <c r="BK189" s="240">
        <f>ROUND(I189*H189,2)</f>
        <v>0</v>
      </c>
      <c r="BL189" s="18" t="s">
        <v>370</v>
      </c>
      <c r="BM189" s="239" t="s">
        <v>1635</v>
      </c>
    </row>
    <row r="190" s="2" customFormat="1" ht="24.15" customHeight="1">
      <c r="A190" s="39"/>
      <c r="B190" s="40"/>
      <c r="C190" s="228" t="s">
        <v>1237</v>
      </c>
      <c r="D190" s="228" t="s">
        <v>365</v>
      </c>
      <c r="E190" s="229" t="s">
        <v>2738</v>
      </c>
      <c r="F190" s="230" t="s">
        <v>2739</v>
      </c>
      <c r="G190" s="231" t="s">
        <v>603</v>
      </c>
      <c r="H190" s="232">
        <v>6</v>
      </c>
      <c r="I190" s="233"/>
      <c r="J190" s="234">
        <f>ROUND(I190*H190,2)</f>
        <v>0</v>
      </c>
      <c r="K190" s="230" t="s">
        <v>1</v>
      </c>
      <c r="L190" s="45"/>
      <c r="M190" s="235" t="s">
        <v>1</v>
      </c>
      <c r="N190" s="236" t="s">
        <v>42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370</v>
      </c>
      <c r="AT190" s="239" t="s">
        <v>365</v>
      </c>
      <c r="AU190" s="239" t="s">
        <v>83</v>
      </c>
      <c r="AY190" s="18" t="s">
        <v>362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88</v>
      </c>
      <c r="BK190" s="240">
        <f>ROUND(I190*H190,2)</f>
        <v>0</v>
      </c>
      <c r="BL190" s="18" t="s">
        <v>370</v>
      </c>
      <c r="BM190" s="239" t="s">
        <v>1645</v>
      </c>
    </row>
    <row r="191" s="2" customFormat="1" ht="24.15" customHeight="1">
      <c r="A191" s="39"/>
      <c r="B191" s="40"/>
      <c r="C191" s="228" t="s">
        <v>1239</v>
      </c>
      <c r="D191" s="228" t="s">
        <v>365</v>
      </c>
      <c r="E191" s="229" t="s">
        <v>2740</v>
      </c>
      <c r="F191" s="230" t="s">
        <v>2741</v>
      </c>
      <c r="G191" s="231" t="s">
        <v>603</v>
      </c>
      <c r="H191" s="232">
        <v>2</v>
      </c>
      <c r="I191" s="233"/>
      <c r="J191" s="234">
        <f>ROUND(I191*H191,2)</f>
        <v>0</v>
      </c>
      <c r="K191" s="230" t="s">
        <v>1</v>
      </c>
      <c r="L191" s="45"/>
      <c r="M191" s="235" t="s">
        <v>1</v>
      </c>
      <c r="N191" s="236" t="s">
        <v>42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370</v>
      </c>
      <c r="AT191" s="239" t="s">
        <v>365</v>
      </c>
      <c r="AU191" s="239" t="s">
        <v>83</v>
      </c>
      <c r="AY191" s="18" t="s">
        <v>362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88</v>
      </c>
      <c r="BK191" s="240">
        <f>ROUND(I191*H191,2)</f>
        <v>0</v>
      </c>
      <c r="BL191" s="18" t="s">
        <v>370</v>
      </c>
      <c r="BM191" s="239" t="s">
        <v>1666</v>
      </c>
    </row>
    <row r="192" s="2" customFormat="1" ht="16.5" customHeight="1">
      <c r="A192" s="39"/>
      <c r="B192" s="40"/>
      <c r="C192" s="228" t="s">
        <v>1241</v>
      </c>
      <c r="D192" s="228" t="s">
        <v>365</v>
      </c>
      <c r="E192" s="229" t="s">
        <v>2744</v>
      </c>
      <c r="F192" s="230" t="s">
        <v>2745</v>
      </c>
      <c r="G192" s="231" t="s">
        <v>603</v>
      </c>
      <c r="H192" s="232">
        <v>304</v>
      </c>
      <c r="I192" s="233"/>
      <c r="J192" s="234">
        <f>ROUND(I192*H192,2)</f>
        <v>0</v>
      </c>
      <c r="K192" s="230" t="s">
        <v>1</v>
      </c>
      <c r="L192" s="45"/>
      <c r="M192" s="235" t="s">
        <v>1</v>
      </c>
      <c r="N192" s="236" t="s">
        <v>42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370</v>
      </c>
      <c r="AT192" s="239" t="s">
        <v>365</v>
      </c>
      <c r="AU192" s="239" t="s">
        <v>83</v>
      </c>
      <c r="AY192" s="18" t="s">
        <v>362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88</v>
      </c>
      <c r="BK192" s="240">
        <f>ROUND(I192*H192,2)</f>
        <v>0</v>
      </c>
      <c r="BL192" s="18" t="s">
        <v>370</v>
      </c>
      <c r="BM192" s="239" t="s">
        <v>1675</v>
      </c>
    </row>
    <row r="193" s="2" customFormat="1" ht="16.5" customHeight="1">
      <c r="A193" s="39"/>
      <c r="B193" s="40"/>
      <c r="C193" s="228" t="s">
        <v>1243</v>
      </c>
      <c r="D193" s="228" t="s">
        <v>365</v>
      </c>
      <c r="E193" s="229" t="s">
        <v>2746</v>
      </c>
      <c r="F193" s="230" t="s">
        <v>2747</v>
      </c>
      <c r="G193" s="231" t="s">
        <v>603</v>
      </c>
      <c r="H193" s="232">
        <v>160</v>
      </c>
      <c r="I193" s="233"/>
      <c r="J193" s="234">
        <f>ROUND(I193*H193,2)</f>
        <v>0</v>
      </c>
      <c r="K193" s="230" t="s">
        <v>1</v>
      </c>
      <c r="L193" s="45"/>
      <c r="M193" s="235" t="s">
        <v>1</v>
      </c>
      <c r="N193" s="236" t="s">
        <v>42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370</v>
      </c>
      <c r="AT193" s="239" t="s">
        <v>365</v>
      </c>
      <c r="AU193" s="239" t="s">
        <v>83</v>
      </c>
      <c r="AY193" s="18" t="s">
        <v>362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88</v>
      </c>
      <c r="BK193" s="240">
        <f>ROUND(I193*H193,2)</f>
        <v>0</v>
      </c>
      <c r="BL193" s="18" t="s">
        <v>370</v>
      </c>
      <c r="BM193" s="239" t="s">
        <v>1689</v>
      </c>
    </row>
    <row r="194" s="2" customFormat="1" ht="24.15" customHeight="1">
      <c r="A194" s="39"/>
      <c r="B194" s="40"/>
      <c r="C194" s="228" t="s">
        <v>1246</v>
      </c>
      <c r="D194" s="228" t="s">
        <v>365</v>
      </c>
      <c r="E194" s="229" t="s">
        <v>2749</v>
      </c>
      <c r="F194" s="230" t="s">
        <v>2750</v>
      </c>
      <c r="G194" s="231" t="s">
        <v>603</v>
      </c>
      <c r="H194" s="232">
        <v>986</v>
      </c>
      <c r="I194" s="233"/>
      <c r="J194" s="234">
        <f>ROUND(I194*H194,2)</f>
        <v>0</v>
      </c>
      <c r="K194" s="230" t="s">
        <v>1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370</v>
      </c>
      <c r="AT194" s="239" t="s">
        <v>365</v>
      </c>
      <c r="AU194" s="239" t="s">
        <v>83</v>
      </c>
      <c r="AY194" s="18" t="s">
        <v>362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88</v>
      </c>
      <c r="BK194" s="240">
        <f>ROUND(I194*H194,2)</f>
        <v>0</v>
      </c>
      <c r="BL194" s="18" t="s">
        <v>370</v>
      </c>
      <c r="BM194" s="239" t="s">
        <v>1704</v>
      </c>
    </row>
    <row r="195" s="2" customFormat="1" ht="37.8" customHeight="1">
      <c r="A195" s="39"/>
      <c r="B195" s="40"/>
      <c r="C195" s="228" t="s">
        <v>1249</v>
      </c>
      <c r="D195" s="228" t="s">
        <v>365</v>
      </c>
      <c r="E195" s="229" t="s">
        <v>2752</v>
      </c>
      <c r="F195" s="230" t="s">
        <v>2753</v>
      </c>
      <c r="G195" s="231" t="s">
        <v>603</v>
      </c>
      <c r="H195" s="232">
        <v>89</v>
      </c>
      <c r="I195" s="233"/>
      <c r="J195" s="234">
        <f>ROUND(I195*H195,2)</f>
        <v>0</v>
      </c>
      <c r="K195" s="230" t="s">
        <v>1</v>
      </c>
      <c r="L195" s="45"/>
      <c r="M195" s="235" t="s">
        <v>1</v>
      </c>
      <c r="N195" s="236" t="s">
        <v>42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370</v>
      </c>
      <c r="AT195" s="239" t="s">
        <v>365</v>
      </c>
      <c r="AU195" s="239" t="s">
        <v>83</v>
      </c>
      <c r="AY195" s="18" t="s">
        <v>362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88</v>
      </c>
      <c r="BK195" s="240">
        <f>ROUND(I195*H195,2)</f>
        <v>0</v>
      </c>
      <c r="BL195" s="18" t="s">
        <v>370</v>
      </c>
      <c r="BM195" s="239" t="s">
        <v>1714</v>
      </c>
    </row>
    <row r="196" s="2" customFormat="1" ht="24.15" customHeight="1">
      <c r="A196" s="39"/>
      <c r="B196" s="40"/>
      <c r="C196" s="228" t="s">
        <v>1252</v>
      </c>
      <c r="D196" s="228" t="s">
        <v>365</v>
      </c>
      <c r="E196" s="229" t="s">
        <v>2755</v>
      </c>
      <c r="F196" s="230" t="s">
        <v>2756</v>
      </c>
      <c r="G196" s="231" t="s">
        <v>603</v>
      </c>
      <c r="H196" s="232">
        <v>16</v>
      </c>
      <c r="I196" s="233"/>
      <c r="J196" s="234">
        <f>ROUND(I196*H196,2)</f>
        <v>0</v>
      </c>
      <c r="K196" s="230" t="s">
        <v>1</v>
      </c>
      <c r="L196" s="45"/>
      <c r="M196" s="235" t="s">
        <v>1</v>
      </c>
      <c r="N196" s="236" t="s">
        <v>42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370</v>
      </c>
      <c r="AT196" s="239" t="s">
        <v>365</v>
      </c>
      <c r="AU196" s="239" t="s">
        <v>83</v>
      </c>
      <c r="AY196" s="18" t="s">
        <v>362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88</v>
      </c>
      <c r="BK196" s="240">
        <f>ROUND(I196*H196,2)</f>
        <v>0</v>
      </c>
      <c r="BL196" s="18" t="s">
        <v>370</v>
      </c>
      <c r="BM196" s="239" t="s">
        <v>1729</v>
      </c>
    </row>
    <row r="197" s="2" customFormat="1" ht="16.5" customHeight="1">
      <c r="A197" s="39"/>
      <c r="B197" s="40"/>
      <c r="C197" s="228" t="s">
        <v>1258</v>
      </c>
      <c r="D197" s="228" t="s">
        <v>365</v>
      </c>
      <c r="E197" s="229" t="s">
        <v>2758</v>
      </c>
      <c r="F197" s="230" t="s">
        <v>2759</v>
      </c>
      <c r="G197" s="231" t="s">
        <v>603</v>
      </c>
      <c r="H197" s="232">
        <v>1707</v>
      </c>
      <c r="I197" s="233"/>
      <c r="J197" s="234">
        <f>ROUND(I197*H197,2)</f>
        <v>0</v>
      </c>
      <c r="K197" s="230" t="s">
        <v>1</v>
      </c>
      <c r="L197" s="45"/>
      <c r="M197" s="235" t="s">
        <v>1</v>
      </c>
      <c r="N197" s="236" t="s">
        <v>42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370</v>
      </c>
      <c r="AT197" s="239" t="s">
        <v>365</v>
      </c>
      <c r="AU197" s="239" t="s">
        <v>83</v>
      </c>
      <c r="AY197" s="18" t="s">
        <v>362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88</v>
      </c>
      <c r="BK197" s="240">
        <f>ROUND(I197*H197,2)</f>
        <v>0</v>
      </c>
      <c r="BL197" s="18" t="s">
        <v>370</v>
      </c>
      <c r="BM197" s="239" t="s">
        <v>1737</v>
      </c>
    </row>
    <row r="198" s="2" customFormat="1" ht="16.5" customHeight="1">
      <c r="A198" s="39"/>
      <c r="B198" s="40"/>
      <c r="C198" s="228" t="s">
        <v>1264</v>
      </c>
      <c r="D198" s="228" t="s">
        <v>365</v>
      </c>
      <c r="E198" s="229" t="s">
        <v>2761</v>
      </c>
      <c r="F198" s="230" t="s">
        <v>2765</v>
      </c>
      <c r="G198" s="231" t="s">
        <v>603</v>
      </c>
      <c r="H198" s="232">
        <v>3</v>
      </c>
      <c r="I198" s="233"/>
      <c r="J198" s="234">
        <f>ROUND(I198*H198,2)</f>
        <v>0</v>
      </c>
      <c r="K198" s="230" t="s">
        <v>1</v>
      </c>
      <c r="L198" s="45"/>
      <c r="M198" s="235" t="s">
        <v>1</v>
      </c>
      <c r="N198" s="236" t="s">
        <v>42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370</v>
      </c>
      <c r="AT198" s="239" t="s">
        <v>365</v>
      </c>
      <c r="AU198" s="239" t="s">
        <v>83</v>
      </c>
      <c r="AY198" s="18" t="s">
        <v>362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88</v>
      </c>
      <c r="BK198" s="240">
        <f>ROUND(I198*H198,2)</f>
        <v>0</v>
      </c>
      <c r="BL198" s="18" t="s">
        <v>370</v>
      </c>
      <c r="BM198" s="239" t="s">
        <v>1749</v>
      </c>
    </row>
    <row r="199" s="2" customFormat="1" ht="16.5" customHeight="1">
      <c r="A199" s="39"/>
      <c r="B199" s="40"/>
      <c r="C199" s="228" t="s">
        <v>1199</v>
      </c>
      <c r="D199" s="228" t="s">
        <v>365</v>
      </c>
      <c r="E199" s="229" t="s">
        <v>2764</v>
      </c>
      <c r="F199" s="230" t="s">
        <v>2768</v>
      </c>
      <c r="G199" s="231" t="s">
        <v>603</v>
      </c>
      <c r="H199" s="232">
        <v>29</v>
      </c>
      <c r="I199" s="233"/>
      <c r="J199" s="234">
        <f>ROUND(I199*H199,2)</f>
        <v>0</v>
      </c>
      <c r="K199" s="230" t="s">
        <v>1</v>
      </c>
      <c r="L199" s="45"/>
      <c r="M199" s="235" t="s">
        <v>1</v>
      </c>
      <c r="N199" s="236" t="s">
        <v>42</v>
      </c>
      <c r="O199" s="92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370</v>
      </c>
      <c r="AT199" s="239" t="s">
        <v>365</v>
      </c>
      <c r="AU199" s="239" t="s">
        <v>83</v>
      </c>
      <c r="AY199" s="18" t="s">
        <v>362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88</v>
      </c>
      <c r="BK199" s="240">
        <f>ROUND(I199*H199,2)</f>
        <v>0</v>
      </c>
      <c r="BL199" s="18" t="s">
        <v>370</v>
      </c>
      <c r="BM199" s="239" t="s">
        <v>1767</v>
      </c>
    </row>
    <row r="200" s="2" customFormat="1" ht="24.15" customHeight="1">
      <c r="A200" s="39"/>
      <c r="B200" s="40"/>
      <c r="C200" s="228" t="s">
        <v>1275</v>
      </c>
      <c r="D200" s="228" t="s">
        <v>365</v>
      </c>
      <c r="E200" s="229" t="s">
        <v>2767</v>
      </c>
      <c r="F200" s="230" t="s">
        <v>2771</v>
      </c>
      <c r="G200" s="231" t="s">
        <v>603</v>
      </c>
      <c r="H200" s="232">
        <v>44</v>
      </c>
      <c r="I200" s="233"/>
      <c r="J200" s="234">
        <f>ROUND(I200*H200,2)</f>
        <v>0</v>
      </c>
      <c r="K200" s="230" t="s">
        <v>1</v>
      </c>
      <c r="L200" s="45"/>
      <c r="M200" s="235" t="s">
        <v>1</v>
      </c>
      <c r="N200" s="236" t="s">
        <v>42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370</v>
      </c>
      <c r="AT200" s="239" t="s">
        <v>365</v>
      </c>
      <c r="AU200" s="239" t="s">
        <v>83</v>
      </c>
      <c r="AY200" s="18" t="s">
        <v>362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88</v>
      </c>
      <c r="BK200" s="240">
        <f>ROUND(I200*H200,2)</f>
        <v>0</v>
      </c>
      <c r="BL200" s="18" t="s">
        <v>370</v>
      </c>
      <c r="BM200" s="239" t="s">
        <v>2748</v>
      </c>
    </row>
    <row r="201" s="2" customFormat="1" ht="24.15" customHeight="1">
      <c r="A201" s="39"/>
      <c r="B201" s="40"/>
      <c r="C201" s="228" t="s">
        <v>1280</v>
      </c>
      <c r="D201" s="228" t="s">
        <v>365</v>
      </c>
      <c r="E201" s="229" t="s">
        <v>2770</v>
      </c>
      <c r="F201" s="230" t="s">
        <v>2774</v>
      </c>
      <c r="G201" s="231" t="s">
        <v>603</v>
      </c>
      <c r="H201" s="232">
        <v>47</v>
      </c>
      <c r="I201" s="233"/>
      <c r="J201" s="234">
        <f>ROUND(I201*H201,2)</f>
        <v>0</v>
      </c>
      <c r="K201" s="230" t="s">
        <v>1</v>
      </c>
      <c r="L201" s="45"/>
      <c r="M201" s="235" t="s">
        <v>1</v>
      </c>
      <c r="N201" s="236" t="s">
        <v>42</v>
      </c>
      <c r="O201" s="92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370</v>
      </c>
      <c r="AT201" s="239" t="s">
        <v>365</v>
      </c>
      <c r="AU201" s="239" t="s">
        <v>83</v>
      </c>
      <c r="AY201" s="18" t="s">
        <v>362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88</v>
      </c>
      <c r="BK201" s="240">
        <f>ROUND(I201*H201,2)</f>
        <v>0</v>
      </c>
      <c r="BL201" s="18" t="s">
        <v>370</v>
      </c>
      <c r="BM201" s="239" t="s">
        <v>2751</v>
      </c>
    </row>
    <row r="202" s="2" customFormat="1" ht="24.15" customHeight="1">
      <c r="A202" s="39"/>
      <c r="B202" s="40"/>
      <c r="C202" s="228" t="s">
        <v>1288</v>
      </c>
      <c r="D202" s="228" t="s">
        <v>365</v>
      </c>
      <c r="E202" s="229" t="s">
        <v>2773</v>
      </c>
      <c r="F202" s="230" t="s">
        <v>2777</v>
      </c>
      <c r="G202" s="231" t="s">
        <v>603</v>
      </c>
      <c r="H202" s="232">
        <v>47</v>
      </c>
      <c r="I202" s="233"/>
      <c r="J202" s="234">
        <f>ROUND(I202*H202,2)</f>
        <v>0</v>
      </c>
      <c r="K202" s="230" t="s">
        <v>1</v>
      </c>
      <c r="L202" s="45"/>
      <c r="M202" s="235" t="s">
        <v>1</v>
      </c>
      <c r="N202" s="236" t="s">
        <v>42</v>
      </c>
      <c r="O202" s="92"/>
      <c r="P202" s="237">
        <f>O202*H202</f>
        <v>0</v>
      </c>
      <c r="Q202" s="237">
        <v>0</v>
      </c>
      <c r="R202" s="237">
        <f>Q202*H202</f>
        <v>0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370</v>
      </c>
      <c r="AT202" s="239" t="s">
        <v>365</v>
      </c>
      <c r="AU202" s="239" t="s">
        <v>83</v>
      </c>
      <c r="AY202" s="18" t="s">
        <v>362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88</v>
      </c>
      <c r="BK202" s="240">
        <f>ROUND(I202*H202,2)</f>
        <v>0</v>
      </c>
      <c r="BL202" s="18" t="s">
        <v>370</v>
      </c>
      <c r="BM202" s="239" t="s">
        <v>2754</v>
      </c>
    </row>
    <row r="203" s="2" customFormat="1" ht="24.15" customHeight="1">
      <c r="A203" s="39"/>
      <c r="B203" s="40"/>
      <c r="C203" s="228" t="s">
        <v>1293</v>
      </c>
      <c r="D203" s="228" t="s">
        <v>365</v>
      </c>
      <c r="E203" s="229" t="s">
        <v>2776</v>
      </c>
      <c r="F203" s="230" t="s">
        <v>2780</v>
      </c>
      <c r="G203" s="231" t="s">
        <v>603</v>
      </c>
      <c r="H203" s="232">
        <v>12</v>
      </c>
      <c r="I203" s="233"/>
      <c r="J203" s="234">
        <f>ROUND(I203*H203,2)</f>
        <v>0</v>
      </c>
      <c r="K203" s="230" t="s">
        <v>1</v>
      </c>
      <c r="L203" s="45"/>
      <c r="M203" s="235" t="s">
        <v>1</v>
      </c>
      <c r="N203" s="236" t="s">
        <v>42</v>
      </c>
      <c r="O203" s="92"/>
      <c r="P203" s="237">
        <f>O203*H203</f>
        <v>0</v>
      </c>
      <c r="Q203" s="237">
        <v>0</v>
      </c>
      <c r="R203" s="237">
        <f>Q203*H203</f>
        <v>0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370</v>
      </c>
      <c r="AT203" s="239" t="s">
        <v>365</v>
      </c>
      <c r="AU203" s="239" t="s">
        <v>83</v>
      </c>
      <c r="AY203" s="18" t="s">
        <v>362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88</v>
      </c>
      <c r="BK203" s="240">
        <f>ROUND(I203*H203,2)</f>
        <v>0</v>
      </c>
      <c r="BL203" s="18" t="s">
        <v>370</v>
      </c>
      <c r="BM203" s="239" t="s">
        <v>2757</v>
      </c>
    </row>
    <row r="204" s="2" customFormat="1" ht="24.15" customHeight="1">
      <c r="A204" s="39"/>
      <c r="B204" s="40"/>
      <c r="C204" s="228" t="s">
        <v>1301</v>
      </c>
      <c r="D204" s="228" t="s">
        <v>365</v>
      </c>
      <c r="E204" s="229" t="s">
        <v>2779</v>
      </c>
      <c r="F204" s="230" t="s">
        <v>5125</v>
      </c>
      <c r="G204" s="231" t="s">
        <v>603</v>
      </c>
      <c r="H204" s="232">
        <v>18</v>
      </c>
      <c r="I204" s="233"/>
      <c r="J204" s="234">
        <f>ROUND(I204*H204,2)</f>
        <v>0</v>
      </c>
      <c r="K204" s="230" t="s">
        <v>1</v>
      </c>
      <c r="L204" s="45"/>
      <c r="M204" s="235" t="s">
        <v>1</v>
      </c>
      <c r="N204" s="236" t="s">
        <v>42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370</v>
      </c>
      <c r="AT204" s="239" t="s">
        <v>365</v>
      </c>
      <c r="AU204" s="239" t="s">
        <v>83</v>
      </c>
      <c r="AY204" s="18" t="s">
        <v>362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88</v>
      </c>
      <c r="BK204" s="240">
        <f>ROUND(I204*H204,2)</f>
        <v>0</v>
      </c>
      <c r="BL204" s="18" t="s">
        <v>370</v>
      </c>
      <c r="BM204" s="239" t="s">
        <v>2760</v>
      </c>
    </row>
    <row r="205" s="2" customFormat="1" ht="24.15" customHeight="1">
      <c r="A205" s="39"/>
      <c r="B205" s="40"/>
      <c r="C205" s="228" t="s">
        <v>1307</v>
      </c>
      <c r="D205" s="228" t="s">
        <v>365</v>
      </c>
      <c r="E205" s="229" t="s">
        <v>2782</v>
      </c>
      <c r="F205" s="230" t="s">
        <v>5126</v>
      </c>
      <c r="G205" s="231" t="s">
        <v>603</v>
      </c>
      <c r="H205" s="232">
        <v>18</v>
      </c>
      <c r="I205" s="233"/>
      <c r="J205" s="234">
        <f>ROUND(I205*H205,2)</f>
        <v>0</v>
      </c>
      <c r="K205" s="230" t="s">
        <v>1</v>
      </c>
      <c r="L205" s="45"/>
      <c r="M205" s="235" t="s">
        <v>1</v>
      </c>
      <c r="N205" s="236" t="s">
        <v>42</v>
      </c>
      <c r="O205" s="92"/>
      <c r="P205" s="237">
        <f>O205*H205</f>
        <v>0</v>
      </c>
      <c r="Q205" s="237">
        <v>0</v>
      </c>
      <c r="R205" s="237">
        <f>Q205*H205</f>
        <v>0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370</v>
      </c>
      <c r="AT205" s="239" t="s">
        <v>365</v>
      </c>
      <c r="AU205" s="239" t="s">
        <v>83</v>
      </c>
      <c r="AY205" s="18" t="s">
        <v>362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88</v>
      </c>
      <c r="BK205" s="240">
        <f>ROUND(I205*H205,2)</f>
        <v>0</v>
      </c>
      <c r="BL205" s="18" t="s">
        <v>370</v>
      </c>
      <c r="BM205" s="239" t="s">
        <v>2763</v>
      </c>
    </row>
    <row r="206" s="2" customFormat="1" ht="24.15" customHeight="1">
      <c r="A206" s="39"/>
      <c r="B206" s="40"/>
      <c r="C206" s="228" t="s">
        <v>1314</v>
      </c>
      <c r="D206" s="228" t="s">
        <v>365</v>
      </c>
      <c r="E206" s="229" t="s">
        <v>2785</v>
      </c>
      <c r="F206" s="230" t="s">
        <v>2783</v>
      </c>
      <c r="G206" s="231" t="s">
        <v>603</v>
      </c>
      <c r="H206" s="232">
        <v>6</v>
      </c>
      <c r="I206" s="233"/>
      <c r="J206" s="234">
        <f>ROUND(I206*H206,2)</f>
        <v>0</v>
      </c>
      <c r="K206" s="230" t="s">
        <v>1</v>
      </c>
      <c r="L206" s="45"/>
      <c r="M206" s="235" t="s">
        <v>1</v>
      </c>
      <c r="N206" s="236" t="s">
        <v>42</v>
      </c>
      <c r="O206" s="92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370</v>
      </c>
      <c r="AT206" s="239" t="s">
        <v>365</v>
      </c>
      <c r="AU206" s="239" t="s">
        <v>83</v>
      </c>
      <c r="AY206" s="18" t="s">
        <v>362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88</v>
      </c>
      <c r="BK206" s="240">
        <f>ROUND(I206*H206,2)</f>
        <v>0</v>
      </c>
      <c r="BL206" s="18" t="s">
        <v>370</v>
      </c>
      <c r="BM206" s="239" t="s">
        <v>2766</v>
      </c>
    </row>
    <row r="207" s="2" customFormat="1" ht="24.15" customHeight="1">
      <c r="A207" s="39"/>
      <c r="B207" s="40"/>
      <c r="C207" s="228" t="s">
        <v>1319</v>
      </c>
      <c r="D207" s="228" t="s">
        <v>365</v>
      </c>
      <c r="E207" s="229" t="s">
        <v>2788</v>
      </c>
      <c r="F207" s="230" t="s">
        <v>2789</v>
      </c>
      <c r="G207" s="231" t="s">
        <v>603</v>
      </c>
      <c r="H207" s="232">
        <v>136</v>
      </c>
      <c r="I207" s="233"/>
      <c r="J207" s="234">
        <f>ROUND(I207*H207,2)</f>
        <v>0</v>
      </c>
      <c r="K207" s="230" t="s">
        <v>1</v>
      </c>
      <c r="L207" s="45"/>
      <c r="M207" s="235" t="s">
        <v>1</v>
      </c>
      <c r="N207" s="236" t="s">
        <v>42</v>
      </c>
      <c r="O207" s="92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370</v>
      </c>
      <c r="AT207" s="239" t="s">
        <v>365</v>
      </c>
      <c r="AU207" s="239" t="s">
        <v>83</v>
      </c>
      <c r="AY207" s="18" t="s">
        <v>362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88</v>
      </c>
      <c r="BK207" s="240">
        <f>ROUND(I207*H207,2)</f>
        <v>0</v>
      </c>
      <c r="BL207" s="18" t="s">
        <v>370</v>
      </c>
      <c r="BM207" s="239" t="s">
        <v>2769</v>
      </c>
    </row>
    <row r="208" s="2" customFormat="1" ht="16.5" customHeight="1">
      <c r="A208" s="39"/>
      <c r="B208" s="40"/>
      <c r="C208" s="228" t="s">
        <v>1322</v>
      </c>
      <c r="D208" s="228" t="s">
        <v>365</v>
      </c>
      <c r="E208" s="229" t="s">
        <v>2791</v>
      </c>
      <c r="F208" s="230" t="s">
        <v>5127</v>
      </c>
      <c r="G208" s="231" t="s">
        <v>603</v>
      </c>
      <c r="H208" s="232">
        <v>1</v>
      </c>
      <c r="I208" s="233"/>
      <c r="J208" s="234">
        <f>ROUND(I208*H208,2)</f>
        <v>0</v>
      </c>
      <c r="K208" s="230" t="s">
        <v>1</v>
      </c>
      <c r="L208" s="45"/>
      <c r="M208" s="235" t="s">
        <v>1</v>
      </c>
      <c r="N208" s="236" t="s">
        <v>42</v>
      </c>
      <c r="O208" s="92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370</v>
      </c>
      <c r="AT208" s="239" t="s">
        <v>365</v>
      </c>
      <c r="AU208" s="239" t="s">
        <v>83</v>
      </c>
      <c r="AY208" s="18" t="s">
        <v>362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88</v>
      </c>
      <c r="BK208" s="240">
        <f>ROUND(I208*H208,2)</f>
        <v>0</v>
      </c>
      <c r="BL208" s="18" t="s">
        <v>370</v>
      </c>
      <c r="BM208" s="239" t="s">
        <v>2772</v>
      </c>
    </row>
    <row r="209" s="2" customFormat="1" ht="24.15" customHeight="1">
      <c r="A209" s="39"/>
      <c r="B209" s="40"/>
      <c r="C209" s="228" t="s">
        <v>1336</v>
      </c>
      <c r="D209" s="228" t="s">
        <v>365</v>
      </c>
      <c r="E209" s="229" t="s">
        <v>2794</v>
      </c>
      <c r="F209" s="230" t="s">
        <v>2792</v>
      </c>
      <c r="G209" s="231" t="s">
        <v>603</v>
      </c>
      <c r="H209" s="232">
        <v>1</v>
      </c>
      <c r="I209" s="233"/>
      <c r="J209" s="234">
        <f>ROUND(I209*H209,2)</f>
        <v>0</v>
      </c>
      <c r="K209" s="230" t="s">
        <v>1</v>
      </c>
      <c r="L209" s="45"/>
      <c r="M209" s="235" t="s">
        <v>1</v>
      </c>
      <c r="N209" s="236" t="s">
        <v>42</v>
      </c>
      <c r="O209" s="92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370</v>
      </c>
      <c r="AT209" s="239" t="s">
        <v>365</v>
      </c>
      <c r="AU209" s="239" t="s">
        <v>83</v>
      </c>
      <c r="AY209" s="18" t="s">
        <v>362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88</v>
      </c>
      <c r="BK209" s="240">
        <f>ROUND(I209*H209,2)</f>
        <v>0</v>
      </c>
      <c r="BL209" s="18" t="s">
        <v>370</v>
      </c>
      <c r="BM209" s="239" t="s">
        <v>2775</v>
      </c>
    </row>
    <row r="210" s="2" customFormat="1" ht="24.15" customHeight="1">
      <c r="A210" s="39"/>
      <c r="B210" s="40"/>
      <c r="C210" s="228" t="s">
        <v>1341</v>
      </c>
      <c r="D210" s="228" t="s">
        <v>365</v>
      </c>
      <c r="E210" s="229" t="s">
        <v>2797</v>
      </c>
      <c r="F210" s="230" t="s">
        <v>2795</v>
      </c>
      <c r="G210" s="231" t="s">
        <v>603</v>
      </c>
      <c r="H210" s="232">
        <v>66</v>
      </c>
      <c r="I210" s="233"/>
      <c r="J210" s="234">
        <f>ROUND(I210*H210,2)</f>
        <v>0</v>
      </c>
      <c r="K210" s="230" t="s">
        <v>1</v>
      </c>
      <c r="L210" s="45"/>
      <c r="M210" s="235" t="s">
        <v>1</v>
      </c>
      <c r="N210" s="236" t="s">
        <v>42</v>
      </c>
      <c r="O210" s="92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370</v>
      </c>
      <c r="AT210" s="239" t="s">
        <v>365</v>
      </c>
      <c r="AU210" s="239" t="s">
        <v>83</v>
      </c>
      <c r="AY210" s="18" t="s">
        <v>362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88</v>
      </c>
      <c r="BK210" s="240">
        <f>ROUND(I210*H210,2)</f>
        <v>0</v>
      </c>
      <c r="BL210" s="18" t="s">
        <v>370</v>
      </c>
      <c r="BM210" s="239" t="s">
        <v>2778</v>
      </c>
    </row>
    <row r="211" s="2" customFormat="1" ht="24.15" customHeight="1">
      <c r="A211" s="39"/>
      <c r="B211" s="40"/>
      <c r="C211" s="228" t="s">
        <v>1351</v>
      </c>
      <c r="D211" s="228" t="s">
        <v>365</v>
      </c>
      <c r="E211" s="229" t="s">
        <v>2800</v>
      </c>
      <c r="F211" s="230" t="s">
        <v>2801</v>
      </c>
      <c r="G211" s="231" t="s">
        <v>603</v>
      </c>
      <c r="H211" s="232">
        <v>11</v>
      </c>
      <c r="I211" s="233"/>
      <c r="J211" s="234">
        <f>ROUND(I211*H211,2)</f>
        <v>0</v>
      </c>
      <c r="K211" s="230" t="s">
        <v>1</v>
      </c>
      <c r="L211" s="45"/>
      <c r="M211" s="235" t="s">
        <v>1</v>
      </c>
      <c r="N211" s="236" t="s">
        <v>42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370</v>
      </c>
      <c r="AT211" s="239" t="s">
        <v>365</v>
      </c>
      <c r="AU211" s="239" t="s">
        <v>83</v>
      </c>
      <c r="AY211" s="18" t="s">
        <v>362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88</v>
      </c>
      <c r="BK211" s="240">
        <f>ROUND(I211*H211,2)</f>
        <v>0</v>
      </c>
      <c r="BL211" s="18" t="s">
        <v>370</v>
      </c>
      <c r="BM211" s="239" t="s">
        <v>2781</v>
      </c>
    </row>
    <row r="212" s="2" customFormat="1" ht="16.5" customHeight="1">
      <c r="A212" s="39"/>
      <c r="B212" s="40"/>
      <c r="C212" s="228" t="s">
        <v>1357</v>
      </c>
      <c r="D212" s="228" t="s">
        <v>365</v>
      </c>
      <c r="E212" s="229" t="s">
        <v>2806</v>
      </c>
      <c r="F212" s="230" t="s">
        <v>5128</v>
      </c>
      <c r="G212" s="231" t="s">
        <v>603</v>
      </c>
      <c r="H212" s="232">
        <v>1</v>
      </c>
      <c r="I212" s="233"/>
      <c r="J212" s="234">
        <f>ROUND(I212*H212,2)</f>
        <v>0</v>
      </c>
      <c r="K212" s="230" t="s">
        <v>1</v>
      </c>
      <c r="L212" s="45"/>
      <c r="M212" s="235" t="s">
        <v>1</v>
      </c>
      <c r="N212" s="236" t="s">
        <v>42</v>
      </c>
      <c r="O212" s="92"/>
      <c r="P212" s="237">
        <f>O212*H212</f>
        <v>0</v>
      </c>
      <c r="Q212" s="237">
        <v>0</v>
      </c>
      <c r="R212" s="237">
        <f>Q212*H212</f>
        <v>0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370</v>
      </c>
      <c r="AT212" s="239" t="s">
        <v>365</v>
      </c>
      <c r="AU212" s="239" t="s">
        <v>83</v>
      </c>
      <c r="AY212" s="18" t="s">
        <v>362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88</v>
      </c>
      <c r="BK212" s="240">
        <f>ROUND(I212*H212,2)</f>
        <v>0</v>
      </c>
      <c r="BL212" s="18" t="s">
        <v>370</v>
      </c>
      <c r="BM212" s="239" t="s">
        <v>2784</v>
      </c>
    </row>
    <row r="213" s="2" customFormat="1" ht="24.15" customHeight="1">
      <c r="A213" s="39"/>
      <c r="B213" s="40"/>
      <c r="C213" s="228" t="s">
        <v>1364</v>
      </c>
      <c r="D213" s="228" t="s">
        <v>365</v>
      </c>
      <c r="E213" s="229" t="s">
        <v>2809</v>
      </c>
      <c r="F213" s="230" t="s">
        <v>2807</v>
      </c>
      <c r="G213" s="231" t="s">
        <v>603</v>
      </c>
      <c r="H213" s="232">
        <v>1</v>
      </c>
      <c r="I213" s="233"/>
      <c r="J213" s="234">
        <f>ROUND(I213*H213,2)</f>
        <v>0</v>
      </c>
      <c r="K213" s="230" t="s">
        <v>1</v>
      </c>
      <c r="L213" s="45"/>
      <c r="M213" s="235" t="s">
        <v>1</v>
      </c>
      <c r="N213" s="236" t="s">
        <v>42</v>
      </c>
      <c r="O213" s="92"/>
      <c r="P213" s="237">
        <f>O213*H213</f>
        <v>0</v>
      </c>
      <c r="Q213" s="237">
        <v>0</v>
      </c>
      <c r="R213" s="237">
        <f>Q213*H213</f>
        <v>0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370</v>
      </c>
      <c r="AT213" s="239" t="s">
        <v>365</v>
      </c>
      <c r="AU213" s="239" t="s">
        <v>83</v>
      </c>
      <c r="AY213" s="18" t="s">
        <v>362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88</v>
      </c>
      <c r="BK213" s="240">
        <f>ROUND(I213*H213,2)</f>
        <v>0</v>
      </c>
      <c r="BL213" s="18" t="s">
        <v>370</v>
      </c>
      <c r="BM213" s="239" t="s">
        <v>2787</v>
      </c>
    </row>
    <row r="214" s="2" customFormat="1" ht="37.8" customHeight="1">
      <c r="A214" s="39"/>
      <c r="B214" s="40"/>
      <c r="C214" s="228" t="s">
        <v>1369</v>
      </c>
      <c r="D214" s="228" t="s">
        <v>365</v>
      </c>
      <c r="E214" s="229" t="s">
        <v>2812</v>
      </c>
      <c r="F214" s="230" t="s">
        <v>2813</v>
      </c>
      <c r="G214" s="231" t="s">
        <v>603</v>
      </c>
      <c r="H214" s="232">
        <v>18</v>
      </c>
      <c r="I214" s="233"/>
      <c r="J214" s="234">
        <f>ROUND(I214*H214,2)</f>
        <v>0</v>
      </c>
      <c r="K214" s="230" t="s">
        <v>1</v>
      </c>
      <c r="L214" s="45"/>
      <c r="M214" s="235" t="s">
        <v>1</v>
      </c>
      <c r="N214" s="236" t="s">
        <v>42</v>
      </c>
      <c r="O214" s="92"/>
      <c r="P214" s="237">
        <f>O214*H214</f>
        <v>0</v>
      </c>
      <c r="Q214" s="237">
        <v>0</v>
      </c>
      <c r="R214" s="237">
        <f>Q214*H214</f>
        <v>0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370</v>
      </c>
      <c r="AT214" s="239" t="s">
        <v>365</v>
      </c>
      <c r="AU214" s="239" t="s">
        <v>83</v>
      </c>
      <c r="AY214" s="18" t="s">
        <v>362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88</v>
      </c>
      <c r="BK214" s="240">
        <f>ROUND(I214*H214,2)</f>
        <v>0</v>
      </c>
      <c r="BL214" s="18" t="s">
        <v>370</v>
      </c>
      <c r="BM214" s="239" t="s">
        <v>2790</v>
      </c>
    </row>
    <row r="215" s="2" customFormat="1" ht="24.15" customHeight="1">
      <c r="A215" s="39"/>
      <c r="B215" s="40"/>
      <c r="C215" s="228" t="s">
        <v>1378</v>
      </c>
      <c r="D215" s="228" t="s">
        <v>365</v>
      </c>
      <c r="E215" s="229" t="s">
        <v>2818</v>
      </c>
      <c r="F215" s="230" t="s">
        <v>5129</v>
      </c>
      <c r="G215" s="231" t="s">
        <v>603</v>
      </c>
      <c r="H215" s="232">
        <v>2</v>
      </c>
      <c r="I215" s="233"/>
      <c r="J215" s="234">
        <f>ROUND(I215*H215,2)</f>
        <v>0</v>
      </c>
      <c r="K215" s="230" t="s">
        <v>1</v>
      </c>
      <c r="L215" s="45"/>
      <c r="M215" s="235" t="s">
        <v>1</v>
      </c>
      <c r="N215" s="236" t="s">
        <v>42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370</v>
      </c>
      <c r="AT215" s="239" t="s">
        <v>365</v>
      </c>
      <c r="AU215" s="239" t="s">
        <v>83</v>
      </c>
      <c r="AY215" s="18" t="s">
        <v>362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88</v>
      </c>
      <c r="BK215" s="240">
        <f>ROUND(I215*H215,2)</f>
        <v>0</v>
      </c>
      <c r="BL215" s="18" t="s">
        <v>370</v>
      </c>
      <c r="BM215" s="239" t="s">
        <v>2793</v>
      </c>
    </row>
    <row r="216" s="2" customFormat="1" ht="24.15" customHeight="1">
      <c r="A216" s="39"/>
      <c r="B216" s="40"/>
      <c r="C216" s="228" t="s">
        <v>1383</v>
      </c>
      <c r="D216" s="228" t="s">
        <v>365</v>
      </c>
      <c r="E216" s="229" t="s">
        <v>2821</v>
      </c>
      <c r="F216" s="230" t="s">
        <v>5130</v>
      </c>
      <c r="G216" s="231" t="s">
        <v>603</v>
      </c>
      <c r="H216" s="232">
        <v>6</v>
      </c>
      <c r="I216" s="233"/>
      <c r="J216" s="234">
        <f>ROUND(I216*H216,2)</f>
        <v>0</v>
      </c>
      <c r="K216" s="230" t="s">
        <v>1</v>
      </c>
      <c r="L216" s="45"/>
      <c r="M216" s="235" t="s">
        <v>1</v>
      </c>
      <c r="N216" s="236" t="s">
        <v>42</v>
      </c>
      <c r="O216" s="92"/>
      <c r="P216" s="237">
        <f>O216*H216</f>
        <v>0</v>
      </c>
      <c r="Q216" s="237">
        <v>0</v>
      </c>
      <c r="R216" s="237">
        <f>Q216*H216</f>
        <v>0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370</v>
      </c>
      <c r="AT216" s="239" t="s">
        <v>365</v>
      </c>
      <c r="AU216" s="239" t="s">
        <v>83</v>
      </c>
      <c r="AY216" s="18" t="s">
        <v>362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88</v>
      </c>
      <c r="BK216" s="240">
        <f>ROUND(I216*H216,2)</f>
        <v>0</v>
      </c>
      <c r="BL216" s="18" t="s">
        <v>370</v>
      </c>
      <c r="BM216" s="239" t="s">
        <v>2796</v>
      </c>
    </row>
    <row r="217" s="2" customFormat="1" ht="37.8" customHeight="1">
      <c r="A217" s="39"/>
      <c r="B217" s="40"/>
      <c r="C217" s="228" t="s">
        <v>1397</v>
      </c>
      <c r="D217" s="228" t="s">
        <v>365</v>
      </c>
      <c r="E217" s="229" t="s">
        <v>2824</v>
      </c>
      <c r="F217" s="230" t="s">
        <v>5131</v>
      </c>
      <c r="G217" s="231" t="s">
        <v>603</v>
      </c>
      <c r="H217" s="232">
        <v>2</v>
      </c>
      <c r="I217" s="233"/>
      <c r="J217" s="234">
        <f>ROUND(I217*H217,2)</f>
        <v>0</v>
      </c>
      <c r="K217" s="230" t="s">
        <v>1</v>
      </c>
      <c r="L217" s="45"/>
      <c r="M217" s="235" t="s">
        <v>1</v>
      </c>
      <c r="N217" s="236" t="s">
        <v>42</v>
      </c>
      <c r="O217" s="92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370</v>
      </c>
      <c r="AT217" s="239" t="s">
        <v>365</v>
      </c>
      <c r="AU217" s="239" t="s">
        <v>83</v>
      </c>
      <c r="AY217" s="18" t="s">
        <v>362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88</v>
      </c>
      <c r="BK217" s="240">
        <f>ROUND(I217*H217,2)</f>
        <v>0</v>
      </c>
      <c r="BL217" s="18" t="s">
        <v>370</v>
      </c>
      <c r="BM217" s="239" t="s">
        <v>2799</v>
      </c>
    </row>
    <row r="218" s="2" customFormat="1" ht="24.15" customHeight="1">
      <c r="A218" s="39"/>
      <c r="B218" s="40"/>
      <c r="C218" s="228" t="s">
        <v>1405</v>
      </c>
      <c r="D218" s="228" t="s">
        <v>365</v>
      </c>
      <c r="E218" s="229" t="s">
        <v>2827</v>
      </c>
      <c r="F218" s="230" t="s">
        <v>2819</v>
      </c>
      <c r="G218" s="231" t="s">
        <v>603</v>
      </c>
      <c r="H218" s="232">
        <v>5</v>
      </c>
      <c r="I218" s="233"/>
      <c r="J218" s="234">
        <f>ROUND(I218*H218,2)</f>
        <v>0</v>
      </c>
      <c r="K218" s="230" t="s">
        <v>1</v>
      </c>
      <c r="L218" s="45"/>
      <c r="M218" s="235" t="s">
        <v>1</v>
      </c>
      <c r="N218" s="236" t="s">
        <v>42</v>
      </c>
      <c r="O218" s="92"/>
      <c r="P218" s="237">
        <f>O218*H218</f>
        <v>0</v>
      </c>
      <c r="Q218" s="237">
        <v>0</v>
      </c>
      <c r="R218" s="237">
        <f>Q218*H218</f>
        <v>0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370</v>
      </c>
      <c r="AT218" s="239" t="s">
        <v>365</v>
      </c>
      <c r="AU218" s="239" t="s">
        <v>83</v>
      </c>
      <c r="AY218" s="18" t="s">
        <v>362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88</v>
      </c>
      <c r="BK218" s="240">
        <f>ROUND(I218*H218,2)</f>
        <v>0</v>
      </c>
      <c r="BL218" s="18" t="s">
        <v>370</v>
      </c>
      <c r="BM218" s="239" t="s">
        <v>2802</v>
      </c>
    </row>
    <row r="219" s="2" customFormat="1" ht="24.15" customHeight="1">
      <c r="A219" s="39"/>
      <c r="B219" s="40"/>
      <c r="C219" s="228" t="s">
        <v>1410</v>
      </c>
      <c r="D219" s="228" t="s">
        <v>365</v>
      </c>
      <c r="E219" s="229" t="s">
        <v>2830</v>
      </c>
      <c r="F219" s="230" t="s">
        <v>2822</v>
      </c>
      <c r="G219" s="231" t="s">
        <v>603</v>
      </c>
      <c r="H219" s="232">
        <v>20</v>
      </c>
      <c r="I219" s="233"/>
      <c r="J219" s="234">
        <f>ROUND(I219*H219,2)</f>
        <v>0</v>
      </c>
      <c r="K219" s="230" t="s">
        <v>1</v>
      </c>
      <c r="L219" s="45"/>
      <c r="M219" s="235" t="s">
        <v>1</v>
      </c>
      <c r="N219" s="236" t="s">
        <v>42</v>
      </c>
      <c r="O219" s="92"/>
      <c r="P219" s="237">
        <f>O219*H219</f>
        <v>0</v>
      </c>
      <c r="Q219" s="237">
        <v>0</v>
      </c>
      <c r="R219" s="237">
        <f>Q219*H219</f>
        <v>0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370</v>
      </c>
      <c r="AT219" s="239" t="s">
        <v>365</v>
      </c>
      <c r="AU219" s="239" t="s">
        <v>83</v>
      </c>
      <c r="AY219" s="18" t="s">
        <v>362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88</v>
      </c>
      <c r="BK219" s="240">
        <f>ROUND(I219*H219,2)</f>
        <v>0</v>
      </c>
      <c r="BL219" s="18" t="s">
        <v>370</v>
      </c>
      <c r="BM219" s="239" t="s">
        <v>2808</v>
      </c>
    </row>
    <row r="220" s="2" customFormat="1" ht="24.15" customHeight="1">
      <c r="A220" s="39"/>
      <c r="B220" s="40"/>
      <c r="C220" s="228" t="s">
        <v>1416</v>
      </c>
      <c r="D220" s="228" t="s">
        <v>365</v>
      </c>
      <c r="E220" s="229" t="s">
        <v>2833</v>
      </c>
      <c r="F220" s="230" t="s">
        <v>2825</v>
      </c>
      <c r="G220" s="231" t="s">
        <v>603</v>
      </c>
      <c r="H220" s="232">
        <v>58</v>
      </c>
      <c r="I220" s="233"/>
      <c r="J220" s="234">
        <f>ROUND(I220*H220,2)</f>
        <v>0</v>
      </c>
      <c r="K220" s="230" t="s">
        <v>1</v>
      </c>
      <c r="L220" s="45"/>
      <c r="M220" s="235" t="s">
        <v>1</v>
      </c>
      <c r="N220" s="236" t="s">
        <v>42</v>
      </c>
      <c r="O220" s="92"/>
      <c r="P220" s="237">
        <f>O220*H220</f>
        <v>0</v>
      </c>
      <c r="Q220" s="237">
        <v>0</v>
      </c>
      <c r="R220" s="237">
        <f>Q220*H220</f>
        <v>0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370</v>
      </c>
      <c r="AT220" s="239" t="s">
        <v>365</v>
      </c>
      <c r="AU220" s="239" t="s">
        <v>83</v>
      </c>
      <c r="AY220" s="18" t="s">
        <v>362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88</v>
      </c>
      <c r="BK220" s="240">
        <f>ROUND(I220*H220,2)</f>
        <v>0</v>
      </c>
      <c r="BL220" s="18" t="s">
        <v>370</v>
      </c>
      <c r="BM220" s="239" t="s">
        <v>2811</v>
      </c>
    </row>
    <row r="221" s="2" customFormat="1" ht="24.15" customHeight="1">
      <c r="A221" s="39"/>
      <c r="B221" s="40"/>
      <c r="C221" s="228" t="s">
        <v>1428</v>
      </c>
      <c r="D221" s="228" t="s">
        <v>365</v>
      </c>
      <c r="E221" s="229" t="s">
        <v>2836</v>
      </c>
      <c r="F221" s="230" t="s">
        <v>2828</v>
      </c>
      <c r="G221" s="231" t="s">
        <v>603</v>
      </c>
      <c r="H221" s="232">
        <v>5</v>
      </c>
      <c r="I221" s="233"/>
      <c r="J221" s="234">
        <f>ROUND(I221*H221,2)</f>
        <v>0</v>
      </c>
      <c r="K221" s="230" t="s">
        <v>1</v>
      </c>
      <c r="L221" s="45"/>
      <c r="M221" s="235" t="s">
        <v>1</v>
      </c>
      <c r="N221" s="236" t="s">
        <v>42</v>
      </c>
      <c r="O221" s="92"/>
      <c r="P221" s="237">
        <f>O221*H221</f>
        <v>0</v>
      </c>
      <c r="Q221" s="237">
        <v>0</v>
      </c>
      <c r="R221" s="237">
        <f>Q221*H221</f>
        <v>0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370</v>
      </c>
      <c r="AT221" s="239" t="s">
        <v>365</v>
      </c>
      <c r="AU221" s="239" t="s">
        <v>83</v>
      </c>
      <c r="AY221" s="18" t="s">
        <v>362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88</v>
      </c>
      <c r="BK221" s="240">
        <f>ROUND(I221*H221,2)</f>
        <v>0</v>
      </c>
      <c r="BL221" s="18" t="s">
        <v>370</v>
      </c>
      <c r="BM221" s="239" t="s">
        <v>2814</v>
      </c>
    </row>
    <row r="222" s="2" customFormat="1" ht="24.15" customHeight="1">
      <c r="A222" s="39"/>
      <c r="B222" s="40"/>
      <c r="C222" s="228" t="s">
        <v>1435</v>
      </c>
      <c r="D222" s="228" t="s">
        <v>365</v>
      </c>
      <c r="E222" s="229" t="s">
        <v>2839</v>
      </c>
      <c r="F222" s="230" t="s">
        <v>2831</v>
      </c>
      <c r="G222" s="231" t="s">
        <v>403</v>
      </c>
      <c r="H222" s="232">
        <v>133</v>
      </c>
      <c r="I222" s="233"/>
      <c r="J222" s="234">
        <f>ROUND(I222*H222,2)</f>
        <v>0</v>
      </c>
      <c r="K222" s="230" t="s">
        <v>1</v>
      </c>
      <c r="L222" s="45"/>
      <c r="M222" s="235" t="s">
        <v>1</v>
      </c>
      <c r="N222" s="236" t="s">
        <v>42</v>
      </c>
      <c r="O222" s="92"/>
      <c r="P222" s="237">
        <f>O222*H222</f>
        <v>0</v>
      </c>
      <c r="Q222" s="237">
        <v>0</v>
      </c>
      <c r="R222" s="237">
        <f>Q222*H222</f>
        <v>0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370</v>
      </c>
      <c r="AT222" s="239" t="s">
        <v>365</v>
      </c>
      <c r="AU222" s="239" t="s">
        <v>83</v>
      </c>
      <c r="AY222" s="18" t="s">
        <v>362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88</v>
      </c>
      <c r="BK222" s="240">
        <f>ROUND(I222*H222,2)</f>
        <v>0</v>
      </c>
      <c r="BL222" s="18" t="s">
        <v>370</v>
      </c>
      <c r="BM222" s="239" t="s">
        <v>2820</v>
      </c>
    </row>
    <row r="223" s="2" customFormat="1" ht="21.75" customHeight="1">
      <c r="A223" s="39"/>
      <c r="B223" s="40"/>
      <c r="C223" s="228" t="s">
        <v>1444</v>
      </c>
      <c r="D223" s="228" t="s">
        <v>365</v>
      </c>
      <c r="E223" s="229" t="s">
        <v>2842</v>
      </c>
      <c r="F223" s="230" t="s">
        <v>5132</v>
      </c>
      <c r="G223" s="231" t="s">
        <v>603</v>
      </c>
      <c r="H223" s="232">
        <v>75</v>
      </c>
      <c r="I223" s="233"/>
      <c r="J223" s="234">
        <f>ROUND(I223*H223,2)</f>
        <v>0</v>
      </c>
      <c r="K223" s="230" t="s">
        <v>1</v>
      </c>
      <c r="L223" s="45"/>
      <c r="M223" s="235" t="s">
        <v>1</v>
      </c>
      <c r="N223" s="236" t="s">
        <v>42</v>
      </c>
      <c r="O223" s="92"/>
      <c r="P223" s="237">
        <f>O223*H223</f>
        <v>0</v>
      </c>
      <c r="Q223" s="237">
        <v>0</v>
      </c>
      <c r="R223" s="237">
        <f>Q223*H223</f>
        <v>0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370</v>
      </c>
      <c r="AT223" s="239" t="s">
        <v>365</v>
      </c>
      <c r="AU223" s="239" t="s">
        <v>83</v>
      </c>
      <c r="AY223" s="18" t="s">
        <v>362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88</v>
      </c>
      <c r="BK223" s="240">
        <f>ROUND(I223*H223,2)</f>
        <v>0</v>
      </c>
      <c r="BL223" s="18" t="s">
        <v>370</v>
      </c>
      <c r="BM223" s="239" t="s">
        <v>2823</v>
      </c>
    </row>
    <row r="224" s="2" customFormat="1" ht="24.15" customHeight="1">
      <c r="A224" s="39"/>
      <c r="B224" s="40"/>
      <c r="C224" s="228" t="s">
        <v>1453</v>
      </c>
      <c r="D224" s="228" t="s">
        <v>365</v>
      </c>
      <c r="E224" s="229" t="s">
        <v>2845</v>
      </c>
      <c r="F224" s="230" t="s">
        <v>5133</v>
      </c>
      <c r="G224" s="231" t="s">
        <v>603</v>
      </c>
      <c r="H224" s="232">
        <v>1</v>
      </c>
      <c r="I224" s="233"/>
      <c r="J224" s="234">
        <f>ROUND(I224*H224,2)</f>
        <v>0</v>
      </c>
      <c r="K224" s="230" t="s">
        <v>1</v>
      </c>
      <c r="L224" s="45"/>
      <c r="M224" s="235" t="s">
        <v>1</v>
      </c>
      <c r="N224" s="236" t="s">
        <v>42</v>
      </c>
      <c r="O224" s="92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370</v>
      </c>
      <c r="AT224" s="239" t="s">
        <v>365</v>
      </c>
      <c r="AU224" s="239" t="s">
        <v>83</v>
      </c>
      <c r="AY224" s="18" t="s">
        <v>362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88</v>
      </c>
      <c r="BK224" s="240">
        <f>ROUND(I224*H224,2)</f>
        <v>0</v>
      </c>
      <c r="BL224" s="18" t="s">
        <v>370</v>
      </c>
      <c r="BM224" s="239" t="s">
        <v>2826</v>
      </c>
    </row>
    <row r="225" s="2" customFormat="1" ht="24.15" customHeight="1">
      <c r="A225" s="39"/>
      <c r="B225" s="40"/>
      <c r="C225" s="228" t="s">
        <v>1457</v>
      </c>
      <c r="D225" s="228" t="s">
        <v>365</v>
      </c>
      <c r="E225" s="229" t="s">
        <v>2848</v>
      </c>
      <c r="F225" s="230" t="s">
        <v>2837</v>
      </c>
      <c r="G225" s="231" t="s">
        <v>603</v>
      </c>
      <c r="H225" s="232">
        <v>66</v>
      </c>
      <c r="I225" s="233"/>
      <c r="J225" s="234">
        <f>ROUND(I225*H225,2)</f>
        <v>0</v>
      </c>
      <c r="K225" s="230" t="s">
        <v>1</v>
      </c>
      <c r="L225" s="45"/>
      <c r="M225" s="235" t="s">
        <v>1</v>
      </c>
      <c r="N225" s="236" t="s">
        <v>42</v>
      </c>
      <c r="O225" s="92"/>
      <c r="P225" s="237">
        <f>O225*H225</f>
        <v>0</v>
      </c>
      <c r="Q225" s="237">
        <v>0</v>
      </c>
      <c r="R225" s="237">
        <f>Q225*H225</f>
        <v>0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370</v>
      </c>
      <c r="AT225" s="239" t="s">
        <v>365</v>
      </c>
      <c r="AU225" s="239" t="s">
        <v>83</v>
      </c>
      <c r="AY225" s="18" t="s">
        <v>362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88</v>
      </c>
      <c r="BK225" s="240">
        <f>ROUND(I225*H225,2)</f>
        <v>0</v>
      </c>
      <c r="BL225" s="18" t="s">
        <v>370</v>
      </c>
      <c r="BM225" s="239" t="s">
        <v>2829</v>
      </c>
    </row>
    <row r="226" s="2" customFormat="1" ht="16.5" customHeight="1">
      <c r="A226" s="39"/>
      <c r="B226" s="40"/>
      <c r="C226" s="228" t="s">
        <v>1461</v>
      </c>
      <c r="D226" s="228" t="s">
        <v>365</v>
      </c>
      <c r="E226" s="229" t="s">
        <v>2851</v>
      </c>
      <c r="F226" s="230" t="s">
        <v>2840</v>
      </c>
      <c r="G226" s="231" t="s">
        <v>603</v>
      </c>
      <c r="H226" s="232">
        <v>1396</v>
      </c>
      <c r="I226" s="233"/>
      <c r="J226" s="234">
        <f>ROUND(I226*H226,2)</f>
        <v>0</v>
      </c>
      <c r="K226" s="230" t="s">
        <v>1</v>
      </c>
      <c r="L226" s="45"/>
      <c r="M226" s="235" t="s">
        <v>1</v>
      </c>
      <c r="N226" s="236" t="s">
        <v>42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370</v>
      </c>
      <c r="AT226" s="239" t="s">
        <v>365</v>
      </c>
      <c r="AU226" s="239" t="s">
        <v>83</v>
      </c>
      <c r="AY226" s="18" t="s">
        <v>362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88</v>
      </c>
      <c r="BK226" s="240">
        <f>ROUND(I226*H226,2)</f>
        <v>0</v>
      </c>
      <c r="BL226" s="18" t="s">
        <v>370</v>
      </c>
      <c r="BM226" s="239" t="s">
        <v>2832</v>
      </c>
    </row>
    <row r="227" s="2" customFormat="1" ht="16.5" customHeight="1">
      <c r="A227" s="39"/>
      <c r="B227" s="40"/>
      <c r="C227" s="228" t="s">
        <v>1170</v>
      </c>
      <c r="D227" s="228" t="s">
        <v>365</v>
      </c>
      <c r="E227" s="229" t="s">
        <v>2854</v>
      </c>
      <c r="F227" s="230" t="s">
        <v>2843</v>
      </c>
      <c r="G227" s="231" t="s">
        <v>603</v>
      </c>
      <c r="H227" s="232">
        <v>615</v>
      </c>
      <c r="I227" s="233"/>
      <c r="J227" s="234">
        <f>ROUND(I227*H227,2)</f>
        <v>0</v>
      </c>
      <c r="K227" s="230" t="s">
        <v>1</v>
      </c>
      <c r="L227" s="45"/>
      <c r="M227" s="235" t="s">
        <v>1</v>
      </c>
      <c r="N227" s="236" t="s">
        <v>42</v>
      </c>
      <c r="O227" s="92"/>
      <c r="P227" s="237">
        <f>O227*H227</f>
        <v>0</v>
      </c>
      <c r="Q227" s="237">
        <v>0</v>
      </c>
      <c r="R227" s="237">
        <f>Q227*H227</f>
        <v>0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370</v>
      </c>
      <c r="AT227" s="239" t="s">
        <v>365</v>
      </c>
      <c r="AU227" s="239" t="s">
        <v>83</v>
      </c>
      <c r="AY227" s="18" t="s">
        <v>362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88</v>
      </c>
      <c r="BK227" s="240">
        <f>ROUND(I227*H227,2)</f>
        <v>0</v>
      </c>
      <c r="BL227" s="18" t="s">
        <v>370</v>
      </c>
      <c r="BM227" s="239" t="s">
        <v>2835</v>
      </c>
    </row>
    <row r="228" s="2" customFormat="1" ht="16.5" customHeight="1">
      <c r="A228" s="39"/>
      <c r="B228" s="40"/>
      <c r="C228" s="228" t="s">
        <v>1471</v>
      </c>
      <c r="D228" s="228" t="s">
        <v>365</v>
      </c>
      <c r="E228" s="229" t="s">
        <v>5134</v>
      </c>
      <c r="F228" s="230" t="s">
        <v>5135</v>
      </c>
      <c r="G228" s="231" t="s">
        <v>603</v>
      </c>
      <c r="H228" s="232">
        <v>3860</v>
      </c>
      <c r="I228" s="233"/>
      <c r="J228" s="234">
        <f>ROUND(I228*H228,2)</f>
        <v>0</v>
      </c>
      <c r="K228" s="230" t="s">
        <v>1</v>
      </c>
      <c r="L228" s="45"/>
      <c r="M228" s="235" t="s">
        <v>1</v>
      </c>
      <c r="N228" s="236" t="s">
        <v>42</v>
      </c>
      <c r="O228" s="92"/>
      <c r="P228" s="237">
        <f>O228*H228</f>
        <v>0</v>
      </c>
      <c r="Q228" s="237">
        <v>0</v>
      </c>
      <c r="R228" s="237">
        <f>Q228*H228</f>
        <v>0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370</v>
      </c>
      <c r="AT228" s="239" t="s">
        <v>365</v>
      </c>
      <c r="AU228" s="239" t="s">
        <v>83</v>
      </c>
      <c r="AY228" s="18" t="s">
        <v>362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88</v>
      </c>
      <c r="BK228" s="240">
        <f>ROUND(I228*H228,2)</f>
        <v>0</v>
      </c>
      <c r="BL228" s="18" t="s">
        <v>370</v>
      </c>
      <c r="BM228" s="239" t="s">
        <v>2838</v>
      </c>
    </row>
    <row r="229" s="2" customFormat="1" ht="16.5" customHeight="1">
      <c r="A229" s="39"/>
      <c r="B229" s="40"/>
      <c r="C229" s="228" t="s">
        <v>1477</v>
      </c>
      <c r="D229" s="228" t="s">
        <v>365</v>
      </c>
      <c r="E229" s="229" t="s">
        <v>5136</v>
      </c>
      <c r="F229" s="230" t="s">
        <v>2849</v>
      </c>
      <c r="G229" s="231" t="s">
        <v>603</v>
      </c>
      <c r="H229" s="232">
        <v>2145</v>
      </c>
      <c r="I229" s="233"/>
      <c r="J229" s="234">
        <f>ROUND(I229*H229,2)</f>
        <v>0</v>
      </c>
      <c r="K229" s="230" t="s">
        <v>1</v>
      </c>
      <c r="L229" s="45"/>
      <c r="M229" s="235" t="s">
        <v>1</v>
      </c>
      <c r="N229" s="236" t="s">
        <v>42</v>
      </c>
      <c r="O229" s="92"/>
      <c r="P229" s="237">
        <f>O229*H229</f>
        <v>0</v>
      </c>
      <c r="Q229" s="237">
        <v>0</v>
      </c>
      <c r="R229" s="237">
        <f>Q229*H229</f>
        <v>0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370</v>
      </c>
      <c r="AT229" s="239" t="s">
        <v>365</v>
      </c>
      <c r="AU229" s="239" t="s">
        <v>83</v>
      </c>
      <c r="AY229" s="18" t="s">
        <v>362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88</v>
      </c>
      <c r="BK229" s="240">
        <f>ROUND(I229*H229,2)</f>
        <v>0</v>
      </c>
      <c r="BL229" s="18" t="s">
        <v>370</v>
      </c>
      <c r="BM229" s="239" t="s">
        <v>2841</v>
      </c>
    </row>
    <row r="230" s="2" customFormat="1" ht="16.5" customHeight="1">
      <c r="A230" s="39"/>
      <c r="B230" s="40"/>
      <c r="C230" s="228" t="s">
        <v>1486</v>
      </c>
      <c r="D230" s="228" t="s">
        <v>365</v>
      </c>
      <c r="E230" s="229" t="s">
        <v>5137</v>
      </c>
      <c r="F230" s="230" t="s">
        <v>2852</v>
      </c>
      <c r="G230" s="231" t="s">
        <v>603</v>
      </c>
      <c r="H230" s="232">
        <v>752</v>
      </c>
      <c r="I230" s="233"/>
      <c r="J230" s="234">
        <f>ROUND(I230*H230,2)</f>
        <v>0</v>
      </c>
      <c r="K230" s="230" t="s">
        <v>1</v>
      </c>
      <c r="L230" s="45"/>
      <c r="M230" s="235" t="s">
        <v>1</v>
      </c>
      <c r="N230" s="236" t="s">
        <v>42</v>
      </c>
      <c r="O230" s="92"/>
      <c r="P230" s="237">
        <f>O230*H230</f>
        <v>0</v>
      </c>
      <c r="Q230" s="237">
        <v>0</v>
      </c>
      <c r="R230" s="237">
        <f>Q230*H230</f>
        <v>0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370</v>
      </c>
      <c r="AT230" s="239" t="s">
        <v>365</v>
      </c>
      <c r="AU230" s="239" t="s">
        <v>83</v>
      </c>
      <c r="AY230" s="18" t="s">
        <v>362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88</v>
      </c>
      <c r="BK230" s="240">
        <f>ROUND(I230*H230,2)</f>
        <v>0</v>
      </c>
      <c r="BL230" s="18" t="s">
        <v>370</v>
      </c>
      <c r="BM230" s="239" t="s">
        <v>2844</v>
      </c>
    </row>
    <row r="231" s="2" customFormat="1" ht="16.5" customHeight="1">
      <c r="A231" s="39"/>
      <c r="B231" s="40"/>
      <c r="C231" s="228" t="s">
        <v>1205</v>
      </c>
      <c r="D231" s="228" t="s">
        <v>365</v>
      </c>
      <c r="E231" s="229" t="s">
        <v>5138</v>
      </c>
      <c r="F231" s="230" t="s">
        <v>2855</v>
      </c>
      <c r="G231" s="231" t="s">
        <v>603</v>
      </c>
      <c r="H231" s="232">
        <v>5</v>
      </c>
      <c r="I231" s="233"/>
      <c r="J231" s="234">
        <f>ROUND(I231*H231,2)</f>
        <v>0</v>
      </c>
      <c r="K231" s="230" t="s">
        <v>1</v>
      </c>
      <c r="L231" s="45"/>
      <c r="M231" s="235" t="s">
        <v>1</v>
      </c>
      <c r="N231" s="236" t="s">
        <v>42</v>
      </c>
      <c r="O231" s="92"/>
      <c r="P231" s="237">
        <f>O231*H231</f>
        <v>0</v>
      </c>
      <c r="Q231" s="237">
        <v>0</v>
      </c>
      <c r="R231" s="237">
        <f>Q231*H231</f>
        <v>0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370</v>
      </c>
      <c r="AT231" s="239" t="s">
        <v>365</v>
      </c>
      <c r="AU231" s="239" t="s">
        <v>83</v>
      </c>
      <c r="AY231" s="18" t="s">
        <v>362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88</v>
      </c>
      <c r="BK231" s="240">
        <f>ROUND(I231*H231,2)</f>
        <v>0</v>
      </c>
      <c r="BL231" s="18" t="s">
        <v>370</v>
      </c>
      <c r="BM231" s="239" t="s">
        <v>2847</v>
      </c>
    </row>
    <row r="232" s="12" customFormat="1" ht="22.8" customHeight="1">
      <c r="A232" s="12"/>
      <c r="B232" s="212"/>
      <c r="C232" s="213"/>
      <c r="D232" s="214" t="s">
        <v>75</v>
      </c>
      <c r="E232" s="226" t="s">
        <v>2857</v>
      </c>
      <c r="F232" s="226" t="s">
        <v>2858</v>
      </c>
      <c r="G232" s="213"/>
      <c r="H232" s="213"/>
      <c r="I232" s="216"/>
      <c r="J232" s="227">
        <f>BK232</f>
        <v>0</v>
      </c>
      <c r="K232" s="213"/>
      <c r="L232" s="218"/>
      <c r="M232" s="219"/>
      <c r="N232" s="220"/>
      <c r="O232" s="220"/>
      <c r="P232" s="221">
        <f>P233</f>
        <v>0</v>
      </c>
      <c r="Q232" s="220"/>
      <c r="R232" s="221">
        <f>R233</f>
        <v>0</v>
      </c>
      <c r="S232" s="220"/>
      <c r="T232" s="222">
        <f>T233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23" t="s">
        <v>83</v>
      </c>
      <c r="AT232" s="224" t="s">
        <v>75</v>
      </c>
      <c r="AU232" s="224" t="s">
        <v>83</v>
      </c>
      <c r="AY232" s="223" t="s">
        <v>362</v>
      </c>
      <c r="BK232" s="225">
        <f>BK233</f>
        <v>0</v>
      </c>
    </row>
    <row r="233" s="2" customFormat="1" ht="16.5" customHeight="1">
      <c r="A233" s="39"/>
      <c r="B233" s="40"/>
      <c r="C233" s="228" t="s">
        <v>1499</v>
      </c>
      <c r="D233" s="228" t="s">
        <v>365</v>
      </c>
      <c r="E233" s="229" t="s">
        <v>5139</v>
      </c>
      <c r="F233" s="230" t="s">
        <v>590</v>
      </c>
      <c r="G233" s="231" t="s">
        <v>1510</v>
      </c>
      <c r="H233" s="308"/>
      <c r="I233" s="233"/>
      <c r="J233" s="234">
        <f>ROUND(I233*H233,2)</f>
        <v>0</v>
      </c>
      <c r="K233" s="230" t="s">
        <v>1</v>
      </c>
      <c r="L233" s="45"/>
      <c r="M233" s="288" t="s">
        <v>1</v>
      </c>
      <c r="N233" s="289" t="s">
        <v>42</v>
      </c>
      <c r="O233" s="290"/>
      <c r="P233" s="291">
        <f>O233*H233</f>
        <v>0</v>
      </c>
      <c r="Q233" s="291">
        <v>0</v>
      </c>
      <c r="R233" s="291">
        <f>Q233*H233</f>
        <v>0</v>
      </c>
      <c r="S233" s="291">
        <v>0</v>
      </c>
      <c r="T233" s="292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370</v>
      </c>
      <c r="AT233" s="239" t="s">
        <v>365</v>
      </c>
      <c r="AU233" s="239" t="s">
        <v>88</v>
      </c>
      <c r="AY233" s="18" t="s">
        <v>362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88</v>
      </c>
      <c r="BK233" s="240">
        <f>ROUND(I233*H233,2)</f>
        <v>0</v>
      </c>
      <c r="BL233" s="18" t="s">
        <v>370</v>
      </c>
      <c r="BM233" s="239" t="s">
        <v>2850</v>
      </c>
    </row>
    <row r="234" s="2" customFormat="1" ht="6.96" customHeight="1">
      <c r="A234" s="39"/>
      <c r="B234" s="67"/>
      <c r="C234" s="68"/>
      <c r="D234" s="68"/>
      <c r="E234" s="68"/>
      <c r="F234" s="68"/>
      <c r="G234" s="68"/>
      <c r="H234" s="68"/>
      <c r="I234" s="68"/>
      <c r="J234" s="68"/>
      <c r="K234" s="68"/>
      <c r="L234" s="45"/>
      <c r="M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</row>
  </sheetData>
  <sheetProtection sheet="1" autoFilter="0" formatColumns="0" formatRows="0" objects="1" scenarios="1" spinCount="100000" saltValue="kqk7E1Y4L/r03e/0RvgX1BBbLDznIfsr4eHnJWNW4FBVvZ05IKASq1O4sibbIvmLj88Gvr9gFapQpf71u8F3xA==" hashValue="3SB5+gusaePqejnhCKiXWK5ZzlJTnWs8OemL+7/D9A8bxutkfZJMnDrShCb9gZkem0SnJHnuWBoBHsT5+dGTwA==" algorithmName="SHA-512" password="CC35"/>
  <autoFilter ref="C125:K23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261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4429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5115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5140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ROUND((SUM(BE125:BE180)),  2)</f>
        <v>0</v>
      </c>
      <c r="G37" s="39"/>
      <c r="H37" s="39"/>
      <c r="I37" s="166">
        <v>0.20999999999999999</v>
      </c>
      <c r="J37" s="165">
        <f>ROUND(((SUM(BE125:BE180))*I37),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ROUND((SUM(BF125:BF180)),  2)</f>
        <v>0</v>
      </c>
      <c r="G38" s="39"/>
      <c r="H38" s="39"/>
      <c r="I38" s="166">
        <v>0.12</v>
      </c>
      <c r="J38" s="165">
        <f>ROUND(((SUM(BF125:BF180))*I38),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ROUND((SUM(BG125:BG180)),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ROUND((SUM(BH125:BH180)),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ROUND((SUM(BI125:BI180)),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4429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5115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C03 - Silnoproud  montáže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2862</v>
      </c>
      <c r="E101" s="193"/>
      <c r="F101" s="193"/>
      <c r="G101" s="193"/>
      <c r="H101" s="193"/>
      <c r="I101" s="193"/>
      <c r="J101" s="194">
        <f>J126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347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Stavební úpravy Ústecká 2855, Česká Lípa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325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4429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327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296" t="s">
        <v>5115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634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 xml:space="preserve">C03 - Silnoproud  montáže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 xml:space="preserve">Ústecká 2855, Česká Lípa </v>
      </c>
      <c r="G119" s="41"/>
      <c r="H119" s="41"/>
      <c r="I119" s="33" t="s">
        <v>22</v>
      </c>
      <c r="J119" s="80" t="str">
        <f>IF(J16="","",J16)</f>
        <v>6. 8. 2025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Město Č. Lípa, n. T.G.M. 1/1, 47 001 Česká Lípa</v>
      </c>
      <c r="G121" s="41"/>
      <c r="H121" s="41"/>
      <c r="I121" s="33" t="s">
        <v>30</v>
      </c>
      <c r="J121" s="37" t="str">
        <f>E25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33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348</v>
      </c>
      <c r="D124" s="204" t="s">
        <v>61</v>
      </c>
      <c r="E124" s="204" t="s">
        <v>57</v>
      </c>
      <c r="F124" s="204" t="s">
        <v>58</v>
      </c>
      <c r="G124" s="204" t="s">
        <v>349</v>
      </c>
      <c r="H124" s="204" t="s">
        <v>350</v>
      </c>
      <c r="I124" s="204" t="s">
        <v>351</v>
      </c>
      <c r="J124" s="204" t="s">
        <v>331</v>
      </c>
      <c r="K124" s="205" t="s">
        <v>352</v>
      </c>
      <c r="L124" s="206"/>
      <c r="M124" s="101" t="s">
        <v>1</v>
      </c>
      <c r="N124" s="102" t="s">
        <v>40</v>
      </c>
      <c r="O124" s="102" t="s">
        <v>353</v>
      </c>
      <c r="P124" s="102" t="s">
        <v>354</v>
      </c>
      <c r="Q124" s="102" t="s">
        <v>355</v>
      </c>
      <c r="R124" s="102" t="s">
        <v>356</v>
      </c>
      <c r="S124" s="102" t="s">
        <v>357</v>
      </c>
      <c r="T124" s="103" t="s">
        <v>358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359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0</v>
      </c>
      <c r="S125" s="105"/>
      <c r="T125" s="210">
        <f>T126</f>
        <v>8.2199999999999989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333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75</v>
      </c>
      <c r="E126" s="215" t="s">
        <v>2577</v>
      </c>
      <c r="F126" s="215" t="s">
        <v>2863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SUM(P127:P180)</f>
        <v>0</v>
      </c>
      <c r="Q126" s="220"/>
      <c r="R126" s="221">
        <f>SUM(R127:R180)</f>
        <v>0</v>
      </c>
      <c r="S126" s="220"/>
      <c r="T126" s="222">
        <f>SUM(T127:T180)</f>
        <v>8.2199999999999989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83</v>
      </c>
      <c r="AT126" s="224" t="s">
        <v>75</v>
      </c>
      <c r="AU126" s="224" t="s">
        <v>76</v>
      </c>
      <c r="AY126" s="223" t="s">
        <v>362</v>
      </c>
      <c r="BK126" s="225">
        <f>SUM(BK127:BK180)</f>
        <v>0</v>
      </c>
    </row>
    <row r="127" s="2" customFormat="1" ht="24.15" customHeight="1">
      <c r="A127" s="39"/>
      <c r="B127" s="40"/>
      <c r="C127" s="228" t="s">
        <v>83</v>
      </c>
      <c r="D127" s="228" t="s">
        <v>365</v>
      </c>
      <c r="E127" s="229" t="s">
        <v>2864</v>
      </c>
      <c r="F127" s="230" t="s">
        <v>2865</v>
      </c>
      <c r="G127" s="231" t="s">
        <v>403</v>
      </c>
      <c r="H127" s="232">
        <v>85</v>
      </c>
      <c r="I127" s="233"/>
      <c r="J127" s="234">
        <f>ROUND(I127*H127,2)</f>
        <v>0</v>
      </c>
      <c r="K127" s="230" t="s">
        <v>369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370</v>
      </c>
      <c r="AT127" s="239" t="s">
        <v>365</v>
      </c>
      <c r="AU127" s="239" t="s">
        <v>83</v>
      </c>
      <c r="AY127" s="18" t="s">
        <v>362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88</v>
      </c>
      <c r="BK127" s="240">
        <f>ROUND(I127*H127,2)</f>
        <v>0</v>
      </c>
      <c r="BL127" s="18" t="s">
        <v>370</v>
      </c>
      <c r="BM127" s="239" t="s">
        <v>88</v>
      </c>
    </row>
    <row r="128" s="2" customFormat="1" ht="37.8" customHeight="1">
      <c r="A128" s="39"/>
      <c r="B128" s="40"/>
      <c r="C128" s="228" t="s">
        <v>88</v>
      </c>
      <c r="D128" s="228" t="s">
        <v>365</v>
      </c>
      <c r="E128" s="229" t="s">
        <v>2866</v>
      </c>
      <c r="F128" s="230" t="s">
        <v>2867</v>
      </c>
      <c r="G128" s="231" t="s">
        <v>403</v>
      </c>
      <c r="H128" s="232">
        <v>6</v>
      </c>
      <c r="I128" s="233"/>
      <c r="J128" s="234">
        <f>ROUND(I128*H128,2)</f>
        <v>0</v>
      </c>
      <c r="K128" s="230" t="s">
        <v>369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370</v>
      </c>
      <c r="AT128" s="239" t="s">
        <v>365</v>
      </c>
      <c r="AU128" s="239" t="s">
        <v>83</v>
      </c>
      <c r="AY128" s="18" t="s">
        <v>362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370</v>
      </c>
      <c r="BM128" s="239" t="s">
        <v>370</v>
      </c>
    </row>
    <row r="129" s="2" customFormat="1" ht="37.8" customHeight="1">
      <c r="A129" s="39"/>
      <c r="B129" s="40"/>
      <c r="C129" s="228" t="s">
        <v>104</v>
      </c>
      <c r="D129" s="228" t="s">
        <v>365</v>
      </c>
      <c r="E129" s="229" t="s">
        <v>2868</v>
      </c>
      <c r="F129" s="230" t="s">
        <v>2869</v>
      </c>
      <c r="G129" s="231" t="s">
        <v>403</v>
      </c>
      <c r="H129" s="232">
        <v>20</v>
      </c>
      <c r="I129" s="233"/>
      <c r="J129" s="234">
        <f>ROUND(I129*H129,2)</f>
        <v>0</v>
      </c>
      <c r="K129" s="230" t="s">
        <v>369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370</v>
      </c>
      <c r="AT129" s="239" t="s">
        <v>365</v>
      </c>
      <c r="AU129" s="239" t="s">
        <v>83</v>
      </c>
      <c r="AY129" s="18" t="s">
        <v>362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370</v>
      </c>
      <c r="BM129" s="239" t="s">
        <v>386</v>
      </c>
    </row>
    <row r="130" s="2" customFormat="1" ht="24.15" customHeight="1">
      <c r="A130" s="39"/>
      <c r="B130" s="40"/>
      <c r="C130" s="228" t="s">
        <v>370</v>
      </c>
      <c r="D130" s="228" t="s">
        <v>365</v>
      </c>
      <c r="E130" s="229" t="s">
        <v>2870</v>
      </c>
      <c r="F130" s="230" t="s">
        <v>2871</v>
      </c>
      <c r="G130" s="231" t="s">
        <v>403</v>
      </c>
      <c r="H130" s="232">
        <v>29</v>
      </c>
      <c r="I130" s="233"/>
      <c r="J130" s="234">
        <f>ROUND(I130*H130,2)</f>
        <v>0</v>
      </c>
      <c r="K130" s="230" t="s">
        <v>369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370</v>
      </c>
      <c r="AT130" s="239" t="s">
        <v>365</v>
      </c>
      <c r="AU130" s="239" t="s">
        <v>83</v>
      </c>
      <c r="AY130" s="18" t="s">
        <v>362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370</v>
      </c>
      <c r="BM130" s="239" t="s">
        <v>383</v>
      </c>
    </row>
    <row r="131" s="2" customFormat="1" ht="24.15" customHeight="1">
      <c r="A131" s="39"/>
      <c r="B131" s="40"/>
      <c r="C131" s="228" t="s">
        <v>363</v>
      </c>
      <c r="D131" s="228" t="s">
        <v>365</v>
      </c>
      <c r="E131" s="229" t="s">
        <v>2872</v>
      </c>
      <c r="F131" s="230" t="s">
        <v>594</v>
      </c>
      <c r="G131" s="231" t="s">
        <v>403</v>
      </c>
      <c r="H131" s="232">
        <v>2468</v>
      </c>
      <c r="I131" s="233"/>
      <c r="J131" s="234">
        <f>ROUND(I131*H131,2)</f>
        <v>0</v>
      </c>
      <c r="K131" s="230" t="s">
        <v>369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370</v>
      </c>
      <c r="AT131" s="239" t="s">
        <v>365</v>
      </c>
      <c r="AU131" s="239" t="s">
        <v>83</v>
      </c>
      <c r="AY131" s="18" t="s">
        <v>362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370</v>
      </c>
      <c r="BM131" s="239" t="s">
        <v>411</v>
      </c>
    </row>
    <row r="132" s="2" customFormat="1" ht="24.15" customHeight="1">
      <c r="A132" s="39"/>
      <c r="B132" s="40"/>
      <c r="C132" s="228" t="s">
        <v>386</v>
      </c>
      <c r="D132" s="228" t="s">
        <v>365</v>
      </c>
      <c r="E132" s="229" t="s">
        <v>2873</v>
      </c>
      <c r="F132" s="230" t="s">
        <v>2874</v>
      </c>
      <c r="G132" s="231" t="s">
        <v>403</v>
      </c>
      <c r="H132" s="232">
        <v>2742</v>
      </c>
      <c r="I132" s="233"/>
      <c r="J132" s="234">
        <f>ROUND(I132*H132,2)</f>
        <v>0</v>
      </c>
      <c r="K132" s="230" t="s">
        <v>369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370</v>
      </c>
      <c r="AT132" s="239" t="s">
        <v>365</v>
      </c>
      <c r="AU132" s="239" t="s">
        <v>83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370</v>
      </c>
      <c r="BM132" s="239" t="s">
        <v>8</v>
      </c>
    </row>
    <row r="133" s="2" customFormat="1" ht="24.15" customHeight="1">
      <c r="A133" s="39"/>
      <c r="B133" s="40"/>
      <c r="C133" s="228" t="s">
        <v>397</v>
      </c>
      <c r="D133" s="228" t="s">
        <v>365</v>
      </c>
      <c r="E133" s="229" t="s">
        <v>2875</v>
      </c>
      <c r="F133" s="230" t="s">
        <v>2876</v>
      </c>
      <c r="G133" s="231" t="s">
        <v>403</v>
      </c>
      <c r="H133" s="232">
        <v>96</v>
      </c>
      <c r="I133" s="233"/>
      <c r="J133" s="234">
        <f>ROUND(I133*H133,2)</f>
        <v>0</v>
      </c>
      <c r="K133" s="230" t="s">
        <v>369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83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431</v>
      </c>
    </row>
    <row r="134" s="2" customFormat="1" ht="24.15" customHeight="1">
      <c r="A134" s="39"/>
      <c r="B134" s="40"/>
      <c r="C134" s="228" t="s">
        <v>383</v>
      </c>
      <c r="D134" s="228" t="s">
        <v>365</v>
      </c>
      <c r="E134" s="229" t="s">
        <v>2877</v>
      </c>
      <c r="F134" s="230" t="s">
        <v>597</v>
      </c>
      <c r="G134" s="231" t="s">
        <v>403</v>
      </c>
      <c r="H134" s="232">
        <v>13382</v>
      </c>
      <c r="I134" s="233"/>
      <c r="J134" s="234">
        <f>ROUND(I134*H134,2)</f>
        <v>0</v>
      </c>
      <c r="K134" s="230" t="s">
        <v>369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83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440</v>
      </c>
    </row>
    <row r="135" s="2" customFormat="1" ht="24.15" customHeight="1">
      <c r="A135" s="39"/>
      <c r="B135" s="40"/>
      <c r="C135" s="228" t="s">
        <v>406</v>
      </c>
      <c r="D135" s="228" t="s">
        <v>365</v>
      </c>
      <c r="E135" s="229" t="s">
        <v>2878</v>
      </c>
      <c r="F135" s="230" t="s">
        <v>2879</v>
      </c>
      <c r="G135" s="231" t="s">
        <v>403</v>
      </c>
      <c r="H135" s="232">
        <v>39</v>
      </c>
      <c r="I135" s="233"/>
      <c r="J135" s="234">
        <f>ROUND(I135*H135,2)</f>
        <v>0</v>
      </c>
      <c r="K135" s="230" t="s">
        <v>369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83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450</v>
      </c>
    </row>
    <row r="136" s="2" customFormat="1" ht="24.15" customHeight="1">
      <c r="A136" s="39"/>
      <c r="B136" s="40"/>
      <c r="C136" s="228" t="s">
        <v>411</v>
      </c>
      <c r="D136" s="228" t="s">
        <v>365</v>
      </c>
      <c r="E136" s="229" t="s">
        <v>2880</v>
      </c>
      <c r="F136" s="230" t="s">
        <v>2881</v>
      </c>
      <c r="G136" s="231" t="s">
        <v>403</v>
      </c>
      <c r="H136" s="232">
        <v>293</v>
      </c>
      <c r="I136" s="233"/>
      <c r="J136" s="234">
        <f>ROUND(I136*H136,2)</f>
        <v>0</v>
      </c>
      <c r="K136" s="230" t="s">
        <v>369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83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461</v>
      </c>
    </row>
    <row r="137" s="2" customFormat="1" ht="24.15" customHeight="1">
      <c r="A137" s="39"/>
      <c r="B137" s="40"/>
      <c r="C137" s="228" t="s">
        <v>416</v>
      </c>
      <c r="D137" s="228" t="s">
        <v>365</v>
      </c>
      <c r="E137" s="229" t="s">
        <v>2882</v>
      </c>
      <c r="F137" s="230" t="s">
        <v>2883</v>
      </c>
      <c r="G137" s="231" t="s">
        <v>403</v>
      </c>
      <c r="H137" s="232">
        <v>1620</v>
      </c>
      <c r="I137" s="233"/>
      <c r="J137" s="234">
        <f>ROUND(I137*H137,2)</f>
        <v>0</v>
      </c>
      <c r="K137" s="230" t="s">
        <v>369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370</v>
      </c>
      <c r="AT137" s="239" t="s">
        <v>365</v>
      </c>
      <c r="AU137" s="239" t="s">
        <v>83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370</v>
      </c>
      <c r="BM137" s="239" t="s">
        <v>473</v>
      </c>
    </row>
    <row r="138" s="2" customFormat="1" ht="24.15" customHeight="1">
      <c r="A138" s="39"/>
      <c r="B138" s="40"/>
      <c r="C138" s="228" t="s">
        <v>8</v>
      </c>
      <c r="D138" s="228" t="s">
        <v>365</v>
      </c>
      <c r="E138" s="229" t="s">
        <v>2884</v>
      </c>
      <c r="F138" s="230" t="s">
        <v>2885</v>
      </c>
      <c r="G138" s="231" t="s">
        <v>403</v>
      </c>
      <c r="H138" s="232">
        <v>35</v>
      </c>
      <c r="I138" s="233"/>
      <c r="J138" s="234">
        <f>ROUND(I138*H138,2)</f>
        <v>0</v>
      </c>
      <c r="K138" s="230" t="s">
        <v>369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83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484</v>
      </c>
    </row>
    <row r="139" s="2" customFormat="1" ht="24.15" customHeight="1">
      <c r="A139" s="39"/>
      <c r="B139" s="40"/>
      <c r="C139" s="228" t="s">
        <v>427</v>
      </c>
      <c r="D139" s="228" t="s">
        <v>365</v>
      </c>
      <c r="E139" s="229" t="s">
        <v>2886</v>
      </c>
      <c r="F139" s="230" t="s">
        <v>2887</v>
      </c>
      <c r="G139" s="231" t="s">
        <v>403</v>
      </c>
      <c r="H139" s="232">
        <v>71</v>
      </c>
      <c r="I139" s="233"/>
      <c r="J139" s="234">
        <f>ROUND(I139*H139,2)</f>
        <v>0</v>
      </c>
      <c r="K139" s="230" t="s">
        <v>369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370</v>
      </c>
      <c r="AT139" s="239" t="s">
        <v>365</v>
      </c>
      <c r="AU139" s="239" t="s">
        <v>83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492</v>
      </c>
    </row>
    <row r="140" s="2" customFormat="1" ht="24.15" customHeight="1">
      <c r="A140" s="39"/>
      <c r="B140" s="40"/>
      <c r="C140" s="228" t="s">
        <v>431</v>
      </c>
      <c r="D140" s="228" t="s">
        <v>365</v>
      </c>
      <c r="E140" s="229" t="s">
        <v>2888</v>
      </c>
      <c r="F140" s="230" t="s">
        <v>2889</v>
      </c>
      <c r="G140" s="231" t="s">
        <v>403</v>
      </c>
      <c r="H140" s="232">
        <v>2448</v>
      </c>
      <c r="I140" s="233"/>
      <c r="J140" s="234">
        <f>ROUND(I140*H140,2)</f>
        <v>0</v>
      </c>
      <c r="K140" s="230" t="s">
        <v>369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370</v>
      </c>
      <c r="AT140" s="239" t="s">
        <v>365</v>
      </c>
      <c r="AU140" s="239" t="s">
        <v>83</v>
      </c>
      <c r="AY140" s="18" t="s">
        <v>362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370</v>
      </c>
      <c r="BM140" s="239" t="s">
        <v>502</v>
      </c>
    </row>
    <row r="141" s="2" customFormat="1" ht="16.5" customHeight="1">
      <c r="A141" s="39"/>
      <c r="B141" s="40"/>
      <c r="C141" s="228" t="s">
        <v>435</v>
      </c>
      <c r="D141" s="228" t="s">
        <v>365</v>
      </c>
      <c r="E141" s="229" t="s">
        <v>2890</v>
      </c>
      <c r="F141" s="230" t="s">
        <v>2891</v>
      </c>
      <c r="G141" s="231" t="s">
        <v>603</v>
      </c>
      <c r="H141" s="232">
        <v>168</v>
      </c>
      <c r="I141" s="233"/>
      <c r="J141" s="234">
        <f>ROUND(I141*H141,2)</f>
        <v>0</v>
      </c>
      <c r="K141" s="230" t="s">
        <v>369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370</v>
      </c>
      <c r="AT141" s="239" t="s">
        <v>365</v>
      </c>
      <c r="AU141" s="239" t="s">
        <v>83</v>
      </c>
      <c r="AY141" s="18" t="s">
        <v>362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370</v>
      </c>
      <c r="BM141" s="239" t="s">
        <v>517</v>
      </c>
    </row>
    <row r="142" s="2" customFormat="1" ht="16.5" customHeight="1">
      <c r="A142" s="39"/>
      <c r="B142" s="40"/>
      <c r="C142" s="228" t="s">
        <v>440</v>
      </c>
      <c r="D142" s="228" t="s">
        <v>365</v>
      </c>
      <c r="E142" s="229" t="s">
        <v>2892</v>
      </c>
      <c r="F142" s="230" t="s">
        <v>2893</v>
      </c>
      <c r="G142" s="231" t="s">
        <v>603</v>
      </c>
      <c r="H142" s="232">
        <v>48</v>
      </c>
      <c r="I142" s="233"/>
      <c r="J142" s="234">
        <f>ROUND(I142*H142,2)</f>
        <v>0</v>
      </c>
      <c r="K142" s="230" t="s">
        <v>369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370</v>
      </c>
      <c r="AT142" s="239" t="s">
        <v>365</v>
      </c>
      <c r="AU142" s="239" t="s">
        <v>83</v>
      </c>
      <c r="AY142" s="18" t="s">
        <v>362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370</v>
      </c>
      <c r="BM142" s="239" t="s">
        <v>526</v>
      </c>
    </row>
    <row r="143" s="2" customFormat="1" ht="16.5" customHeight="1">
      <c r="A143" s="39"/>
      <c r="B143" s="40"/>
      <c r="C143" s="228" t="s">
        <v>445</v>
      </c>
      <c r="D143" s="228" t="s">
        <v>365</v>
      </c>
      <c r="E143" s="229" t="s">
        <v>2894</v>
      </c>
      <c r="F143" s="230" t="s">
        <v>2895</v>
      </c>
      <c r="G143" s="231" t="s">
        <v>603</v>
      </c>
      <c r="H143" s="232">
        <v>20</v>
      </c>
      <c r="I143" s="233"/>
      <c r="J143" s="234">
        <f>ROUND(I143*H143,2)</f>
        <v>0</v>
      </c>
      <c r="K143" s="230" t="s">
        <v>369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370</v>
      </c>
      <c r="AT143" s="239" t="s">
        <v>365</v>
      </c>
      <c r="AU143" s="239" t="s">
        <v>83</v>
      </c>
      <c r="AY143" s="18" t="s">
        <v>362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370</v>
      </c>
      <c r="BM143" s="239" t="s">
        <v>536</v>
      </c>
    </row>
    <row r="144" s="2" customFormat="1" ht="21.75" customHeight="1">
      <c r="A144" s="39"/>
      <c r="B144" s="40"/>
      <c r="C144" s="228" t="s">
        <v>450</v>
      </c>
      <c r="D144" s="228" t="s">
        <v>365</v>
      </c>
      <c r="E144" s="229" t="s">
        <v>2896</v>
      </c>
      <c r="F144" s="230" t="s">
        <v>2897</v>
      </c>
      <c r="G144" s="231" t="s">
        <v>403</v>
      </c>
      <c r="H144" s="232">
        <v>216</v>
      </c>
      <c r="I144" s="233"/>
      <c r="J144" s="234">
        <f>ROUND(I144*H144,2)</f>
        <v>0</v>
      </c>
      <c r="K144" s="230" t="s">
        <v>369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370</v>
      </c>
      <c r="AT144" s="239" t="s">
        <v>365</v>
      </c>
      <c r="AU144" s="239" t="s">
        <v>83</v>
      </c>
      <c r="AY144" s="18" t="s">
        <v>362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370</v>
      </c>
      <c r="BM144" s="239" t="s">
        <v>544</v>
      </c>
    </row>
    <row r="145" s="2" customFormat="1" ht="16.5" customHeight="1">
      <c r="A145" s="39"/>
      <c r="B145" s="40"/>
      <c r="C145" s="228" t="s">
        <v>456</v>
      </c>
      <c r="D145" s="228" t="s">
        <v>365</v>
      </c>
      <c r="E145" s="229" t="s">
        <v>202</v>
      </c>
      <c r="F145" s="230" t="s">
        <v>2898</v>
      </c>
      <c r="G145" s="231" t="s">
        <v>603</v>
      </c>
      <c r="H145" s="232">
        <v>498</v>
      </c>
      <c r="I145" s="233"/>
      <c r="J145" s="234">
        <f>ROUND(I145*H145,2)</f>
        <v>0</v>
      </c>
      <c r="K145" s="230" t="s">
        <v>1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370</v>
      </c>
      <c r="AT145" s="239" t="s">
        <v>365</v>
      </c>
      <c r="AU145" s="239" t="s">
        <v>83</v>
      </c>
      <c r="AY145" s="18" t="s">
        <v>362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88</v>
      </c>
      <c r="BK145" s="240">
        <f>ROUND(I145*H145,2)</f>
        <v>0</v>
      </c>
      <c r="BL145" s="18" t="s">
        <v>370</v>
      </c>
      <c r="BM145" s="239" t="s">
        <v>554</v>
      </c>
    </row>
    <row r="146" s="2" customFormat="1" ht="21.75" customHeight="1">
      <c r="A146" s="39"/>
      <c r="B146" s="40"/>
      <c r="C146" s="228" t="s">
        <v>461</v>
      </c>
      <c r="D146" s="228" t="s">
        <v>365</v>
      </c>
      <c r="E146" s="229" t="s">
        <v>2678</v>
      </c>
      <c r="F146" s="230" t="s">
        <v>2899</v>
      </c>
      <c r="G146" s="231" t="s">
        <v>603</v>
      </c>
      <c r="H146" s="232">
        <v>605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370</v>
      </c>
      <c r="AT146" s="239" t="s">
        <v>365</v>
      </c>
      <c r="AU146" s="239" t="s">
        <v>83</v>
      </c>
      <c r="AY146" s="18" t="s">
        <v>362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370</v>
      </c>
      <c r="BM146" s="239" t="s">
        <v>574</v>
      </c>
    </row>
    <row r="147" s="2" customFormat="1" ht="24.15" customHeight="1">
      <c r="A147" s="39"/>
      <c r="B147" s="40"/>
      <c r="C147" s="228" t="s">
        <v>7</v>
      </c>
      <c r="D147" s="228" t="s">
        <v>365</v>
      </c>
      <c r="E147" s="229" t="s">
        <v>2900</v>
      </c>
      <c r="F147" s="230" t="s">
        <v>2901</v>
      </c>
      <c r="G147" s="231" t="s">
        <v>603</v>
      </c>
      <c r="H147" s="232">
        <v>13506</v>
      </c>
      <c r="I147" s="233"/>
      <c r="J147" s="234">
        <f>ROUND(I147*H147,2)</f>
        <v>0</v>
      </c>
      <c r="K147" s="230" t="s">
        <v>369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370</v>
      </c>
      <c r="AT147" s="239" t="s">
        <v>365</v>
      </c>
      <c r="AU147" s="239" t="s">
        <v>83</v>
      </c>
      <c r="AY147" s="18" t="s">
        <v>362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370</v>
      </c>
      <c r="BM147" s="239" t="s">
        <v>1132</v>
      </c>
    </row>
    <row r="148" s="2" customFormat="1" ht="16.5" customHeight="1">
      <c r="A148" s="39"/>
      <c r="B148" s="40"/>
      <c r="C148" s="228" t="s">
        <v>473</v>
      </c>
      <c r="D148" s="228" t="s">
        <v>365</v>
      </c>
      <c r="E148" s="229" t="s">
        <v>2680</v>
      </c>
      <c r="F148" s="230" t="s">
        <v>2902</v>
      </c>
      <c r="G148" s="231" t="s">
        <v>603</v>
      </c>
      <c r="H148" s="232">
        <v>1700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370</v>
      </c>
      <c r="AT148" s="239" t="s">
        <v>365</v>
      </c>
      <c r="AU148" s="239" t="s">
        <v>83</v>
      </c>
      <c r="AY148" s="18" t="s">
        <v>362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370</v>
      </c>
      <c r="BM148" s="239" t="s">
        <v>1141</v>
      </c>
    </row>
    <row r="149" s="2" customFormat="1" ht="24.15" customHeight="1">
      <c r="A149" s="39"/>
      <c r="B149" s="40"/>
      <c r="C149" s="228" t="s">
        <v>479</v>
      </c>
      <c r="D149" s="228" t="s">
        <v>365</v>
      </c>
      <c r="E149" s="229" t="s">
        <v>2903</v>
      </c>
      <c r="F149" s="230" t="s">
        <v>2904</v>
      </c>
      <c r="G149" s="231" t="s">
        <v>603</v>
      </c>
      <c r="H149" s="232">
        <v>151</v>
      </c>
      <c r="I149" s="233"/>
      <c r="J149" s="234">
        <f>ROUND(I149*H149,2)</f>
        <v>0</v>
      </c>
      <c r="K149" s="230" t="s">
        <v>369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370</v>
      </c>
      <c r="AT149" s="239" t="s">
        <v>365</v>
      </c>
      <c r="AU149" s="239" t="s">
        <v>83</v>
      </c>
      <c r="AY149" s="18" t="s">
        <v>362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370</v>
      </c>
      <c r="BM149" s="239" t="s">
        <v>1149</v>
      </c>
    </row>
    <row r="150" s="2" customFormat="1" ht="21.75" customHeight="1">
      <c r="A150" s="39"/>
      <c r="B150" s="40"/>
      <c r="C150" s="228" t="s">
        <v>484</v>
      </c>
      <c r="D150" s="228" t="s">
        <v>365</v>
      </c>
      <c r="E150" s="229" t="s">
        <v>2905</v>
      </c>
      <c r="F150" s="230" t="s">
        <v>2906</v>
      </c>
      <c r="G150" s="231" t="s">
        <v>603</v>
      </c>
      <c r="H150" s="232">
        <v>783</v>
      </c>
      <c r="I150" s="233"/>
      <c r="J150" s="234">
        <f>ROUND(I150*H150,2)</f>
        <v>0</v>
      </c>
      <c r="K150" s="230" t="s">
        <v>369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370</v>
      </c>
      <c r="AT150" s="239" t="s">
        <v>365</v>
      </c>
      <c r="AU150" s="239" t="s">
        <v>83</v>
      </c>
      <c r="AY150" s="18" t="s">
        <v>362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370</v>
      </c>
      <c r="BM150" s="239" t="s">
        <v>1159</v>
      </c>
    </row>
    <row r="151" s="2" customFormat="1" ht="24.15" customHeight="1">
      <c r="A151" s="39"/>
      <c r="B151" s="40"/>
      <c r="C151" s="228" t="s">
        <v>488</v>
      </c>
      <c r="D151" s="228" t="s">
        <v>365</v>
      </c>
      <c r="E151" s="229" t="s">
        <v>2907</v>
      </c>
      <c r="F151" s="230" t="s">
        <v>2908</v>
      </c>
      <c r="G151" s="231" t="s">
        <v>603</v>
      </c>
      <c r="H151" s="232">
        <v>924</v>
      </c>
      <c r="I151" s="233"/>
      <c r="J151" s="234">
        <f>ROUND(I151*H151,2)</f>
        <v>0</v>
      </c>
      <c r="K151" s="230" t="s">
        <v>369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370</v>
      </c>
      <c r="AT151" s="239" t="s">
        <v>365</v>
      </c>
      <c r="AU151" s="239" t="s">
        <v>83</v>
      </c>
      <c r="AY151" s="18" t="s">
        <v>362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370</v>
      </c>
      <c r="BM151" s="239" t="s">
        <v>1171</v>
      </c>
    </row>
    <row r="152" s="2" customFormat="1" ht="24.15" customHeight="1">
      <c r="A152" s="39"/>
      <c r="B152" s="40"/>
      <c r="C152" s="228" t="s">
        <v>492</v>
      </c>
      <c r="D152" s="228" t="s">
        <v>365</v>
      </c>
      <c r="E152" s="229" t="s">
        <v>2682</v>
      </c>
      <c r="F152" s="230" t="s">
        <v>2909</v>
      </c>
      <c r="G152" s="231" t="s">
        <v>591</v>
      </c>
      <c r="H152" s="232">
        <v>91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370</v>
      </c>
      <c r="AT152" s="239" t="s">
        <v>365</v>
      </c>
      <c r="AU152" s="239" t="s">
        <v>83</v>
      </c>
      <c r="AY152" s="18" t="s">
        <v>362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370</v>
      </c>
      <c r="BM152" s="239" t="s">
        <v>1180</v>
      </c>
    </row>
    <row r="153" s="2" customFormat="1" ht="33" customHeight="1">
      <c r="A153" s="39"/>
      <c r="B153" s="40"/>
      <c r="C153" s="228" t="s">
        <v>497</v>
      </c>
      <c r="D153" s="228" t="s">
        <v>365</v>
      </c>
      <c r="E153" s="229" t="s">
        <v>2910</v>
      </c>
      <c r="F153" s="230" t="s">
        <v>2911</v>
      </c>
      <c r="G153" s="231" t="s">
        <v>603</v>
      </c>
      <c r="H153" s="232">
        <v>274</v>
      </c>
      <c r="I153" s="233"/>
      <c r="J153" s="234">
        <f>ROUND(I153*H153,2)</f>
        <v>0</v>
      </c>
      <c r="K153" s="230" t="s">
        <v>369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0.029999999999999999</v>
      </c>
      <c r="T153" s="238">
        <f>S153*H153</f>
        <v>8.2199999999999989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370</v>
      </c>
      <c r="AT153" s="239" t="s">
        <v>365</v>
      </c>
      <c r="AU153" s="239" t="s">
        <v>83</v>
      </c>
      <c r="AY153" s="18" t="s">
        <v>362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370</v>
      </c>
      <c r="BM153" s="239" t="s">
        <v>1190</v>
      </c>
    </row>
    <row r="154" s="2" customFormat="1" ht="24.15" customHeight="1">
      <c r="A154" s="39"/>
      <c r="B154" s="40"/>
      <c r="C154" s="228" t="s">
        <v>502</v>
      </c>
      <c r="D154" s="228" t="s">
        <v>365</v>
      </c>
      <c r="E154" s="229" t="s">
        <v>2912</v>
      </c>
      <c r="F154" s="230" t="s">
        <v>2913</v>
      </c>
      <c r="G154" s="231" t="s">
        <v>603</v>
      </c>
      <c r="H154" s="232">
        <v>161</v>
      </c>
      <c r="I154" s="233"/>
      <c r="J154" s="234">
        <f>ROUND(I154*H154,2)</f>
        <v>0</v>
      </c>
      <c r="K154" s="230" t="s">
        <v>369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370</v>
      </c>
      <c r="AT154" s="239" t="s">
        <v>365</v>
      </c>
      <c r="AU154" s="239" t="s">
        <v>83</v>
      </c>
      <c r="AY154" s="18" t="s">
        <v>362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370</v>
      </c>
      <c r="BM154" s="239" t="s">
        <v>1201</v>
      </c>
    </row>
    <row r="155" s="2" customFormat="1" ht="24.15" customHeight="1">
      <c r="A155" s="39"/>
      <c r="B155" s="40"/>
      <c r="C155" s="228" t="s">
        <v>509</v>
      </c>
      <c r="D155" s="228" t="s">
        <v>365</v>
      </c>
      <c r="E155" s="229" t="s">
        <v>2914</v>
      </c>
      <c r="F155" s="230" t="s">
        <v>2915</v>
      </c>
      <c r="G155" s="231" t="s">
        <v>603</v>
      </c>
      <c r="H155" s="232">
        <v>146</v>
      </c>
      <c r="I155" s="233"/>
      <c r="J155" s="234">
        <f>ROUND(I155*H155,2)</f>
        <v>0</v>
      </c>
      <c r="K155" s="230" t="s">
        <v>369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370</v>
      </c>
      <c r="AT155" s="239" t="s">
        <v>365</v>
      </c>
      <c r="AU155" s="239" t="s">
        <v>83</v>
      </c>
      <c r="AY155" s="18" t="s">
        <v>362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370</v>
      </c>
      <c r="BM155" s="239" t="s">
        <v>1214</v>
      </c>
    </row>
    <row r="156" s="2" customFormat="1" ht="24.15" customHeight="1">
      <c r="A156" s="39"/>
      <c r="B156" s="40"/>
      <c r="C156" s="228" t="s">
        <v>517</v>
      </c>
      <c r="D156" s="228" t="s">
        <v>365</v>
      </c>
      <c r="E156" s="229" t="s">
        <v>2916</v>
      </c>
      <c r="F156" s="230" t="s">
        <v>2917</v>
      </c>
      <c r="G156" s="231" t="s">
        <v>603</v>
      </c>
      <c r="H156" s="232">
        <v>143</v>
      </c>
      <c r="I156" s="233"/>
      <c r="J156" s="234">
        <f>ROUND(I156*H156,2)</f>
        <v>0</v>
      </c>
      <c r="K156" s="230" t="s">
        <v>369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370</v>
      </c>
      <c r="AT156" s="239" t="s">
        <v>365</v>
      </c>
      <c r="AU156" s="239" t="s">
        <v>83</v>
      </c>
      <c r="AY156" s="18" t="s">
        <v>362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370</v>
      </c>
      <c r="BM156" s="239" t="s">
        <v>1222</v>
      </c>
    </row>
    <row r="157" s="2" customFormat="1" ht="24.15" customHeight="1">
      <c r="A157" s="39"/>
      <c r="B157" s="40"/>
      <c r="C157" s="228" t="s">
        <v>522</v>
      </c>
      <c r="D157" s="228" t="s">
        <v>365</v>
      </c>
      <c r="E157" s="229" t="s">
        <v>2918</v>
      </c>
      <c r="F157" s="230" t="s">
        <v>2919</v>
      </c>
      <c r="G157" s="231" t="s">
        <v>603</v>
      </c>
      <c r="H157" s="232">
        <v>14</v>
      </c>
      <c r="I157" s="233"/>
      <c r="J157" s="234">
        <f>ROUND(I157*H157,2)</f>
        <v>0</v>
      </c>
      <c r="K157" s="230" t="s">
        <v>369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370</v>
      </c>
      <c r="AT157" s="239" t="s">
        <v>365</v>
      </c>
      <c r="AU157" s="239" t="s">
        <v>83</v>
      </c>
      <c r="AY157" s="18" t="s">
        <v>362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88</v>
      </c>
      <c r="BK157" s="240">
        <f>ROUND(I157*H157,2)</f>
        <v>0</v>
      </c>
      <c r="BL157" s="18" t="s">
        <v>370</v>
      </c>
      <c r="BM157" s="239" t="s">
        <v>1233</v>
      </c>
    </row>
    <row r="158" s="2" customFormat="1" ht="24.15" customHeight="1">
      <c r="A158" s="39"/>
      <c r="B158" s="40"/>
      <c r="C158" s="228" t="s">
        <v>526</v>
      </c>
      <c r="D158" s="228" t="s">
        <v>365</v>
      </c>
      <c r="E158" s="229" t="s">
        <v>2922</v>
      </c>
      <c r="F158" s="230" t="s">
        <v>2923</v>
      </c>
      <c r="G158" s="231" t="s">
        <v>603</v>
      </c>
      <c r="H158" s="232">
        <v>8</v>
      </c>
      <c r="I158" s="233"/>
      <c r="J158" s="234">
        <f>ROUND(I158*H158,2)</f>
        <v>0</v>
      </c>
      <c r="K158" s="230" t="s">
        <v>369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370</v>
      </c>
      <c r="AT158" s="239" t="s">
        <v>365</v>
      </c>
      <c r="AU158" s="239" t="s">
        <v>83</v>
      </c>
      <c r="AY158" s="18" t="s">
        <v>362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88</v>
      </c>
      <c r="BK158" s="240">
        <f>ROUND(I158*H158,2)</f>
        <v>0</v>
      </c>
      <c r="BL158" s="18" t="s">
        <v>370</v>
      </c>
      <c r="BM158" s="239" t="s">
        <v>1239</v>
      </c>
    </row>
    <row r="159" s="2" customFormat="1" ht="24.15" customHeight="1">
      <c r="A159" s="39"/>
      <c r="B159" s="40"/>
      <c r="C159" s="228" t="s">
        <v>530</v>
      </c>
      <c r="D159" s="228" t="s">
        <v>365</v>
      </c>
      <c r="E159" s="229" t="s">
        <v>2926</v>
      </c>
      <c r="F159" s="230" t="s">
        <v>2927</v>
      </c>
      <c r="G159" s="231" t="s">
        <v>603</v>
      </c>
      <c r="H159" s="232">
        <v>375</v>
      </c>
      <c r="I159" s="233"/>
      <c r="J159" s="234">
        <f>ROUND(I159*H159,2)</f>
        <v>0</v>
      </c>
      <c r="K159" s="230" t="s">
        <v>369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370</v>
      </c>
      <c r="AT159" s="239" t="s">
        <v>365</v>
      </c>
      <c r="AU159" s="239" t="s">
        <v>83</v>
      </c>
      <c r="AY159" s="18" t="s">
        <v>362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370</v>
      </c>
      <c r="BM159" s="239" t="s">
        <v>1243</v>
      </c>
    </row>
    <row r="160" s="2" customFormat="1" ht="33" customHeight="1">
      <c r="A160" s="39"/>
      <c r="B160" s="40"/>
      <c r="C160" s="228" t="s">
        <v>536</v>
      </c>
      <c r="D160" s="228" t="s">
        <v>365</v>
      </c>
      <c r="E160" s="229" t="s">
        <v>2928</v>
      </c>
      <c r="F160" s="230" t="s">
        <v>2929</v>
      </c>
      <c r="G160" s="231" t="s">
        <v>603</v>
      </c>
      <c r="H160" s="232">
        <v>611</v>
      </c>
      <c r="I160" s="233"/>
      <c r="J160" s="234">
        <f>ROUND(I160*H160,2)</f>
        <v>0</v>
      </c>
      <c r="K160" s="230" t="s">
        <v>369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370</v>
      </c>
      <c r="AT160" s="239" t="s">
        <v>365</v>
      </c>
      <c r="AU160" s="239" t="s">
        <v>83</v>
      </c>
      <c r="AY160" s="18" t="s">
        <v>362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370</v>
      </c>
      <c r="BM160" s="239" t="s">
        <v>1249</v>
      </c>
    </row>
    <row r="161" s="2" customFormat="1" ht="33" customHeight="1">
      <c r="A161" s="39"/>
      <c r="B161" s="40"/>
      <c r="C161" s="228" t="s">
        <v>540</v>
      </c>
      <c r="D161" s="228" t="s">
        <v>365</v>
      </c>
      <c r="E161" s="229" t="s">
        <v>2930</v>
      </c>
      <c r="F161" s="230" t="s">
        <v>2931</v>
      </c>
      <c r="G161" s="231" t="s">
        <v>603</v>
      </c>
      <c r="H161" s="232">
        <v>89</v>
      </c>
      <c r="I161" s="233"/>
      <c r="J161" s="234">
        <f>ROUND(I161*H161,2)</f>
        <v>0</v>
      </c>
      <c r="K161" s="230" t="s">
        <v>369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370</v>
      </c>
      <c r="AT161" s="239" t="s">
        <v>365</v>
      </c>
      <c r="AU161" s="239" t="s">
        <v>83</v>
      </c>
      <c r="AY161" s="18" t="s">
        <v>362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88</v>
      </c>
      <c r="BK161" s="240">
        <f>ROUND(I161*H161,2)</f>
        <v>0</v>
      </c>
      <c r="BL161" s="18" t="s">
        <v>370</v>
      </c>
      <c r="BM161" s="239" t="s">
        <v>1258</v>
      </c>
    </row>
    <row r="162" s="2" customFormat="1" ht="33" customHeight="1">
      <c r="A162" s="39"/>
      <c r="B162" s="40"/>
      <c r="C162" s="228" t="s">
        <v>544</v>
      </c>
      <c r="D162" s="228" t="s">
        <v>365</v>
      </c>
      <c r="E162" s="229" t="s">
        <v>2932</v>
      </c>
      <c r="F162" s="230" t="s">
        <v>2933</v>
      </c>
      <c r="G162" s="231" t="s">
        <v>603</v>
      </c>
      <c r="H162" s="232">
        <v>16</v>
      </c>
      <c r="I162" s="233"/>
      <c r="J162" s="234">
        <f>ROUND(I162*H162,2)</f>
        <v>0</v>
      </c>
      <c r="K162" s="230" t="s">
        <v>369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370</v>
      </c>
      <c r="AT162" s="239" t="s">
        <v>365</v>
      </c>
      <c r="AU162" s="239" t="s">
        <v>83</v>
      </c>
      <c r="AY162" s="18" t="s">
        <v>362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88</v>
      </c>
      <c r="BK162" s="240">
        <f>ROUND(I162*H162,2)</f>
        <v>0</v>
      </c>
      <c r="BL162" s="18" t="s">
        <v>370</v>
      </c>
      <c r="BM162" s="239" t="s">
        <v>1199</v>
      </c>
    </row>
    <row r="163" s="2" customFormat="1" ht="24.15" customHeight="1">
      <c r="A163" s="39"/>
      <c r="B163" s="40"/>
      <c r="C163" s="228" t="s">
        <v>548</v>
      </c>
      <c r="D163" s="228" t="s">
        <v>365</v>
      </c>
      <c r="E163" s="229" t="s">
        <v>2934</v>
      </c>
      <c r="F163" s="230" t="s">
        <v>2935</v>
      </c>
      <c r="G163" s="231" t="s">
        <v>603</v>
      </c>
      <c r="H163" s="232">
        <v>3</v>
      </c>
      <c r="I163" s="233"/>
      <c r="J163" s="234">
        <f>ROUND(I163*H163,2)</f>
        <v>0</v>
      </c>
      <c r="K163" s="230" t="s">
        <v>369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370</v>
      </c>
      <c r="AT163" s="239" t="s">
        <v>365</v>
      </c>
      <c r="AU163" s="239" t="s">
        <v>83</v>
      </c>
      <c r="AY163" s="18" t="s">
        <v>362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88</v>
      </c>
      <c r="BK163" s="240">
        <f>ROUND(I163*H163,2)</f>
        <v>0</v>
      </c>
      <c r="BL163" s="18" t="s">
        <v>370</v>
      </c>
      <c r="BM163" s="239" t="s">
        <v>1280</v>
      </c>
    </row>
    <row r="164" s="2" customFormat="1" ht="16.5" customHeight="1">
      <c r="A164" s="39"/>
      <c r="B164" s="40"/>
      <c r="C164" s="228" t="s">
        <v>554</v>
      </c>
      <c r="D164" s="228" t="s">
        <v>365</v>
      </c>
      <c r="E164" s="229" t="s">
        <v>2936</v>
      </c>
      <c r="F164" s="230" t="s">
        <v>2937</v>
      </c>
      <c r="G164" s="231" t="s">
        <v>603</v>
      </c>
      <c r="H164" s="232">
        <v>3</v>
      </c>
      <c r="I164" s="233"/>
      <c r="J164" s="234">
        <f>ROUND(I164*H164,2)</f>
        <v>0</v>
      </c>
      <c r="K164" s="230" t="s">
        <v>369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370</v>
      </c>
      <c r="AT164" s="239" t="s">
        <v>365</v>
      </c>
      <c r="AU164" s="239" t="s">
        <v>83</v>
      </c>
      <c r="AY164" s="18" t="s">
        <v>362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88</v>
      </c>
      <c r="BK164" s="240">
        <f>ROUND(I164*H164,2)</f>
        <v>0</v>
      </c>
      <c r="BL164" s="18" t="s">
        <v>370</v>
      </c>
      <c r="BM164" s="239" t="s">
        <v>1293</v>
      </c>
    </row>
    <row r="165" s="2" customFormat="1" ht="24.15" customHeight="1">
      <c r="A165" s="39"/>
      <c r="B165" s="40"/>
      <c r="C165" s="228" t="s">
        <v>564</v>
      </c>
      <c r="D165" s="228" t="s">
        <v>365</v>
      </c>
      <c r="E165" s="229" t="s">
        <v>2938</v>
      </c>
      <c r="F165" s="230" t="s">
        <v>2939</v>
      </c>
      <c r="G165" s="231" t="s">
        <v>603</v>
      </c>
      <c r="H165" s="232">
        <v>6</v>
      </c>
      <c r="I165" s="233"/>
      <c r="J165" s="234">
        <f>ROUND(I165*H165,2)</f>
        <v>0</v>
      </c>
      <c r="K165" s="230" t="s">
        <v>369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370</v>
      </c>
      <c r="AT165" s="239" t="s">
        <v>365</v>
      </c>
      <c r="AU165" s="239" t="s">
        <v>83</v>
      </c>
      <c r="AY165" s="18" t="s">
        <v>362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88</v>
      </c>
      <c r="BK165" s="240">
        <f>ROUND(I165*H165,2)</f>
        <v>0</v>
      </c>
      <c r="BL165" s="18" t="s">
        <v>370</v>
      </c>
      <c r="BM165" s="239" t="s">
        <v>1307</v>
      </c>
    </row>
    <row r="166" s="2" customFormat="1" ht="21.75" customHeight="1">
      <c r="A166" s="39"/>
      <c r="B166" s="40"/>
      <c r="C166" s="228" t="s">
        <v>574</v>
      </c>
      <c r="D166" s="228" t="s">
        <v>365</v>
      </c>
      <c r="E166" s="229" t="s">
        <v>2940</v>
      </c>
      <c r="F166" s="230" t="s">
        <v>2941</v>
      </c>
      <c r="G166" s="231" t="s">
        <v>603</v>
      </c>
      <c r="H166" s="232">
        <v>3</v>
      </c>
      <c r="I166" s="233"/>
      <c r="J166" s="234">
        <f>ROUND(I166*H166,2)</f>
        <v>0</v>
      </c>
      <c r="K166" s="230" t="s">
        <v>369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370</v>
      </c>
      <c r="AT166" s="239" t="s">
        <v>365</v>
      </c>
      <c r="AU166" s="239" t="s">
        <v>83</v>
      </c>
      <c r="AY166" s="18" t="s">
        <v>362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88</v>
      </c>
      <c r="BK166" s="240">
        <f>ROUND(I166*H166,2)</f>
        <v>0</v>
      </c>
      <c r="BL166" s="18" t="s">
        <v>370</v>
      </c>
      <c r="BM166" s="239" t="s">
        <v>1319</v>
      </c>
    </row>
    <row r="167" s="2" customFormat="1" ht="21.75" customHeight="1">
      <c r="A167" s="39"/>
      <c r="B167" s="40"/>
      <c r="C167" s="228" t="s">
        <v>1128</v>
      </c>
      <c r="D167" s="228" t="s">
        <v>365</v>
      </c>
      <c r="E167" s="229" t="s">
        <v>2944</v>
      </c>
      <c r="F167" s="230" t="s">
        <v>2945</v>
      </c>
      <c r="G167" s="231" t="s">
        <v>603</v>
      </c>
      <c r="H167" s="232">
        <v>29</v>
      </c>
      <c r="I167" s="233"/>
      <c r="J167" s="234">
        <f>ROUND(I167*H167,2)</f>
        <v>0</v>
      </c>
      <c r="K167" s="230" t="s">
        <v>369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370</v>
      </c>
      <c r="AT167" s="239" t="s">
        <v>365</v>
      </c>
      <c r="AU167" s="239" t="s">
        <v>83</v>
      </c>
      <c r="AY167" s="18" t="s">
        <v>362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88</v>
      </c>
      <c r="BK167" s="240">
        <f>ROUND(I167*H167,2)</f>
        <v>0</v>
      </c>
      <c r="BL167" s="18" t="s">
        <v>370</v>
      </c>
      <c r="BM167" s="239" t="s">
        <v>1336</v>
      </c>
    </row>
    <row r="168" s="2" customFormat="1" ht="37.8" customHeight="1">
      <c r="A168" s="39"/>
      <c r="B168" s="40"/>
      <c r="C168" s="228" t="s">
        <v>1132</v>
      </c>
      <c r="D168" s="228" t="s">
        <v>365</v>
      </c>
      <c r="E168" s="229" t="s">
        <v>2946</v>
      </c>
      <c r="F168" s="230" t="s">
        <v>2947</v>
      </c>
      <c r="G168" s="231" t="s">
        <v>603</v>
      </c>
      <c r="H168" s="232">
        <v>45</v>
      </c>
      <c r="I168" s="233"/>
      <c r="J168" s="234">
        <f>ROUND(I168*H168,2)</f>
        <v>0</v>
      </c>
      <c r="K168" s="230" t="s">
        <v>369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370</v>
      </c>
      <c r="AT168" s="239" t="s">
        <v>365</v>
      </c>
      <c r="AU168" s="239" t="s">
        <v>83</v>
      </c>
      <c r="AY168" s="18" t="s">
        <v>362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88</v>
      </c>
      <c r="BK168" s="240">
        <f>ROUND(I168*H168,2)</f>
        <v>0</v>
      </c>
      <c r="BL168" s="18" t="s">
        <v>370</v>
      </c>
      <c r="BM168" s="239" t="s">
        <v>1351</v>
      </c>
    </row>
    <row r="169" s="2" customFormat="1" ht="37.8" customHeight="1">
      <c r="A169" s="39"/>
      <c r="B169" s="40"/>
      <c r="C169" s="228" t="s">
        <v>1136</v>
      </c>
      <c r="D169" s="228" t="s">
        <v>365</v>
      </c>
      <c r="E169" s="229" t="s">
        <v>2948</v>
      </c>
      <c r="F169" s="230" t="s">
        <v>2949</v>
      </c>
      <c r="G169" s="231" t="s">
        <v>603</v>
      </c>
      <c r="H169" s="232">
        <v>281</v>
      </c>
      <c r="I169" s="233"/>
      <c r="J169" s="234">
        <f>ROUND(I169*H169,2)</f>
        <v>0</v>
      </c>
      <c r="K169" s="230" t="s">
        <v>369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370</v>
      </c>
      <c r="AT169" s="239" t="s">
        <v>365</v>
      </c>
      <c r="AU169" s="239" t="s">
        <v>83</v>
      </c>
      <c r="AY169" s="18" t="s">
        <v>362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88</v>
      </c>
      <c r="BK169" s="240">
        <f>ROUND(I169*H169,2)</f>
        <v>0</v>
      </c>
      <c r="BL169" s="18" t="s">
        <v>370</v>
      </c>
      <c r="BM169" s="239" t="s">
        <v>1364</v>
      </c>
    </row>
    <row r="170" s="2" customFormat="1" ht="37.8" customHeight="1">
      <c r="A170" s="39"/>
      <c r="B170" s="40"/>
      <c r="C170" s="228" t="s">
        <v>1141</v>
      </c>
      <c r="D170" s="228" t="s">
        <v>365</v>
      </c>
      <c r="E170" s="229" t="s">
        <v>2950</v>
      </c>
      <c r="F170" s="230" t="s">
        <v>2951</v>
      </c>
      <c r="G170" s="231" t="s">
        <v>603</v>
      </c>
      <c r="H170" s="232">
        <v>18</v>
      </c>
      <c r="I170" s="233"/>
      <c r="J170" s="234">
        <f>ROUND(I170*H170,2)</f>
        <v>0</v>
      </c>
      <c r="K170" s="230" t="s">
        <v>369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370</v>
      </c>
      <c r="AT170" s="239" t="s">
        <v>365</v>
      </c>
      <c r="AU170" s="239" t="s">
        <v>83</v>
      </c>
      <c r="AY170" s="18" t="s">
        <v>362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88</v>
      </c>
      <c r="BK170" s="240">
        <f>ROUND(I170*H170,2)</f>
        <v>0</v>
      </c>
      <c r="BL170" s="18" t="s">
        <v>370</v>
      </c>
      <c r="BM170" s="239" t="s">
        <v>1378</v>
      </c>
    </row>
    <row r="171" s="2" customFormat="1" ht="33" customHeight="1">
      <c r="A171" s="39"/>
      <c r="B171" s="40"/>
      <c r="C171" s="228" t="s">
        <v>1145</v>
      </c>
      <c r="D171" s="228" t="s">
        <v>365</v>
      </c>
      <c r="E171" s="229" t="s">
        <v>2952</v>
      </c>
      <c r="F171" s="230" t="s">
        <v>2953</v>
      </c>
      <c r="G171" s="231" t="s">
        <v>603</v>
      </c>
      <c r="H171" s="232">
        <v>167</v>
      </c>
      <c r="I171" s="233"/>
      <c r="J171" s="234">
        <f>ROUND(I171*H171,2)</f>
        <v>0</v>
      </c>
      <c r="K171" s="230" t="s">
        <v>369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370</v>
      </c>
      <c r="AT171" s="239" t="s">
        <v>365</v>
      </c>
      <c r="AU171" s="239" t="s">
        <v>83</v>
      </c>
      <c r="AY171" s="18" t="s">
        <v>362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88</v>
      </c>
      <c r="BK171" s="240">
        <f>ROUND(I171*H171,2)</f>
        <v>0</v>
      </c>
      <c r="BL171" s="18" t="s">
        <v>370</v>
      </c>
      <c r="BM171" s="239" t="s">
        <v>1397</v>
      </c>
    </row>
    <row r="172" s="2" customFormat="1" ht="24.15" customHeight="1">
      <c r="A172" s="39"/>
      <c r="B172" s="40"/>
      <c r="C172" s="228" t="s">
        <v>1149</v>
      </c>
      <c r="D172" s="228" t="s">
        <v>365</v>
      </c>
      <c r="E172" s="229" t="s">
        <v>2954</v>
      </c>
      <c r="F172" s="230" t="s">
        <v>2955</v>
      </c>
      <c r="G172" s="231" t="s">
        <v>603</v>
      </c>
      <c r="H172" s="232">
        <v>13</v>
      </c>
      <c r="I172" s="233"/>
      <c r="J172" s="234">
        <f>ROUND(I172*H172,2)</f>
        <v>0</v>
      </c>
      <c r="K172" s="230" t="s">
        <v>369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370</v>
      </c>
      <c r="AT172" s="239" t="s">
        <v>365</v>
      </c>
      <c r="AU172" s="239" t="s">
        <v>83</v>
      </c>
      <c r="AY172" s="18" t="s">
        <v>362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88</v>
      </c>
      <c r="BK172" s="240">
        <f>ROUND(I172*H172,2)</f>
        <v>0</v>
      </c>
      <c r="BL172" s="18" t="s">
        <v>370</v>
      </c>
      <c r="BM172" s="239" t="s">
        <v>1410</v>
      </c>
    </row>
    <row r="173" s="2" customFormat="1" ht="24.15" customHeight="1">
      <c r="A173" s="39"/>
      <c r="B173" s="40"/>
      <c r="C173" s="228" t="s">
        <v>1155</v>
      </c>
      <c r="D173" s="228" t="s">
        <v>365</v>
      </c>
      <c r="E173" s="229" t="s">
        <v>2956</v>
      </c>
      <c r="F173" s="230" t="s">
        <v>2957</v>
      </c>
      <c r="G173" s="231" t="s">
        <v>403</v>
      </c>
      <c r="H173" s="232">
        <v>133</v>
      </c>
      <c r="I173" s="233"/>
      <c r="J173" s="234">
        <f>ROUND(I173*H173,2)</f>
        <v>0</v>
      </c>
      <c r="K173" s="230" t="s">
        <v>369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370</v>
      </c>
      <c r="AT173" s="239" t="s">
        <v>365</v>
      </c>
      <c r="AU173" s="239" t="s">
        <v>83</v>
      </c>
      <c r="AY173" s="18" t="s">
        <v>362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88</v>
      </c>
      <c r="BK173" s="240">
        <f>ROUND(I173*H173,2)</f>
        <v>0</v>
      </c>
      <c r="BL173" s="18" t="s">
        <v>370</v>
      </c>
      <c r="BM173" s="239" t="s">
        <v>1428</v>
      </c>
    </row>
    <row r="174" s="2" customFormat="1" ht="16.5" customHeight="1">
      <c r="A174" s="39"/>
      <c r="B174" s="40"/>
      <c r="C174" s="228" t="s">
        <v>1159</v>
      </c>
      <c r="D174" s="228" t="s">
        <v>365</v>
      </c>
      <c r="E174" s="229" t="s">
        <v>2958</v>
      </c>
      <c r="F174" s="230" t="s">
        <v>2959</v>
      </c>
      <c r="G174" s="231" t="s">
        <v>603</v>
      </c>
      <c r="H174" s="232">
        <v>76</v>
      </c>
      <c r="I174" s="233"/>
      <c r="J174" s="234">
        <f>ROUND(I174*H174,2)</f>
        <v>0</v>
      </c>
      <c r="K174" s="230" t="s">
        <v>369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370</v>
      </c>
      <c r="AT174" s="239" t="s">
        <v>365</v>
      </c>
      <c r="AU174" s="239" t="s">
        <v>83</v>
      </c>
      <c r="AY174" s="18" t="s">
        <v>362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88</v>
      </c>
      <c r="BK174" s="240">
        <f>ROUND(I174*H174,2)</f>
        <v>0</v>
      </c>
      <c r="BL174" s="18" t="s">
        <v>370</v>
      </c>
      <c r="BM174" s="239" t="s">
        <v>1444</v>
      </c>
    </row>
    <row r="175" s="2" customFormat="1" ht="21.75" customHeight="1">
      <c r="A175" s="39"/>
      <c r="B175" s="40"/>
      <c r="C175" s="228" t="s">
        <v>1165</v>
      </c>
      <c r="D175" s="228" t="s">
        <v>365</v>
      </c>
      <c r="E175" s="229" t="s">
        <v>2684</v>
      </c>
      <c r="F175" s="230" t="s">
        <v>2960</v>
      </c>
      <c r="G175" s="231" t="s">
        <v>603</v>
      </c>
      <c r="H175" s="232">
        <v>1396</v>
      </c>
      <c r="I175" s="233"/>
      <c r="J175" s="234">
        <f>ROUND(I175*H175,2)</f>
        <v>0</v>
      </c>
      <c r="K175" s="230" t="s">
        <v>1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370</v>
      </c>
      <c r="AT175" s="239" t="s">
        <v>365</v>
      </c>
      <c r="AU175" s="239" t="s">
        <v>83</v>
      </c>
      <c r="AY175" s="18" t="s">
        <v>362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88</v>
      </c>
      <c r="BK175" s="240">
        <f>ROUND(I175*H175,2)</f>
        <v>0</v>
      </c>
      <c r="BL175" s="18" t="s">
        <v>370</v>
      </c>
      <c r="BM175" s="239" t="s">
        <v>1457</v>
      </c>
    </row>
    <row r="176" s="2" customFormat="1" ht="21.75" customHeight="1">
      <c r="A176" s="39"/>
      <c r="B176" s="40"/>
      <c r="C176" s="228" t="s">
        <v>1171</v>
      </c>
      <c r="D176" s="228" t="s">
        <v>365</v>
      </c>
      <c r="E176" s="229" t="s">
        <v>2686</v>
      </c>
      <c r="F176" s="230" t="s">
        <v>2961</v>
      </c>
      <c r="G176" s="231" t="s">
        <v>603</v>
      </c>
      <c r="H176" s="232">
        <v>615</v>
      </c>
      <c r="I176" s="233"/>
      <c r="J176" s="234">
        <f>ROUND(I176*H176,2)</f>
        <v>0</v>
      </c>
      <c r="K176" s="230" t="s">
        <v>1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370</v>
      </c>
      <c r="AT176" s="239" t="s">
        <v>365</v>
      </c>
      <c r="AU176" s="239" t="s">
        <v>83</v>
      </c>
      <c r="AY176" s="18" t="s">
        <v>362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88</v>
      </c>
      <c r="BK176" s="240">
        <f>ROUND(I176*H176,2)</f>
        <v>0</v>
      </c>
      <c r="BL176" s="18" t="s">
        <v>370</v>
      </c>
      <c r="BM176" s="239" t="s">
        <v>1170</v>
      </c>
    </row>
    <row r="177" s="2" customFormat="1" ht="16.5" customHeight="1">
      <c r="A177" s="39"/>
      <c r="B177" s="40"/>
      <c r="C177" s="228" t="s">
        <v>1176</v>
      </c>
      <c r="D177" s="228" t="s">
        <v>365</v>
      </c>
      <c r="E177" s="229" t="s">
        <v>2688</v>
      </c>
      <c r="F177" s="230" t="s">
        <v>2962</v>
      </c>
      <c r="G177" s="231" t="s">
        <v>603</v>
      </c>
      <c r="H177" s="232">
        <v>3860</v>
      </c>
      <c r="I177" s="233"/>
      <c r="J177" s="234">
        <f>ROUND(I177*H177,2)</f>
        <v>0</v>
      </c>
      <c r="K177" s="230" t="s">
        <v>1</v>
      </c>
      <c r="L177" s="45"/>
      <c r="M177" s="235" t="s">
        <v>1</v>
      </c>
      <c r="N177" s="236" t="s">
        <v>42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370</v>
      </c>
      <c r="AT177" s="239" t="s">
        <v>365</v>
      </c>
      <c r="AU177" s="239" t="s">
        <v>83</v>
      </c>
      <c r="AY177" s="18" t="s">
        <v>362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88</v>
      </c>
      <c r="BK177" s="240">
        <f>ROUND(I177*H177,2)</f>
        <v>0</v>
      </c>
      <c r="BL177" s="18" t="s">
        <v>370</v>
      </c>
      <c r="BM177" s="239" t="s">
        <v>1477</v>
      </c>
    </row>
    <row r="178" s="2" customFormat="1" ht="21.75" customHeight="1">
      <c r="A178" s="39"/>
      <c r="B178" s="40"/>
      <c r="C178" s="228" t="s">
        <v>1180</v>
      </c>
      <c r="D178" s="228" t="s">
        <v>365</v>
      </c>
      <c r="E178" s="229" t="s">
        <v>2690</v>
      </c>
      <c r="F178" s="230" t="s">
        <v>2963</v>
      </c>
      <c r="G178" s="231" t="s">
        <v>603</v>
      </c>
      <c r="H178" s="232">
        <v>2145</v>
      </c>
      <c r="I178" s="233"/>
      <c r="J178" s="234">
        <f>ROUND(I178*H178,2)</f>
        <v>0</v>
      </c>
      <c r="K178" s="230" t="s">
        <v>1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370</v>
      </c>
      <c r="AT178" s="239" t="s">
        <v>365</v>
      </c>
      <c r="AU178" s="239" t="s">
        <v>83</v>
      </c>
      <c r="AY178" s="18" t="s">
        <v>362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88</v>
      </c>
      <c r="BK178" s="240">
        <f>ROUND(I178*H178,2)</f>
        <v>0</v>
      </c>
      <c r="BL178" s="18" t="s">
        <v>370</v>
      </c>
      <c r="BM178" s="239" t="s">
        <v>1205</v>
      </c>
    </row>
    <row r="179" s="2" customFormat="1" ht="21.75" customHeight="1">
      <c r="A179" s="39"/>
      <c r="B179" s="40"/>
      <c r="C179" s="228" t="s">
        <v>1184</v>
      </c>
      <c r="D179" s="228" t="s">
        <v>365</v>
      </c>
      <c r="E179" s="229" t="s">
        <v>2692</v>
      </c>
      <c r="F179" s="230" t="s">
        <v>2964</v>
      </c>
      <c r="G179" s="231" t="s">
        <v>603</v>
      </c>
      <c r="H179" s="232">
        <v>752</v>
      </c>
      <c r="I179" s="233"/>
      <c r="J179" s="234">
        <f>ROUND(I179*H179,2)</f>
        <v>0</v>
      </c>
      <c r="K179" s="230" t="s">
        <v>1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370</v>
      </c>
      <c r="AT179" s="239" t="s">
        <v>365</v>
      </c>
      <c r="AU179" s="239" t="s">
        <v>83</v>
      </c>
      <c r="AY179" s="18" t="s">
        <v>362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88</v>
      </c>
      <c r="BK179" s="240">
        <f>ROUND(I179*H179,2)</f>
        <v>0</v>
      </c>
      <c r="BL179" s="18" t="s">
        <v>370</v>
      </c>
      <c r="BM179" s="239" t="s">
        <v>1503</v>
      </c>
    </row>
    <row r="180" s="2" customFormat="1" ht="24.15" customHeight="1">
      <c r="A180" s="39"/>
      <c r="B180" s="40"/>
      <c r="C180" s="228" t="s">
        <v>1190</v>
      </c>
      <c r="D180" s="228" t="s">
        <v>365</v>
      </c>
      <c r="E180" s="229" t="s">
        <v>2694</v>
      </c>
      <c r="F180" s="230" t="s">
        <v>2965</v>
      </c>
      <c r="G180" s="231" t="s">
        <v>603</v>
      </c>
      <c r="H180" s="232">
        <v>5</v>
      </c>
      <c r="I180" s="233"/>
      <c r="J180" s="234">
        <f>ROUND(I180*H180,2)</f>
        <v>0</v>
      </c>
      <c r="K180" s="230" t="s">
        <v>1</v>
      </c>
      <c r="L180" s="45"/>
      <c r="M180" s="288" t="s">
        <v>1</v>
      </c>
      <c r="N180" s="289" t="s">
        <v>42</v>
      </c>
      <c r="O180" s="290"/>
      <c r="P180" s="291">
        <f>O180*H180</f>
        <v>0</v>
      </c>
      <c r="Q180" s="291">
        <v>0</v>
      </c>
      <c r="R180" s="291">
        <f>Q180*H180</f>
        <v>0</v>
      </c>
      <c r="S180" s="291">
        <v>0</v>
      </c>
      <c r="T180" s="292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370</v>
      </c>
      <c r="AT180" s="239" t="s">
        <v>365</v>
      </c>
      <c r="AU180" s="239" t="s">
        <v>83</v>
      </c>
      <c r="AY180" s="18" t="s">
        <v>362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88</v>
      </c>
      <c r="BK180" s="240">
        <f>ROUND(I180*H180,2)</f>
        <v>0</v>
      </c>
      <c r="BL180" s="18" t="s">
        <v>370</v>
      </c>
      <c r="BM180" s="239" t="s">
        <v>1514</v>
      </c>
    </row>
    <row r="181" s="2" customFormat="1" ht="6.96" customHeight="1">
      <c r="A181" s="39"/>
      <c r="B181" s="67"/>
      <c r="C181" s="68"/>
      <c r="D181" s="68"/>
      <c r="E181" s="68"/>
      <c r="F181" s="68"/>
      <c r="G181" s="68"/>
      <c r="H181" s="68"/>
      <c r="I181" s="68"/>
      <c r="J181" s="68"/>
      <c r="K181" s="68"/>
      <c r="L181" s="45"/>
      <c r="M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</row>
  </sheetData>
  <sheetProtection sheet="1" autoFilter="0" formatColumns="0" formatRows="0" objects="1" scenarios="1" spinCount="100000" saltValue="i9tlTqezghU02CkC3+H0jp1a3Dz17U0/Z9z4F8umenegD4OG2kXGPzlpd4tq/cnzBjpHej8USIMXlTK/TjXWyw==" hashValue="cIOpYSc68+3TWvfJygu63tXfVGNIVZC8MBKnmy/x+NggJoN140/fu6i7RjqlDnAEM5fy4THMfhbC/u9cMa0gSQ==" algorithmName="SHA-512" password="CC35"/>
  <autoFilter ref="C124:K18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264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4429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5115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5141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ROUND((SUM(BE125:BE135)),  2)</f>
        <v>0</v>
      </c>
      <c r="G37" s="39"/>
      <c r="H37" s="39"/>
      <c r="I37" s="166">
        <v>0.20999999999999999</v>
      </c>
      <c r="J37" s="165">
        <f>ROUND(((SUM(BE125:BE135))*I37),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ROUND((SUM(BF125:BF135)),  2)</f>
        <v>0</v>
      </c>
      <c r="G38" s="39"/>
      <c r="H38" s="39"/>
      <c r="I38" s="166">
        <v>0.12</v>
      </c>
      <c r="J38" s="165">
        <f>ROUND(((SUM(BF125:BF135))*I38),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ROUND((SUM(BG125:BG135)),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ROUND((SUM(BH125:BH135)),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ROUND((SUM(BI125:BI135)),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4429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5115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C04 - Slaboproud demontáže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2967</v>
      </c>
      <c r="E101" s="193"/>
      <c r="F101" s="193"/>
      <c r="G101" s="193"/>
      <c r="H101" s="193"/>
      <c r="I101" s="193"/>
      <c r="J101" s="194">
        <f>J126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347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Stavební úpravy Ústecká 2855, Česká Lípa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325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4429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327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296" t="s">
        <v>5115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634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C04 - Slaboproud demontáže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 xml:space="preserve">Ústecká 2855, Česká Lípa </v>
      </c>
      <c r="G119" s="41"/>
      <c r="H119" s="41"/>
      <c r="I119" s="33" t="s">
        <v>22</v>
      </c>
      <c r="J119" s="80" t="str">
        <f>IF(J16="","",J16)</f>
        <v>6. 8. 2025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Město Č. Lípa, n. T.G.M. 1/1, 47 001 Česká Lípa</v>
      </c>
      <c r="G121" s="41"/>
      <c r="H121" s="41"/>
      <c r="I121" s="33" t="s">
        <v>30</v>
      </c>
      <c r="J121" s="37" t="str">
        <f>E25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33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348</v>
      </c>
      <c r="D124" s="204" t="s">
        <v>61</v>
      </c>
      <c r="E124" s="204" t="s">
        <v>57</v>
      </c>
      <c r="F124" s="204" t="s">
        <v>58</v>
      </c>
      <c r="G124" s="204" t="s">
        <v>349</v>
      </c>
      <c r="H124" s="204" t="s">
        <v>350</v>
      </c>
      <c r="I124" s="204" t="s">
        <v>351</v>
      </c>
      <c r="J124" s="204" t="s">
        <v>331</v>
      </c>
      <c r="K124" s="205" t="s">
        <v>352</v>
      </c>
      <c r="L124" s="206"/>
      <c r="M124" s="101" t="s">
        <v>1</v>
      </c>
      <c r="N124" s="102" t="s">
        <v>40</v>
      </c>
      <c r="O124" s="102" t="s">
        <v>353</v>
      </c>
      <c r="P124" s="102" t="s">
        <v>354</v>
      </c>
      <c r="Q124" s="102" t="s">
        <v>355</v>
      </c>
      <c r="R124" s="102" t="s">
        <v>356</v>
      </c>
      <c r="S124" s="102" t="s">
        <v>357</v>
      </c>
      <c r="T124" s="103" t="s">
        <v>358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359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0</v>
      </c>
      <c r="S125" s="105"/>
      <c r="T125" s="210">
        <f>T126</f>
        <v>0.33323999999999998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333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75</v>
      </c>
      <c r="E126" s="215" t="s">
        <v>2577</v>
      </c>
      <c r="F126" s="215" t="s">
        <v>2968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SUM(P127:P135)</f>
        <v>0</v>
      </c>
      <c r="Q126" s="220"/>
      <c r="R126" s="221">
        <f>SUM(R127:R135)</f>
        <v>0</v>
      </c>
      <c r="S126" s="220"/>
      <c r="T126" s="222">
        <f>SUM(T127:T135)</f>
        <v>0.33323999999999998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83</v>
      </c>
      <c r="AT126" s="224" t="s">
        <v>75</v>
      </c>
      <c r="AU126" s="224" t="s">
        <v>76</v>
      </c>
      <c r="AY126" s="223" t="s">
        <v>362</v>
      </c>
      <c r="BK126" s="225">
        <f>SUM(BK127:BK135)</f>
        <v>0</v>
      </c>
    </row>
    <row r="127" s="2" customFormat="1" ht="24.15" customHeight="1">
      <c r="A127" s="39"/>
      <c r="B127" s="40"/>
      <c r="C127" s="228" t="s">
        <v>83</v>
      </c>
      <c r="D127" s="228" t="s">
        <v>365</v>
      </c>
      <c r="E127" s="229" t="s">
        <v>202</v>
      </c>
      <c r="F127" s="230" t="s">
        <v>2969</v>
      </c>
      <c r="G127" s="231" t="s">
        <v>403</v>
      </c>
      <c r="H127" s="232">
        <v>3265</v>
      </c>
      <c r="I127" s="233"/>
      <c r="J127" s="234">
        <f>ROUND(I127*H127,2)</f>
        <v>0</v>
      </c>
      <c r="K127" s="230" t="s">
        <v>1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370</v>
      </c>
      <c r="AT127" s="239" t="s">
        <v>365</v>
      </c>
      <c r="AU127" s="239" t="s">
        <v>83</v>
      </c>
      <c r="AY127" s="18" t="s">
        <v>362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88</v>
      </c>
      <c r="BK127" s="240">
        <f>ROUND(I127*H127,2)</f>
        <v>0</v>
      </c>
      <c r="BL127" s="18" t="s">
        <v>370</v>
      </c>
      <c r="BM127" s="239" t="s">
        <v>88</v>
      </c>
    </row>
    <row r="128" s="2" customFormat="1" ht="24.15" customHeight="1">
      <c r="A128" s="39"/>
      <c r="B128" s="40"/>
      <c r="C128" s="228" t="s">
        <v>88</v>
      </c>
      <c r="D128" s="228" t="s">
        <v>365</v>
      </c>
      <c r="E128" s="229" t="s">
        <v>2579</v>
      </c>
      <c r="F128" s="230" t="s">
        <v>2580</v>
      </c>
      <c r="G128" s="231" t="s">
        <v>403</v>
      </c>
      <c r="H128" s="232">
        <v>702</v>
      </c>
      <c r="I128" s="233"/>
      <c r="J128" s="234">
        <f>ROUND(I128*H128,2)</f>
        <v>0</v>
      </c>
      <c r="K128" s="230" t="s">
        <v>369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0.00027</v>
      </c>
      <c r="T128" s="238">
        <f>S128*H128</f>
        <v>0.18954000000000001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370</v>
      </c>
      <c r="AT128" s="239" t="s">
        <v>365</v>
      </c>
      <c r="AU128" s="239" t="s">
        <v>83</v>
      </c>
      <c r="AY128" s="18" t="s">
        <v>362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370</v>
      </c>
      <c r="BM128" s="239" t="s">
        <v>370</v>
      </c>
    </row>
    <row r="129" s="2" customFormat="1" ht="16.5" customHeight="1">
      <c r="A129" s="39"/>
      <c r="B129" s="40"/>
      <c r="C129" s="228" t="s">
        <v>104</v>
      </c>
      <c r="D129" s="228" t="s">
        <v>365</v>
      </c>
      <c r="E129" s="229" t="s">
        <v>2678</v>
      </c>
      <c r="F129" s="230" t="s">
        <v>2970</v>
      </c>
      <c r="G129" s="231" t="s">
        <v>603</v>
      </c>
      <c r="H129" s="232">
        <v>138</v>
      </c>
      <c r="I129" s="233"/>
      <c r="J129" s="234">
        <f>ROUND(I129*H129,2)</f>
        <v>0</v>
      </c>
      <c r="K129" s="230" t="s">
        <v>1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370</v>
      </c>
      <c r="AT129" s="239" t="s">
        <v>365</v>
      </c>
      <c r="AU129" s="239" t="s">
        <v>83</v>
      </c>
      <c r="AY129" s="18" t="s">
        <v>362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370</v>
      </c>
      <c r="BM129" s="239" t="s">
        <v>386</v>
      </c>
    </row>
    <row r="130" s="2" customFormat="1" ht="16.5" customHeight="1">
      <c r="A130" s="39"/>
      <c r="B130" s="40"/>
      <c r="C130" s="228" t="s">
        <v>370</v>
      </c>
      <c r="D130" s="228" t="s">
        <v>365</v>
      </c>
      <c r="E130" s="229" t="s">
        <v>2680</v>
      </c>
      <c r="F130" s="230" t="s">
        <v>2971</v>
      </c>
      <c r="G130" s="231" t="s">
        <v>603</v>
      </c>
      <c r="H130" s="232">
        <v>8</v>
      </c>
      <c r="I130" s="233"/>
      <c r="J130" s="234">
        <f>ROUND(I130*H130,2)</f>
        <v>0</v>
      </c>
      <c r="K130" s="230" t="s">
        <v>1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370</v>
      </c>
      <c r="AT130" s="239" t="s">
        <v>365</v>
      </c>
      <c r="AU130" s="239" t="s">
        <v>83</v>
      </c>
      <c r="AY130" s="18" t="s">
        <v>362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370</v>
      </c>
      <c r="BM130" s="239" t="s">
        <v>383</v>
      </c>
    </row>
    <row r="131" s="2" customFormat="1" ht="16.5" customHeight="1">
      <c r="A131" s="39"/>
      <c r="B131" s="40"/>
      <c r="C131" s="228" t="s">
        <v>363</v>
      </c>
      <c r="D131" s="228" t="s">
        <v>365</v>
      </c>
      <c r="E131" s="229" t="s">
        <v>2682</v>
      </c>
      <c r="F131" s="230" t="s">
        <v>2972</v>
      </c>
      <c r="G131" s="231" t="s">
        <v>603</v>
      </c>
      <c r="H131" s="232">
        <v>70</v>
      </c>
      <c r="I131" s="233"/>
      <c r="J131" s="234">
        <f>ROUND(I131*H131,2)</f>
        <v>0</v>
      </c>
      <c r="K131" s="230" t="s">
        <v>1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370</v>
      </c>
      <c r="AT131" s="239" t="s">
        <v>365</v>
      </c>
      <c r="AU131" s="239" t="s">
        <v>83</v>
      </c>
      <c r="AY131" s="18" t="s">
        <v>362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370</v>
      </c>
      <c r="BM131" s="239" t="s">
        <v>411</v>
      </c>
    </row>
    <row r="132" s="2" customFormat="1" ht="16.5" customHeight="1">
      <c r="A132" s="39"/>
      <c r="B132" s="40"/>
      <c r="C132" s="228" t="s">
        <v>386</v>
      </c>
      <c r="D132" s="228" t="s">
        <v>365</v>
      </c>
      <c r="E132" s="229" t="s">
        <v>2973</v>
      </c>
      <c r="F132" s="230" t="s">
        <v>2974</v>
      </c>
      <c r="G132" s="231" t="s">
        <v>603</v>
      </c>
      <c r="H132" s="232">
        <v>5</v>
      </c>
      <c r="I132" s="233"/>
      <c r="J132" s="234">
        <f>ROUND(I132*H132,2)</f>
        <v>0</v>
      </c>
      <c r="K132" s="230" t="s">
        <v>369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0.023</v>
      </c>
      <c r="T132" s="238">
        <f>S132*H132</f>
        <v>0.11499999999999999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370</v>
      </c>
      <c r="AT132" s="239" t="s">
        <v>365</v>
      </c>
      <c r="AU132" s="239" t="s">
        <v>83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370</v>
      </c>
      <c r="BM132" s="239" t="s">
        <v>8</v>
      </c>
    </row>
    <row r="133" s="2" customFormat="1" ht="24.15" customHeight="1">
      <c r="A133" s="39"/>
      <c r="B133" s="40"/>
      <c r="C133" s="228" t="s">
        <v>397</v>
      </c>
      <c r="D133" s="228" t="s">
        <v>365</v>
      </c>
      <c r="E133" s="229" t="s">
        <v>2975</v>
      </c>
      <c r="F133" s="230" t="s">
        <v>2976</v>
      </c>
      <c r="G133" s="231" t="s">
        <v>603</v>
      </c>
      <c r="H133" s="232">
        <v>7</v>
      </c>
      <c r="I133" s="233"/>
      <c r="J133" s="234">
        <f>ROUND(I133*H133,2)</f>
        <v>0</v>
      </c>
      <c r="K133" s="230" t="s">
        <v>369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0.00089999999999999998</v>
      </c>
      <c r="T133" s="238">
        <f>S133*H133</f>
        <v>0.0063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83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431</v>
      </c>
    </row>
    <row r="134" s="2" customFormat="1" ht="21.75" customHeight="1">
      <c r="A134" s="39"/>
      <c r="B134" s="40"/>
      <c r="C134" s="228" t="s">
        <v>383</v>
      </c>
      <c r="D134" s="228" t="s">
        <v>365</v>
      </c>
      <c r="E134" s="229" t="s">
        <v>2977</v>
      </c>
      <c r="F134" s="230" t="s">
        <v>2978</v>
      </c>
      <c r="G134" s="231" t="s">
        <v>603</v>
      </c>
      <c r="H134" s="232">
        <v>2</v>
      </c>
      <c r="I134" s="233"/>
      <c r="J134" s="234">
        <f>ROUND(I134*H134,2)</f>
        <v>0</v>
      </c>
      <c r="K134" s="230" t="s">
        <v>369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0.001</v>
      </c>
      <c r="T134" s="238">
        <f>S134*H134</f>
        <v>0.002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83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440</v>
      </c>
    </row>
    <row r="135" s="2" customFormat="1" ht="21.75" customHeight="1">
      <c r="A135" s="39"/>
      <c r="B135" s="40"/>
      <c r="C135" s="228" t="s">
        <v>406</v>
      </c>
      <c r="D135" s="228" t="s">
        <v>365</v>
      </c>
      <c r="E135" s="229" t="s">
        <v>2979</v>
      </c>
      <c r="F135" s="230" t="s">
        <v>2980</v>
      </c>
      <c r="G135" s="231" t="s">
        <v>603</v>
      </c>
      <c r="H135" s="232">
        <v>68</v>
      </c>
      <c r="I135" s="233"/>
      <c r="J135" s="234">
        <f>ROUND(I135*H135,2)</f>
        <v>0</v>
      </c>
      <c r="K135" s="230" t="s">
        <v>369</v>
      </c>
      <c r="L135" s="45"/>
      <c r="M135" s="288" t="s">
        <v>1</v>
      </c>
      <c r="N135" s="289" t="s">
        <v>42</v>
      </c>
      <c r="O135" s="290"/>
      <c r="P135" s="291">
        <f>O135*H135</f>
        <v>0</v>
      </c>
      <c r="Q135" s="291">
        <v>0</v>
      </c>
      <c r="R135" s="291">
        <f>Q135*H135</f>
        <v>0</v>
      </c>
      <c r="S135" s="291">
        <v>0.00029999999999999997</v>
      </c>
      <c r="T135" s="292">
        <f>S135*H135</f>
        <v>0.020399999999999998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83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450</v>
      </c>
    </row>
    <row r="136" s="2" customFormat="1" ht="6.96" customHeight="1">
      <c r="A136" s="39"/>
      <c r="B136" s="67"/>
      <c r="C136" s="68"/>
      <c r="D136" s="68"/>
      <c r="E136" s="68"/>
      <c r="F136" s="68"/>
      <c r="G136" s="68"/>
      <c r="H136" s="68"/>
      <c r="I136" s="68"/>
      <c r="J136" s="68"/>
      <c r="K136" s="68"/>
      <c r="L136" s="45"/>
      <c r="M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</sheetData>
  <sheetProtection sheet="1" autoFilter="0" formatColumns="0" formatRows="0" objects="1" scenarios="1" spinCount="100000" saltValue="YBlG3ZRM3wsrOxEPuLPwNr7Pxi5GqhwuegOTxim7xWkGX4IrWxaU1mTBSceg6UpTbileC+SsWM8PnfGf5PcCXw==" hashValue="eDAlAO8SwlXL6RmfFBag2Rd3mStFS9O0ikL9PK2wbRddNvGLLT6Dd5nyXgXY+hl5M5v89tcLFkqpWnv29xkQug==" algorithmName="SHA-512" password="CC35"/>
  <autoFilter ref="C124:K13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266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4429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5115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5142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ROUND(J128,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ROUND((SUM(BE128:BE158)),  2)</f>
        <v>0</v>
      </c>
      <c r="G37" s="39"/>
      <c r="H37" s="39"/>
      <c r="I37" s="166">
        <v>0.20999999999999999</v>
      </c>
      <c r="J37" s="165">
        <f>ROUND(((SUM(BE128:BE158))*I37),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ROUND((SUM(BF128:BF158)),  2)</f>
        <v>0</v>
      </c>
      <c r="G38" s="39"/>
      <c r="H38" s="39"/>
      <c r="I38" s="166">
        <v>0.12</v>
      </c>
      <c r="J38" s="165">
        <f>ROUND(((SUM(BF128:BF158))*I38),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ROUND((SUM(BG128:BG158)),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ROUND((SUM(BH128:BH158)),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ROUND((SUM(BI128:BI158)),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4429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5115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C05 - Slaboproud materiál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J128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2982</v>
      </c>
      <c r="E101" s="193"/>
      <c r="F101" s="193"/>
      <c r="G101" s="193"/>
      <c r="H101" s="193"/>
      <c r="I101" s="193"/>
      <c r="J101" s="194">
        <f>J129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2983</v>
      </c>
      <c r="E102" s="198"/>
      <c r="F102" s="198"/>
      <c r="G102" s="198"/>
      <c r="H102" s="198"/>
      <c r="I102" s="198"/>
      <c r="J102" s="199">
        <f>J130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2984</v>
      </c>
      <c r="E103" s="198"/>
      <c r="F103" s="198"/>
      <c r="G103" s="198"/>
      <c r="H103" s="198"/>
      <c r="I103" s="198"/>
      <c r="J103" s="199">
        <f>J143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2985</v>
      </c>
      <c r="E104" s="198"/>
      <c r="F104" s="198"/>
      <c r="G104" s="198"/>
      <c r="H104" s="198"/>
      <c r="I104" s="198"/>
      <c r="J104" s="199">
        <f>J149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347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Stavební úpravy Ústecká 2855, Česká Lípa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325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1" customFormat="1" ht="16.5" customHeight="1">
      <c r="B116" s="22"/>
      <c r="C116" s="23"/>
      <c r="D116" s="23"/>
      <c r="E116" s="185" t="s">
        <v>4429</v>
      </c>
      <c r="F116" s="23"/>
      <c r="G116" s="23"/>
      <c r="H116" s="23"/>
      <c r="I116" s="23"/>
      <c r="J116" s="23"/>
      <c r="K116" s="23"/>
      <c r="L116" s="21"/>
    </row>
    <row r="117" s="1" customFormat="1" ht="12" customHeight="1">
      <c r="B117" s="22"/>
      <c r="C117" s="33" t="s">
        <v>327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296" t="s">
        <v>5115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634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E13</f>
        <v>C05 - Slaboproud materiál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F16</f>
        <v xml:space="preserve">Ústecká 2855, Česká Lípa </v>
      </c>
      <c r="G122" s="41"/>
      <c r="H122" s="41"/>
      <c r="I122" s="33" t="s">
        <v>22</v>
      </c>
      <c r="J122" s="80" t="str">
        <f>IF(J16="","",J16)</f>
        <v>6. 8. 2025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24</v>
      </c>
      <c r="D124" s="41"/>
      <c r="E124" s="41"/>
      <c r="F124" s="28" t="str">
        <f>E19</f>
        <v>Město Č. Lípa, n. T.G.M. 1/1, 47 001 Česká Lípa</v>
      </c>
      <c r="G124" s="41"/>
      <c r="H124" s="41"/>
      <c r="I124" s="33" t="s">
        <v>30</v>
      </c>
      <c r="J124" s="37" t="str">
        <f>E25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28</v>
      </c>
      <c r="D125" s="41"/>
      <c r="E125" s="41"/>
      <c r="F125" s="28" t="str">
        <f>IF(E22="","",E22)</f>
        <v>Vyplň údaj</v>
      </c>
      <c r="G125" s="41"/>
      <c r="H125" s="41"/>
      <c r="I125" s="33" t="s">
        <v>33</v>
      </c>
      <c r="J125" s="37" t="str">
        <f>E28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1"/>
      <c r="B127" s="202"/>
      <c r="C127" s="203" t="s">
        <v>348</v>
      </c>
      <c r="D127" s="204" t="s">
        <v>61</v>
      </c>
      <c r="E127" s="204" t="s">
        <v>57</v>
      </c>
      <c r="F127" s="204" t="s">
        <v>58</v>
      </c>
      <c r="G127" s="204" t="s">
        <v>349</v>
      </c>
      <c r="H127" s="204" t="s">
        <v>350</v>
      </c>
      <c r="I127" s="204" t="s">
        <v>351</v>
      </c>
      <c r="J127" s="204" t="s">
        <v>331</v>
      </c>
      <c r="K127" s="205" t="s">
        <v>352</v>
      </c>
      <c r="L127" s="206"/>
      <c r="M127" s="101" t="s">
        <v>1</v>
      </c>
      <c r="N127" s="102" t="s">
        <v>40</v>
      </c>
      <c r="O127" s="102" t="s">
        <v>353</v>
      </c>
      <c r="P127" s="102" t="s">
        <v>354</v>
      </c>
      <c r="Q127" s="102" t="s">
        <v>355</v>
      </c>
      <c r="R127" s="102" t="s">
        <v>356</v>
      </c>
      <c r="S127" s="102" t="s">
        <v>357</v>
      </c>
      <c r="T127" s="103" t="s">
        <v>358</v>
      </c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</row>
    <row r="128" s="2" customFormat="1" ht="22.8" customHeight="1">
      <c r="A128" s="39"/>
      <c r="B128" s="40"/>
      <c r="C128" s="108" t="s">
        <v>359</v>
      </c>
      <c r="D128" s="41"/>
      <c r="E128" s="41"/>
      <c r="F128" s="41"/>
      <c r="G128" s="41"/>
      <c r="H128" s="41"/>
      <c r="I128" s="41"/>
      <c r="J128" s="207">
        <f>BK128</f>
        <v>0</v>
      </c>
      <c r="K128" s="41"/>
      <c r="L128" s="45"/>
      <c r="M128" s="104"/>
      <c r="N128" s="208"/>
      <c r="O128" s="105"/>
      <c r="P128" s="209">
        <f>P129</f>
        <v>0</v>
      </c>
      <c r="Q128" s="105"/>
      <c r="R128" s="209">
        <f>R129</f>
        <v>0</v>
      </c>
      <c r="S128" s="105"/>
      <c r="T128" s="210">
        <f>T129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75</v>
      </c>
      <c r="AU128" s="18" t="s">
        <v>333</v>
      </c>
      <c r="BK128" s="211">
        <f>BK129</f>
        <v>0</v>
      </c>
    </row>
    <row r="129" s="12" customFormat="1" ht="25.92" customHeight="1">
      <c r="A129" s="12"/>
      <c r="B129" s="212"/>
      <c r="C129" s="213"/>
      <c r="D129" s="214" t="s">
        <v>75</v>
      </c>
      <c r="E129" s="215" t="s">
        <v>2577</v>
      </c>
      <c r="F129" s="215" t="s">
        <v>2986</v>
      </c>
      <c r="G129" s="213"/>
      <c r="H129" s="213"/>
      <c r="I129" s="216"/>
      <c r="J129" s="217">
        <f>BK129</f>
        <v>0</v>
      </c>
      <c r="K129" s="213"/>
      <c r="L129" s="218"/>
      <c r="M129" s="219"/>
      <c r="N129" s="220"/>
      <c r="O129" s="220"/>
      <c r="P129" s="221">
        <f>P130+P143+P149</f>
        <v>0</v>
      </c>
      <c r="Q129" s="220"/>
      <c r="R129" s="221">
        <f>R130+R143+R149</f>
        <v>0</v>
      </c>
      <c r="S129" s="220"/>
      <c r="T129" s="222">
        <f>T130+T143+T149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83</v>
      </c>
      <c r="AT129" s="224" t="s">
        <v>75</v>
      </c>
      <c r="AU129" s="224" t="s">
        <v>76</v>
      </c>
      <c r="AY129" s="223" t="s">
        <v>362</v>
      </c>
      <c r="BK129" s="225">
        <f>BK130+BK143+BK149</f>
        <v>0</v>
      </c>
    </row>
    <row r="130" s="12" customFormat="1" ht="22.8" customHeight="1">
      <c r="A130" s="12"/>
      <c r="B130" s="212"/>
      <c r="C130" s="213"/>
      <c r="D130" s="214" t="s">
        <v>75</v>
      </c>
      <c r="E130" s="226" t="s">
        <v>2857</v>
      </c>
      <c r="F130" s="226" t="s">
        <v>2987</v>
      </c>
      <c r="G130" s="213"/>
      <c r="H130" s="213"/>
      <c r="I130" s="216"/>
      <c r="J130" s="227">
        <f>BK130</f>
        <v>0</v>
      </c>
      <c r="K130" s="213"/>
      <c r="L130" s="218"/>
      <c r="M130" s="219"/>
      <c r="N130" s="220"/>
      <c r="O130" s="220"/>
      <c r="P130" s="221">
        <f>SUM(P131:P142)</f>
        <v>0</v>
      </c>
      <c r="Q130" s="220"/>
      <c r="R130" s="221">
        <f>SUM(R131:R142)</f>
        <v>0</v>
      </c>
      <c r="S130" s="220"/>
      <c r="T130" s="222">
        <f>SUM(T131:T142)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83</v>
      </c>
      <c r="AT130" s="224" t="s">
        <v>75</v>
      </c>
      <c r="AU130" s="224" t="s">
        <v>83</v>
      </c>
      <c r="AY130" s="223" t="s">
        <v>362</v>
      </c>
      <c r="BK130" s="225">
        <f>SUM(BK131:BK142)</f>
        <v>0</v>
      </c>
    </row>
    <row r="131" s="2" customFormat="1" ht="33" customHeight="1">
      <c r="A131" s="39"/>
      <c r="B131" s="40"/>
      <c r="C131" s="228" t="s">
        <v>83</v>
      </c>
      <c r="D131" s="228" t="s">
        <v>365</v>
      </c>
      <c r="E131" s="229" t="s">
        <v>2988</v>
      </c>
      <c r="F131" s="230" t="s">
        <v>2989</v>
      </c>
      <c r="G131" s="231" t="s">
        <v>403</v>
      </c>
      <c r="H131" s="232">
        <v>7298</v>
      </c>
      <c r="I131" s="233"/>
      <c r="J131" s="234">
        <f>ROUND(I131*H131,2)</f>
        <v>0</v>
      </c>
      <c r="K131" s="230" t="s">
        <v>1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370</v>
      </c>
      <c r="AT131" s="239" t="s">
        <v>365</v>
      </c>
      <c r="AU131" s="239" t="s">
        <v>88</v>
      </c>
      <c r="AY131" s="18" t="s">
        <v>362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370</v>
      </c>
      <c r="BM131" s="239" t="s">
        <v>88</v>
      </c>
    </row>
    <row r="132" s="2" customFormat="1" ht="24.15" customHeight="1">
      <c r="A132" s="39"/>
      <c r="B132" s="40"/>
      <c r="C132" s="228" t="s">
        <v>88</v>
      </c>
      <c r="D132" s="228" t="s">
        <v>365</v>
      </c>
      <c r="E132" s="229" t="s">
        <v>202</v>
      </c>
      <c r="F132" s="230" t="s">
        <v>2990</v>
      </c>
      <c r="G132" s="231" t="s">
        <v>403</v>
      </c>
      <c r="H132" s="232">
        <v>2934</v>
      </c>
      <c r="I132" s="233"/>
      <c r="J132" s="234">
        <f>ROUND(I132*H132,2)</f>
        <v>0</v>
      </c>
      <c r="K132" s="230" t="s">
        <v>1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370</v>
      </c>
      <c r="AT132" s="239" t="s">
        <v>365</v>
      </c>
      <c r="AU132" s="239" t="s">
        <v>88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370</v>
      </c>
      <c r="BM132" s="239" t="s">
        <v>370</v>
      </c>
    </row>
    <row r="133" s="2" customFormat="1" ht="37.8" customHeight="1">
      <c r="A133" s="39"/>
      <c r="B133" s="40"/>
      <c r="C133" s="228" t="s">
        <v>104</v>
      </c>
      <c r="D133" s="228" t="s">
        <v>365</v>
      </c>
      <c r="E133" s="229" t="s">
        <v>2991</v>
      </c>
      <c r="F133" s="230" t="s">
        <v>2992</v>
      </c>
      <c r="G133" s="231" t="s">
        <v>403</v>
      </c>
      <c r="H133" s="232">
        <v>48</v>
      </c>
      <c r="I133" s="233"/>
      <c r="J133" s="234">
        <f>ROUND(I133*H133,2)</f>
        <v>0</v>
      </c>
      <c r="K133" s="230" t="s">
        <v>1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88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386</v>
      </c>
    </row>
    <row r="134" s="2" customFormat="1" ht="55.5" customHeight="1">
      <c r="A134" s="39"/>
      <c r="B134" s="40"/>
      <c r="C134" s="228" t="s">
        <v>370</v>
      </c>
      <c r="D134" s="228" t="s">
        <v>365</v>
      </c>
      <c r="E134" s="229" t="s">
        <v>2993</v>
      </c>
      <c r="F134" s="230" t="s">
        <v>2994</v>
      </c>
      <c r="G134" s="231" t="s">
        <v>403</v>
      </c>
      <c r="H134" s="232">
        <v>2793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88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383</v>
      </c>
    </row>
    <row r="135" s="2" customFormat="1" ht="24.15" customHeight="1">
      <c r="A135" s="39"/>
      <c r="B135" s="40"/>
      <c r="C135" s="228" t="s">
        <v>363</v>
      </c>
      <c r="D135" s="228" t="s">
        <v>365</v>
      </c>
      <c r="E135" s="229" t="s">
        <v>2995</v>
      </c>
      <c r="F135" s="230" t="s">
        <v>2996</v>
      </c>
      <c r="G135" s="231" t="s">
        <v>603</v>
      </c>
      <c r="H135" s="232">
        <v>165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88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411</v>
      </c>
    </row>
    <row r="136" s="2" customFormat="1" ht="24.15" customHeight="1">
      <c r="A136" s="39"/>
      <c r="B136" s="40"/>
      <c r="C136" s="228" t="s">
        <v>386</v>
      </c>
      <c r="D136" s="228" t="s">
        <v>365</v>
      </c>
      <c r="E136" s="229" t="s">
        <v>2678</v>
      </c>
      <c r="F136" s="230" t="s">
        <v>2723</v>
      </c>
      <c r="G136" s="231" t="s">
        <v>603</v>
      </c>
      <c r="H136" s="232">
        <v>71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88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8</v>
      </c>
    </row>
    <row r="137" s="2" customFormat="1" ht="24.15" customHeight="1">
      <c r="A137" s="39"/>
      <c r="B137" s="40"/>
      <c r="C137" s="228" t="s">
        <v>397</v>
      </c>
      <c r="D137" s="228" t="s">
        <v>365</v>
      </c>
      <c r="E137" s="229" t="s">
        <v>2676</v>
      </c>
      <c r="F137" s="230" t="s">
        <v>2677</v>
      </c>
      <c r="G137" s="231" t="s">
        <v>403</v>
      </c>
      <c r="H137" s="232">
        <v>142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370</v>
      </c>
      <c r="AT137" s="239" t="s">
        <v>365</v>
      </c>
      <c r="AU137" s="239" t="s">
        <v>88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370</v>
      </c>
      <c r="BM137" s="239" t="s">
        <v>431</v>
      </c>
    </row>
    <row r="138" s="2" customFormat="1" ht="16.5" customHeight="1">
      <c r="A138" s="39"/>
      <c r="B138" s="40"/>
      <c r="C138" s="228" t="s">
        <v>383</v>
      </c>
      <c r="D138" s="228" t="s">
        <v>365</v>
      </c>
      <c r="E138" s="229" t="s">
        <v>2672</v>
      </c>
      <c r="F138" s="230" t="s">
        <v>2673</v>
      </c>
      <c r="G138" s="231" t="s">
        <v>403</v>
      </c>
      <c r="H138" s="232">
        <v>897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88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440</v>
      </c>
    </row>
    <row r="139" s="2" customFormat="1" ht="16.5" customHeight="1">
      <c r="A139" s="39"/>
      <c r="B139" s="40"/>
      <c r="C139" s="228" t="s">
        <v>406</v>
      </c>
      <c r="D139" s="228" t="s">
        <v>365</v>
      </c>
      <c r="E139" s="229" t="s">
        <v>2706</v>
      </c>
      <c r="F139" s="230" t="s">
        <v>2707</v>
      </c>
      <c r="G139" s="231" t="s">
        <v>603</v>
      </c>
      <c r="H139" s="232">
        <v>4628</v>
      </c>
      <c r="I139" s="233"/>
      <c r="J139" s="234">
        <f>ROUND(I139*H139,2)</f>
        <v>0</v>
      </c>
      <c r="K139" s="230" t="s">
        <v>1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370</v>
      </c>
      <c r="AT139" s="239" t="s">
        <v>365</v>
      </c>
      <c r="AU139" s="239" t="s">
        <v>88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450</v>
      </c>
    </row>
    <row r="140" s="2" customFormat="1" ht="16.5" customHeight="1">
      <c r="A140" s="39"/>
      <c r="B140" s="40"/>
      <c r="C140" s="228" t="s">
        <v>411</v>
      </c>
      <c r="D140" s="228" t="s">
        <v>365</v>
      </c>
      <c r="E140" s="229" t="s">
        <v>2680</v>
      </c>
      <c r="F140" s="230" t="s">
        <v>2709</v>
      </c>
      <c r="G140" s="231" t="s">
        <v>603</v>
      </c>
      <c r="H140" s="232">
        <v>300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370</v>
      </c>
      <c r="AT140" s="239" t="s">
        <v>365</v>
      </c>
      <c r="AU140" s="239" t="s">
        <v>88</v>
      </c>
      <c r="AY140" s="18" t="s">
        <v>362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370</v>
      </c>
      <c r="BM140" s="239" t="s">
        <v>461</v>
      </c>
    </row>
    <row r="141" s="2" customFormat="1" ht="16.5" customHeight="1">
      <c r="A141" s="39"/>
      <c r="B141" s="40"/>
      <c r="C141" s="228" t="s">
        <v>416</v>
      </c>
      <c r="D141" s="228" t="s">
        <v>365</v>
      </c>
      <c r="E141" s="229" t="s">
        <v>2682</v>
      </c>
      <c r="F141" s="230" t="s">
        <v>2713</v>
      </c>
      <c r="G141" s="231" t="s">
        <v>603</v>
      </c>
      <c r="H141" s="232">
        <v>1000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370</v>
      </c>
      <c r="AT141" s="239" t="s">
        <v>365</v>
      </c>
      <c r="AU141" s="239" t="s">
        <v>88</v>
      </c>
      <c r="AY141" s="18" t="s">
        <v>362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370</v>
      </c>
      <c r="BM141" s="239" t="s">
        <v>473</v>
      </c>
    </row>
    <row r="142" s="2" customFormat="1" ht="21.75" customHeight="1">
      <c r="A142" s="39"/>
      <c r="B142" s="40"/>
      <c r="C142" s="228" t="s">
        <v>8</v>
      </c>
      <c r="D142" s="228" t="s">
        <v>365</v>
      </c>
      <c r="E142" s="229" t="s">
        <v>2684</v>
      </c>
      <c r="F142" s="230" t="s">
        <v>2715</v>
      </c>
      <c r="G142" s="231" t="s">
        <v>591</v>
      </c>
      <c r="H142" s="232">
        <v>145</v>
      </c>
      <c r="I142" s="233"/>
      <c r="J142" s="234">
        <f>ROUND(I142*H142,2)</f>
        <v>0</v>
      </c>
      <c r="K142" s="230" t="s">
        <v>1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370</v>
      </c>
      <c r="AT142" s="239" t="s">
        <v>365</v>
      </c>
      <c r="AU142" s="239" t="s">
        <v>88</v>
      </c>
      <c r="AY142" s="18" t="s">
        <v>362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370</v>
      </c>
      <c r="BM142" s="239" t="s">
        <v>484</v>
      </c>
    </row>
    <row r="143" s="12" customFormat="1" ht="22.8" customHeight="1">
      <c r="A143" s="12"/>
      <c r="B143" s="212"/>
      <c r="C143" s="213"/>
      <c r="D143" s="214" t="s">
        <v>75</v>
      </c>
      <c r="E143" s="226" t="s">
        <v>2997</v>
      </c>
      <c r="F143" s="226" t="s">
        <v>2998</v>
      </c>
      <c r="G143" s="213"/>
      <c r="H143" s="213"/>
      <c r="I143" s="216"/>
      <c r="J143" s="227">
        <f>BK143</f>
        <v>0</v>
      </c>
      <c r="K143" s="213"/>
      <c r="L143" s="218"/>
      <c r="M143" s="219"/>
      <c r="N143" s="220"/>
      <c r="O143" s="220"/>
      <c r="P143" s="221">
        <f>SUM(P144:P148)</f>
        <v>0</v>
      </c>
      <c r="Q143" s="220"/>
      <c r="R143" s="221">
        <f>SUM(R144:R148)</f>
        <v>0</v>
      </c>
      <c r="S143" s="220"/>
      <c r="T143" s="222">
        <f>SUM(T144:T148)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3" t="s">
        <v>83</v>
      </c>
      <c r="AT143" s="224" t="s">
        <v>75</v>
      </c>
      <c r="AU143" s="224" t="s">
        <v>83</v>
      </c>
      <c r="AY143" s="223" t="s">
        <v>362</v>
      </c>
      <c r="BK143" s="225">
        <f>SUM(BK144:BK148)</f>
        <v>0</v>
      </c>
    </row>
    <row r="144" s="2" customFormat="1" ht="24.15" customHeight="1">
      <c r="A144" s="39"/>
      <c r="B144" s="40"/>
      <c r="C144" s="228" t="s">
        <v>427</v>
      </c>
      <c r="D144" s="228" t="s">
        <v>365</v>
      </c>
      <c r="E144" s="229" t="s">
        <v>2999</v>
      </c>
      <c r="F144" s="230" t="s">
        <v>3000</v>
      </c>
      <c r="G144" s="231" t="s">
        <v>603</v>
      </c>
      <c r="H144" s="232">
        <v>94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370</v>
      </c>
      <c r="AT144" s="239" t="s">
        <v>365</v>
      </c>
      <c r="AU144" s="239" t="s">
        <v>88</v>
      </c>
      <c r="AY144" s="18" t="s">
        <v>362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370</v>
      </c>
      <c r="BM144" s="239" t="s">
        <v>492</v>
      </c>
    </row>
    <row r="145" s="2" customFormat="1" ht="16.5" customHeight="1">
      <c r="A145" s="39"/>
      <c r="B145" s="40"/>
      <c r="C145" s="228" t="s">
        <v>431</v>
      </c>
      <c r="D145" s="228" t="s">
        <v>365</v>
      </c>
      <c r="E145" s="229" t="s">
        <v>2686</v>
      </c>
      <c r="F145" s="230" t="s">
        <v>3001</v>
      </c>
      <c r="G145" s="231" t="s">
        <v>603</v>
      </c>
      <c r="H145" s="232">
        <v>188</v>
      </c>
      <c r="I145" s="233"/>
      <c r="J145" s="234">
        <f>ROUND(I145*H145,2)</f>
        <v>0</v>
      </c>
      <c r="K145" s="230" t="s">
        <v>1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370</v>
      </c>
      <c r="AT145" s="239" t="s">
        <v>365</v>
      </c>
      <c r="AU145" s="239" t="s">
        <v>88</v>
      </c>
      <c r="AY145" s="18" t="s">
        <v>362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88</v>
      </c>
      <c r="BK145" s="240">
        <f>ROUND(I145*H145,2)</f>
        <v>0</v>
      </c>
      <c r="BL145" s="18" t="s">
        <v>370</v>
      </c>
      <c r="BM145" s="239" t="s">
        <v>502</v>
      </c>
    </row>
    <row r="146" s="2" customFormat="1" ht="21.75" customHeight="1">
      <c r="A146" s="39"/>
      <c r="B146" s="40"/>
      <c r="C146" s="228" t="s">
        <v>435</v>
      </c>
      <c r="D146" s="228" t="s">
        <v>365</v>
      </c>
      <c r="E146" s="229" t="s">
        <v>3002</v>
      </c>
      <c r="F146" s="230" t="s">
        <v>3003</v>
      </c>
      <c r="G146" s="231" t="s">
        <v>603</v>
      </c>
      <c r="H146" s="232">
        <v>71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370</v>
      </c>
      <c r="AT146" s="239" t="s">
        <v>365</v>
      </c>
      <c r="AU146" s="239" t="s">
        <v>88</v>
      </c>
      <c r="AY146" s="18" t="s">
        <v>362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370</v>
      </c>
      <c r="BM146" s="239" t="s">
        <v>517</v>
      </c>
    </row>
    <row r="147" s="2" customFormat="1" ht="16.5" customHeight="1">
      <c r="A147" s="39"/>
      <c r="B147" s="40"/>
      <c r="C147" s="228" t="s">
        <v>440</v>
      </c>
      <c r="D147" s="228" t="s">
        <v>365</v>
      </c>
      <c r="E147" s="229" t="s">
        <v>3004</v>
      </c>
      <c r="F147" s="230" t="s">
        <v>3005</v>
      </c>
      <c r="G147" s="231" t="s">
        <v>603</v>
      </c>
      <c r="H147" s="232">
        <v>71</v>
      </c>
      <c r="I147" s="233"/>
      <c r="J147" s="234">
        <f>ROUND(I147*H147,2)</f>
        <v>0</v>
      </c>
      <c r="K147" s="230" t="s">
        <v>1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370</v>
      </c>
      <c r="AT147" s="239" t="s">
        <v>365</v>
      </c>
      <c r="AU147" s="239" t="s">
        <v>88</v>
      </c>
      <c r="AY147" s="18" t="s">
        <v>362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370</v>
      </c>
      <c r="BM147" s="239" t="s">
        <v>526</v>
      </c>
    </row>
    <row r="148" s="2" customFormat="1" ht="16.5" customHeight="1">
      <c r="A148" s="39"/>
      <c r="B148" s="40"/>
      <c r="C148" s="228" t="s">
        <v>445</v>
      </c>
      <c r="D148" s="228" t="s">
        <v>365</v>
      </c>
      <c r="E148" s="229" t="s">
        <v>2758</v>
      </c>
      <c r="F148" s="230" t="s">
        <v>2759</v>
      </c>
      <c r="G148" s="231" t="s">
        <v>603</v>
      </c>
      <c r="H148" s="232">
        <v>165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370</v>
      </c>
      <c r="AT148" s="239" t="s">
        <v>365</v>
      </c>
      <c r="AU148" s="239" t="s">
        <v>88</v>
      </c>
      <c r="AY148" s="18" t="s">
        <v>362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370</v>
      </c>
      <c r="BM148" s="239" t="s">
        <v>536</v>
      </c>
    </row>
    <row r="149" s="12" customFormat="1" ht="22.8" customHeight="1">
      <c r="A149" s="12"/>
      <c r="B149" s="212"/>
      <c r="C149" s="213"/>
      <c r="D149" s="214" t="s">
        <v>75</v>
      </c>
      <c r="E149" s="226" t="s">
        <v>3006</v>
      </c>
      <c r="F149" s="226" t="s">
        <v>3007</v>
      </c>
      <c r="G149" s="213"/>
      <c r="H149" s="213"/>
      <c r="I149" s="216"/>
      <c r="J149" s="227">
        <f>BK149</f>
        <v>0</v>
      </c>
      <c r="K149" s="213"/>
      <c r="L149" s="218"/>
      <c r="M149" s="219"/>
      <c r="N149" s="220"/>
      <c r="O149" s="220"/>
      <c r="P149" s="221">
        <f>SUM(P150:P158)</f>
        <v>0</v>
      </c>
      <c r="Q149" s="220"/>
      <c r="R149" s="221">
        <f>SUM(R150:R158)</f>
        <v>0</v>
      </c>
      <c r="S149" s="220"/>
      <c r="T149" s="222">
        <f>SUM(T150:T158)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3" t="s">
        <v>83</v>
      </c>
      <c r="AT149" s="224" t="s">
        <v>75</v>
      </c>
      <c r="AU149" s="224" t="s">
        <v>83</v>
      </c>
      <c r="AY149" s="223" t="s">
        <v>362</v>
      </c>
      <c r="BK149" s="225">
        <f>SUM(BK150:BK158)</f>
        <v>0</v>
      </c>
    </row>
    <row r="150" s="2" customFormat="1" ht="24.15" customHeight="1">
      <c r="A150" s="39"/>
      <c r="B150" s="40"/>
      <c r="C150" s="228" t="s">
        <v>450</v>
      </c>
      <c r="D150" s="228" t="s">
        <v>365</v>
      </c>
      <c r="E150" s="229" t="s">
        <v>2688</v>
      </c>
      <c r="F150" s="230" t="s">
        <v>5143</v>
      </c>
      <c r="G150" s="231" t="s">
        <v>603</v>
      </c>
      <c r="H150" s="232">
        <v>1</v>
      </c>
      <c r="I150" s="233"/>
      <c r="J150" s="234">
        <f>ROUND(I150*H150,2)</f>
        <v>0</v>
      </c>
      <c r="K150" s="230" t="s">
        <v>1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370</v>
      </c>
      <c r="AT150" s="239" t="s">
        <v>365</v>
      </c>
      <c r="AU150" s="239" t="s">
        <v>88</v>
      </c>
      <c r="AY150" s="18" t="s">
        <v>362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370</v>
      </c>
      <c r="BM150" s="239" t="s">
        <v>544</v>
      </c>
    </row>
    <row r="151" s="2" customFormat="1" ht="16.5" customHeight="1">
      <c r="A151" s="39"/>
      <c r="B151" s="40"/>
      <c r="C151" s="228" t="s">
        <v>456</v>
      </c>
      <c r="D151" s="228" t="s">
        <v>365</v>
      </c>
      <c r="E151" s="229" t="s">
        <v>3009</v>
      </c>
      <c r="F151" s="230" t="s">
        <v>3010</v>
      </c>
      <c r="G151" s="231" t="s">
        <v>603</v>
      </c>
      <c r="H151" s="232">
        <v>71</v>
      </c>
      <c r="I151" s="233"/>
      <c r="J151" s="234">
        <f>ROUND(I151*H151,2)</f>
        <v>0</v>
      </c>
      <c r="K151" s="230" t="s">
        <v>1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370</v>
      </c>
      <c r="AT151" s="239" t="s">
        <v>365</v>
      </c>
      <c r="AU151" s="239" t="s">
        <v>88</v>
      </c>
      <c r="AY151" s="18" t="s">
        <v>362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370</v>
      </c>
      <c r="BM151" s="239" t="s">
        <v>554</v>
      </c>
    </row>
    <row r="152" s="2" customFormat="1" ht="24.15" customHeight="1">
      <c r="A152" s="39"/>
      <c r="B152" s="40"/>
      <c r="C152" s="228" t="s">
        <v>461</v>
      </c>
      <c r="D152" s="228" t="s">
        <v>365</v>
      </c>
      <c r="E152" s="229" t="s">
        <v>3011</v>
      </c>
      <c r="F152" s="230" t="s">
        <v>3012</v>
      </c>
      <c r="G152" s="231" t="s">
        <v>603</v>
      </c>
      <c r="H152" s="232">
        <v>1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370</v>
      </c>
      <c r="AT152" s="239" t="s">
        <v>365</v>
      </c>
      <c r="AU152" s="239" t="s">
        <v>88</v>
      </c>
      <c r="AY152" s="18" t="s">
        <v>362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370</v>
      </c>
      <c r="BM152" s="239" t="s">
        <v>574</v>
      </c>
    </row>
    <row r="153" s="2" customFormat="1" ht="16.5" customHeight="1">
      <c r="A153" s="39"/>
      <c r="B153" s="40"/>
      <c r="C153" s="228" t="s">
        <v>7</v>
      </c>
      <c r="D153" s="228" t="s">
        <v>365</v>
      </c>
      <c r="E153" s="229" t="s">
        <v>2690</v>
      </c>
      <c r="F153" s="230" t="s">
        <v>3014</v>
      </c>
      <c r="G153" s="231" t="s">
        <v>603</v>
      </c>
      <c r="H153" s="232">
        <v>71</v>
      </c>
      <c r="I153" s="233"/>
      <c r="J153" s="234">
        <f>ROUND(I153*H153,2)</f>
        <v>0</v>
      </c>
      <c r="K153" s="230" t="s">
        <v>1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370</v>
      </c>
      <c r="AT153" s="239" t="s">
        <v>365</v>
      </c>
      <c r="AU153" s="239" t="s">
        <v>88</v>
      </c>
      <c r="AY153" s="18" t="s">
        <v>362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370</v>
      </c>
      <c r="BM153" s="239" t="s">
        <v>1132</v>
      </c>
    </row>
    <row r="154" s="2" customFormat="1" ht="24.15" customHeight="1">
      <c r="A154" s="39"/>
      <c r="B154" s="40"/>
      <c r="C154" s="228" t="s">
        <v>473</v>
      </c>
      <c r="D154" s="228" t="s">
        <v>365</v>
      </c>
      <c r="E154" s="229" t="s">
        <v>2692</v>
      </c>
      <c r="F154" s="230" t="s">
        <v>3015</v>
      </c>
      <c r="G154" s="231" t="s">
        <v>603</v>
      </c>
      <c r="H154" s="232">
        <v>5</v>
      </c>
      <c r="I154" s="233"/>
      <c r="J154" s="234">
        <f>ROUND(I154*H154,2)</f>
        <v>0</v>
      </c>
      <c r="K154" s="230" t="s">
        <v>1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370</v>
      </c>
      <c r="AT154" s="239" t="s">
        <v>365</v>
      </c>
      <c r="AU154" s="239" t="s">
        <v>88</v>
      </c>
      <c r="AY154" s="18" t="s">
        <v>362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370</v>
      </c>
      <c r="BM154" s="239" t="s">
        <v>1141</v>
      </c>
    </row>
    <row r="155" s="2" customFormat="1" ht="16.5" customHeight="1">
      <c r="A155" s="39"/>
      <c r="B155" s="40"/>
      <c r="C155" s="228" t="s">
        <v>479</v>
      </c>
      <c r="D155" s="228" t="s">
        <v>365</v>
      </c>
      <c r="E155" s="229" t="s">
        <v>2694</v>
      </c>
      <c r="F155" s="230" t="s">
        <v>3016</v>
      </c>
      <c r="G155" s="231" t="s">
        <v>603</v>
      </c>
      <c r="H155" s="232">
        <v>185</v>
      </c>
      <c r="I155" s="233"/>
      <c r="J155" s="234">
        <f>ROUND(I155*H155,2)</f>
        <v>0</v>
      </c>
      <c r="K155" s="230" t="s">
        <v>1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370</v>
      </c>
      <c r="AT155" s="239" t="s">
        <v>365</v>
      </c>
      <c r="AU155" s="239" t="s">
        <v>88</v>
      </c>
      <c r="AY155" s="18" t="s">
        <v>362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370</v>
      </c>
      <c r="BM155" s="239" t="s">
        <v>1149</v>
      </c>
    </row>
    <row r="156" s="2" customFormat="1" ht="16.5" customHeight="1">
      <c r="A156" s="39"/>
      <c r="B156" s="40"/>
      <c r="C156" s="228" t="s">
        <v>484</v>
      </c>
      <c r="D156" s="228" t="s">
        <v>365</v>
      </c>
      <c r="E156" s="229" t="s">
        <v>2696</v>
      </c>
      <c r="F156" s="230" t="s">
        <v>3017</v>
      </c>
      <c r="G156" s="231" t="s">
        <v>603</v>
      </c>
      <c r="H156" s="232">
        <v>5</v>
      </c>
      <c r="I156" s="233"/>
      <c r="J156" s="234">
        <f>ROUND(I156*H156,2)</f>
        <v>0</v>
      </c>
      <c r="K156" s="230" t="s">
        <v>1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370</v>
      </c>
      <c r="AT156" s="239" t="s">
        <v>365</v>
      </c>
      <c r="AU156" s="239" t="s">
        <v>88</v>
      </c>
      <c r="AY156" s="18" t="s">
        <v>362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370</v>
      </c>
      <c r="BM156" s="239" t="s">
        <v>1159</v>
      </c>
    </row>
    <row r="157" s="2" customFormat="1" ht="16.5" customHeight="1">
      <c r="A157" s="39"/>
      <c r="B157" s="40"/>
      <c r="C157" s="228" t="s">
        <v>488</v>
      </c>
      <c r="D157" s="228" t="s">
        <v>365</v>
      </c>
      <c r="E157" s="229" t="s">
        <v>2698</v>
      </c>
      <c r="F157" s="230" t="s">
        <v>3018</v>
      </c>
      <c r="G157" s="231" t="s">
        <v>603</v>
      </c>
      <c r="H157" s="232">
        <v>10</v>
      </c>
      <c r="I157" s="233"/>
      <c r="J157" s="234">
        <f>ROUND(I157*H157,2)</f>
        <v>0</v>
      </c>
      <c r="K157" s="230" t="s">
        <v>1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370</v>
      </c>
      <c r="AT157" s="239" t="s">
        <v>365</v>
      </c>
      <c r="AU157" s="239" t="s">
        <v>88</v>
      </c>
      <c r="AY157" s="18" t="s">
        <v>362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88</v>
      </c>
      <c r="BK157" s="240">
        <f>ROUND(I157*H157,2)</f>
        <v>0</v>
      </c>
      <c r="BL157" s="18" t="s">
        <v>370</v>
      </c>
      <c r="BM157" s="239" t="s">
        <v>1171</v>
      </c>
    </row>
    <row r="158" s="2" customFormat="1" ht="16.5" customHeight="1">
      <c r="A158" s="39"/>
      <c r="B158" s="40"/>
      <c r="C158" s="228" t="s">
        <v>492</v>
      </c>
      <c r="D158" s="228" t="s">
        <v>365</v>
      </c>
      <c r="E158" s="229" t="s">
        <v>5144</v>
      </c>
      <c r="F158" s="230" t="s">
        <v>590</v>
      </c>
      <c r="G158" s="231" t="s">
        <v>1510</v>
      </c>
      <c r="H158" s="308"/>
      <c r="I158" s="233"/>
      <c r="J158" s="234">
        <f>ROUND(I158*H158,2)</f>
        <v>0</v>
      </c>
      <c r="K158" s="230" t="s">
        <v>1</v>
      </c>
      <c r="L158" s="45"/>
      <c r="M158" s="288" t="s">
        <v>1</v>
      </c>
      <c r="N158" s="289" t="s">
        <v>42</v>
      </c>
      <c r="O158" s="290"/>
      <c r="P158" s="291">
        <f>O158*H158</f>
        <v>0</v>
      </c>
      <c r="Q158" s="291">
        <v>0</v>
      </c>
      <c r="R158" s="291">
        <f>Q158*H158</f>
        <v>0</v>
      </c>
      <c r="S158" s="291">
        <v>0</v>
      </c>
      <c r="T158" s="292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370</v>
      </c>
      <c r="AT158" s="239" t="s">
        <v>365</v>
      </c>
      <c r="AU158" s="239" t="s">
        <v>88</v>
      </c>
      <c r="AY158" s="18" t="s">
        <v>362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88</v>
      </c>
      <c r="BK158" s="240">
        <f>ROUND(I158*H158,2)</f>
        <v>0</v>
      </c>
      <c r="BL158" s="18" t="s">
        <v>370</v>
      </c>
      <c r="BM158" s="239" t="s">
        <v>1180</v>
      </c>
    </row>
    <row r="159" s="2" customFormat="1" ht="6.96" customHeight="1">
      <c r="A159" s="39"/>
      <c r="B159" s="67"/>
      <c r="C159" s="68"/>
      <c r="D159" s="68"/>
      <c r="E159" s="68"/>
      <c r="F159" s="68"/>
      <c r="G159" s="68"/>
      <c r="H159" s="68"/>
      <c r="I159" s="68"/>
      <c r="J159" s="68"/>
      <c r="K159" s="68"/>
      <c r="L159" s="45"/>
      <c r="M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</row>
  </sheetData>
  <sheetProtection sheet="1" autoFilter="0" formatColumns="0" formatRows="0" objects="1" scenarios="1" spinCount="100000" saltValue="rJwzOxTJux4FtnFGjHndeycyip38W1i1PgK4ZAO0JRf0KRW2vVclqq286l9G7BNx909qCXVFW1G7eKPEVRW97A==" hashValue="OJzyLw274oOTFpWsS+JIA82w2A9dQKOQMnPvmqVSb/8I2y2i8gPK8leA80lZ45thhfzK/YhirZj1hlq4sN+xtg==" algorithmName="SHA-512" password="CC35"/>
  <autoFilter ref="C127:K15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268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4429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5115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5145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ROUND(J127,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ROUND((SUM(BE127:BE149)),  2)</f>
        <v>0</v>
      </c>
      <c r="G37" s="39"/>
      <c r="H37" s="39"/>
      <c r="I37" s="166">
        <v>0.20999999999999999</v>
      </c>
      <c r="J37" s="165">
        <f>ROUND(((SUM(BE127:BE149))*I37),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ROUND((SUM(BF127:BF149)),  2)</f>
        <v>0</v>
      </c>
      <c r="G38" s="39"/>
      <c r="H38" s="39"/>
      <c r="I38" s="166">
        <v>0.12</v>
      </c>
      <c r="J38" s="165">
        <f>ROUND(((SUM(BF127:BF149))*I38),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ROUND((SUM(BG127:BG149)),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ROUND((SUM(BH127:BH149)),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ROUND((SUM(BI127:BI149)),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4429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5115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C06 - Slaboproud montáže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J127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3021</v>
      </c>
      <c r="E101" s="193"/>
      <c r="F101" s="193"/>
      <c r="G101" s="193"/>
      <c r="H101" s="193"/>
      <c r="I101" s="193"/>
      <c r="J101" s="194">
        <f>J128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3022</v>
      </c>
      <c r="E102" s="193"/>
      <c r="F102" s="193"/>
      <c r="G102" s="193"/>
      <c r="H102" s="193"/>
      <c r="I102" s="193"/>
      <c r="J102" s="194">
        <f>J137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3023</v>
      </c>
      <c r="E103" s="193"/>
      <c r="F103" s="193"/>
      <c r="G103" s="193"/>
      <c r="H103" s="193"/>
      <c r="I103" s="193"/>
      <c r="J103" s="194">
        <f>J141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347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Stavební úpravy Ústecká 2855, Česká Lípa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325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1" customFormat="1" ht="16.5" customHeight="1">
      <c r="B115" s="22"/>
      <c r="C115" s="23"/>
      <c r="D115" s="23"/>
      <c r="E115" s="185" t="s">
        <v>4429</v>
      </c>
      <c r="F115" s="23"/>
      <c r="G115" s="23"/>
      <c r="H115" s="23"/>
      <c r="I115" s="23"/>
      <c r="J115" s="23"/>
      <c r="K115" s="23"/>
      <c r="L115" s="21"/>
    </row>
    <row r="116" s="1" customFormat="1" ht="12" customHeight="1">
      <c r="B116" s="22"/>
      <c r="C116" s="33" t="s">
        <v>327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296" t="s">
        <v>5115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634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E13</f>
        <v>C06 - Slaboproud montáže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F16</f>
        <v xml:space="preserve">Ústecká 2855, Česká Lípa </v>
      </c>
      <c r="G121" s="41"/>
      <c r="H121" s="41"/>
      <c r="I121" s="33" t="s">
        <v>22</v>
      </c>
      <c r="J121" s="80" t="str">
        <f>IF(J16="","",J16)</f>
        <v>6. 8. 2025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E19</f>
        <v>Město Č. Lípa, n. T.G.M. 1/1, 47 001 Česká Lípa</v>
      </c>
      <c r="G123" s="41"/>
      <c r="H123" s="41"/>
      <c r="I123" s="33" t="s">
        <v>30</v>
      </c>
      <c r="J123" s="37" t="str">
        <f>E25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28</v>
      </c>
      <c r="D124" s="41"/>
      <c r="E124" s="41"/>
      <c r="F124" s="28" t="str">
        <f>IF(E22="","",E22)</f>
        <v>Vyplň údaj</v>
      </c>
      <c r="G124" s="41"/>
      <c r="H124" s="41"/>
      <c r="I124" s="33" t="s">
        <v>33</v>
      </c>
      <c r="J124" s="37" t="str">
        <f>E28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1"/>
      <c r="B126" s="202"/>
      <c r="C126" s="203" t="s">
        <v>348</v>
      </c>
      <c r="D126" s="204" t="s">
        <v>61</v>
      </c>
      <c r="E126" s="204" t="s">
        <v>57</v>
      </c>
      <c r="F126" s="204" t="s">
        <v>58</v>
      </c>
      <c r="G126" s="204" t="s">
        <v>349</v>
      </c>
      <c r="H126" s="204" t="s">
        <v>350</v>
      </c>
      <c r="I126" s="204" t="s">
        <v>351</v>
      </c>
      <c r="J126" s="204" t="s">
        <v>331</v>
      </c>
      <c r="K126" s="205" t="s">
        <v>352</v>
      </c>
      <c r="L126" s="206"/>
      <c r="M126" s="101" t="s">
        <v>1</v>
      </c>
      <c r="N126" s="102" t="s">
        <v>40</v>
      </c>
      <c r="O126" s="102" t="s">
        <v>353</v>
      </c>
      <c r="P126" s="102" t="s">
        <v>354</v>
      </c>
      <c r="Q126" s="102" t="s">
        <v>355</v>
      </c>
      <c r="R126" s="102" t="s">
        <v>356</v>
      </c>
      <c r="S126" s="102" t="s">
        <v>357</v>
      </c>
      <c r="T126" s="103" t="s">
        <v>358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9"/>
      <c r="B127" s="40"/>
      <c r="C127" s="108" t="s">
        <v>359</v>
      </c>
      <c r="D127" s="41"/>
      <c r="E127" s="41"/>
      <c r="F127" s="41"/>
      <c r="G127" s="41"/>
      <c r="H127" s="41"/>
      <c r="I127" s="41"/>
      <c r="J127" s="207">
        <f>BK127</f>
        <v>0</v>
      </c>
      <c r="K127" s="41"/>
      <c r="L127" s="45"/>
      <c r="M127" s="104"/>
      <c r="N127" s="208"/>
      <c r="O127" s="105"/>
      <c r="P127" s="209">
        <f>P128+P137+P141</f>
        <v>0</v>
      </c>
      <c r="Q127" s="105"/>
      <c r="R127" s="209">
        <f>R128+R137+R141</f>
        <v>0</v>
      </c>
      <c r="S127" s="105"/>
      <c r="T127" s="210">
        <f>T128+T137+T141</f>
        <v>5.9399999999999995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75</v>
      </c>
      <c r="AU127" s="18" t="s">
        <v>333</v>
      </c>
      <c r="BK127" s="211">
        <f>BK128+BK137+BK141</f>
        <v>0</v>
      </c>
    </row>
    <row r="128" s="12" customFormat="1" ht="25.92" customHeight="1">
      <c r="A128" s="12"/>
      <c r="B128" s="212"/>
      <c r="C128" s="213"/>
      <c r="D128" s="214" t="s">
        <v>75</v>
      </c>
      <c r="E128" s="215" t="s">
        <v>2577</v>
      </c>
      <c r="F128" s="215" t="s">
        <v>3024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f>SUM(P129:P136)</f>
        <v>0</v>
      </c>
      <c r="Q128" s="220"/>
      <c r="R128" s="221">
        <f>SUM(R129:R136)</f>
        <v>0</v>
      </c>
      <c r="S128" s="220"/>
      <c r="T128" s="222">
        <f>SUM(T129:T136)</f>
        <v>5.9399999999999995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83</v>
      </c>
      <c r="AT128" s="224" t="s">
        <v>75</v>
      </c>
      <c r="AU128" s="224" t="s">
        <v>76</v>
      </c>
      <c r="AY128" s="223" t="s">
        <v>362</v>
      </c>
      <c r="BK128" s="225">
        <f>SUM(BK129:BK136)</f>
        <v>0</v>
      </c>
    </row>
    <row r="129" s="2" customFormat="1" ht="24.15" customHeight="1">
      <c r="A129" s="39"/>
      <c r="B129" s="40"/>
      <c r="C129" s="228" t="s">
        <v>83</v>
      </c>
      <c r="D129" s="228" t="s">
        <v>365</v>
      </c>
      <c r="E129" s="229" t="s">
        <v>3025</v>
      </c>
      <c r="F129" s="230" t="s">
        <v>3026</v>
      </c>
      <c r="G129" s="231" t="s">
        <v>403</v>
      </c>
      <c r="H129" s="232">
        <v>7298</v>
      </c>
      <c r="I129" s="233"/>
      <c r="J129" s="234">
        <f>ROUND(I129*H129,2)</f>
        <v>0</v>
      </c>
      <c r="K129" s="230" t="s">
        <v>369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370</v>
      </c>
      <c r="AT129" s="239" t="s">
        <v>365</v>
      </c>
      <c r="AU129" s="239" t="s">
        <v>83</v>
      </c>
      <c r="AY129" s="18" t="s">
        <v>362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370</v>
      </c>
      <c r="BM129" s="239" t="s">
        <v>88</v>
      </c>
    </row>
    <row r="130" s="2" customFormat="1" ht="21.75" customHeight="1">
      <c r="A130" s="39"/>
      <c r="B130" s="40"/>
      <c r="C130" s="228" t="s">
        <v>88</v>
      </c>
      <c r="D130" s="228" t="s">
        <v>365</v>
      </c>
      <c r="E130" s="229" t="s">
        <v>3027</v>
      </c>
      <c r="F130" s="230" t="s">
        <v>3028</v>
      </c>
      <c r="G130" s="231" t="s">
        <v>403</v>
      </c>
      <c r="H130" s="232">
        <v>5775</v>
      </c>
      <c r="I130" s="233"/>
      <c r="J130" s="234">
        <f>ROUND(I130*H130,2)</f>
        <v>0</v>
      </c>
      <c r="K130" s="230" t="s">
        <v>369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370</v>
      </c>
      <c r="AT130" s="239" t="s">
        <v>365</v>
      </c>
      <c r="AU130" s="239" t="s">
        <v>83</v>
      </c>
      <c r="AY130" s="18" t="s">
        <v>362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370</v>
      </c>
      <c r="BM130" s="239" t="s">
        <v>370</v>
      </c>
    </row>
    <row r="131" s="2" customFormat="1" ht="21.75" customHeight="1">
      <c r="A131" s="39"/>
      <c r="B131" s="40"/>
      <c r="C131" s="228" t="s">
        <v>104</v>
      </c>
      <c r="D131" s="228" t="s">
        <v>365</v>
      </c>
      <c r="E131" s="229" t="s">
        <v>2905</v>
      </c>
      <c r="F131" s="230" t="s">
        <v>2906</v>
      </c>
      <c r="G131" s="231" t="s">
        <v>603</v>
      </c>
      <c r="H131" s="232">
        <v>236</v>
      </c>
      <c r="I131" s="233"/>
      <c r="J131" s="234">
        <f>ROUND(I131*H131,2)</f>
        <v>0</v>
      </c>
      <c r="K131" s="230" t="s">
        <v>369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370</v>
      </c>
      <c r="AT131" s="239" t="s">
        <v>365</v>
      </c>
      <c r="AU131" s="239" t="s">
        <v>83</v>
      </c>
      <c r="AY131" s="18" t="s">
        <v>362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370</v>
      </c>
      <c r="BM131" s="239" t="s">
        <v>386</v>
      </c>
    </row>
    <row r="132" s="2" customFormat="1" ht="24.15" customHeight="1">
      <c r="A132" s="39"/>
      <c r="B132" s="40"/>
      <c r="C132" s="228" t="s">
        <v>370</v>
      </c>
      <c r="D132" s="228" t="s">
        <v>365</v>
      </c>
      <c r="E132" s="229" t="s">
        <v>2888</v>
      </c>
      <c r="F132" s="230" t="s">
        <v>2889</v>
      </c>
      <c r="G132" s="231" t="s">
        <v>403</v>
      </c>
      <c r="H132" s="232">
        <v>1039</v>
      </c>
      <c r="I132" s="233"/>
      <c r="J132" s="234">
        <f>ROUND(I132*H132,2)</f>
        <v>0</v>
      </c>
      <c r="K132" s="230" t="s">
        <v>369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370</v>
      </c>
      <c r="AT132" s="239" t="s">
        <v>365</v>
      </c>
      <c r="AU132" s="239" t="s">
        <v>83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370</v>
      </c>
      <c r="BM132" s="239" t="s">
        <v>383</v>
      </c>
    </row>
    <row r="133" s="2" customFormat="1" ht="24.15" customHeight="1">
      <c r="A133" s="39"/>
      <c r="B133" s="40"/>
      <c r="C133" s="228" t="s">
        <v>363</v>
      </c>
      <c r="D133" s="228" t="s">
        <v>365</v>
      </c>
      <c r="E133" s="229" t="s">
        <v>2900</v>
      </c>
      <c r="F133" s="230" t="s">
        <v>2901</v>
      </c>
      <c r="G133" s="231" t="s">
        <v>603</v>
      </c>
      <c r="H133" s="232">
        <v>4928</v>
      </c>
      <c r="I133" s="233"/>
      <c r="J133" s="234">
        <f>ROUND(I133*H133,2)</f>
        <v>0</v>
      </c>
      <c r="K133" s="230" t="s">
        <v>369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83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411</v>
      </c>
    </row>
    <row r="134" s="2" customFormat="1" ht="16.5" customHeight="1">
      <c r="A134" s="39"/>
      <c r="B134" s="40"/>
      <c r="C134" s="228" t="s">
        <v>386</v>
      </c>
      <c r="D134" s="228" t="s">
        <v>365</v>
      </c>
      <c r="E134" s="229" t="s">
        <v>202</v>
      </c>
      <c r="F134" s="230" t="s">
        <v>2902</v>
      </c>
      <c r="G134" s="231" t="s">
        <v>603</v>
      </c>
      <c r="H134" s="232">
        <v>1000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83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8</v>
      </c>
    </row>
    <row r="135" s="2" customFormat="1" ht="24.15" customHeight="1">
      <c r="A135" s="39"/>
      <c r="B135" s="40"/>
      <c r="C135" s="228" t="s">
        <v>397</v>
      </c>
      <c r="D135" s="228" t="s">
        <v>365</v>
      </c>
      <c r="E135" s="229" t="s">
        <v>2678</v>
      </c>
      <c r="F135" s="230" t="s">
        <v>2909</v>
      </c>
      <c r="G135" s="231" t="s">
        <v>591</v>
      </c>
      <c r="H135" s="232">
        <v>145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83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431</v>
      </c>
    </row>
    <row r="136" s="2" customFormat="1" ht="33" customHeight="1">
      <c r="A136" s="39"/>
      <c r="B136" s="40"/>
      <c r="C136" s="228" t="s">
        <v>383</v>
      </c>
      <c r="D136" s="228" t="s">
        <v>365</v>
      </c>
      <c r="E136" s="229" t="s">
        <v>2910</v>
      </c>
      <c r="F136" s="230" t="s">
        <v>2911</v>
      </c>
      <c r="G136" s="231" t="s">
        <v>603</v>
      </c>
      <c r="H136" s="232">
        <v>198</v>
      </c>
      <c r="I136" s="233"/>
      <c r="J136" s="234">
        <f>ROUND(I136*H136,2)</f>
        <v>0</v>
      </c>
      <c r="K136" s="230" t="s">
        <v>369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0.029999999999999999</v>
      </c>
      <c r="T136" s="238">
        <f>S136*H136</f>
        <v>5.9399999999999995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83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440</v>
      </c>
    </row>
    <row r="137" s="12" customFormat="1" ht="25.92" customHeight="1">
      <c r="A137" s="12"/>
      <c r="B137" s="212"/>
      <c r="C137" s="213"/>
      <c r="D137" s="214" t="s">
        <v>75</v>
      </c>
      <c r="E137" s="215" t="s">
        <v>2857</v>
      </c>
      <c r="F137" s="215" t="s">
        <v>2998</v>
      </c>
      <c r="G137" s="213"/>
      <c r="H137" s="213"/>
      <c r="I137" s="216"/>
      <c r="J137" s="217">
        <f>BK137</f>
        <v>0</v>
      </c>
      <c r="K137" s="213"/>
      <c r="L137" s="218"/>
      <c r="M137" s="219"/>
      <c r="N137" s="220"/>
      <c r="O137" s="220"/>
      <c r="P137" s="221">
        <f>SUM(P138:P140)</f>
        <v>0</v>
      </c>
      <c r="Q137" s="220"/>
      <c r="R137" s="221">
        <f>SUM(R138:R140)</f>
        <v>0</v>
      </c>
      <c r="S137" s="220"/>
      <c r="T137" s="222">
        <f>SUM(T138:T140)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3" t="s">
        <v>83</v>
      </c>
      <c r="AT137" s="224" t="s">
        <v>75</v>
      </c>
      <c r="AU137" s="224" t="s">
        <v>76</v>
      </c>
      <c r="AY137" s="223" t="s">
        <v>362</v>
      </c>
      <c r="BK137" s="225">
        <f>SUM(BK138:BK140)</f>
        <v>0</v>
      </c>
    </row>
    <row r="138" s="2" customFormat="1" ht="24.15" customHeight="1">
      <c r="A138" s="39"/>
      <c r="B138" s="40"/>
      <c r="C138" s="228" t="s">
        <v>406</v>
      </c>
      <c r="D138" s="228" t="s">
        <v>365</v>
      </c>
      <c r="E138" s="229" t="s">
        <v>3029</v>
      </c>
      <c r="F138" s="230" t="s">
        <v>3030</v>
      </c>
      <c r="G138" s="231" t="s">
        <v>603</v>
      </c>
      <c r="H138" s="232">
        <v>94</v>
      </c>
      <c r="I138" s="233"/>
      <c r="J138" s="234">
        <f>ROUND(I138*H138,2)</f>
        <v>0</v>
      </c>
      <c r="K138" s="230" t="s">
        <v>369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83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450</v>
      </c>
    </row>
    <row r="139" s="2" customFormat="1" ht="16.5" customHeight="1">
      <c r="A139" s="39"/>
      <c r="B139" s="40"/>
      <c r="C139" s="228" t="s">
        <v>411</v>
      </c>
      <c r="D139" s="228" t="s">
        <v>365</v>
      </c>
      <c r="E139" s="229" t="s">
        <v>3031</v>
      </c>
      <c r="F139" s="230" t="s">
        <v>3032</v>
      </c>
      <c r="G139" s="231" t="s">
        <v>603</v>
      </c>
      <c r="H139" s="232">
        <v>94</v>
      </c>
      <c r="I139" s="233"/>
      <c r="J139" s="234">
        <f>ROUND(I139*H139,2)</f>
        <v>0</v>
      </c>
      <c r="K139" s="230" t="s">
        <v>369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370</v>
      </c>
      <c r="AT139" s="239" t="s">
        <v>365</v>
      </c>
      <c r="AU139" s="239" t="s">
        <v>83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461</v>
      </c>
    </row>
    <row r="140" s="2" customFormat="1" ht="16.5" customHeight="1">
      <c r="A140" s="39"/>
      <c r="B140" s="40"/>
      <c r="C140" s="228" t="s">
        <v>416</v>
      </c>
      <c r="D140" s="228" t="s">
        <v>365</v>
      </c>
      <c r="E140" s="229" t="s">
        <v>3033</v>
      </c>
      <c r="F140" s="230" t="s">
        <v>3034</v>
      </c>
      <c r="G140" s="231" t="s">
        <v>603</v>
      </c>
      <c r="H140" s="232">
        <v>71</v>
      </c>
      <c r="I140" s="233"/>
      <c r="J140" s="234">
        <f>ROUND(I140*H140,2)</f>
        <v>0</v>
      </c>
      <c r="K140" s="230" t="s">
        <v>369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370</v>
      </c>
      <c r="AT140" s="239" t="s">
        <v>365</v>
      </c>
      <c r="AU140" s="239" t="s">
        <v>83</v>
      </c>
      <c r="AY140" s="18" t="s">
        <v>362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370</v>
      </c>
      <c r="BM140" s="239" t="s">
        <v>473</v>
      </c>
    </row>
    <row r="141" s="12" customFormat="1" ht="25.92" customHeight="1">
      <c r="A141" s="12"/>
      <c r="B141" s="212"/>
      <c r="C141" s="213"/>
      <c r="D141" s="214" t="s">
        <v>75</v>
      </c>
      <c r="E141" s="215" t="s">
        <v>2997</v>
      </c>
      <c r="F141" s="215" t="s">
        <v>3007</v>
      </c>
      <c r="G141" s="213"/>
      <c r="H141" s="213"/>
      <c r="I141" s="216"/>
      <c r="J141" s="217">
        <f>BK141</f>
        <v>0</v>
      </c>
      <c r="K141" s="213"/>
      <c r="L141" s="218"/>
      <c r="M141" s="219"/>
      <c r="N141" s="220"/>
      <c r="O141" s="220"/>
      <c r="P141" s="221">
        <f>SUM(P142:P149)</f>
        <v>0</v>
      </c>
      <c r="Q141" s="220"/>
      <c r="R141" s="221">
        <f>SUM(R142:R149)</f>
        <v>0</v>
      </c>
      <c r="S141" s="220"/>
      <c r="T141" s="222">
        <f>SUM(T142:T149)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3" t="s">
        <v>83</v>
      </c>
      <c r="AT141" s="224" t="s">
        <v>75</v>
      </c>
      <c r="AU141" s="224" t="s">
        <v>76</v>
      </c>
      <c r="AY141" s="223" t="s">
        <v>362</v>
      </c>
      <c r="BK141" s="225">
        <f>SUM(BK142:BK149)</f>
        <v>0</v>
      </c>
    </row>
    <row r="142" s="2" customFormat="1" ht="24.15" customHeight="1">
      <c r="A142" s="39"/>
      <c r="B142" s="40"/>
      <c r="C142" s="228" t="s">
        <v>8</v>
      </c>
      <c r="D142" s="228" t="s">
        <v>365</v>
      </c>
      <c r="E142" s="229" t="s">
        <v>3035</v>
      </c>
      <c r="F142" s="230" t="s">
        <v>3036</v>
      </c>
      <c r="G142" s="231" t="s">
        <v>603</v>
      </c>
      <c r="H142" s="232">
        <v>1</v>
      </c>
      <c r="I142" s="233"/>
      <c r="J142" s="234">
        <f>ROUND(I142*H142,2)</f>
        <v>0</v>
      </c>
      <c r="K142" s="230" t="s">
        <v>369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370</v>
      </c>
      <c r="AT142" s="239" t="s">
        <v>365</v>
      </c>
      <c r="AU142" s="239" t="s">
        <v>83</v>
      </c>
      <c r="AY142" s="18" t="s">
        <v>362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370</v>
      </c>
      <c r="BM142" s="239" t="s">
        <v>484</v>
      </c>
    </row>
    <row r="143" s="2" customFormat="1" ht="21.75" customHeight="1">
      <c r="A143" s="39"/>
      <c r="B143" s="40"/>
      <c r="C143" s="228" t="s">
        <v>427</v>
      </c>
      <c r="D143" s="228" t="s">
        <v>365</v>
      </c>
      <c r="E143" s="229" t="s">
        <v>3037</v>
      </c>
      <c r="F143" s="230" t="s">
        <v>3038</v>
      </c>
      <c r="G143" s="231" t="s">
        <v>603</v>
      </c>
      <c r="H143" s="232">
        <v>1</v>
      </c>
      <c r="I143" s="233"/>
      <c r="J143" s="234">
        <f>ROUND(I143*H143,2)</f>
        <v>0</v>
      </c>
      <c r="K143" s="230" t="s">
        <v>369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370</v>
      </c>
      <c r="AT143" s="239" t="s">
        <v>365</v>
      </c>
      <c r="AU143" s="239" t="s">
        <v>83</v>
      </c>
      <c r="AY143" s="18" t="s">
        <v>362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370</v>
      </c>
      <c r="BM143" s="239" t="s">
        <v>492</v>
      </c>
    </row>
    <row r="144" s="2" customFormat="1" ht="21.75" customHeight="1">
      <c r="A144" s="39"/>
      <c r="B144" s="40"/>
      <c r="C144" s="228" t="s">
        <v>431</v>
      </c>
      <c r="D144" s="228" t="s">
        <v>365</v>
      </c>
      <c r="E144" s="229" t="s">
        <v>3039</v>
      </c>
      <c r="F144" s="230" t="s">
        <v>3040</v>
      </c>
      <c r="G144" s="231" t="s">
        <v>603</v>
      </c>
      <c r="H144" s="232">
        <v>71</v>
      </c>
      <c r="I144" s="233"/>
      <c r="J144" s="234">
        <f>ROUND(I144*H144,2)</f>
        <v>0</v>
      </c>
      <c r="K144" s="230" t="s">
        <v>369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370</v>
      </c>
      <c r="AT144" s="239" t="s">
        <v>365</v>
      </c>
      <c r="AU144" s="239" t="s">
        <v>83</v>
      </c>
      <c r="AY144" s="18" t="s">
        <v>362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370</v>
      </c>
      <c r="BM144" s="239" t="s">
        <v>502</v>
      </c>
    </row>
    <row r="145" s="2" customFormat="1" ht="24.15" customHeight="1">
      <c r="A145" s="39"/>
      <c r="B145" s="40"/>
      <c r="C145" s="228" t="s">
        <v>435</v>
      </c>
      <c r="D145" s="228" t="s">
        <v>365</v>
      </c>
      <c r="E145" s="229" t="s">
        <v>3043</v>
      </c>
      <c r="F145" s="230" t="s">
        <v>3044</v>
      </c>
      <c r="G145" s="231" t="s">
        <v>603</v>
      </c>
      <c r="H145" s="232">
        <v>71</v>
      </c>
      <c r="I145" s="233"/>
      <c r="J145" s="234">
        <f>ROUND(I145*H145,2)</f>
        <v>0</v>
      </c>
      <c r="K145" s="230" t="s">
        <v>369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370</v>
      </c>
      <c r="AT145" s="239" t="s">
        <v>365</v>
      </c>
      <c r="AU145" s="239" t="s">
        <v>83</v>
      </c>
      <c r="AY145" s="18" t="s">
        <v>362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88</v>
      </c>
      <c r="BK145" s="240">
        <f>ROUND(I145*H145,2)</f>
        <v>0</v>
      </c>
      <c r="BL145" s="18" t="s">
        <v>370</v>
      </c>
      <c r="BM145" s="239" t="s">
        <v>517</v>
      </c>
    </row>
    <row r="146" s="2" customFormat="1" ht="16.5" customHeight="1">
      <c r="A146" s="39"/>
      <c r="B146" s="40"/>
      <c r="C146" s="228" t="s">
        <v>440</v>
      </c>
      <c r="D146" s="228" t="s">
        <v>365</v>
      </c>
      <c r="E146" s="229" t="s">
        <v>3045</v>
      </c>
      <c r="F146" s="230" t="s">
        <v>3046</v>
      </c>
      <c r="G146" s="231" t="s">
        <v>603</v>
      </c>
      <c r="H146" s="232">
        <v>1</v>
      </c>
      <c r="I146" s="233"/>
      <c r="J146" s="234">
        <f>ROUND(I146*H146,2)</f>
        <v>0</v>
      </c>
      <c r="K146" s="230" t="s">
        <v>369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370</v>
      </c>
      <c r="AT146" s="239" t="s">
        <v>365</v>
      </c>
      <c r="AU146" s="239" t="s">
        <v>83</v>
      </c>
      <c r="AY146" s="18" t="s">
        <v>362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370</v>
      </c>
      <c r="BM146" s="239" t="s">
        <v>526</v>
      </c>
    </row>
    <row r="147" s="2" customFormat="1" ht="24.15" customHeight="1">
      <c r="A147" s="39"/>
      <c r="B147" s="40"/>
      <c r="C147" s="228" t="s">
        <v>445</v>
      </c>
      <c r="D147" s="228" t="s">
        <v>365</v>
      </c>
      <c r="E147" s="229" t="s">
        <v>3047</v>
      </c>
      <c r="F147" s="230" t="s">
        <v>3048</v>
      </c>
      <c r="G147" s="231" t="s">
        <v>603</v>
      </c>
      <c r="H147" s="232">
        <v>5</v>
      </c>
      <c r="I147" s="233"/>
      <c r="J147" s="234">
        <f>ROUND(I147*H147,2)</f>
        <v>0</v>
      </c>
      <c r="K147" s="230" t="s">
        <v>369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370</v>
      </c>
      <c r="AT147" s="239" t="s">
        <v>365</v>
      </c>
      <c r="AU147" s="239" t="s">
        <v>83</v>
      </c>
      <c r="AY147" s="18" t="s">
        <v>362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370</v>
      </c>
      <c r="BM147" s="239" t="s">
        <v>536</v>
      </c>
    </row>
    <row r="148" s="2" customFormat="1" ht="24.15" customHeight="1">
      <c r="A148" s="39"/>
      <c r="B148" s="40"/>
      <c r="C148" s="228" t="s">
        <v>450</v>
      </c>
      <c r="D148" s="228" t="s">
        <v>365</v>
      </c>
      <c r="E148" s="229" t="s">
        <v>3049</v>
      </c>
      <c r="F148" s="230" t="s">
        <v>3050</v>
      </c>
      <c r="G148" s="231" t="s">
        <v>603</v>
      </c>
      <c r="H148" s="232">
        <v>185</v>
      </c>
      <c r="I148" s="233"/>
      <c r="J148" s="234">
        <f>ROUND(I148*H148,2)</f>
        <v>0</v>
      </c>
      <c r="K148" s="230" t="s">
        <v>369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370</v>
      </c>
      <c r="AT148" s="239" t="s">
        <v>365</v>
      </c>
      <c r="AU148" s="239" t="s">
        <v>83</v>
      </c>
      <c r="AY148" s="18" t="s">
        <v>362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370</v>
      </c>
      <c r="BM148" s="239" t="s">
        <v>544</v>
      </c>
    </row>
    <row r="149" s="2" customFormat="1" ht="21.75" customHeight="1">
      <c r="A149" s="39"/>
      <c r="B149" s="40"/>
      <c r="C149" s="228" t="s">
        <v>456</v>
      </c>
      <c r="D149" s="228" t="s">
        <v>365</v>
      </c>
      <c r="E149" s="229" t="s">
        <v>3051</v>
      </c>
      <c r="F149" s="230" t="s">
        <v>3052</v>
      </c>
      <c r="G149" s="231" t="s">
        <v>603</v>
      </c>
      <c r="H149" s="232">
        <v>185</v>
      </c>
      <c r="I149" s="233"/>
      <c r="J149" s="234">
        <f>ROUND(I149*H149,2)</f>
        <v>0</v>
      </c>
      <c r="K149" s="230" t="s">
        <v>369</v>
      </c>
      <c r="L149" s="45"/>
      <c r="M149" s="288" t="s">
        <v>1</v>
      </c>
      <c r="N149" s="289" t="s">
        <v>42</v>
      </c>
      <c r="O149" s="290"/>
      <c r="P149" s="291">
        <f>O149*H149</f>
        <v>0</v>
      </c>
      <c r="Q149" s="291">
        <v>0</v>
      </c>
      <c r="R149" s="291">
        <f>Q149*H149</f>
        <v>0</v>
      </c>
      <c r="S149" s="291">
        <v>0</v>
      </c>
      <c r="T149" s="292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370</v>
      </c>
      <c r="AT149" s="239" t="s">
        <v>365</v>
      </c>
      <c r="AU149" s="239" t="s">
        <v>83</v>
      </c>
      <c r="AY149" s="18" t="s">
        <v>362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370</v>
      </c>
      <c r="BM149" s="239" t="s">
        <v>554</v>
      </c>
    </row>
    <row r="150" s="2" customFormat="1" ht="6.96" customHeight="1">
      <c r="A150" s="39"/>
      <c r="B150" s="67"/>
      <c r="C150" s="68"/>
      <c r="D150" s="68"/>
      <c r="E150" s="68"/>
      <c r="F150" s="68"/>
      <c r="G150" s="68"/>
      <c r="H150" s="68"/>
      <c r="I150" s="68"/>
      <c r="J150" s="68"/>
      <c r="K150" s="68"/>
      <c r="L150" s="45"/>
      <c r="M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</sheetData>
  <sheetProtection sheet="1" autoFilter="0" formatColumns="0" formatRows="0" objects="1" scenarios="1" spinCount="100000" saltValue="/3vYplewm+A7YE4HsqbOEv6u0S4cwHx55lCBw5I7IQy3Rs/c9a5UY3F/OnNHzzXJgMTITaCmZEIgsMFanEflkw==" hashValue="ixU3/XwT55xVi3t6fdsxkT8WnFQ5IAQh9rf/MFIuTkTV3DdaH5miQOpjVh/fW19UC+0Qlljq51FZdQ8rJVYdLQ==" algorithmName="SHA-512" password="CC35"/>
  <autoFilter ref="C126:K14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271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4429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5115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5146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ROUND((SUM(BE125:BE130)),  2)</f>
        <v>0</v>
      </c>
      <c r="G37" s="39"/>
      <c r="H37" s="39"/>
      <c r="I37" s="166">
        <v>0.20999999999999999</v>
      </c>
      <c r="J37" s="165">
        <f>ROUND(((SUM(BE125:BE130))*I37),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ROUND((SUM(BF125:BF130)),  2)</f>
        <v>0</v>
      </c>
      <c r="G38" s="39"/>
      <c r="H38" s="39"/>
      <c r="I38" s="166">
        <v>0.12</v>
      </c>
      <c r="J38" s="165">
        <f>ROUND(((SUM(BF125:BF130))*I38),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ROUND((SUM(BG125:BG130)),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ROUND((SUM(BH125:BH130)),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ROUND((SUM(BI125:BI130)),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4429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5115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C07 - Rozváděče RE-x_C - demontáže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5147</v>
      </c>
      <c r="E101" s="193"/>
      <c r="F101" s="193"/>
      <c r="G101" s="193"/>
      <c r="H101" s="193"/>
      <c r="I101" s="193"/>
      <c r="J101" s="194">
        <f>J126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347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Stavební úpravy Ústecká 2855, Česká Lípa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325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4429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327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296" t="s">
        <v>5115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634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C07 - Rozváděče RE-x_C - demontáže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 xml:space="preserve">Ústecká 2855, Česká Lípa </v>
      </c>
      <c r="G119" s="41"/>
      <c r="H119" s="41"/>
      <c r="I119" s="33" t="s">
        <v>22</v>
      </c>
      <c r="J119" s="80" t="str">
        <f>IF(J16="","",J16)</f>
        <v>6. 8. 2025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Město Č. Lípa, n. T.G.M. 1/1, 47 001 Česká Lípa</v>
      </c>
      <c r="G121" s="41"/>
      <c r="H121" s="41"/>
      <c r="I121" s="33" t="s">
        <v>30</v>
      </c>
      <c r="J121" s="37" t="str">
        <f>E25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33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348</v>
      </c>
      <c r="D124" s="204" t="s">
        <v>61</v>
      </c>
      <c r="E124" s="204" t="s">
        <v>57</v>
      </c>
      <c r="F124" s="204" t="s">
        <v>58</v>
      </c>
      <c r="G124" s="204" t="s">
        <v>349</v>
      </c>
      <c r="H124" s="204" t="s">
        <v>350</v>
      </c>
      <c r="I124" s="204" t="s">
        <v>351</v>
      </c>
      <c r="J124" s="204" t="s">
        <v>331</v>
      </c>
      <c r="K124" s="205" t="s">
        <v>352</v>
      </c>
      <c r="L124" s="206"/>
      <c r="M124" s="101" t="s">
        <v>1</v>
      </c>
      <c r="N124" s="102" t="s">
        <v>40</v>
      </c>
      <c r="O124" s="102" t="s">
        <v>353</v>
      </c>
      <c r="P124" s="102" t="s">
        <v>354</v>
      </c>
      <c r="Q124" s="102" t="s">
        <v>355</v>
      </c>
      <c r="R124" s="102" t="s">
        <v>356</v>
      </c>
      <c r="S124" s="102" t="s">
        <v>357</v>
      </c>
      <c r="T124" s="103" t="s">
        <v>358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359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0</v>
      </c>
      <c r="S125" s="105"/>
      <c r="T125" s="210">
        <f>T126</f>
        <v>2.16418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333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75</v>
      </c>
      <c r="E126" s="215" t="s">
        <v>2577</v>
      </c>
      <c r="F126" s="215" t="s">
        <v>5148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SUM(P127:P130)</f>
        <v>0</v>
      </c>
      <c r="Q126" s="220"/>
      <c r="R126" s="221">
        <f>SUM(R127:R130)</f>
        <v>0</v>
      </c>
      <c r="S126" s="220"/>
      <c r="T126" s="222">
        <f>SUM(T127:T130)</f>
        <v>2.16418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83</v>
      </c>
      <c r="AT126" s="224" t="s">
        <v>75</v>
      </c>
      <c r="AU126" s="224" t="s">
        <v>76</v>
      </c>
      <c r="AY126" s="223" t="s">
        <v>362</v>
      </c>
      <c r="BK126" s="225">
        <f>SUM(BK127:BK130)</f>
        <v>0</v>
      </c>
    </row>
    <row r="127" s="2" customFormat="1" ht="24.15" customHeight="1">
      <c r="A127" s="39"/>
      <c r="B127" s="40"/>
      <c r="C127" s="228" t="s">
        <v>83</v>
      </c>
      <c r="D127" s="228" t="s">
        <v>365</v>
      </c>
      <c r="E127" s="229" t="s">
        <v>3199</v>
      </c>
      <c r="F127" s="230" t="s">
        <v>3200</v>
      </c>
      <c r="G127" s="231" t="s">
        <v>603</v>
      </c>
      <c r="H127" s="232">
        <v>16</v>
      </c>
      <c r="I127" s="233"/>
      <c r="J127" s="234">
        <f>ROUND(I127*H127,2)</f>
        <v>0</v>
      </c>
      <c r="K127" s="230" t="s">
        <v>369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0.13</v>
      </c>
      <c r="T127" s="238">
        <f>S127*H127</f>
        <v>2.0800000000000001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370</v>
      </c>
      <c r="AT127" s="239" t="s">
        <v>365</v>
      </c>
      <c r="AU127" s="239" t="s">
        <v>83</v>
      </c>
      <c r="AY127" s="18" t="s">
        <v>362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88</v>
      </c>
      <c r="BK127" s="240">
        <f>ROUND(I127*H127,2)</f>
        <v>0</v>
      </c>
      <c r="BL127" s="18" t="s">
        <v>370</v>
      </c>
      <c r="BM127" s="239" t="s">
        <v>88</v>
      </c>
    </row>
    <row r="128" s="2" customFormat="1" ht="24.15" customHeight="1">
      <c r="A128" s="39"/>
      <c r="B128" s="40"/>
      <c r="C128" s="228" t="s">
        <v>88</v>
      </c>
      <c r="D128" s="228" t="s">
        <v>365</v>
      </c>
      <c r="E128" s="229" t="s">
        <v>3201</v>
      </c>
      <c r="F128" s="230" t="s">
        <v>3202</v>
      </c>
      <c r="G128" s="231" t="s">
        <v>603</v>
      </c>
      <c r="H128" s="232">
        <v>30</v>
      </c>
      <c r="I128" s="233"/>
      <c r="J128" s="234">
        <f>ROUND(I128*H128,2)</f>
        <v>0</v>
      </c>
      <c r="K128" s="230" t="s">
        <v>369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0.001</v>
      </c>
      <c r="T128" s="238">
        <f>S128*H128</f>
        <v>0.029999999999999999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370</v>
      </c>
      <c r="AT128" s="239" t="s">
        <v>365</v>
      </c>
      <c r="AU128" s="239" t="s">
        <v>83</v>
      </c>
      <c r="AY128" s="18" t="s">
        <v>362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370</v>
      </c>
      <c r="BM128" s="239" t="s">
        <v>370</v>
      </c>
    </row>
    <row r="129" s="2" customFormat="1" ht="24.15" customHeight="1">
      <c r="A129" s="39"/>
      <c r="B129" s="40"/>
      <c r="C129" s="228" t="s">
        <v>104</v>
      </c>
      <c r="D129" s="228" t="s">
        <v>365</v>
      </c>
      <c r="E129" s="229" t="s">
        <v>3125</v>
      </c>
      <c r="F129" s="230" t="s">
        <v>3126</v>
      </c>
      <c r="G129" s="231" t="s">
        <v>603</v>
      </c>
      <c r="H129" s="232">
        <v>86</v>
      </c>
      <c r="I129" s="233"/>
      <c r="J129" s="234">
        <f>ROUND(I129*H129,2)</f>
        <v>0</v>
      </c>
      <c r="K129" s="230" t="s">
        <v>369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0.00063000000000000003</v>
      </c>
      <c r="T129" s="238">
        <f>S129*H129</f>
        <v>0.054179999999999999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370</v>
      </c>
      <c r="AT129" s="239" t="s">
        <v>365</v>
      </c>
      <c r="AU129" s="239" t="s">
        <v>83</v>
      </c>
      <c r="AY129" s="18" t="s">
        <v>362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370</v>
      </c>
      <c r="BM129" s="239" t="s">
        <v>386</v>
      </c>
    </row>
    <row r="130" s="2" customFormat="1" ht="24.15" customHeight="1">
      <c r="A130" s="39"/>
      <c r="B130" s="40"/>
      <c r="C130" s="228" t="s">
        <v>370</v>
      </c>
      <c r="D130" s="228" t="s">
        <v>365</v>
      </c>
      <c r="E130" s="229" t="s">
        <v>3203</v>
      </c>
      <c r="F130" s="230" t="s">
        <v>3204</v>
      </c>
      <c r="G130" s="231" t="s">
        <v>603</v>
      </c>
      <c r="H130" s="232">
        <v>60</v>
      </c>
      <c r="I130" s="233"/>
      <c r="J130" s="234">
        <f>ROUND(I130*H130,2)</f>
        <v>0</v>
      </c>
      <c r="K130" s="230" t="s">
        <v>369</v>
      </c>
      <c r="L130" s="45"/>
      <c r="M130" s="288" t="s">
        <v>1</v>
      </c>
      <c r="N130" s="289" t="s">
        <v>42</v>
      </c>
      <c r="O130" s="290"/>
      <c r="P130" s="291">
        <f>O130*H130</f>
        <v>0</v>
      </c>
      <c r="Q130" s="291">
        <v>0</v>
      </c>
      <c r="R130" s="291">
        <f>Q130*H130</f>
        <v>0</v>
      </c>
      <c r="S130" s="291">
        <v>0</v>
      </c>
      <c r="T130" s="292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370</v>
      </c>
      <c r="AT130" s="239" t="s">
        <v>365</v>
      </c>
      <c r="AU130" s="239" t="s">
        <v>83</v>
      </c>
      <c r="AY130" s="18" t="s">
        <v>362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370</v>
      </c>
      <c r="BM130" s="239" t="s">
        <v>383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gfeRgTjX06ob4bk+4nfAZ1f49FerUot4lyc9BdAdOhWikvR9tjLOX7Qi34+UGkOAe9/D4zLsZvcFX1+u+gQtPA==" hashValue="r2BwFi82xuVa8VFIo6UefA1nT1el5uGlUonbWYQyHYhnTNgeWKI2skmnoE7o/fmqeLbgqAmGhvlU1VxMz5t3RA==" algorithmName="SHA-512" password="CC35"/>
  <autoFilter ref="C124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274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4429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5115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5149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ROUND((SUM(BE125:BE141)),  2)</f>
        <v>0</v>
      </c>
      <c r="G37" s="39"/>
      <c r="H37" s="39"/>
      <c r="I37" s="166">
        <v>0.20999999999999999</v>
      </c>
      <c r="J37" s="165">
        <f>ROUND(((SUM(BE125:BE141))*I37),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ROUND((SUM(BF125:BF141)),  2)</f>
        <v>0</v>
      </c>
      <c r="G38" s="39"/>
      <c r="H38" s="39"/>
      <c r="I38" s="166">
        <v>0.12</v>
      </c>
      <c r="J38" s="165">
        <f>ROUND(((SUM(BF125:BF141))*I38),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ROUND((SUM(BG125:BG141)),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ROUND((SUM(BH125:BH141)),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ROUND((SUM(BI125:BI141)),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4429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5115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C08 - Rozváděče RE-x_C - materiál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5150</v>
      </c>
      <c r="E101" s="193"/>
      <c r="F101" s="193"/>
      <c r="G101" s="193"/>
      <c r="H101" s="193"/>
      <c r="I101" s="193"/>
      <c r="J101" s="194">
        <f>J126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347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Stavební úpravy Ústecká 2855, Česká Lípa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325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4429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327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296" t="s">
        <v>5115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634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C08 - Rozváděče RE-x_C - materiál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 xml:space="preserve">Ústecká 2855, Česká Lípa </v>
      </c>
      <c r="G119" s="41"/>
      <c r="H119" s="41"/>
      <c r="I119" s="33" t="s">
        <v>22</v>
      </c>
      <c r="J119" s="80" t="str">
        <f>IF(J16="","",J16)</f>
        <v>6. 8. 2025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Město Č. Lípa, n. T.G.M. 1/1, 47 001 Česká Lípa</v>
      </c>
      <c r="G121" s="41"/>
      <c r="H121" s="41"/>
      <c r="I121" s="33" t="s">
        <v>30</v>
      </c>
      <c r="J121" s="37" t="str">
        <f>E25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33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348</v>
      </c>
      <c r="D124" s="204" t="s">
        <v>61</v>
      </c>
      <c r="E124" s="204" t="s">
        <v>57</v>
      </c>
      <c r="F124" s="204" t="s">
        <v>58</v>
      </c>
      <c r="G124" s="204" t="s">
        <v>349</v>
      </c>
      <c r="H124" s="204" t="s">
        <v>350</v>
      </c>
      <c r="I124" s="204" t="s">
        <v>351</v>
      </c>
      <c r="J124" s="204" t="s">
        <v>331</v>
      </c>
      <c r="K124" s="205" t="s">
        <v>352</v>
      </c>
      <c r="L124" s="206"/>
      <c r="M124" s="101" t="s">
        <v>1</v>
      </c>
      <c r="N124" s="102" t="s">
        <v>40</v>
      </c>
      <c r="O124" s="102" t="s">
        <v>353</v>
      </c>
      <c r="P124" s="102" t="s">
        <v>354</v>
      </c>
      <c r="Q124" s="102" t="s">
        <v>355</v>
      </c>
      <c r="R124" s="102" t="s">
        <v>356</v>
      </c>
      <c r="S124" s="102" t="s">
        <v>357</v>
      </c>
      <c r="T124" s="103" t="s">
        <v>358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359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0</v>
      </c>
      <c r="S125" s="105"/>
      <c r="T125" s="210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333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75</v>
      </c>
      <c r="E126" s="215" t="s">
        <v>2577</v>
      </c>
      <c r="F126" s="215" t="s">
        <v>5151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SUM(P127:P141)</f>
        <v>0</v>
      </c>
      <c r="Q126" s="220"/>
      <c r="R126" s="221">
        <f>SUM(R127:R141)</f>
        <v>0</v>
      </c>
      <c r="S126" s="220"/>
      <c r="T126" s="222">
        <f>SUM(T127:T141)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83</v>
      </c>
      <c r="AT126" s="224" t="s">
        <v>75</v>
      </c>
      <c r="AU126" s="224" t="s">
        <v>76</v>
      </c>
      <c r="AY126" s="223" t="s">
        <v>362</v>
      </c>
      <c r="BK126" s="225">
        <f>SUM(BK127:BK141)</f>
        <v>0</v>
      </c>
    </row>
    <row r="127" s="2" customFormat="1" ht="76.35" customHeight="1">
      <c r="A127" s="39"/>
      <c r="B127" s="40"/>
      <c r="C127" s="228" t="s">
        <v>83</v>
      </c>
      <c r="D127" s="228" t="s">
        <v>365</v>
      </c>
      <c r="E127" s="229" t="s">
        <v>202</v>
      </c>
      <c r="F127" s="230" t="s">
        <v>3208</v>
      </c>
      <c r="G127" s="231" t="s">
        <v>603</v>
      </c>
      <c r="H127" s="232">
        <v>2</v>
      </c>
      <c r="I127" s="233"/>
      <c r="J127" s="234">
        <f>ROUND(I127*H127,2)</f>
        <v>0</v>
      </c>
      <c r="K127" s="230" t="s">
        <v>1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370</v>
      </c>
      <c r="AT127" s="239" t="s">
        <v>365</v>
      </c>
      <c r="AU127" s="239" t="s">
        <v>83</v>
      </c>
      <c r="AY127" s="18" t="s">
        <v>362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88</v>
      </c>
      <c r="BK127" s="240">
        <f>ROUND(I127*H127,2)</f>
        <v>0</v>
      </c>
      <c r="BL127" s="18" t="s">
        <v>370</v>
      </c>
      <c r="BM127" s="239" t="s">
        <v>88</v>
      </c>
    </row>
    <row r="128" s="2" customFormat="1" ht="76.35" customHeight="1">
      <c r="A128" s="39"/>
      <c r="B128" s="40"/>
      <c r="C128" s="228" t="s">
        <v>88</v>
      </c>
      <c r="D128" s="228" t="s">
        <v>365</v>
      </c>
      <c r="E128" s="229" t="s">
        <v>2678</v>
      </c>
      <c r="F128" s="230" t="s">
        <v>3209</v>
      </c>
      <c r="G128" s="231" t="s">
        <v>603</v>
      </c>
      <c r="H128" s="232">
        <v>2</v>
      </c>
      <c r="I128" s="233"/>
      <c r="J128" s="234">
        <f>ROUND(I128*H128,2)</f>
        <v>0</v>
      </c>
      <c r="K128" s="230" t="s">
        <v>1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370</v>
      </c>
      <c r="AT128" s="239" t="s">
        <v>365</v>
      </c>
      <c r="AU128" s="239" t="s">
        <v>83</v>
      </c>
      <c r="AY128" s="18" t="s">
        <v>362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370</v>
      </c>
      <c r="BM128" s="239" t="s">
        <v>370</v>
      </c>
    </row>
    <row r="129" s="2" customFormat="1" ht="76.35" customHeight="1">
      <c r="A129" s="39"/>
      <c r="B129" s="40"/>
      <c r="C129" s="228" t="s">
        <v>104</v>
      </c>
      <c r="D129" s="228" t="s">
        <v>365</v>
      </c>
      <c r="E129" s="229" t="s">
        <v>2680</v>
      </c>
      <c r="F129" s="230" t="s">
        <v>3210</v>
      </c>
      <c r="G129" s="231" t="s">
        <v>603</v>
      </c>
      <c r="H129" s="232">
        <v>2</v>
      </c>
      <c r="I129" s="233"/>
      <c r="J129" s="234">
        <f>ROUND(I129*H129,2)</f>
        <v>0</v>
      </c>
      <c r="K129" s="230" t="s">
        <v>1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370</v>
      </c>
      <c r="AT129" s="239" t="s">
        <v>365</v>
      </c>
      <c r="AU129" s="239" t="s">
        <v>83</v>
      </c>
      <c r="AY129" s="18" t="s">
        <v>362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370</v>
      </c>
      <c r="BM129" s="239" t="s">
        <v>386</v>
      </c>
    </row>
    <row r="130" s="2" customFormat="1" ht="76.35" customHeight="1">
      <c r="A130" s="39"/>
      <c r="B130" s="40"/>
      <c r="C130" s="228" t="s">
        <v>370</v>
      </c>
      <c r="D130" s="228" t="s">
        <v>365</v>
      </c>
      <c r="E130" s="229" t="s">
        <v>2682</v>
      </c>
      <c r="F130" s="230" t="s">
        <v>3211</v>
      </c>
      <c r="G130" s="231" t="s">
        <v>603</v>
      </c>
      <c r="H130" s="232">
        <v>1</v>
      </c>
      <c r="I130" s="233"/>
      <c r="J130" s="234">
        <f>ROUND(I130*H130,2)</f>
        <v>0</v>
      </c>
      <c r="K130" s="230" t="s">
        <v>1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370</v>
      </c>
      <c r="AT130" s="239" t="s">
        <v>365</v>
      </c>
      <c r="AU130" s="239" t="s">
        <v>83</v>
      </c>
      <c r="AY130" s="18" t="s">
        <v>362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370</v>
      </c>
      <c r="BM130" s="239" t="s">
        <v>383</v>
      </c>
    </row>
    <row r="131" s="2" customFormat="1" ht="37.8" customHeight="1">
      <c r="A131" s="39"/>
      <c r="B131" s="40"/>
      <c r="C131" s="228" t="s">
        <v>363</v>
      </c>
      <c r="D131" s="228" t="s">
        <v>365</v>
      </c>
      <c r="E131" s="229" t="s">
        <v>2684</v>
      </c>
      <c r="F131" s="230" t="s">
        <v>3212</v>
      </c>
      <c r="G131" s="231" t="s">
        <v>603</v>
      </c>
      <c r="H131" s="232">
        <v>5</v>
      </c>
      <c r="I131" s="233"/>
      <c r="J131" s="234">
        <f>ROUND(I131*H131,2)</f>
        <v>0</v>
      </c>
      <c r="K131" s="230" t="s">
        <v>1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370</v>
      </c>
      <c r="AT131" s="239" t="s">
        <v>365</v>
      </c>
      <c r="AU131" s="239" t="s">
        <v>83</v>
      </c>
      <c r="AY131" s="18" t="s">
        <v>362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370</v>
      </c>
      <c r="BM131" s="239" t="s">
        <v>411</v>
      </c>
    </row>
    <row r="132" s="2" customFormat="1" ht="21.75" customHeight="1">
      <c r="A132" s="39"/>
      <c r="B132" s="40"/>
      <c r="C132" s="228" t="s">
        <v>386</v>
      </c>
      <c r="D132" s="228" t="s">
        <v>365</v>
      </c>
      <c r="E132" s="229" t="s">
        <v>2686</v>
      </c>
      <c r="F132" s="230" t="s">
        <v>3213</v>
      </c>
      <c r="G132" s="231" t="s">
        <v>603</v>
      </c>
      <c r="H132" s="232">
        <v>5</v>
      </c>
      <c r="I132" s="233"/>
      <c r="J132" s="234">
        <f>ROUND(I132*H132,2)</f>
        <v>0</v>
      </c>
      <c r="K132" s="230" t="s">
        <v>1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370</v>
      </c>
      <c r="AT132" s="239" t="s">
        <v>365</v>
      </c>
      <c r="AU132" s="239" t="s">
        <v>83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370</v>
      </c>
      <c r="BM132" s="239" t="s">
        <v>8</v>
      </c>
    </row>
    <row r="133" s="2" customFormat="1" ht="16.5" customHeight="1">
      <c r="A133" s="39"/>
      <c r="B133" s="40"/>
      <c r="C133" s="228" t="s">
        <v>397</v>
      </c>
      <c r="D133" s="228" t="s">
        <v>365</v>
      </c>
      <c r="E133" s="229" t="s">
        <v>2688</v>
      </c>
      <c r="F133" s="230" t="s">
        <v>3214</v>
      </c>
      <c r="G133" s="231" t="s">
        <v>603</v>
      </c>
      <c r="H133" s="232">
        <v>5</v>
      </c>
      <c r="I133" s="233"/>
      <c r="J133" s="234">
        <f>ROUND(I133*H133,2)</f>
        <v>0</v>
      </c>
      <c r="K133" s="230" t="s">
        <v>1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83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431</v>
      </c>
    </row>
    <row r="134" s="2" customFormat="1" ht="21.75" customHeight="1">
      <c r="A134" s="39"/>
      <c r="B134" s="40"/>
      <c r="C134" s="228" t="s">
        <v>383</v>
      </c>
      <c r="D134" s="228" t="s">
        <v>365</v>
      </c>
      <c r="E134" s="229" t="s">
        <v>2690</v>
      </c>
      <c r="F134" s="230" t="s">
        <v>3215</v>
      </c>
      <c r="G134" s="231" t="s">
        <v>603</v>
      </c>
      <c r="H134" s="232">
        <v>5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83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440</v>
      </c>
    </row>
    <row r="135" s="2" customFormat="1" ht="16.5" customHeight="1">
      <c r="A135" s="39"/>
      <c r="B135" s="40"/>
      <c r="C135" s="228" t="s">
        <v>406</v>
      </c>
      <c r="D135" s="228" t="s">
        <v>365</v>
      </c>
      <c r="E135" s="229" t="s">
        <v>2692</v>
      </c>
      <c r="F135" s="230" t="s">
        <v>3216</v>
      </c>
      <c r="G135" s="231" t="s">
        <v>1168</v>
      </c>
      <c r="H135" s="232">
        <v>10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83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450</v>
      </c>
    </row>
    <row r="136" s="2" customFormat="1" ht="16.5" customHeight="1">
      <c r="A136" s="39"/>
      <c r="B136" s="40"/>
      <c r="C136" s="228" t="s">
        <v>411</v>
      </c>
      <c r="D136" s="228" t="s">
        <v>365</v>
      </c>
      <c r="E136" s="229" t="s">
        <v>2694</v>
      </c>
      <c r="F136" s="230" t="s">
        <v>3217</v>
      </c>
      <c r="G136" s="231" t="s">
        <v>603</v>
      </c>
      <c r="H136" s="232">
        <v>5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83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461</v>
      </c>
    </row>
    <row r="137" s="2" customFormat="1" ht="24.15" customHeight="1">
      <c r="A137" s="39"/>
      <c r="B137" s="40"/>
      <c r="C137" s="228" t="s">
        <v>416</v>
      </c>
      <c r="D137" s="228" t="s">
        <v>365</v>
      </c>
      <c r="E137" s="229" t="s">
        <v>3218</v>
      </c>
      <c r="F137" s="230" t="s">
        <v>3219</v>
      </c>
      <c r="G137" s="231" t="s">
        <v>603</v>
      </c>
      <c r="H137" s="232">
        <v>1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370</v>
      </c>
      <c r="AT137" s="239" t="s">
        <v>365</v>
      </c>
      <c r="AU137" s="239" t="s">
        <v>83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370</v>
      </c>
      <c r="BM137" s="239" t="s">
        <v>473</v>
      </c>
    </row>
    <row r="138" s="2" customFormat="1" ht="24.15" customHeight="1">
      <c r="A138" s="39"/>
      <c r="B138" s="40"/>
      <c r="C138" s="228" t="s">
        <v>8</v>
      </c>
      <c r="D138" s="228" t="s">
        <v>365</v>
      </c>
      <c r="E138" s="229" t="s">
        <v>3256</v>
      </c>
      <c r="F138" s="230" t="s">
        <v>3257</v>
      </c>
      <c r="G138" s="231" t="s">
        <v>603</v>
      </c>
      <c r="H138" s="232">
        <v>2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83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484</v>
      </c>
    </row>
    <row r="139" s="2" customFormat="1" ht="24.15" customHeight="1">
      <c r="A139" s="39"/>
      <c r="B139" s="40"/>
      <c r="C139" s="228" t="s">
        <v>427</v>
      </c>
      <c r="D139" s="228" t="s">
        <v>365</v>
      </c>
      <c r="E139" s="229" t="s">
        <v>3222</v>
      </c>
      <c r="F139" s="230" t="s">
        <v>3223</v>
      </c>
      <c r="G139" s="231" t="s">
        <v>603</v>
      </c>
      <c r="H139" s="232">
        <v>66</v>
      </c>
      <c r="I139" s="233"/>
      <c r="J139" s="234">
        <f>ROUND(I139*H139,2)</f>
        <v>0</v>
      </c>
      <c r="K139" s="230" t="s">
        <v>1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370</v>
      </c>
      <c r="AT139" s="239" t="s">
        <v>365</v>
      </c>
      <c r="AU139" s="239" t="s">
        <v>83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492</v>
      </c>
    </row>
    <row r="140" s="2" customFormat="1" ht="24.15" customHeight="1">
      <c r="A140" s="39"/>
      <c r="B140" s="40"/>
      <c r="C140" s="228" t="s">
        <v>431</v>
      </c>
      <c r="D140" s="228" t="s">
        <v>365</v>
      </c>
      <c r="E140" s="229" t="s">
        <v>2696</v>
      </c>
      <c r="F140" s="230" t="s">
        <v>3143</v>
      </c>
      <c r="G140" s="231" t="s">
        <v>3144</v>
      </c>
      <c r="H140" s="232">
        <v>5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370</v>
      </c>
      <c r="AT140" s="239" t="s">
        <v>365</v>
      </c>
      <c r="AU140" s="239" t="s">
        <v>83</v>
      </c>
      <c r="AY140" s="18" t="s">
        <v>362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370</v>
      </c>
      <c r="BM140" s="239" t="s">
        <v>502</v>
      </c>
    </row>
    <row r="141" s="2" customFormat="1" ht="16.5" customHeight="1">
      <c r="A141" s="39"/>
      <c r="B141" s="40"/>
      <c r="C141" s="228" t="s">
        <v>435</v>
      </c>
      <c r="D141" s="228" t="s">
        <v>365</v>
      </c>
      <c r="E141" s="229" t="s">
        <v>2698</v>
      </c>
      <c r="F141" s="230" t="s">
        <v>3145</v>
      </c>
      <c r="G141" s="231" t="s">
        <v>3144</v>
      </c>
      <c r="H141" s="232">
        <v>5</v>
      </c>
      <c r="I141" s="233"/>
      <c r="J141" s="234">
        <f>ROUND(I141*H141,2)</f>
        <v>0</v>
      </c>
      <c r="K141" s="230" t="s">
        <v>1</v>
      </c>
      <c r="L141" s="45"/>
      <c r="M141" s="288" t="s">
        <v>1</v>
      </c>
      <c r="N141" s="289" t="s">
        <v>42</v>
      </c>
      <c r="O141" s="290"/>
      <c r="P141" s="291">
        <f>O141*H141</f>
        <v>0</v>
      </c>
      <c r="Q141" s="291">
        <v>0</v>
      </c>
      <c r="R141" s="291">
        <f>Q141*H141</f>
        <v>0</v>
      </c>
      <c r="S141" s="291">
        <v>0</v>
      </c>
      <c r="T141" s="292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370</v>
      </c>
      <c r="AT141" s="239" t="s">
        <v>365</v>
      </c>
      <c r="AU141" s="239" t="s">
        <v>83</v>
      </c>
      <c r="AY141" s="18" t="s">
        <v>362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370</v>
      </c>
      <c r="BM141" s="239" t="s">
        <v>517</v>
      </c>
    </row>
    <row r="142" s="2" customFormat="1" ht="6.96" customHeight="1">
      <c r="A142" s="39"/>
      <c r="B142" s="67"/>
      <c r="C142" s="68"/>
      <c r="D142" s="68"/>
      <c r="E142" s="68"/>
      <c r="F142" s="68"/>
      <c r="G142" s="68"/>
      <c r="H142" s="68"/>
      <c r="I142" s="68"/>
      <c r="J142" s="68"/>
      <c r="K142" s="68"/>
      <c r="L142" s="45"/>
      <c r="M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</sheetData>
  <sheetProtection sheet="1" autoFilter="0" formatColumns="0" formatRows="0" objects="1" scenarios="1" spinCount="100000" saltValue="FCE7Wn3Ppk21Ywu7vvNAoU9QsGfjoZgwaB64GXA0opT8yDBG6u+diRDzVKg1TbIqVJNWQiGIHNp6vl8uzAv8+g==" hashValue="hW5nfmKneKUtpKK3iUoFX35BDYV1CX99gks+ABQY6oGcpeTjmKwbrOlaQsUN1blwhLQ5asbzXqbpMQwiqP1NQg==" algorithmName="SHA-512" password="CC35"/>
  <autoFilter ref="C124:K14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277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4429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5115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5152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ROUND((SUM(BE125:BE140)),  2)</f>
        <v>0</v>
      </c>
      <c r="G37" s="39"/>
      <c r="H37" s="39"/>
      <c r="I37" s="166">
        <v>0.20999999999999999</v>
      </c>
      <c r="J37" s="165">
        <f>ROUND(((SUM(BE125:BE140))*I37),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ROUND((SUM(BF125:BF140)),  2)</f>
        <v>0</v>
      </c>
      <c r="G38" s="39"/>
      <c r="H38" s="39"/>
      <c r="I38" s="166">
        <v>0.12</v>
      </c>
      <c r="J38" s="165">
        <f>ROUND(((SUM(BF125:BF140))*I38),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ROUND((SUM(BG125:BG140)),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ROUND((SUM(BH125:BH140)),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ROUND((SUM(BI125:BI140)),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4429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5115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C09 - Rozváděče RE-x_C - montáže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5153</v>
      </c>
      <c r="E101" s="193"/>
      <c r="F101" s="193"/>
      <c r="G101" s="193"/>
      <c r="H101" s="193"/>
      <c r="I101" s="193"/>
      <c r="J101" s="194">
        <f>J126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347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Stavební úpravy Ústecká 2855, Česká Lípa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325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4429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327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296" t="s">
        <v>5115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634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C09 - Rozváděče RE-x_C - montáže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 xml:space="preserve">Ústecká 2855, Česká Lípa </v>
      </c>
      <c r="G119" s="41"/>
      <c r="H119" s="41"/>
      <c r="I119" s="33" t="s">
        <v>22</v>
      </c>
      <c r="J119" s="80" t="str">
        <f>IF(J16="","",J16)</f>
        <v>6. 8. 2025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Město Č. Lípa, n. T.G.M. 1/1, 47 001 Česká Lípa</v>
      </c>
      <c r="G121" s="41"/>
      <c r="H121" s="41"/>
      <c r="I121" s="33" t="s">
        <v>30</v>
      </c>
      <c r="J121" s="37" t="str">
        <f>E25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33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348</v>
      </c>
      <c r="D124" s="204" t="s">
        <v>61</v>
      </c>
      <c r="E124" s="204" t="s">
        <v>57</v>
      </c>
      <c r="F124" s="204" t="s">
        <v>58</v>
      </c>
      <c r="G124" s="204" t="s">
        <v>349</v>
      </c>
      <c r="H124" s="204" t="s">
        <v>350</v>
      </c>
      <c r="I124" s="204" t="s">
        <v>351</v>
      </c>
      <c r="J124" s="204" t="s">
        <v>331</v>
      </c>
      <c r="K124" s="205" t="s">
        <v>352</v>
      </c>
      <c r="L124" s="206"/>
      <c r="M124" s="101" t="s">
        <v>1</v>
      </c>
      <c r="N124" s="102" t="s">
        <v>40</v>
      </c>
      <c r="O124" s="102" t="s">
        <v>353</v>
      </c>
      <c r="P124" s="102" t="s">
        <v>354</v>
      </c>
      <c r="Q124" s="102" t="s">
        <v>355</v>
      </c>
      <c r="R124" s="102" t="s">
        <v>356</v>
      </c>
      <c r="S124" s="102" t="s">
        <v>357</v>
      </c>
      <c r="T124" s="103" t="s">
        <v>358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359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0</v>
      </c>
      <c r="S125" s="105"/>
      <c r="T125" s="210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333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75</v>
      </c>
      <c r="E126" s="215" t="s">
        <v>2577</v>
      </c>
      <c r="F126" s="215" t="s">
        <v>5154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SUM(P127:P140)</f>
        <v>0</v>
      </c>
      <c r="Q126" s="220"/>
      <c r="R126" s="221">
        <f>SUM(R127:R140)</f>
        <v>0</v>
      </c>
      <c r="S126" s="220"/>
      <c r="T126" s="222">
        <f>SUM(T127:T140)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83</v>
      </c>
      <c r="AT126" s="224" t="s">
        <v>75</v>
      </c>
      <c r="AU126" s="224" t="s">
        <v>76</v>
      </c>
      <c r="AY126" s="223" t="s">
        <v>362</v>
      </c>
      <c r="BK126" s="225">
        <f>SUM(BK127:BK140)</f>
        <v>0</v>
      </c>
    </row>
    <row r="127" s="2" customFormat="1" ht="24.15" customHeight="1">
      <c r="A127" s="39"/>
      <c r="B127" s="40"/>
      <c r="C127" s="228" t="s">
        <v>83</v>
      </c>
      <c r="D127" s="228" t="s">
        <v>365</v>
      </c>
      <c r="E127" s="229" t="s">
        <v>3229</v>
      </c>
      <c r="F127" s="230" t="s">
        <v>3230</v>
      </c>
      <c r="G127" s="231" t="s">
        <v>603</v>
      </c>
      <c r="H127" s="232">
        <v>7</v>
      </c>
      <c r="I127" s="233"/>
      <c r="J127" s="234">
        <f>ROUND(I127*H127,2)</f>
        <v>0</v>
      </c>
      <c r="K127" s="230" t="s">
        <v>369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370</v>
      </c>
      <c r="AT127" s="239" t="s">
        <v>365</v>
      </c>
      <c r="AU127" s="239" t="s">
        <v>83</v>
      </c>
      <c r="AY127" s="18" t="s">
        <v>362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88</v>
      </c>
      <c r="BK127" s="240">
        <f>ROUND(I127*H127,2)</f>
        <v>0</v>
      </c>
      <c r="BL127" s="18" t="s">
        <v>370</v>
      </c>
      <c r="BM127" s="239" t="s">
        <v>88</v>
      </c>
    </row>
    <row r="128" s="2" customFormat="1" ht="24.15" customHeight="1">
      <c r="A128" s="39"/>
      <c r="B128" s="40"/>
      <c r="C128" s="228" t="s">
        <v>88</v>
      </c>
      <c r="D128" s="228" t="s">
        <v>365</v>
      </c>
      <c r="E128" s="229" t="s">
        <v>3153</v>
      </c>
      <c r="F128" s="230" t="s">
        <v>3154</v>
      </c>
      <c r="G128" s="231" t="s">
        <v>603</v>
      </c>
      <c r="H128" s="232">
        <v>5</v>
      </c>
      <c r="I128" s="233"/>
      <c r="J128" s="234">
        <f>ROUND(I128*H128,2)</f>
        <v>0</v>
      </c>
      <c r="K128" s="230" t="s">
        <v>369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370</v>
      </c>
      <c r="AT128" s="239" t="s">
        <v>365</v>
      </c>
      <c r="AU128" s="239" t="s">
        <v>83</v>
      </c>
      <c r="AY128" s="18" t="s">
        <v>362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370</v>
      </c>
      <c r="BM128" s="239" t="s">
        <v>370</v>
      </c>
    </row>
    <row r="129" s="2" customFormat="1" ht="16.5" customHeight="1">
      <c r="A129" s="39"/>
      <c r="B129" s="40"/>
      <c r="C129" s="228" t="s">
        <v>104</v>
      </c>
      <c r="D129" s="228" t="s">
        <v>365</v>
      </c>
      <c r="E129" s="229" t="s">
        <v>3231</v>
      </c>
      <c r="F129" s="230" t="s">
        <v>3232</v>
      </c>
      <c r="G129" s="231" t="s">
        <v>603</v>
      </c>
      <c r="H129" s="232">
        <v>5</v>
      </c>
      <c r="I129" s="233"/>
      <c r="J129" s="234">
        <f>ROUND(I129*H129,2)</f>
        <v>0</v>
      </c>
      <c r="K129" s="230" t="s">
        <v>369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370</v>
      </c>
      <c r="AT129" s="239" t="s">
        <v>365</v>
      </c>
      <c r="AU129" s="239" t="s">
        <v>83</v>
      </c>
      <c r="AY129" s="18" t="s">
        <v>362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370</v>
      </c>
      <c r="BM129" s="239" t="s">
        <v>386</v>
      </c>
    </row>
    <row r="130" s="2" customFormat="1" ht="33" customHeight="1">
      <c r="A130" s="39"/>
      <c r="B130" s="40"/>
      <c r="C130" s="228" t="s">
        <v>370</v>
      </c>
      <c r="D130" s="228" t="s">
        <v>365</v>
      </c>
      <c r="E130" s="229" t="s">
        <v>3190</v>
      </c>
      <c r="F130" s="230" t="s">
        <v>3191</v>
      </c>
      <c r="G130" s="231" t="s">
        <v>603</v>
      </c>
      <c r="H130" s="232">
        <v>5</v>
      </c>
      <c r="I130" s="233"/>
      <c r="J130" s="234">
        <f>ROUND(I130*H130,2)</f>
        <v>0</v>
      </c>
      <c r="K130" s="230" t="s">
        <v>369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370</v>
      </c>
      <c r="AT130" s="239" t="s">
        <v>365</v>
      </c>
      <c r="AU130" s="239" t="s">
        <v>83</v>
      </c>
      <c r="AY130" s="18" t="s">
        <v>362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370</v>
      </c>
      <c r="BM130" s="239" t="s">
        <v>383</v>
      </c>
    </row>
    <row r="131" s="2" customFormat="1" ht="24.15" customHeight="1">
      <c r="A131" s="39"/>
      <c r="B131" s="40"/>
      <c r="C131" s="228" t="s">
        <v>363</v>
      </c>
      <c r="D131" s="228" t="s">
        <v>365</v>
      </c>
      <c r="E131" s="229" t="s">
        <v>3233</v>
      </c>
      <c r="F131" s="230" t="s">
        <v>3234</v>
      </c>
      <c r="G131" s="231" t="s">
        <v>603</v>
      </c>
      <c r="H131" s="232">
        <v>5</v>
      </c>
      <c r="I131" s="233"/>
      <c r="J131" s="234">
        <f>ROUND(I131*H131,2)</f>
        <v>0</v>
      </c>
      <c r="K131" s="230" t="s">
        <v>369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370</v>
      </c>
      <c r="AT131" s="239" t="s">
        <v>365</v>
      </c>
      <c r="AU131" s="239" t="s">
        <v>83</v>
      </c>
      <c r="AY131" s="18" t="s">
        <v>362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370</v>
      </c>
      <c r="BM131" s="239" t="s">
        <v>411</v>
      </c>
    </row>
    <row r="132" s="2" customFormat="1" ht="24.15" customHeight="1">
      <c r="A132" s="39"/>
      <c r="B132" s="40"/>
      <c r="C132" s="228" t="s">
        <v>386</v>
      </c>
      <c r="D132" s="228" t="s">
        <v>365</v>
      </c>
      <c r="E132" s="229" t="s">
        <v>3192</v>
      </c>
      <c r="F132" s="230" t="s">
        <v>3193</v>
      </c>
      <c r="G132" s="231" t="s">
        <v>603</v>
      </c>
      <c r="H132" s="232">
        <v>1</v>
      </c>
      <c r="I132" s="233"/>
      <c r="J132" s="234">
        <f>ROUND(I132*H132,2)</f>
        <v>0</v>
      </c>
      <c r="K132" s="230" t="s">
        <v>369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370</v>
      </c>
      <c r="AT132" s="239" t="s">
        <v>365</v>
      </c>
      <c r="AU132" s="239" t="s">
        <v>83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370</v>
      </c>
      <c r="BM132" s="239" t="s">
        <v>8</v>
      </c>
    </row>
    <row r="133" s="2" customFormat="1" ht="24.15" customHeight="1">
      <c r="A133" s="39"/>
      <c r="B133" s="40"/>
      <c r="C133" s="228" t="s">
        <v>397</v>
      </c>
      <c r="D133" s="228" t="s">
        <v>365</v>
      </c>
      <c r="E133" s="229" t="s">
        <v>3277</v>
      </c>
      <c r="F133" s="230" t="s">
        <v>3278</v>
      </c>
      <c r="G133" s="231" t="s">
        <v>603</v>
      </c>
      <c r="H133" s="232">
        <v>2</v>
      </c>
      <c r="I133" s="233"/>
      <c r="J133" s="234">
        <f>ROUND(I133*H133,2)</f>
        <v>0</v>
      </c>
      <c r="K133" s="230" t="s">
        <v>369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83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431</v>
      </c>
    </row>
    <row r="134" s="2" customFormat="1" ht="24.15" customHeight="1">
      <c r="A134" s="39"/>
      <c r="B134" s="40"/>
      <c r="C134" s="228" t="s">
        <v>383</v>
      </c>
      <c r="D134" s="228" t="s">
        <v>365</v>
      </c>
      <c r="E134" s="229" t="s">
        <v>3161</v>
      </c>
      <c r="F134" s="230" t="s">
        <v>3162</v>
      </c>
      <c r="G134" s="231" t="s">
        <v>603</v>
      </c>
      <c r="H134" s="232">
        <v>66</v>
      </c>
      <c r="I134" s="233"/>
      <c r="J134" s="234">
        <f>ROUND(I134*H134,2)</f>
        <v>0</v>
      </c>
      <c r="K134" s="230" t="s">
        <v>369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83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440</v>
      </c>
    </row>
    <row r="135" s="2" customFormat="1" ht="24.15" customHeight="1">
      <c r="A135" s="39"/>
      <c r="B135" s="40"/>
      <c r="C135" s="228" t="s">
        <v>406</v>
      </c>
      <c r="D135" s="228" t="s">
        <v>365</v>
      </c>
      <c r="E135" s="229" t="s">
        <v>3235</v>
      </c>
      <c r="F135" s="230" t="s">
        <v>3236</v>
      </c>
      <c r="G135" s="231" t="s">
        <v>603</v>
      </c>
      <c r="H135" s="232">
        <v>104</v>
      </c>
      <c r="I135" s="233"/>
      <c r="J135" s="234">
        <f>ROUND(I135*H135,2)</f>
        <v>0</v>
      </c>
      <c r="K135" s="230" t="s">
        <v>369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83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450</v>
      </c>
    </row>
    <row r="136" s="2" customFormat="1" ht="24.15" customHeight="1">
      <c r="A136" s="39"/>
      <c r="B136" s="40"/>
      <c r="C136" s="228" t="s">
        <v>411</v>
      </c>
      <c r="D136" s="228" t="s">
        <v>365</v>
      </c>
      <c r="E136" s="229" t="s">
        <v>3166</v>
      </c>
      <c r="F136" s="230" t="s">
        <v>3167</v>
      </c>
      <c r="G136" s="231" t="s">
        <v>603</v>
      </c>
      <c r="H136" s="232">
        <v>340</v>
      </c>
      <c r="I136" s="233"/>
      <c r="J136" s="234">
        <f>ROUND(I136*H136,2)</f>
        <v>0</v>
      </c>
      <c r="K136" s="230" t="s">
        <v>369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83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461</v>
      </c>
    </row>
    <row r="137" s="2" customFormat="1" ht="21.75" customHeight="1">
      <c r="A137" s="39"/>
      <c r="B137" s="40"/>
      <c r="C137" s="228" t="s">
        <v>416</v>
      </c>
      <c r="D137" s="228" t="s">
        <v>365</v>
      </c>
      <c r="E137" s="229" t="s">
        <v>3237</v>
      </c>
      <c r="F137" s="230" t="s">
        <v>3238</v>
      </c>
      <c r="G137" s="231" t="s">
        <v>603</v>
      </c>
      <c r="H137" s="232">
        <v>3</v>
      </c>
      <c r="I137" s="233"/>
      <c r="J137" s="234">
        <f>ROUND(I137*H137,2)</f>
        <v>0</v>
      </c>
      <c r="K137" s="230" t="s">
        <v>369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370</v>
      </c>
      <c r="AT137" s="239" t="s">
        <v>365</v>
      </c>
      <c r="AU137" s="239" t="s">
        <v>83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370</v>
      </c>
      <c r="BM137" s="239" t="s">
        <v>473</v>
      </c>
    </row>
    <row r="138" s="2" customFormat="1" ht="24.15" customHeight="1">
      <c r="A138" s="39"/>
      <c r="B138" s="40"/>
      <c r="C138" s="228" t="s">
        <v>8</v>
      </c>
      <c r="D138" s="228" t="s">
        <v>365</v>
      </c>
      <c r="E138" s="229" t="s">
        <v>3239</v>
      </c>
      <c r="F138" s="230" t="s">
        <v>3240</v>
      </c>
      <c r="G138" s="231" t="s">
        <v>603</v>
      </c>
      <c r="H138" s="232">
        <v>66</v>
      </c>
      <c r="I138" s="233"/>
      <c r="J138" s="234">
        <f>ROUND(I138*H138,2)</f>
        <v>0</v>
      </c>
      <c r="K138" s="230" t="s">
        <v>369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83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484</v>
      </c>
    </row>
    <row r="139" s="2" customFormat="1" ht="24.15" customHeight="1">
      <c r="A139" s="39"/>
      <c r="B139" s="40"/>
      <c r="C139" s="228" t="s">
        <v>427</v>
      </c>
      <c r="D139" s="228" t="s">
        <v>365</v>
      </c>
      <c r="E139" s="229" t="s">
        <v>3168</v>
      </c>
      <c r="F139" s="230" t="s">
        <v>3169</v>
      </c>
      <c r="G139" s="231" t="s">
        <v>603</v>
      </c>
      <c r="H139" s="232">
        <v>84</v>
      </c>
      <c r="I139" s="233"/>
      <c r="J139" s="234">
        <f>ROUND(I139*H139,2)</f>
        <v>0</v>
      </c>
      <c r="K139" s="230" t="s">
        <v>369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370</v>
      </c>
      <c r="AT139" s="239" t="s">
        <v>365</v>
      </c>
      <c r="AU139" s="239" t="s">
        <v>83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492</v>
      </c>
    </row>
    <row r="140" s="2" customFormat="1" ht="24.15" customHeight="1">
      <c r="A140" s="39"/>
      <c r="B140" s="40"/>
      <c r="C140" s="228" t="s">
        <v>431</v>
      </c>
      <c r="D140" s="228" t="s">
        <v>365</v>
      </c>
      <c r="E140" s="229" t="s">
        <v>202</v>
      </c>
      <c r="F140" s="230" t="s">
        <v>3170</v>
      </c>
      <c r="G140" s="231" t="s">
        <v>3144</v>
      </c>
      <c r="H140" s="232">
        <v>7</v>
      </c>
      <c r="I140" s="233"/>
      <c r="J140" s="234">
        <f>ROUND(I140*H140,2)</f>
        <v>0</v>
      </c>
      <c r="K140" s="230" t="s">
        <v>1</v>
      </c>
      <c r="L140" s="45"/>
      <c r="M140" s="288" t="s">
        <v>1</v>
      </c>
      <c r="N140" s="289" t="s">
        <v>42</v>
      </c>
      <c r="O140" s="290"/>
      <c r="P140" s="291">
        <f>O140*H140</f>
        <v>0</v>
      </c>
      <c r="Q140" s="291">
        <v>0</v>
      </c>
      <c r="R140" s="291">
        <f>Q140*H140</f>
        <v>0</v>
      </c>
      <c r="S140" s="291">
        <v>0</v>
      </c>
      <c r="T140" s="292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370</v>
      </c>
      <c r="AT140" s="239" t="s">
        <v>365</v>
      </c>
      <c r="AU140" s="239" t="s">
        <v>83</v>
      </c>
      <c r="AY140" s="18" t="s">
        <v>362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370</v>
      </c>
      <c r="BM140" s="239" t="s">
        <v>502</v>
      </c>
    </row>
    <row r="141" s="2" customFormat="1" ht="6.96" customHeight="1">
      <c r="A141" s="39"/>
      <c r="B141" s="67"/>
      <c r="C141" s="68"/>
      <c r="D141" s="68"/>
      <c r="E141" s="68"/>
      <c r="F141" s="68"/>
      <c r="G141" s="68"/>
      <c r="H141" s="68"/>
      <c r="I141" s="68"/>
      <c r="J141" s="68"/>
      <c r="K141" s="68"/>
      <c r="L141" s="45"/>
      <c r="M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</sheetData>
  <sheetProtection sheet="1" autoFilter="0" formatColumns="0" formatRows="0" objects="1" scenarios="1" spinCount="100000" saltValue="VS1WYuaqm/f0u1klKzODirHObFUYSwS6S8Cscc381xDEtFOM1euIKYIH3P+hfSx2q7RTP6LPBnKMr0tSxn5YRg==" hashValue="HMecTN/TM0aGfLnkMYGdg5cBO5oceEUmXSzPuOVpCgvW8GZUjyaKtK8c+s0zH0nKh287IUf0GFTv+b3Yf7MVMw==" algorithmName="SHA-512" password="CC35"/>
  <autoFilter ref="C124:K14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280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4429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5115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5155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ROUND((SUM(BE125:BE129)),  2)</f>
        <v>0</v>
      </c>
      <c r="G37" s="39"/>
      <c r="H37" s="39"/>
      <c r="I37" s="166">
        <v>0.20999999999999999</v>
      </c>
      <c r="J37" s="165">
        <f>ROUND(((SUM(BE125:BE129))*I37),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ROUND((SUM(BF125:BF129)),  2)</f>
        <v>0</v>
      </c>
      <c r="G38" s="39"/>
      <c r="H38" s="39"/>
      <c r="I38" s="166">
        <v>0.12</v>
      </c>
      <c r="J38" s="165">
        <f>ROUND(((SUM(BF125:BF129))*I38),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ROUND((SUM(BG125:BG129)),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ROUND((SUM(BH125:BH129)),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ROUND((SUM(BI125:BI129)),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4429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5115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C10 - Rozváděče RSS-x_C - demontáže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5156</v>
      </c>
      <c r="E101" s="193"/>
      <c r="F101" s="193"/>
      <c r="G101" s="193"/>
      <c r="H101" s="193"/>
      <c r="I101" s="193"/>
      <c r="J101" s="194">
        <f>J126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347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Stavební úpravy Ústecká 2855, Česká Lípa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325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4429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327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296" t="s">
        <v>5115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634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C10 - Rozváděče RSS-x_C - demontáže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 xml:space="preserve">Ústecká 2855, Česká Lípa </v>
      </c>
      <c r="G119" s="41"/>
      <c r="H119" s="41"/>
      <c r="I119" s="33" t="s">
        <v>22</v>
      </c>
      <c r="J119" s="80" t="str">
        <f>IF(J16="","",J16)</f>
        <v>6. 8. 2025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Město Č. Lípa, n. T.G.M. 1/1, 47 001 Česká Lípa</v>
      </c>
      <c r="G121" s="41"/>
      <c r="H121" s="41"/>
      <c r="I121" s="33" t="s">
        <v>30</v>
      </c>
      <c r="J121" s="37" t="str">
        <f>E25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33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348</v>
      </c>
      <c r="D124" s="204" t="s">
        <v>61</v>
      </c>
      <c r="E124" s="204" t="s">
        <v>57</v>
      </c>
      <c r="F124" s="204" t="s">
        <v>58</v>
      </c>
      <c r="G124" s="204" t="s">
        <v>349</v>
      </c>
      <c r="H124" s="204" t="s">
        <v>350</v>
      </c>
      <c r="I124" s="204" t="s">
        <v>351</v>
      </c>
      <c r="J124" s="204" t="s">
        <v>331</v>
      </c>
      <c r="K124" s="205" t="s">
        <v>352</v>
      </c>
      <c r="L124" s="206"/>
      <c r="M124" s="101" t="s">
        <v>1</v>
      </c>
      <c r="N124" s="102" t="s">
        <v>40</v>
      </c>
      <c r="O124" s="102" t="s">
        <v>353</v>
      </c>
      <c r="P124" s="102" t="s">
        <v>354</v>
      </c>
      <c r="Q124" s="102" t="s">
        <v>355</v>
      </c>
      <c r="R124" s="102" t="s">
        <v>356</v>
      </c>
      <c r="S124" s="102" t="s">
        <v>357</v>
      </c>
      <c r="T124" s="103" t="s">
        <v>358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359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0</v>
      </c>
      <c r="S125" s="105"/>
      <c r="T125" s="210">
        <f>T126</f>
        <v>0.39968000000000004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333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75</v>
      </c>
      <c r="E126" s="215" t="s">
        <v>2577</v>
      </c>
      <c r="F126" s="215" t="s">
        <v>5157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SUM(P127:P129)</f>
        <v>0</v>
      </c>
      <c r="Q126" s="220"/>
      <c r="R126" s="221">
        <f>SUM(R127:R129)</f>
        <v>0</v>
      </c>
      <c r="S126" s="220"/>
      <c r="T126" s="222">
        <f>SUM(T127:T129)</f>
        <v>0.39968000000000004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83</v>
      </c>
      <c r="AT126" s="224" t="s">
        <v>75</v>
      </c>
      <c r="AU126" s="224" t="s">
        <v>76</v>
      </c>
      <c r="AY126" s="223" t="s">
        <v>362</v>
      </c>
      <c r="BK126" s="225">
        <f>SUM(BK127:BK129)</f>
        <v>0</v>
      </c>
    </row>
    <row r="127" s="2" customFormat="1" ht="24.15" customHeight="1">
      <c r="A127" s="39"/>
      <c r="B127" s="40"/>
      <c r="C127" s="228" t="s">
        <v>83</v>
      </c>
      <c r="D127" s="228" t="s">
        <v>365</v>
      </c>
      <c r="E127" s="229" t="s">
        <v>3056</v>
      </c>
      <c r="F127" s="230" t="s">
        <v>3057</v>
      </c>
      <c r="G127" s="231" t="s">
        <v>603</v>
      </c>
      <c r="H127" s="232">
        <v>5</v>
      </c>
      <c r="I127" s="233"/>
      <c r="J127" s="234">
        <f>ROUND(I127*H127,2)</f>
        <v>0</v>
      </c>
      <c r="K127" s="230" t="s">
        <v>369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0.074999999999999997</v>
      </c>
      <c r="T127" s="238">
        <f>S127*H127</f>
        <v>0.375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370</v>
      </c>
      <c r="AT127" s="239" t="s">
        <v>365</v>
      </c>
      <c r="AU127" s="239" t="s">
        <v>83</v>
      </c>
      <c r="AY127" s="18" t="s">
        <v>362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88</v>
      </c>
      <c r="BK127" s="240">
        <f>ROUND(I127*H127,2)</f>
        <v>0</v>
      </c>
      <c r="BL127" s="18" t="s">
        <v>370</v>
      </c>
      <c r="BM127" s="239" t="s">
        <v>88</v>
      </c>
    </row>
    <row r="128" s="2" customFormat="1" ht="24.15" customHeight="1">
      <c r="A128" s="39"/>
      <c r="B128" s="40"/>
      <c r="C128" s="228" t="s">
        <v>88</v>
      </c>
      <c r="D128" s="228" t="s">
        <v>365</v>
      </c>
      <c r="E128" s="229" t="s">
        <v>3125</v>
      </c>
      <c r="F128" s="230" t="s">
        <v>3126</v>
      </c>
      <c r="G128" s="231" t="s">
        <v>603</v>
      </c>
      <c r="H128" s="232">
        <v>18</v>
      </c>
      <c r="I128" s="233"/>
      <c r="J128" s="234">
        <f>ROUND(I128*H128,2)</f>
        <v>0</v>
      </c>
      <c r="K128" s="230" t="s">
        <v>369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0.00063000000000000003</v>
      </c>
      <c r="T128" s="238">
        <f>S128*H128</f>
        <v>0.011340000000000001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370</v>
      </c>
      <c r="AT128" s="239" t="s">
        <v>365</v>
      </c>
      <c r="AU128" s="239" t="s">
        <v>83</v>
      </c>
      <c r="AY128" s="18" t="s">
        <v>362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370</v>
      </c>
      <c r="BM128" s="239" t="s">
        <v>370</v>
      </c>
    </row>
    <row r="129" s="2" customFormat="1" ht="24.15" customHeight="1">
      <c r="A129" s="39"/>
      <c r="B129" s="40"/>
      <c r="C129" s="228" t="s">
        <v>104</v>
      </c>
      <c r="D129" s="228" t="s">
        <v>365</v>
      </c>
      <c r="E129" s="229" t="s">
        <v>3058</v>
      </c>
      <c r="F129" s="230" t="s">
        <v>3059</v>
      </c>
      <c r="G129" s="231" t="s">
        <v>603</v>
      </c>
      <c r="H129" s="232">
        <v>58</v>
      </c>
      <c r="I129" s="233"/>
      <c r="J129" s="234">
        <f>ROUND(I129*H129,2)</f>
        <v>0</v>
      </c>
      <c r="K129" s="230" t="s">
        <v>369</v>
      </c>
      <c r="L129" s="45"/>
      <c r="M129" s="288" t="s">
        <v>1</v>
      </c>
      <c r="N129" s="289" t="s">
        <v>42</v>
      </c>
      <c r="O129" s="290"/>
      <c r="P129" s="291">
        <f>O129*H129</f>
        <v>0</v>
      </c>
      <c r="Q129" s="291">
        <v>0</v>
      </c>
      <c r="R129" s="291">
        <f>Q129*H129</f>
        <v>0</v>
      </c>
      <c r="S129" s="291">
        <v>0.00023000000000000001</v>
      </c>
      <c r="T129" s="292">
        <f>S129*H129</f>
        <v>0.013340000000000001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370</v>
      </c>
      <c r="AT129" s="239" t="s">
        <v>365</v>
      </c>
      <c r="AU129" s="239" t="s">
        <v>83</v>
      </c>
      <c r="AY129" s="18" t="s">
        <v>362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370</v>
      </c>
      <c r="BM129" s="239" t="s">
        <v>386</v>
      </c>
    </row>
    <row r="130" s="2" customFormat="1" ht="6.96" customHeight="1">
      <c r="A130" s="39"/>
      <c r="B130" s="67"/>
      <c r="C130" s="68"/>
      <c r="D130" s="68"/>
      <c r="E130" s="68"/>
      <c r="F130" s="68"/>
      <c r="G130" s="68"/>
      <c r="H130" s="68"/>
      <c r="I130" s="68"/>
      <c r="J130" s="68"/>
      <c r="K130" s="68"/>
      <c r="L130" s="45"/>
      <c r="M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</sheetData>
  <sheetProtection sheet="1" autoFilter="0" formatColumns="0" formatRows="0" objects="1" scenarios="1" spinCount="100000" saltValue="DJ9Ki9W1chXA61GiLGAnLAP5sPVAExYvcY1/bxeu2NDPpz30no48ntOd4SKYvGhy+ECWa4+jm3kTiwg6rS7jnw==" hashValue="Oxp3uOh1fa5FsrCifeRM4gKBgRXnsnyvlQd1JAUexlXxVsrzK+feB06L8MqOBXBPp0lHIQztLu98TdjXpMsY0A==" algorithmName="SHA-512" password="CC35"/>
  <autoFilter ref="C124:K12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283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4429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5115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5158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ROUND(J128,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ROUND((SUM(BE128:BE184)),  2)</f>
        <v>0</v>
      </c>
      <c r="G37" s="39"/>
      <c r="H37" s="39"/>
      <c r="I37" s="166">
        <v>0.20999999999999999</v>
      </c>
      <c r="J37" s="165">
        <f>ROUND(((SUM(BE128:BE184))*I37),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ROUND((SUM(BF128:BF184)),  2)</f>
        <v>0</v>
      </c>
      <c r="G38" s="39"/>
      <c r="H38" s="39"/>
      <c r="I38" s="166">
        <v>0.12</v>
      </c>
      <c r="J38" s="165">
        <f>ROUND(((SUM(BF128:BF184))*I38),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ROUND((SUM(BG128:BG184)),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ROUND((SUM(BH128:BH184)),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ROUND((SUM(BI128:BI184)),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4429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5115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C11 - Rozváděče RSS-x_C - materiál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J128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5159</v>
      </c>
      <c r="E101" s="193"/>
      <c r="F101" s="193"/>
      <c r="G101" s="193"/>
      <c r="H101" s="193"/>
      <c r="I101" s="193"/>
      <c r="J101" s="194">
        <f>J129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5160</v>
      </c>
      <c r="E102" s="198"/>
      <c r="F102" s="198"/>
      <c r="G102" s="198"/>
      <c r="H102" s="198"/>
      <c r="I102" s="198"/>
      <c r="J102" s="199">
        <f>J130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5161</v>
      </c>
      <c r="E103" s="198"/>
      <c r="F103" s="198"/>
      <c r="G103" s="198"/>
      <c r="H103" s="198"/>
      <c r="I103" s="198"/>
      <c r="J103" s="199">
        <f>J151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5162</v>
      </c>
      <c r="E104" s="198"/>
      <c r="F104" s="198"/>
      <c r="G104" s="198"/>
      <c r="H104" s="198"/>
      <c r="I104" s="198"/>
      <c r="J104" s="199">
        <f>J166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347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Stavební úpravy Ústecká 2855, Česká Lípa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325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1" customFormat="1" ht="16.5" customHeight="1">
      <c r="B116" s="22"/>
      <c r="C116" s="23"/>
      <c r="D116" s="23"/>
      <c r="E116" s="185" t="s">
        <v>4429</v>
      </c>
      <c r="F116" s="23"/>
      <c r="G116" s="23"/>
      <c r="H116" s="23"/>
      <c r="I116" s="23"/>
      <c r="J116" s="23"/>
      <c r="K116" s="23"/>
      <c r="L116" s="21"/>
    </row>
    <row r="117" s="1" customFormat="1" ht="12" customHeight="1">
      <c r="B117" s="22"/>
      <c r="C117" s="33" t="s">
        <v>327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296" t="s">
        <v>5115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634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E13</f>
        <v>C11 - Rozváděče RSS-x_C - materiál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F16</f>
        <v xml:space="preserve">Ústecká 2855, Česká Lípa </v>
      </c>
      <c r="G122" s="41"/>
      <c r="H122" s="41"/>
      <c r="I122" s="33" t="s">
        <v>22</v>
      </c>
      <c r="J122" s="80" t="str">
        <f>IF(J16="","",J16)</f>
        <v>6. 8. 2025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24</v>
      </c>
      <c r="D124" s="41"/>
      <c r="E124" s="41"/>
      <c r="F124" s="28" t="str">
        <f>E19</f>
        <v>Město Č. Lípa, n. T.G.M. 1/1, 47 001 Česká Lípa</v>
      </c>
      <c r="G124" s="41"/>
      <c r="H124" s="41"/>
      <c r="I124" s="33" t="s">
        <v>30</v>
      </c>
      <c r="J124" s="37" t="str">
        <f>E25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28</v>
      </c>
      <c r="D125" s="41"/>
      <c r="E125" s="41"/>
      <c r="F125" s="28" t="str">
        <f>IF(E22="","",E22)</f>
        <v>Vyplň údaj</v>
      </c>
      <c r="G125" s="41"/>
      <c r="H125" s="41"/>
      <c r="I125" s="33" t="s">
        <v>33</v>
      </c>
      <c r="J125" s="37" t="str">
        <f>E28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1"/>
      <c r="B127" s="202"/>
      <c r="C127" s="203" t="s">
        <v>348</v>
      </c>
      <c r="D127" s="204" t="s">
        <v>61</v>
      </c>
      <c r="E127" s="204" t="s">
        <v>57</v>
      </c>
      <c r="F127" s="204" t="s">
        <v>58</v>
      </c>
      <c r="G127" s="204" t="s">
        <v>349</v>
      </c>
      <c r="H127" s="204" t="s">
        <v>350</v>
      </c>
      <c r="I127" s="204" t="s">
        <v>351</v>
      </c>
      <c r="J127" s="204" t="s">
        <v>331</v>
      </c>
      <c r="K127" s="205" t="s">
        <v>352</v>
      </c>
      <c r="L127" s="206"/>
      <c r="M127" s="101" t="s">
        <v>1</v>
      </c>
      <c r="N127" s="102" t="s">
        <v>40</v>
      </c>
      <c r="O127" s="102" t="s">
        <v>353</v>
      </c>
      <c r="P127" s="102" t="s">
        <v>354</v>
      </c>
      <c r="Q127" s="102" t="s">
        <v>355</v>
      </c>
      <c r="R127" s="102" t="s">
        <v>356</v>
      </c>
      <c r="S127" s="102" t="s">
        <v>357</v>
      </c>
      <c r="T127" s="103" t="s">
        <v>358</v>
      </c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</row>
    <row r="128" s="2" customFormat="1" ht="22.8" customHeight="1">
      <c r="A128" s="39"/>
      <c r="B128" s="40"/>
      <c r="C128" s="108" t="s">
        <v>359</v>
      </c>
      <c r="D128" s="41"/>
      <c r="E128" s="41"/>
      <c r="F128" s="41"/>
      <c r="G128" s="41"/>
      <c r="H128" s="41"/>
      <c r="I128" s="41"/>
      <c r="J128" s="207">
        <f>BK128</f>
        <v>0</v>
      </c>
      <c r="K128" s="41"/>
      <c r="L128" s="45"/>
      <c r="M128" s="104"/>
      <c r="N128" s="208"/>
      <c r="O128" s="105"/>
      <c r="P128" s="209">
        <f>P129</f>
        <v>0</v>
      </c>
      <c r="Q128" s="105"/>
      <c r="R128" s="209">
        <f>R129</f>
        <v>0</v>
      </c>
      <c r="S128" s="105"/>
      <c r="T128" s="210">
        <f>T129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75</v>
      </c>
      <c r="AU128" s="18" t="s">
        <v>333</v>
      </c>
      <c r="BK128" s="211">
        <f>BK129</f>
        <v>0</v>
      </c>
    </row>
    <row r="129" s="12" customFormat="1" ht="25.92" customHeight="1">
      <c r="A129" s="12"/>
      <c r="B129" s="212"/>
      <c r="C129" s="213"/>
      <c r="D129" s="214" t="s">
        <v>75</v>
      </c>
      <c r="E129" s="215" t="s">
        <v>2577</v>
      </c>
      <c r="F129" s="215" t="s">
        <v>5163</v>
      </c>
      <c r="G129" s="213"/>
      <c r="H129" s="213"/>
      <c r="I129" s="216"/>
      <c r="J129" s="217">
        <f>BK129</f>
        <v>0</v>
      </c>
      <c r="K129" s="213"/>
      <c r="L129" s="218"/>
      <c r="M129" s="219"/>
      <c r="N129" s="220"/>
      <c r="O129" s="220"/>
      <c r="P129" s="221">
        <f>P130+P151+P166</f>
        <v>0</v>
      </c>
      <c r="Q129" s="220"/>
      <c r="R129" s="221">
        <f>R130+R151+R166</f>
        <v>0</v>
      </c>
      <c r="S129" s="220"/>
      <c r="T129" s="222">
        <f>T130+T151+T166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83</v>
      </c>
      <c r="AT129" s="224" t="s">
        <v>75</v>
      </c>
      <c r="AU129" s="224" t="s">
        <v>76</v>
      </c>
      <c r="AY129" s="223" t="s">
        <v>362</v>
      </c>
      <c r="BK129" s="225">
        <f>BK130+BK151+BK166</f>
        <v>0</v>
      </c>
    </row>
    <row r="130" s="12" customFormat="1" ht="22.8" customHeight="1">
      <c r="A130" s="12"/>
      <c r="B130" s="212"/>
      <c r="C130" s="213"/>
      <c r="D130" s="214" t="s">
        <v>75</v>
      </c>
      <c r="E130" s="226" t="s">
        <v>2857</v>
      </c>
      <c r="F130" s="226" t="s">
        <v>5164</v>
      </c>
      <c r="G130" s="213"/>
      <c r="H130" s="213"/>
      <c r="I130" s="216"/>
      <c r="J130" s="227">
        <f>BK130</f>
        <v>0</v>
      </c>
      <c r="K130" s="213"/>
      <c r="L130" s="218"/>
      <c r="M130" s="219"/>
      <c r="N130" s="220"/>
      <c r="O130" s="220"/>
      <c r="P130" s="221">
        <f>SUM(P131:P150)</f>
        <v>0</v>
      </c>
      <c r="Q130" s="220"/>
      <c r="R130" s="221">
        <f>SUM(R131:R150)</f>
        <v>0</v>
      </c>
      <c r="S130" s="220"/>
      <c r="T130" s="222">
        <f>SUM(T131:T150)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83</v>
      </c>
      <c r="AT130" s="224" t="s">
        <v>75</v>
      </c>
      <c r="AU130" s="224" t="s">
        <v>83</v>
      </c>
      <c r="AY130" s="223" t="s">
        <v>362</v>
      </c>
      <c r="BK130" s="225">
        <f>SUM(BK131:BK150)</f>
        <v>0</v>
      </c>
    </row>
    <row r="131" s="2" customFormat="1" ht="55.5" customHeight="1">
      <c r="A131" s="39"/>
      <c r="B131" s="40"/>
      <c r="C131" s="228" t="s">
        <v>83</v>
      </c>
      <c r="D131" s="228" t="s">
        <v>365</v>
      </c>
      <c r="E131" s="229" t="s">
        <v>202</v>
      </c>
      <c r="F131" s="230" t="s">
        <v>3264</v>
      </c>
      <c r="G131" s="231" t="s">
        <v>603</v>
      </c>
      <c r="H131" s="232">
        <v>1</v>
      </c>
      <c r="I131" s="233"/>
      <c r="J131" s="234">
        <f>ROUND(I131*H131,2)</f>
        <v>0</v>
      </c>
      <c r="K131" s="230" t="s">
        <v>1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370</v>
      </c>
      <c r="AT131" s="239" t="s">
        <v>365</v>
      </c>
      <c r="AU131" s="239" t="s">
        <v>88</v>
      </c>
      <c r="AY131" s="18" t="s">
        <v>362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370</v>
      </c>
      <c r="BM131" s="239" t="s">
        <v>88</v>
      </c>
    </row>
    <row r="132" s="2" customFormat="1" ht="21.75" customHeight="1">
      <c r="A132" s="39"/>
      <c r="B132" s="40"/>
      <c r="C132" s="228" t="s">
        <v>88</v>
      </c>
      <c r="D132" s="228" t="s">
        <v>365</v>
      </c>
      <c r="E132" s="229" t="s">
        <v>2678</v>
      </c>
      <c r="F132" s="230" t="s">
        <v>3251</v>
      </c>
      <c r="G132" s="231" t="s">
        <v>603</v>
      </c>
      <c r="H132" s="232">
        <v>1</v>
      </c>
      <c r="I132" s="233"/>
      <c r="J132" s="234">
        <f>ROUND(I132*H132,2)</f>
        <v>0</v>
      </c>
      <c r="K132" s="230" t="s">
        <v>1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370</v>
      </c>
      <c r="AT132" s="239" t="s">
        <v>365</v>
      </c>
      <c r="AU132" s="239" t="s">
        <v>88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370</v>
      </c>
      <c r="BM132" s="239" t="s">
        <v>370</v>
      </c>
    </row>
    <row r="133" s="2" customFormat="1" ht="16.5" customHeight="1">
      <c r="A133" s="39"/>
      <c r="B133" s="40"/>
      <c r="C133" s="228" t="s">
        <v>104</v>
      </c>
      <c r="D133" s="228" t="s">
        <v>365</v>
      </c>
      <c r="E133" s="229" t="s">
        <v>2680</v>
      </c>
      <c r="F133" s="230" t="s">
        <v>3252</v>
      </c>
      <c r="G133" s="231" t="s">
        <v>603</v>
      </c>
      <c r="H133" s="232">
        <v>1</v>
      </c>
      <c r="I133" s="233"/>
      <c r="J133" s="234">
        <f>ROUND(I133*H133,2)</f>
        <v>0</v>
      </c>
      <c r="K133" s="230" t="s">
        <v>1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88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386</v>
      </c>
    </row>
    <row r="134" s="2" customFormat="1" ht="24.15" customHeight="1">
      <c r="A134" s="39"/>
      <c r="B134" s="40"/>
      <c r="C134" s="228" t="s">
        <v>370</v>
      </c>
      <c r="D134" s="228" t="s">
        <v>365</v>
      </c>
      <c r="E134" s="229" t="s">
        <v>2682</v>
      </c>
      <c r="F134" s="230" t="s">
        <v>3253</v>
      </c>
      <c r="G134" s="231" t="s">
        <v>603</v>
      </c>
      <c r="H134" s="232">
        <v>1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88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383</v>
      </c>
    </row>
    <row r="135" s="2" customFormat="1" ht="24.15" customHeight="1">
      <c r="A135" s="39"/>
      <c r="B135" s="40"/>
      <c r="C135" s="228" t="s">
        <v>363</v>
      </c>
      <c r="D135" s="228" t="s">
        <v>365</v>
      </c>
      <c r="E135" s="229" t="s">
        <v>2684</v>
      </c>
      <c r="F135" s="230" t="s">
        <v>3137</v>
      </c>
      <c r="G135" s="231" t="s">
        <v>603</v>
      </c>
      <c r="H135" s="232">
        <v>3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88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411</v>
      </c>
    </row>
    <row r="136" s="2" customFormat="1" ht="24.15" customHeight="1">
      <c r="A136" s="39"/>
      <c r="B136" s="40"/>
      <c r="C136" s="228" t="s">
        <v>386</v>
      </c>
      <c r="D136" s="228" t="s">
        <v>365</v>
      </c>
      <c r="E136" s="229" t="s">
        <v>2686</v>
      </c>
      <c r="F136" s="230" t="s">
        <v>3182</v>
      </c>
      <c r="G136" s="231" t="s">
        <v>603</v>
      </c>
      <c r="H136" s="232">
        <v>1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88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8</v>
      </c>
    </row>
    <row r="137" s="2" customFormat="1" ht="24.15" customHeight="1">
      <c r="A137" s="39"/>
      <c r="B137" s="40"/>
      <c r="C137" s="228" t="s">
        <v>397</v>
      </c>
      <c r="D137" s="228" t="s">
        <v>365</v>
      </c>
      <c r="E137" s="229" t="s">
        <v>3254</v>
      </c>
      <c r="F137" s="230" t="s">
        <v>3255</v>
      </c>
      <c r="G137" s="231" t="s">
        <v>603</v>
      </c>
      <c r="H137" s="232">
        <v>1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370</v>
      </c>
      <c r="AT137" s="239" t="s">
        <v>365</v>
      </c>
      <c r="AU137" s="239" t="s">
        <v>88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370</v>
      </c>
      <c r="BM137" s="239" t="s">
        <v>431</v>
      </c>
    </row>
    <row r="138" s="2" customFormat="1" ht="24.15" customHeight="1">
      <c r="A138" s="39"/>
      <c r="B138" s="40"/>
      <c r="C138" s="228" t="s">
        <v>383</v>
      </c>
      <c r="D138" s="228" t="s">
        <v>365</v>
      </c>
      <c r="E138" s="229" t="s">
        <v>3256</v>
      </c>
      <c r="F138" s="230" t="s">
        <v>3257</v>
      </c>
      <c r="G138" s="231" t="s">
        <v>603</v>
      </c>
      <c r="H138" s="232">
        <v>4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88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440</v>
      </c>
    </row>
    <row r="139" s="2" customFormat="1" ht="24.15" customHeight="1">
      <c r="A139" s="39"/>
      <c r="B139" s="40"/>
      <c r="C139" s="228" t="s">
        <v>406</v>
      </c>
      <c r="D139" s="228" t="s">
        <v>365</v>
      </c>
      <c r="E139" s="229" t="s">
        <v>3222</v>
      </c>
      <c r="F139" s="230" t="s">
        <v>3223</v>
      </c>
      <c r="G139" s="231" t="s">
        <v>603</v>
      </c>
      <c r="H139" s="232">
        <v>6</v>
      </c>
      <c r="I139" s="233"/>
      <c r="J139" s="234">
        <f>ROUND(I139*H139,2)</f>
        <v>0</v>
      </c>
      <c r="K139" s="230" t="s">
        <v>1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370</v>
      </c>
      <c r="AT139" s="239" t="s">
        <v>365</v>
      </c>
      <c r="AU139" s="239" t="s">
        <v>88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450</v>
      </c>
    </row>
    <row r="140" s="2" customFormat="1" ht="24.15" customHeight="1">
      <c r="A140" s="39"/>
      <c r="B140" s="40"/>
      <c r="C140" s="228" t="s">
        <v>411</v>
      </c>
      <c r="D140" s="228" t="s">
        <v>365</v>
      </c>
      <c r="E140" s="229" t="s">
        <v>3138</v>
      </c>
      <c r="F140" s="230" t="s">
        <v>3139</v>
      </c>
      <c r="G140" s="231" t="s">
        <v>603</v>
      </c>
      <c r="H140" s="232">
        <v>7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370</v>
      </c>
      <c r="AT140" s="239" t="s">
        <v>365</v>
      </c>
      <c r="AU140" s="239" t="s">
        <v>88</v>
      </c>
      <c r="AY140" s="18" t="s">
        <v>362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370</v>
      </c>
      <c r="BM140" s="239" t="s">
        <v>461</v>
      </c>
    </row>
    <row r="141" s="2" customFormat="1" ht="24.15" customHeight="1">
      <c r="A141" s="39"/>
      <c r="B141" s="40"/>
      <c r="C141" s="228" t="s">
        <v>416</v>
      </c>
      <c r="D141" s="228" t="s">
        <v>365</v>
      </c>
      <c r="E141" s="229" t="s">
        <v>2688</v>
      </c>
      <c r="F141" s="230" t="s">
        <v>3140</v>
      </c>
      <c r="G141" s="231" t="s">
        <v>603</v>
      </c>
      <c r="H141" s="232">
        <v>3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370</v>
      </c>
      <c r="AT141" s="239" t="s">
        <v>365</v>
      </c>
      <c r="AU141" s="239" t="s">
        <v>88</v>
      </c>
      <c r="AY141" s="18" t="s">
        <v>362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370</v>
      </c>
      <c r="BM141" s="239" t="s">
        <v>473</v>
      </c>
    </row>
    <row r="142" s="2" customFormat="1" ht="24.15" customHeight="1">
      <c r="A142" s="39"/>
      <c r="B142" s="40"/>
      <c r="C142" s="228" t="s">
        <v>8</v>
      </c>
      <c r="D142" s="228" t="s">
        <v>365</v>
      </c>
      <c r="E142" s="229" t="s">
        <v>2690</v>
      </c>
      <c r="F142" s="230" t="s">
        <v>3258</v>
      </c>
      <c r="G142" s="231" t="s">
        <v>603</v>
      </c>
      <c r="H142" s="232">
        <v>1</v>
      </c>
      <c r="I142" s="233"/>
      <c r="J142" s="234">
        <f>ROUND(I142*H142,2)</f>
        <v>0</v>
      </c>
      <c r="K142" s="230" t="s">
        <v>1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370</v>
      </c>
      <c r="AT142" s="239" t="s">
        <v>365</v>
      </c>
      <c r="AU142" s="239" t="s">
        <v>88</v>
      </c>
      <c r="AY142" s="18" t="s">
        <v>362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370</v>
      </c>
      <c r="BM142" s="239" t="s">
        <v>484</v>
      </c>
    </row>
    <row r="143" s="2" customFormat="1" ht="24.15" customHeight="1">
      <c r="A143" s="39"/>
      <c r="B143" s="40"/>
      <c r="C143" s="228" t="s">
        <v>427</v>
      </c>
      <c r="D143" s="228" t="s">
        <v>365</v>
      </c>
      <c r="E143" s="229" t="s">
        <v>2692</v>
      </c>
      <c r="F143" s="230" t="s">
        <v>3141</v>
      </c>
      <c r="G143" s="231" t="s">
        <v>603</v>
      </c>
      <c r="H143" s="232">
        <v>4</v>
      </c>
      <c r="I143" s="233"/>
      <c r="J143" s="234">
        <f>ROUND(I143*H143,2)</f>
        <v>0</v>
      </c>
      <c r="K143" s="230" t="s">
        <v>1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370</v>
      </c>
      <c r="AT143" s="239" t="s">
        <v>365</v>
      </c>
      <c r="AU143" s="239" t="s">
        <v>88</v>
      </c>
      <c r="AY143" s="18" t="s">
        <v>362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370</v>
      </c>
      <c r="BM143" s="239" t="s">
        <v>492</v>
      </c>
    </row>
    <row r="144" s="2" customFormat="1" ht="24.15" customHeight="1">
      <c r="A144" s="39"/>
      <c r="B144" s="40"/>
      <c r="C144" s="228" t="s">
        <v>431</v>
      </c>
      <c r="D144" s="228" t="s">
        <v>365</v>
      </c>
      <c r="E144" s="229" t="s">
        <v>2694</v>
      </c>
      <c r="F144" s="230" t="s">
        <v>606</v>
      </c>
      <c r="G144" s="231" t="s">
        <v>603</v>
      </c>
      <c r="H144" s="232">
        <v>1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370</v>
      </c>
      <c r="AT144" s="239" t="s">
        <v>365</v>
      </c>
      <c r="AU144" s="239" t="s">
        <v>88</v>
      </c>
      <c r="AY144" s="18" t="s">
        <v>362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370</v>
      </c>
      <c r="BM144" s="239" t="s">
        <v>502</v>
      </c>
    </row>
    <row r="145" s="2" customFormat="1" ht="21.75" customHeight="1">
      <c r="A145" s="39"/>
      <c r="B145" s="40"/>
      <c r="C145" s="228" t="s">
        <v>435</v>
      </c>
      <c r="D145" s="228" t="s">
        <v>365</v>
      </c>
      <c r="E145" s="229" t="s">
        <v>2696</v>
      </c>
      <c r="F145" s="230" t="s">
        <v>5165</v>
      </c>
      <c r="G145" s="231" t="s">
        <v>603</v>
      </c>
      <c r="H145" s="232">
        <v>1</v>
      </c>
      <c r="I145" s="233"/>
      <c r="J145" s="234">
        <f>ROUND(I145*H145,2)</f>
        <v>0</v>
      </c>
      <c r="K145" s="230" t="s">
        <v>1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370</v>
      </c>
      <c r="AT145" s="239" t="s">
        <v>365</v>
      </c>
      <c r="AU145" s="239" t="s">
        <v>88</v>
      </c>
      <c r="AY145" s="18" t="s">
        <v>362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88</v>
      </c>
      <c r="BK145" s="240">
        <f>ROUND(I145*H145,2)</f>
        <v>0</v>
      </c>
      <c r="BL145" s="18" t="s">
        <v>370</v>
      </c>
      <c r="BM145" s="239" t="s">
        <v>517</v>
      </c>
    </row>
    <row r="146" s="2" customFormat="1" ht="16.5" customHeight="1">
      <c r="A146" s="39"/>
      <c r="B146" s="40"/>
      <c r="C146" s="228" t="s">
        <v>440</v>
      </c>
      <c r="D146" s="228" t="s">
        <v>365</v>
      </c>
      <c r="E146" s="229" t="s">
        <v>2698</v>
      </c>
      <c r="F146" s="230" t="s">
        <v>3016</v>
      </c>
      <c r="G146" s="231" t="s">
        <v>603</v>
      </c>
      <c r="H146" s="232">
        <v>25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370</v>
      </c>
      <c r="AT146" s="239" t="s">
        <v>365</v>
      </c>
      <c r="AU146" s="239" t="s">
        <v>88</v>
      </c>
      <c r="AY146" s="18" t="s">
        <v>362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370</v>
      </c>
      <c r="BM146" s="239" t="s">
        <v>526</v>
      </c>
    </row>
    <row r="147" s="2" customFormat="1" ht="16.5" customHeight="1">
      <c r="A147" s="39"/>
      <c r="B147" s="40"/>
      <c r="C147" s="228" t="s">
        <v>445</v>
      </c>
      <c r="D147" s="228" t="s">
        <v>365</v>
      </c>
      <c r="E147" s="229" t="s">
        <v>2700</v>
      </c>
      <c r="F147" s="230" t="s">
        <v>3017</v>
      </c>
      <c r="G147" s="231" t="s">
        <v>603</v>
      </c>
      <c r="H147" s="232">
        <v>4</v>
      </c>
      <c r="I147" s="233"/>
      <c r="J147" s="234">
        <f>ROUND(I147*H147,2)</f>
        <v>0</v>
      </c>
      <c r="K147" s="230" t="s">
        <v>1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370</v>
      </c>
      <c r="AT147" s="239" t="s">
        <v>365</v>
      </c>
      <c r="AU147" s="239" t="s">
        <v>88</v>
      </c>
      <c r="AY147" s="18" t="s">
        <v>362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370</v>
      </c>
      <c r="BM147" s="239" t="s">
        <v>536</v>
      </c>
    </row>
    <row r="148" s="2" customFormat="1" ht="16.5" customHeight="1">
      <c r="A148" s="39"/>
      <c r="B148" s="40"/>
      <c r="C148" s="228" t="s">
        <v>450</v>
      </c>
      <c r="D148" s="228" t="s">
        <v>365</v>
      </c>
      <c r="E148" s="229" t="s">
        <v>2702</v>
      </c>
      <c r="F148" s="230" t="s">
        <v>3018</v>
      </c>
      <c r="G148" s="231" t="s">
        <v>603</v>
      </c>
      <c r="H148" s="232">
        <v>8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370</v>
      </c>
      <c r="AT148" s="239" t="s">
        <v>365</v>
      </c>
      <c r="AU148" s="239" t="s">
        <v>88</v>
      </c>
      <c r="AY148" s="18" t="s">
        <v>362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370</v>
      </c>
      <c r="BM148" s="239" t="s">
        <v>544</v>
      </c>
    </row>
    <row r="149" s="2" customFormat="1" ht="24.15" customHeight="1">
      <c r="A149" s="39"/>
      <c r="B149" s="40"/>
      <c r="C149" s="228" t="s">
        <v>456</v>
      </c>
      <c r="D149" s="228" t="s">
        <v>365</v>
      </c>
      <c r="E149" s="229" t="s">
        <v>2704</v>
      </c>
      <c r="F149" s="230" t="s">
        <v>3143</v>
      </c>
      <c r="G149" s="231" t="s">
        <v>3144</v>
      </c>
      <c r="H149" s="232">
        <v>1</v>
      </c>
      <c r="I149" s="233"/>
      <c r="J149" s="234">
        <f>ROUND(I149*H149,2)</f>
        <v>0</v>
      </c>
      <c r="K149" s="230" t="s">
        <v>1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370</v>
      </c>
      <c r="AT149" s="239" t="s">
        <v>365</v>
      </c>
      <c r="AU149" s="239" t="s">
        <v>88</v>
      </c>
      <c r="AY149" s="18" t="s">
        <v>362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370</v>
      </c>
      <c r="BM149" s="239" t="s">
        <v>554</v>
      </c>
    </row>
    <row r="150" s="2" customFormat="1" ht="16.5" customHeight="1">
      <c r="A150" s="39"/>
      <c r="B150" s="40"/>
      <c r="C150" s="228" t="s">
        <v>461</v>
      </c>
      <c r="D150" s="228" t="s">
        <v>365</v>
      </c>
      <c r="E150" s="229" t="s">
        <v>2708</v>
      </c>
      <c r="F150" s="230" t="s">
        <v>3145</v>
      </c>
      <c r="G150" s="231" t="s">
        <v>3144</v>
      </c>
      <c r="H150" s="232">
        <v>1</v>
      </c>
      <c r="I150" s="233"/>
      <c r="J150" s="234">
        <f>ROUND(I150*H150,2)</f>
        <v>0</v>
      </c>
      <c r="K150" s="230" t="s">
        <v>1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370</v>
      </c>
      <c r="AT150" s="239" t="s">
        <v>365</v>
      </c>
      <c r="AU150" s="239" t="s">
        <v>88</v>
      </c>
      <c r="AY150" s="18" t="s">
        <v>362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370</v>
      </c>
      <c r="BM150" s="239" t="s">
        <v>574</v>
      </c>
    </row>
    <row r="151" s="12" customFormat="1" ht="22.8" customHeight="1">
      <c r="A151" s="12"/>
      <c r="B151" s="212"/>
      <c r="C151" s="213"/>
      <c r="D151" s="214" t="s">
        <v>75</v>
      </c>
      <c r="E151" s="226" t="s">
        <v>2997</v>
      </c>
      <c r="F151" s="226" t="s">
        <v>5166</v>
      </c>
      <c r="G151" s="213"/>
      <c r="H151" s="213"/>
      <c r="I151" s="216"/>
      <c r="J151" s="227">
        <f>BK151</f>
        <v>0</v>
      </c>
      <c r="K151" s="213"/>
      <c r="L151" s="218"/>
      <c r="M151" s="219"/>
      <c r="N151" s="220"/>
      <c r="O151" s="220"/>
      <c r="P151" s="221">
        <f>SUM(P152:P165)</f>
        <v>0</v>
      </c>
      <c r="Q151" s="220"/>
      <c r="R151" s="221">
        <f>SUM(R152:R165)</f>
        <v>0</v>
      </c>
      <c r="S151" s="220"/>
      <c r="T151" s="222">
        <f>SUM(T152:T165)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3" t="s">
        <v>83</v>
      </c>
      <c r="AT151" s="224" t="s">
        <v>75</v>
      </c>
      <c r="AU151" s="224" t="s">
        <v>83</v>
      </c>
      <c r="AY151" s="223" t="s">
        <v>362</v>
      </c>
      <c r="BK151" s="225">
        <f>SUM(BK152:BK165)</f>
        <v>0</v>
      </c>
    </row>
    <row r="152" s="2" customFormat="1" ht="55.5" customHeight="1">
      <c r="A152" s="39"/>
      <c r="B152" s="40"/>
      <c r="C152" s="228" t="s">
        <v>7</v>
      </c>
      <c r="D152" s="228" t="s">
        <v>365</v>
      </c>
      <c r="E152" s="229" t="s">
        <v>2710</v>
      </c>
      <c r="F152" s="230" t="s">
        <v>3260</v>
      </c>
      <c r="G152" s="231" t="s">
        <v>603</v>
      </c>
      <c r="H152" s="232">
        <v>3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370</v>
      </c>
      <c r="AT152" s="239" t="s">
        <v>365</v>
      </c>
      <c r="AU152" s="239" t="s">
        <v>88</v>
      </c>
      <c r="AY152" s="18" t="s">
        <v>362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370</v>
      </c>
      <c r="BM152" s="239" t="s">
        <v>1132</v>
      </c>
    </row>
    <row r="153" s="2" customFormat="1" ht="21.75" customHeight="1">
      <c r="A153" s="39"/>
      <c r="B153" s="40"/>
      <c r="C153" s="228" t="s">
        <v>473</v>
      </c>
      <c r="D153" s="228" t="s">
        <v>365</v>
      </c>
      <c r="E153" s="229" t="s">
        <v>2712</v>
      </c>
      <c r="F153" s="230" t="s">
        <v>3261</v>
      </c>
      <c r="G153" s="231" t="s">
        <v>603</v>
      </c>
      <c r="H153" s="232">
        <v>3</v>
      </c>
      <c r="I153" s="233"/>
      <c r="J153" s="234">
        <f>ROUND(I153*H153,2)</f>
        <v>0</v>
      </c>
      <c r="K153" s="230" t="s">
        <v>1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370</v>
      </c>
      <c r="AT153" s="239" t="s">
        <v>365</v>
      </c>
      <c r="AU153" s="239" t="s">
        <v>88</v>
      </c>
      <c r="AY153" s="18" t="s">
        <v>362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370</v>
      </c>
      <c r="BM153" s="239" t="s">
        <v>1141</v>
      </c>
    </row>
    <row r="154" s="2" customFormat="1" ht="16.5" customHeight="1">
      <c r="A154" s="39"/>
      <c r="B154" s="40"/>
      <c r="C154" s="228" t="s">
        <v>479</v>
      </c>
      <c r="D154" s="228" t="s">
        <v>365</v>
      </c>
      <c r="E154" s="229" t="s">
        <v>2714</v>
      </c>
      <c r="F154" s="230" t="s">
        <v>3262</v>
      </c>
      <c r="G154" s="231" t="s">
        <v>603</v>
      </c>
      <c r="H154" s="232">
        <v>3</v>
      </c>
      <c r="I154" s="233"/>
      <c r="J154" s="234">
        <f>ROUND(I154*H154,2)</f>
        <v>0</v>
      </c>
      <c r="K154" s="230" t="s">
        <v>1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370</v>
      </c>
      <c r="AT154" s="239" t="s">
        <v>365</v>
      </c>
      <c r="AU154" s="239" t="s">
        <v>88</v>
      </c>
      <c r="AY154" s="18" t="s">
        <v>362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370</v>
      </c>
      <c r="BM154" s="239" t="s">
        <v>1149</v>
      </c>
    </row>
    <row r="155" s="2" customFormat="1" ht="24.15" customHeight="1">
      <c r="A155" s="39"/>
      <c r="B155" s="40"/>
      <c r="C155" s="228" t="s">
        <v>484</v>
      </c>
      <c r="D155" s="228" t="s">
        <v>365</v>
      </c>
      <c r="E155" s="229" t="s">
        <v>2682</v>
      </c>
      <c r="F155" s="230" t="s">
        <v>3253</v>
      </c>
      <c r="G155" s="231" t="s">
        <v>603</v>
      </c>
      <c r="H155" s="232">
        <v>3</v>
      </c>
      <c r="I155" s="233"/>
      <c r="J155" s="234">
        <f>ROUND(I155*H155,2)</f>
        <v>0</v>
      </c>
      <c r="K155" s="230" t="s">
        <v>1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370</v>
      </c>
      <c r="AT155" s="239" t="s">
        <v>365</v>
      </c>
      <c r="AU155" s="239" t="s">
        <v>88</v>
      </c>
      <c r="AY155" s="18" t="s">
        <v>362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370</v>
      </c>
      <c r="BM155" s="239" t="s">
        <v>1159</v>
      </c>
    </row>
    <row r="156" s="2" customFormat="1" ht="24.15" customHeight="1">
      <c r="A156" s="39"/>
      <c r="B156" s="40"/>
      <c r="C156" s="228" t="s">
        <v>488</v>
      </c>
      <c r="D156" s="228" t="s">
        <v>365</v>
      </c>
      <c r="E156" s="229" t="s">
        <v>2686</v>
      </c>
      <c r="F156" s="230" t="s">
        <v>3182</v>
      </c>
      <c r="G156" s="231" t="s">
        <v>603</v>
      </c>
      <c r="H156" s="232">
        <v>3</v>
      </c>
      <c r="I156" s="233"/>
      <c r="J156" s="234">
        <f>ROUND(I156*H156,2)</f>
        <v>0</v>
      </c>
      <c r="K156" s="230" t="s">
        <v>1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370</v>
      </c>
      <c r="AT156" s="239" t="s">
        <v>365</v>
      </c>
      <c r="AU156" s="239" t="s">
        <v>88</v>
      </c>
      <c r="AY156" s="18" t="s">
        <v>362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370</v>
      </c>
      <c r="BM156" s="239" t="s">
        <v>1171</v>
      </c>
    </row>
    <row r="157" s="2" customFormat="1" ht="24.15" customHeight="1">
      <c r="A157" s="39"/>
      <c r="B157" s="40"/>
      <c r="C157" s="228" t="s">
        <v>492</v>
      </c>
      <c r="D157" s="228" t="s">
        <v>365</v>
      </c>
      <c r="E157" s="229" t="s">
        <v>3138</v>
      </c>
      <c r="F157" s="230" t="s">
        <v>3139</v>
      </c>
      <c r="G157" s="231" t="s">
        <v>603</v>
      </c>
      <c r="H157" s="232">
        <v>12</v>
      </c>
      <c r="I157" s="233"/>
      <c r="J157" s="234">
        <f>ROUND(I157*H157,2)</f>
        <v>0</v>
      </c>
      <c r="K157" s="230" t="s">
        <v>1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370</v>
      </c>
      <c r="AT157" s="239" t="s">
        <v>365</v>
      </c>
      <c r="AU157" s="239" t="s">
        <v>88</v>
      </c>
      <c r="AY157" s="18" t="s">
        <v>362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88</v>
      </c>
      <c r="BK157" s="240">
        <f>ROUND(I157*H157,2)</f>
        <v>0</v>
      </c>
      <c r="BL157" s="18" t="s">
        <v>370</v>
      </c>
      <c r="BM157" s="239" t="s">
        <v>1180</v>
      </c>
    </row>
    <row r="158" s="2" customFormat="1" ht="24.15" customHeight="1">
      <c r="A158" s="39"/>
      <c r="B158" s="40"/>
      <c r="C158" s="228" t="s">
        <v>497</v>
      </c>
      <c r="D158" s="228" t="s">
        <v>365</v>
      </c>
      <c r="E158" s="229" t="s">
        <v>2688</v>
      </c>
      <c r="F158" s="230" t="s">
        <v>3140</v>
      </c>
      <c r="G158" s="231" t="s">
        <v>603</v>
      </c>
      <c r="H158" s="232">
        <v>6</v>
      </c>
      <c r="I158" s="233"/>
      <c r="J158" s="234">
        <f>ROUND(I158*H158,2)</f>
        <v>0</v>
      </c>
      <c r="K158" s="230" t="s">
        <v>1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370</v>
      </c>
      <c r="AT158" s="239" t="s">
        <v>365</v>
      </c>
      <c r="AU158" s="239" t="s">
        <v>88</v>
      </c>
      <c r="AY158" s="18" t="s">
        <v>362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88</v>
      </c>
      <c r="BK158" s="240">
        <f>ROUND(I158*H158,2)</f>
        <v>0</v>
      </c>
      <c r="BL158" s="18" t="s">
        <v>370</v>
      </c>
      <c r="BM158" s="239" t="s">
        <v>1190</v>
      </c>
    </row>
    <row r="159" s="2" customFormat="1" ht="24.15" customHeight="1">
      <c r="A159" s="39"/>
      <c r="B159" s="40"/>
      <c r="C159" s="228" t="s">
        <v>502</v>
      </c>
      <c r="D159" s="228" t="s">
        <v>365</v>
      </c>
      <c r="E159" s="229" t="s">
        <v>2690</v>
      </c>
      <c r="F159" s="230" t="s">
        <v>3258</v>
      </c>
      <c r="G159" s="231" t="s">
        <v>603</v>
      </c>
      <c r="H159" s="232">
        <v>3</v>
      </c>
      <c r="I159" s="233"/>
      <c r="J159" s="234">
        <f>ROUND(I159*H159,2)</f>
        <v>0</v>
      </c>
      <c r="K159" s="230" t="s">
        <v>1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370</v>
      </c>
      <c r="AT159" s="239" t="s">
        <v>365</v>
      </c>
      <c r="AU159" s="239" t="s">
        <v>88</v>
      </c>
      <c r="AY159" s="18" t="s">
        <v>362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370</v>
      </c>
      <c r="BM159" s="239" t="s">
        <v>1201</v>
      </c>
    </row>
    <row r="160" s="2" customFormat="1" ht="24.15" customHeight="1">
      <c r="A160" s="39"/>
      <c r="B160" s="40"/>
      <c r="C160" s="228" t="s">
        <v>509</v>
      </c>
      <c r="D160" s="228" t="s">
        <v>365</v>
      </c>
      <c r="E160" s="229" t="s">
        <v>2692</v>
      </c>
      <c r="F160" s="230" t="s">
        <v>3141</v>
      </c>
      <c r="G160" s="231" t="s">
        <v>603</v>
      </c>
      <c r="H160" s="232">
        <v>3</v>
      </c>
      <c r="I160" s="233"/>
      <c r="J160" s="234">
        <f>ROUND(I160*H160,2)</f>
        <v>0</v>
      </c>
      <c r="K160" s="230" t="s">
        <v>1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370</v>
      </c>
      <c r="AT160" s="239" t="s">
        <v>365</v>
      </c>
      <c r="AU160" s="239" t="s">
        <v>88</v>
      </c>
      <c r="AY160" s="18" t="s">
        <v>362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370</v>
      </c>
      <c r="BM160" s="239" t="s">
        <v>1214</v>
      </c>
    </row>
    <row r="161" s="2" customFormat="1" ht="16.5" customHeight="1">
      <c r="A161" s="39"/>
      <c r="B161" s="40"/>
      <c r="C161" s="228" t="s">
        <v>517</v>
      </c>
      <c r="D161" s="228" t="s">
        <v>365</v>
      </c>
      <c r="E161" s="229" t="s">
        <v>2698</v>
      </c>
      <c r="F161" s="230" t="s">
        <v>3016</v>
      </c>
      <c r="G161" s="231" t="s">
        <v>603</v>
      </c>
      <c r="H161" s="232">
        <v>9</v>
      </c>
      <c r="I161" s="233"/>
      <c r="J161" s="234">
        <f>ROUND(I161*H161,2)</f>
        <v>0</v>
      </c>
      <c r="K161" s="230" t="s">
        <v>1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370</v>
      </c>
      <c r="AT161" s="239" t="s">
        <v>365</v>
      </c>
      <c r="AU161" s="239" t="s">
        <v>88</v>
      </c>
      <c r="AY161" s="18" t="s">
        <v>362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88</v>
      </c>
      <c r="BK161" s="240">
        <f>ROUND(I161*H161,2)</f>
        <v>0</v>
      </c>
      <c r="BL161" s="18" t="s">
        <v>370</v>
      </c>
      <c r="BM161" s="239" t="s">
        <v>1222</v>
      </c>
    </row>
    <row r="162" s="2" customFormat="1" ht="16.5" customHeight="1">
      <c r="A162" s="39"/>
      <c r="B162" s="40"/>
      <c r="C162" s="228" t="s">
        <v>522</v>
      </c>
      <c r="D162" s="228" t="s">
        <v>365</v>
      </c>
      <c r="E162" s="229" t="s">
        <v>2700</v>
      </c>
      <c r="F162" s="230" t="s">
        <v>3017</v>
      </c>
      <c r="G162" s="231" t="s">
        <v>603</v>
      </c>
      <c r="H162" s="232">
        <v>3</v>
      </c>
      <c r="I162" s="233"/>
      <c r="J162" s="234">
        <f>ROUND(I162*H162,2)</f>
        <v>0</v>
      </c>
      <c r="K162" s="230" t="s">
        <v>1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370</v>
      </c>
      <c r="AT162" s="239" t="s">
        <v>365</v>
      </c>
      <c r="AU162" s="239" t="s">
        <v>88</v>
      </c>
      <c r="AY162" s="18" t="s">
        <v>362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88</v>
      </c>
      <c r="BK162" s="240">
        <f>ROUND(I162*H162,2)</f>
        <v>0</v>
      </c>
      <c r="BL162" s="18" t="s">
        <v>370</v>
      </c>
      <c r="BM162" s="239" t="s">
        <v>1233</v>
      </c>
    </row>
    <row r="163" s="2" customFormat="1" ht="16.5" customHeight="1">
      <c r="A163" s="39"/>
      <c r="B163" s="40"/>
      <c r="C163" s="228" t="s">
        <v>526</v>
      </c>
      <c r="D163" s="228" t="s">
        <v>365</v>
      </c>
      <c r="E163" s="229" t="s">
        <v>2702</v>
      </c>
      <c r="F163" s="230" t="s">
        <v>3018</v>
      </c>
      <c r="G163" s="231" t="s">
        <v>603</v>
      </c>
      <c r="H163" s="232">
        <v>6</v>
      </c>
      <c r="I163" s="233"/>
      <c r="J163" s="234">
        <f>ROUND(I163*H163,2)</f>
        <v>0</v>
      </c>
      <c r="K163" s="230" t="s">
        <v>1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370</v>
      </c>
      <c r="AT163" s="239" t="s">
        <v>365</v>
      </c>
      <c r="AU163" s="239" t="s">
        <v>88</v>
      </c>
      <c r="AY163" s="18" t="s">
        <v>362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88</v>
      </c>
      <c r="BK163" s="240">
        <f>ROUND(I163*H163,2)</f>
        <v>0</v>
      </c>
      <c r="BL163" s="18" t="s">
        <v>370</v>
      </c>
      <c r="BM163" s="239" t="s">
        <v>1239</v>
      </c>
    </row>
    <row r="164" s="2" customFormat="1" ht="24.15" customHeight="1">
      <c r="A164" s="39"/>
      <c r="B164" s="40"/>
      <c r="C164" s="228" t="s">
        <v>530</v>
      </c>
      <c r="D164" s="228" t="s">
        <v>365</v>
      </c>
      <c r="E164" s="229" t="s">
        <v>2704</v>
      </c>
      <c r="F164" s="230" t="s">
        <v>3143</v>
      </c>
      <c r="G164" s="231" t="s">
        <v>3144</v>
      </c>
      <c r="H164" s="232">
        <v>3</v>
      </c>
      <c r="I164" s="233"/>
      <c r="J164" s="234">
        <f>ROUND(I164*H164,2)</f>
        <v>0</v>
      </c>
      <c r="K164" s="230" t="s">
        <v>1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370</v>
      </c>
      <c r="AT164" s="239" t="s">
        <v>365</v>
      </c>
      <c r="AU164" s="239" t="s">
        <v>88</v>
      </c>
      <c r="AY164" s="18" t="s">
        <v>362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88</v>
      </c>
      <c r="BK164" s="240">
        <f>ROUND(I164*H164,2)</f>
        <v>0</v>
      </c>
      <c r="BL164" s="18" t="s">
        <v>370</v>
      </c>
      <c r="BM164" s="239" t="s">
        <v>1243</v>
      </c>
    </row>
    <row r="165" s="2" customFormat="1" ht="16.5" customHeight="1">
      <c r="A165" s="39"/>
      <c r="B165" s="40"/>
      <c r="C165" s="228" t="s">
        <v>536</v>
      </c>
      <c r="D165" s="228" t="s">
        <v>365</v>
      </c>
      <c r="E165" s="229" t="s">
        <v>2708</v>
      </c>
      <c r="F165" s="230" t="s">
        <v>3145</v>
      </c>
      <c r="G165" s="231" t="s">
        <v>3144</v>
      </c>
      <c r="H165" s="232">
        <v>3</v>
      </c>
      <c r="I165" s="233"/>
      <c r="J165" s="234">
        <f>ROUND(I165*H165,2)</f>
        <v>0</v>
      </c>
      <c r="K165" s="230" t="s">
        <v>1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370</v>
      </c>
      <c r="AT165" s="239" t="s">
        <v>365</v>
      </c>
      <c r="AU165" s="239" t="s">
        <v>88</v>
      </c>
      <c r="AY165" s="18" t="s">
        <v>362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88</v>
      </c>
      <c r="BK165" s="240">
        <f>ROUND(I165*H165,2)</f>
        <v>0</v>
      </c>
      <c r="BL165" s="18" t="s">
        <v>370</v>
      </c>
      <c r="BM165" s="239" t="s">
        <v>1249</v>
      </c>
    </row>
    <row r="166" s="12" customFormat="1" ht="22.8" customHeight="1">
      <c r="A166" s="12"/>
      <c r="B166" s="212"/>
      <c r="C166" s="213"/>
      <c r="D166" s="214" t="s">
        <v>75</v>
      </c>
      <c r="E166" s="226" t="s">
        <v>3006</v>
      </c>
      <c r="F166" s="226" t="s">
        <v>5167</v>
      </c>
      <c r="G166" s="213"/>
      <c r="H166" s="213"/>
      <c r="I166" s="216"/>
      <c r="J166" s="227">
        <f>BK166</f>
        <v>0</v>
      </c>
      <c r="K166" s="213"/>
      <c r="L166" s="218"/>
      <c r="M166" s="219"/>
      <c r="N166" s="220"/>
      <c r="O166" s="220"/>
      <c r="P166" s="221">
        <f>SUM(P167:P184)</f>
        <v>0</v>
      </c>
      <c r="Q166" s="220"/>
      <c r="R166" s="221">
        <f>SUM(R167:R184)</f>
        <v>0</v>
      </c>
      <c r="S166" s="220"/>
      <c r="T166" s="222">
        <f>SUM(T167:T184)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3" t="s">
        <v>83</v>
      </c>
      <c r="AT166" s="224" t="s">
        <v>75</v>
      </c>
      <c r="AU166" s="224" t="s">
        <v>83</v>
      </c>
      <c r="AY166" s="223" t="s">
        <v>362</v>
      </c>
      <c r="BK166" s="225">
        <f>SUM(BK167:BK184)</f>
        <v>0</v>
      </c>
    </row>
    <row r="167" s="2" customFormat="1" ht="55.5" customHeight="1">
      <c r="A167" s="39"/>
      <c r="B167" s="40"/>
      <c r="C167" s="228" t="s">
        <v>540</v>
      </c>
      <c r="D167" s="228" t="s">
        <v>365</v>
      </c>
      <c r="E167" s="229" t="s">
        <v>202</v>
      </c>
      <c r="F167" s="230" t="s">
        <v>3264</v>
      </c>
      <c r="G167" s="231" t="s">
        <v>603</v>
      </c>
      <c r="H167" s="232">
        <v>1</v>
      </c>
      <c r="I167" s="233"/>
      <c r="J167" s="234">
        <f>ROUND(I167*H167,2)</f>
        <v>0</v>
      </c>
      <c r="K167" s="230" t="s">
        <v>1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370</v>
      </c>
      <c r="AT167" s="239" t="s">
        <v>365</v>
      </c>
      <c r="AU167" s="239" t="s">
        <v>88</v>
      </c>
      <c r="AY167" s="18" t="s">
        <v>362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88</v>
      </c>
      <c r="BK167" s="240">
        <f>ROUND(I167*H167,2)</f>
        <v>0</v>
      </c>
      <c r="BL167" s="18" t="s">
        <v>370</v>
      </c>
      <c r="BM167" s="239" t="s">
        <v>1258</v>
      </c>
    </row>
    <row r="168" s="2" customFormat="1" ht="21.75" customHeight="1">
      <c r="A168" s="39"/>
      <c r="B168" s="40"/>
      <c r="C168" s="228" t="s">
        <v>544</v>
      </c>
      <c r="D168" s="228" t="s">
        <v>365</v>
      </c>
      <c r="E168" s="229" t="s">
        <v>2722</v>
      </c>
      <c r="F168" s="230" t="s">
        <v>3179</v>
      </c>
      <c r="G168" s="231" t="s">
        <v>603</v>
      </c>
      <c r="H168" s="232">
        <v>1</v>
      </c>
      <c r="I168" s="233"/>
      <c r="J168" s="234">
        <f>ROUND(I168*H168,2)</f>
        <v>0</v>
      </c>
      <c r="K168" s="230" t="s">
        <v>1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370</v>
      </c>
      <c r="AT168" s="239" t="s">
        <v>365</v>
      </c>
      <c r="AU168" s="239" t="s">
        <v>88</v>
      </c>
      <c r="AY168" s="18" t="s">
        <v>362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88</v>
      </c>
      <c r="BK168" s="240">
        <f>ROUND(I168*H168,2)</f>
        <v>0</v>
      </c>
      <c r="BL168" s="18" t="s">
        <v>370</v>
      </c>
      <c r="BM168" s="239" t="s">
        <v>1199</v>
      </c>
    </row>
    <row r="169" s="2" customFormat="1" ht="16.5" customHeight="1">
      <c r="A169" s="39"/>
      <c r="B169" s="40"/>
      <c r="C169" s="228" t="s">
        <v>548</v>
      </c>
      <c r="D169" s="228" t="s">
        <v>365</v>
      </c>
      <c r="E169" s="229" t="s">
        <v>2680</v>
      </c>
      <c r="F169" s="230" t="s">
        <v>3252</v>
      </c>
      <c r="G169" s="231" t="s">
        <v>603</v>
      </c>
      <c r="H169" s="232">
        <v>1</v>
      </c>
      <c r="I169" s="233"/>
      <c r="J169" s="234">
        <f>ROUND(I169*H169,2)</f>
        <v>0</v>
      </c>
      <c r="K169" s="230" t="s">
        <v>1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370</v>
      </c>
      <c r="AT169" s="239" t="s">
        <v>365</v>
      </c>
      <c r="AU169" s="239" t="s">
        <v>88</v>
      </c>
      <c r="AY169" s="18" t="s">
        <v>362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88</v>
      </c>
      <c r="BK169" s="240">
        <f>ROUND(I169*H169,2)</f>
        <v>0</v>
      </c>
      <c r="BL169" s="18" t="s">
        <v>370</v>
      </c>
      <c r="BM169" s="239" t="s">
        <v>1280</v>
      </c>
    </row>
    <row r="170" s="2" customFormat="1" ht="24.15" customHeight="1">
      <c r="A170" s="39"/>
      <c r="B170" s="40"/>
      <c r="C170" s="228" t="s">
        <v>554</v>
      </c>
      <c r="D170" s="228" t="s">
        <v>365</v>
      </c>
      <c r="E170" s="229" t="s">
        <v>2761</v>
      </c>
      <c r="F170" s="230" t="s">
        <v>3265</v>
      </c>
      <c r="G170" s="231" t="s">
        <v>603</v>
      </c>
      <c r="H170" s="232">
        <v>1</v>
      </c>
      <c r="I170" s="233"/>
      <c r="J170" s="234">
        <f>ROUND(I170*H170,2)</f>
        <v>0</v>
      </c>
      <c r="K170" s="230" t="s">
        <v>1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370</v>
      </c>
      <c r="AT170" s="239" t="s">
        <v>365</v>
      </c>
      <c r="AU170" s="239" t="s">
        <v>88</v>
      </c>
      <c r="AY170" s="18" t="s">
        <v>362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88</v>
      </c>
      <c r="BK170" s="240">
        <f>ROUND(I170*H170,2)</f>
        <v>0</v>
      </c>
      <c r="BL170" s="18" t="s">
        <v>370</v>
      </c>
      <c r="BM170" s="239" t="s">
        <v>1293</v>
      </c>
    </row>
    <row r="171" s="2" customFormat="1" ht="24.15" customHeight="1">
      <c r="A171" s="39"/>
      <c r="B171" s="40"/>
      <c r="C171" s="228" t="s">
        <v>564</v>
      </c>
      <c r="D171" s="228" t="s">
        <v>365</v>
      </c>
      <c r="E171" s="229" t="s">
        <v>2764</v>
      </c>
      <c r="F171" s="230" t="s">
        <v>3266</v>
      </c>
      <c r="G171" s="231" t="s">
        <v>603</v>
      </c>
      <c r="H171" s="232">
        <v>1</v>
      </c>
      <c r="I171" s="233"/>
      <c r="J171" s="234">
        <f>ROUND(I171*H171,2)</f>
        <v>0</v>
      </c>
      <c r="K171" s="230" t="s">
        <v>1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370</v>
      </c>
      <c r="AT171" s="239" t="s">
        <v>365</v>
      </c>
      <c r="AU171" s="239" t="s">
        <v>88</v>
      </c>
      <c r="AY171" s="18" t="s">
        <v>362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88</v>
      </c>
      <c r="BK171" s="240">
        <f>ROUND(I171*H171,2)</f>
        <v>0</v>
      </c>
      <c r="BL171" s="18" t="s">
        <v>370</v>
      </c>
      <c r="BM171" s="239" t="s">
        <v>1307</v>
      </c>
    </row>
    <row r="172" s="2" customFormat="1" ht="24.15" customHeight="1">
      <c r="A172" s="39"/>
      <c r="B172" s="40"/>
      <c r="C172" s="228" t="s">
        <v>574</v>
      </c>
      <c r="D172" s="228" t="s">
        <v>365</v>
      </c>
      <c r="E172" s="229" t="s">
        <v>2767</v>
      </c>
      <c r="F172" s="230" t="s">
        <v>3267</v>
      </c>
      <c r="G172" s="231" t="s">
        <v>603</v>
      </c>
      <c r="H172" s="232">
        <v>1</v>
      </c>
      <c r="I172" s="233"/>
      <c r="J172" s="234">
        <f>ROUND(I172*H172,2)</f>
        <v>0</v>
      </c>
      <c r="K172" s="230" t="s">
        <v>1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370</v>
      </c>
      <c r="AT172" s="239" t="s">
        <v>365</v>
      </c>
      <c r="AU172" s="239" t="s">
        <v>88</v>
      </c>
      <c r="AY172" s="18" t="s">
        <v>362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88</v>
      </c>
      <c r="BK172" s="240">
        <f>ROUND(I172*H172,2)</f>
        <v>0</v>
      </c>
      <c r="BL172" s="18" t="s">
        <v>370</v>
      </c>
      <c r="BM172" s="239" t="s">
        <v>1319</v>
      </c>
    </row>
    <row r="173" s="2" customFormat="1" ht="24.15" customHeight="1">
      <c r="A173" s="39"/>
      <c r="B173" s="40"/>
      <c r="C173" s="228" t="s">
        <v>1128</v>
      </c>
      <c r="D173" s="228" t="s">
        <v>365</v>
      </c>
      <c r="E173" s="229" t="s">
        <v>3268</v>
      </c>
      <c r="F173" s="230" t="s">
        <v>3269</v>
      </c>
      <c r="G173" s="231" t="s">
        <v>603</v>
      </c>
      <c r="H173" s="232">
        <v>1</v>
      </c>
      <c r="I173" s="233"/>
      <c r="J173" s="234">
        <f>ROUND(I173*H173,2)</f>
        <v>0</v>
      </c>
      <c r="K173" s="230" t="s">
        <v>1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370</v>
      </c>
      <c r="AT173" s="239" t="s">
        <v>365</v>
      </c>
      <c r="AU173" s="239" t="s">
        <v>88</v>
      </c>
      <c r="AY173" s="18" t="s">
        <v>362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88</v>
      </c>
      <c r="BK173" s="240">
        <f>ROUND(I173*H173,2)</f>
        <v>0</v>
      </c>
      <c r="BL173" s="18" t="s">
        <v>370</v>
      </c>
      <c r="BM173" s="239" t="s">
        <v>1336</v>
      </c>
    </row>
    <row r="174" s="2" customFormat="1" ht="24.15" customHeight="1">
      <c r="A174" s="39"/>
      <c r="B174" s="40"/>
      <c r="C174" s="228" t="s">
        <v>1132</v>
      </c>
      <c r="D174" s="228" t="s">
        <v>365</v>
      </c>
      <c r="E174" s="229" t="s">
        <v>3270</v>
      </c>
      <c r="F174" s="230" t="s">
        <v>3271</v>
      </c>
      <c r="G174" s="231" t="s">
        <v>603</v>
      </c>
      <c r="H174" s="232">
        <v>2</v>
      </c>
      <c r="I174" s="233"/>
      <c r="J174" s="234">
        <f>ROUND(I174*H174,2)</f>
        <v>0</v>
      </c>
      <c r="K174" s="230" t="s">
        <v>1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370</v>
      </c>
      <c r="AT174" s="239" t="s">
        <v>365</v>
      </c>
      <c r="AU174" s="239" t="s">
        <v>88</v>
      </c>
      <c r="AY174" s="18" t="s">
        <v>362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88</v>
      </c>
      <c r="BK174" s="240">
        <f>ROUND(I174*H174,2)</f>
        <v>0</v>
      </c>
      <c r="BL174" s="18" t="s">
        <v>370</v>
      </c>
      <c r="BM174" s="239" t="s">
        <v>1351</v>
      </c>
    </row>
    <row r="175" s="2" customFormat="1" ht="24.15" customHeight="1">
      <c r="A175" s="39"/>
      <c r="B175" s="40"/>
      <c r="C175" s="228" t="s">
        <v>1136</v>
      </c>
      <c r="D175" s="228" t="s">
        <v>365</v>
      </c>
      <c r="E175" s="229" t="s">
        <v>3256</v>
      </c>
      <c r="F175" s="230" t="s">
        <v>3257</v>
      </c>
      <c r="G175" s="231" t="s">
        <v>603</v>
      </c>
      <c r="H175" s="232">
        <v>2</v>
      </c>
      <c r="I175" s="233"/>
      <c r="J175" s="234">
        <f>ROUND(I175*H175,2)</f>
        <v>0</v>
      </c>
      <c r="K175" s="230" t="s">
        <v>1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370</v>
      </c>
      <c r="AT175" s="239" t="s">
        <v>365</v>
      </c>
      <c r="AU175" s="239" t="s">
        <v>88</v>
      </c>
      <c r="AY175" s="18" t="s">
        <v>362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88</v>
      </c>
      <c r="BK175" s="240">
        <f>ROUND(I175*H175,2)</f>
        <v>0</v>
      </c>
      <c r="BL175" s="18" t="s">
        <v>370</v>
      </c>
      <c r="BM175" s="239" t="s">
        <v>1364</v>
      </c>
    </row>
    <row r="176" s="2" customFormat="1" ht="24.15" customHeight="1">
      <c r="A176" s="39"/>
      <c r="B176" s="40"/>
      <c r="C176" s="228" t="s">
        <v>1141</v>
      </c>
      <c r="D176" s="228" t="s">
        <v>365</v>
      </c>
      <c r="E176" s="229" t="s">
        <v>3138</v>
      </c>
      <c r="F176" s="230" t="s">
        <v>3139</v>
      </c>
      <c r="G176" s="231" t="s">
        <v>603</v>
      </c>
      <c r="H176" s="232">
        <v>4</v>
      </c>
      <c r="I176" s="233"/>
      <c r="J176" s="234">
        <f>ROUND(I176*H176,2)</f>
        <v>0</v>
      </c>
      <c r="K176" s="230" t="s">
        <v>1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370</v>
      </c>
      <c r="AT176" s="239" t="s">
        <v>365</v>
      </c>
      <c r="AU176" s="239" t="s">
        <v>88</v>
      </c>
      <c r="AY176" s="18" t="s">
        <v>362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88</v>
      </c>
      <c r="BK176" s="240">
        <f>ROUND(I176*H176,2)</f>
        <v>0</v>
      </c>
      <c r="BL176" s="18" t="s">
        <v>370</v>
      </c>
      <c r="BM176" s="239" t="s">
        <v>1378</v>
      </c>
    </row>
    <row r="177" s="2" customFormat="1" ht="24.15" customHeight="1">
      <c r="A177" s="39"/>
      <c r="B177" s="40"/>
      <c r="C177" s="228" t="s">
        <v>1145</v>
      </c>
      <c r="D177" s="228" t="s">
        <v>365</v>
      </c>
      <c r="E177" s="229" t="s">
        <v>2688</v>
      </c>
      <c r="F177" s="230" t="s">
        <v>3140</v>
      </c>
      <c r="G177" s="231" t="s">
        <v>603</v>
      </c>
      <c r="H177" s="232">
        <v>5</v>
      </c>
      <c r="I177" s="233"/>
      <c r="J177" s="234">
        <f>ROUND(I177*H177,2)</f>
        <v>0</v>
      </c>
      <c r="K177" s="230" t="s">
        <v>1</v>
      </c>
      <c r="L177" s="45"/>
      <c r="M177" s="235" t="s">
        <v>1</v>
      </c>
      <c r="N177" s="236" t="s">
        <v>42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370</v>
      </c>
      <c r="AT177" s="239" t="s">
        <v>365</v>
      </c>
      <c r="AU177" s="239" t="s">
        <v>88</v>
      </c>
      <c r="AY177" s="18" t="s">
        <v>362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88</v>
      </c>
      <c r="BK177" s="240">
        <f>ROUND(I177*H177,2)</f>
        <v>0</v>
      </c>
      <c r="BL177" s="18" t="s">
        <v>370</v>
      </c>
      <c r="BM177" s="239" t="s">
        <v>1397</v>
      </c>
    </row>
    <row r="178" s="2" customFormat="1" ht="24.15" customHeight="1">
      <c r="A178" s="39"/>
      <c r="B178" s="40"/>
      <c r="C178" s="228" t="s">
        <v>1149</v>
      </c>
      <c r="D178" s="228" t="s">
        <v>365</v>
      </c>
      <c r="E178" s="229" t="s">
        <v>3272</v>
      </c>
      <c r="F178" s="230" t="s">
        <v>3273</v>
      </c>
      <c r="G178" s="231" t="s">
        <v>603</v>
      </c>
      <c r="H178" s="232">
        <v>16</v>
      </c>
      <c r="I178" s="233"/>
      <c r="J178" s="234">
        <f>ROUND(I178*H178,2)</f>
        <v>0</v>
      </c>
      <c r="K178" s="230" t="s">
        <v>1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370</v>
      </c>
      <c r="AT178" s="239" t="s">
        <v>365</v>
      </c>
      <c r="AU178" s="239" t="s">
        <v>88</v>
      </c>
      <c r="AY178" s="18" t="s">
        <v>362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88</v>
      </c>
      <c r="BK178" s="240">
        <f>ROUND(I178*H178,2)</f>
        <v>0</v>
      </c>
      <c r="BL178" s="18" t="s">
        <v>370</v>
      </c>
      <c r="BM178" s="239" t="s">
        <v>1410</v>
      </c>
    </row>
    <row r="179" s="2" customFormat="1" ht="24.15" customHeight="1">
      <c r="A179" s="39"/>
      <c r="B179" s="40"/>
      <c r="C179" s="228" t="s">
        <v>1155</v>
      </c>
      <c r="D179" s="228" t="s">
        <v>365</v>
      </c>
      <c r="E179" s="229" t="s">
        <v>2692</v>
      </c>
      <c r="F179" s="230" t="s">
        <v>3141</v>
      </c>
      <c r="G179" s="231" t="s">
        <v>603</v>
      </c>
      <c r="H179" s="232">
        <v>1</v>
      </c>
      <c r="I179" s="233"/>
      <c r="J179" s="234">
        <f>ROUND(I179*H179,2)</f>
        <v>0</v>
      </c>
      <c r="K179" s="230" t="s">
        <v>1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370</v>
      </c>
      <c r="AT179" s="239" t="s">
        <v>365</v>
      </c>
      <c r="AU179" s="239" t="s">
        <v>88</v>
      </c>
      <c r="AY179" s="18" t="s">
        <v>362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88</v>
      </c>
      <c r="BK179" s="240">
        <f>ROUND(I179*H179,2)</f>
        <v>0</v>
      </c>
      <c r="BL179" s="18" t="s">
        <v>370</v>
      </c>
      <c r="BM179" s="239" t="s">
        <v>1428</v>
      </c>
    </row>
    <row r="180" s="2" customFormat="1" ht="16.5" customHeight="1">
      <c r="A180" s="39"/>
      <c r="B180" s="40"/>
      <c r="C180" s="228" t="s">
        <v>1159</v>
      </c>
      <c r="D180" s="228" t="s">
        <v>365</v>
      </c>
      <c r="E180" s="229" t="s">
        <v>2698</v>
      </c>
      <c r="F180" s="230" t="s">
        <v>3016</v>
      </c>
      <c r="G180" s="231" t="s">
        <v>603</v>
      </c>
      <c r="H180" s="232">
        <v>3</v>
      </c>
      <c r="I180" s="233"/>
      <c r="J180" s="234">
        <f>ROUND(I180*H180,2)</f>
        <v>0</v>
      </c>
      <c r="K180" s="230" t="s">
        <v>1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370</v>
      </c>
      <c r="AT180" s="239" t="s">
        <v>365</v>
      </c>
      <c r="AU180" s="239" t="s">
        <v>88</v>
      </c>
      <c r="AY180" s="18" t="s">
        <v>362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88</v>
      </c>
      <c r="BK180" s="240">
        <f>ROUND(I180*H180,2)</f>
        <v>0</v>
      </c>
      <c r="BL180" s="18" t="s">
        <v>370</v>
      </c>
      <c r="BM180" s="239" t="s">
        <v>1444</v>
      </c>
    </row>
    <row r="181" s="2" customFormat="1" ht="16.5" customHeight="1">
      <c r="A181" s="39"/>
      <c r="B181" s="40"/>
      <c r="C181" s="228" t="s">
        <v>1165</v>
      </c>
      <c r="D181" s="228" t="s">
        <v>365</v>
      </c>
      <c r="E181" s="229" t="s">
        <v>2700</v>
      </c>
      <c r="F181" s="230" t="s">
        <v>3017</v>
      </c>
      <c r="G181" s="231" t="s">
        <v>603</v>
      </c>
      <c r="H181" s="232">
        <v>1</v>
      </c>
      <c r="I181" s="233"/>
      <c r="J181" s="234">
        <f>ROUND(I181*H181,2)</f>
        <v>0</v>
      </c>
      <c r="K181" s="230" t="s">
        <v>1</v>
      </c>
      <c r="L181" s="45"/>
      <c r="M181" s="235" t="s">
        <v>1</v>
      </c>
      <c r="N181" s="236" t="s">
        <v>42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370</v>
      </c>
      <c r="AT181" s="239" t="s">
        <v>365</v>
      </c>
      <c r="AU181" s="239" t="s">
        <v>88</v>
      </c>
      <c r="AY181" s="18" t="s">
        <v>362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88</v>
      </c>
      <c r="BK181" s="240">
        <f>ROUND(I181*H181,2)</f>
        <v>0</v>
      </c>
      <c r="BL181" s="18" t="s">
        <v>370</v>
      </c>
      <c r="BM181" s="239" t="s">
        <v>1457</v>
      </c>
    </row>
    <row r="182" s="2" customFormat="1" ht="16.5" customHeight="1">
      <c r="A182" s="39"/>
      <c r="B182" s="40"/>
      <c r="C182" s="228" t="s">
        <v>1171</v>
      </c>
      <c r="D182" s="228" t="s">
        <v>365</v>
      </c>
      <c r="E182" s="229" t="s">
        <v>2702</v>
      </c>
      <c r="F182" s="230" t="s">
        <v>3018</v>
      </c>
      <c r="G182" s="231" t="s">
        <v>603</v>
      </c>
      <c r="H182" s="232">
        <v>2</v>
      </c>
      <c r="I182" s="233"/>
      <c r="J182" s="234">
        <f>ROUND(I182*H182,2)</f>
        <v>0</v>
      </c>
      <c r="K182" s="230" t="s">
        <v>1</v>
      </c>
      <c r="L182" s="45"/>
      <c r="M182" s="235" t="s">
        <v>1</v>
      </c>
      <c r="N182" s="236" t="s">
        <v>42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370</v>
      </c>
      <c r="AT182" s="239" t="s">
        <v>365</v>
      </c>
      <c r="AU182" s="239" t="s">
        <v>88</v>
      </c>
      <c r="AY182" s="18" t="s">
        <v>362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88</v>
      </c>
      <c r="BK182" s="240">
        <f>ROUND(I182*H182,2)</f>
        <v>0</v>
      </c>
      <c r="BL182" s="18" t="s">
        <v>370</v>
      </c>
      <c r="BM182" s="239" t="s">
        <v>1170</v>
      </c>
    </row>
    <row r="183" s="2" customFormat="1" ht="24.15" customHeight="1">
      <c r="A183" s="39"/>
      <c r="B183" s="40"/>
      <c r="C183" s="228" t="s">
        <v>1176</v>
      </c>
      <c r="D183" s="228" t="s">
        <v>365</v>
      </c>
      <c r="E183" s="229" t="s">
        <v>2704</v>
      </c>
      <c r="F183" s="230" t="s">
        <v>3143</v>
      </c>
      <c r="G183" s="231" t="s">
        <v>3144</v>
      </c>
      <c r="H183" s="232">
        <v>1</v>
      </c>
      <c r="I183" s="233"/>
      <c r="J183" s="234">
        <f>ROUND(I183*H183,2)</f>
        <v>0</v>
      </c>
      <c r="K183" s="230" t="s">
        <v>1</v>
      </c>
      <c r="L183" s="45"/>
      <c r="M183" s="235" t="s">
        <v>1</v>
      </c>
      <c r="N183" s="236" t="s">
        <v>42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370</v>
      </c>
      <c r="AT183" s="239" t="s">
        <v>365</v>
      </c>
      <c r="AU183" s="239" t="s">
        <v>88</v>
      </c>
      <c r="AY183" s="18" t="s">
        <v>362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88</v>
      </c>
      <c r="BK183" s="240">
        <f>ROUND(I183*H183,2)</f>
        <v>0</v>
      </c>
      <c r="BL183" s="18" t="s">
        <v>370</v>
      </c>
      <c r="BM183" s="239" t="s">
        <v>1477</v>
      </c>
    </row>
    <row r="184" s="2" customFormat="1" ht="16.5" customHeight="1">
      <c r="A184" s="39"/>
      <c r="B184" s="40"/>
      <c r="C184" s="228" t="s">
        <v>1180</v>
      </c>
      <c r="D184" s="228" t="s">
        <v>365</v>
      </c>
      <c r="E184" s="229" t="s">
        <v>2708</v>
      </c>
      <c r="F184" s="230" t="s">
        <v>3145</v>
      </c>
      <c r="G184" s="231" t="s">
        <v>3144</v>
      </c>
      <c r="H184" s="232">
        <v>1</v>
      </c>
      <c r="I184" s="233"/>
      <c r="J184" s="234">
        <f>ROUND(I184*H184,2)</f>
        <v>0</v>
      </c>
      <c r="K184" s="230" t="s">
        <v>1</v>
      </c>
      <c r="L184" s="45"/>
      <c r="M184" s="288" t="s">
        <v>1</v>
      </c>
      <c r="N184" s="289" t="s">
        <v>42</v>
      </c>
      <c r="O184" s="290"/>
      <c r="P184" s="291">
        <f>O184*H184</f>
        <v>0</v>
      </c>
      <c r="Q184" s="291">
        <v>0</v>
      </c>
      <c r="R184" s="291">
        <f>Q184*H184</f>
        <v>0</v>
      </c>
      <c r="S184" s="291">
        <v>0</v>
      </c>
      <c r="T184" s="292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370</v>
      </c>
      <c r="AT184" s="239" t="s">
        <v>365</v>
      </c>
      <c r="AU184" s="239" t="s">
        <v>88</v>
      </c>
      <c r="AY184" s="18" t="s">
        <v>362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88</v>
      </c>
      <c r="BK184" s="240">
        <f>ROUND(I184*H184,2)</f>
        <v>0</v>
      </c>
      <c r="BL184" s="18" t="s">
        <v>370</v>
      </c>
      <c r="BM184" s="239" t="s">
        <v>1205</v>
      </c>
    </row>
    <row r="185" s="2" customFormat="1" ht="6.96" customHeight="1">
      <c r="A185" s="39"/>
      <c r="B185" s="67"/>
      <c r="C185" s="68"/>
      <c r="D185" s="68"/>
      <c r="E185" s="68"/>
      <c r="F185" s="68"/>
      <c r="G185" s="68"/>
      <c r="H185" s="68"/>
      <c r="I185" s="68"/>
      <c r="J185" s="68"/>
      <c r="K185" s="68"/>
      <c r="L185" s="45"/>
      <c r="M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</row>
  </sheetData>
  <sheetProtection sheet="1" autoFilter="0" formatColumns="0" formatRows="0" objects="1" scenarios="1" spinCount="100000" saltValue="QPrO8N8P32Q04X7ZIZM0L7HVejLZsNfATK5bEA+fHewfgvO74Lfv4iikxLevUoPLEhFt6o3J3RJU9WLpCT8sew==" hashValue="NUEvIBQoqv2oMaJoopAgldoyYpxcddq4AyXdqXBL45fPDamG6LAbwluYxzV3e1RuXC4e/6ldBIlhT8KL27iJvA==" algorithmName="SHA-512" password="CC35"/>
  <autoFilter ref="C127:K18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286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4429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5115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5168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ROUND(J128,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ROUND((SUM(BE128:BE179)),  2)</f>
        <v>0</v>
      </c>
      <c r="G37" s="39"/>
      <c r="H37" s="39"/>
      <c r="I37" s="166">
        <v>0.20999999999999999</v>
      </c>
      <c r="J37" s="165">
        <f>ROUND(((SUM(BE128:BE179))*I37),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ROUND((SUM(BF128:BF179)),  2)</f>
        <v>0</v>
      </c>
      <c r="G38" s="39"/>
      <c r="H38" s="39"/>
      <c r="I38" s="166">
        <v>0.12</v>
      </c>
      <c r="J38" s="165">
        <f>ROUND(((SUM(BF128:BF179))*I38),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ROUND((SUM(BG128:BG179)),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ROUND((SUM(BH128:BH179)),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ROUND((SUM(BI128:BI179)),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4429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5115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C12 - Rozváděče RSS-x_C  montáže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J128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5169</v>
      </c>
      <c r="E101" s="193"/>
      <c r="F101" s="193"/>
      <c r="G101" s="193"/>
      <c r="H101" s="193"/>
      <c r="I101" s="193"/>
      <c r="J101" s="194">
        <f>J129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5160</v>
      </c>
      <c r="E102" s="198"/>
      <c r="F102" s="198"/>
      <c r="G102" s="198"/>
      <c r="H102" s="198"/>
      <c r="I102" s="198"/>
      <c r="J102" s="199">
        <f>J130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5161</v>
      </c>
      <c r="E103" s="198"/>
      <c r="F103" s="198"/>
      <c r="G103" s="198"/>
      <c r="H103" s="198"/>
      <c r="I103" s="198"/>
      <c r="J103" s="199">
        <f>J149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5162</v>
      </c>
      <c r="E104" s="198"/>
      <c r="F104" s="198"/>
      <c r="G104" s="198"/>
      <c r="H104" s="198"/>
      <c r="I104" s="198"/>
      <c r="J104" s="199">
        <f>J163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347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Stavební úpravy Ústecká 2855, Česká Lípa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325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1" customFormat="1" ht="16.5" customHeight="1">
      <c r="B116" s="22"/>
      <c r="C116" s="23"/>
      <c r="D116" s="23"/>
      <c r="E116" s="185" t="s">
        <v>4429</v>
      </c>
      <c r="F116" s="23"/>
      <c r="G116" s="23"/>
      <c r="H116" s="23"/>
      <c r="I116" s="23"/>
      <c r="J116" s="23"/>
      <c r="K116" s="23"/>
      <c r="L116" s="21"/>
    </row>
    <row r="117" s="1" customFormat="1" ht="12" customHeight="1">
      <c r="B117" s="22"/>
      <c r="C117" s="33" t="s">
        <v>327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296" t="s">
        <v>5115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634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E13</f>
        <v xml:space="preserve">C12 - Rozváděče RSS-x_C  montáže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F16</f>
        <v xml:space="preserve">Ústecká 2855, Česká Lípa </v>
      </c>
      <c r="G122" s="41"/>
      <c r="H122" s="41"/>
      <c r="I122" s="33" t="s">
        <v>22</v>
      </c>
      <c r="J122" s="80" t="str">
        <f>IF(J16="","",J16)</f>
        <v>6. 8. 2025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24</v>
      </c>
      <c r="D124" s="41"/>
      <c r="E124" s="41"/>
      <c r="F124" s="28" t="str">
        <f>E19</f>
        <v>Město Č. Lípa, n. T.G.M. 1/1, 47 001 Česká Lípa</v>
      </c>
      <c r="G124" s="41"/>
      <c r="H124" s="41"/>
      <c r="I124" s="33" t="s">
        <v>30</v>
      </c>
      <c r="J124" s="37" t="str">
        <f>E25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28</v>
      </c>
      <c r="D125" s="41"/>
      <c r="E125" s="41"/>
      <c r="F125" s="28" t="str">
        <f>IF(E22="","",E22)</f>
        <v>Vyplň údaj</v>
      </c>
      <c r="G125" s="41"/>
      <c r="H125" s="41"/>
      <c r="I125" s="33" t="s">
        <v>33</v>
      </c>
      <c r="J125" s="37" t="str">
        <f>E28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1"/>
      <c r="B127" s="202"/>
      <c r="C127" s="203" t="s">
        <v>348</v>
      </c>
      <c r="D127" s="204" t="s">
        <v>61</v>
      </c>
      <c r="E127" s="204" t="s">
        <v>57</v>
      </c>
      <c r="F127" s="204" t="s">
        <v>58</v>
      </c>
      <c r="G127" s="204" t="s">
        <v>349</v>
      </c>
      <c r="H127" s="204" t="s">
        <v>350</v>
      </c>
      <c r="I127" s="204" t="s">
        <v>351</v>
      </c>
      <c r="J127" s="204" t="s">
        <v>331</v>
      </c>
      <c r="K127" s="205" t="s">
        <v>352</v>
      </c>
      <c r="L127" s="206"/>
      <c r="M127" s="101" t="s">
        <v>1</v>
      </c>
      <c r="N127" s="102" t="s">
        <v>40</v>
      </c>
      <c r="O127" s="102" t="s">
        <v>353</v>
      </c>
      <c r="P127" s="102" t="s">
        <v>354</v>
      </c>
      <c r="Q127" s="102" t="s">
        <v>355</v>
      </c>
      <c r="R127" s="102" t="s">
        <v>356</v>
      </c>
      <c r="S127" s="102" t="s">
        <v>357</v>
      </c>
      <c r="T127" s="103" t="s">
        <v>358</v>
      </c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</row>
    <row r="128" s="2" customFormat="1" ht="22.8" customHeight="1">
      <c r="A128" s="39"/>
      <c r="B128" s="40"/>
      <c r="C128" s="108" t="s">
        <v>359</v>
      </c>
      <c r="D128" s="41"/>
      <c r="E128" s="41"/>
      <c r="F128" s="41"/>
      <c r="G128" s="41"/>
      <c r="H128" s="41"/>
      <c r="I128" s="41"/>
      <c r="J128" s="207">
        <f>BK128</f>
        <v>0</v>
      </c>
      <c r="K128" s="41"/>
      <c r="L128" s="45"/>
      <c r="M128" s="104"/>
      <c r="N128" s="208"/>
      <c r="O128" s="105"/>
      <c r="P128" s="209">
        <f>P129</f>
        <v>0</v>
      </c>
      <c r="Q128" s="105"/>
      <c r="R128" s="209">
        <f>R129</f>
        <v>0</v>
      </c>
      <c r="S128" s="105"/>
      <c r="T128" s="210">
        <f>T129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75</v>
      </c>
      <c r="AU128" s="18" t="s">
        <v>333</v>
      </c>
      <c r="BK128" s="211">
        <f>BK129</f>
        <v>0</v>
      </c>
    </row>
    <row r="129" s="12" customFormat="1" ht="25.92" customHeight="1">
      <c r="A129" s="12"/>
      <c r="B129" s="212"/>
      <c r="C129" s="213"/>
      <c r="D129" s="214" t="s">
        <v>75</v>
      </c>
      <c r="E129" s="215" t="s">
        <v>2577</v>
      </c>
      <c r="F129" s="215" t="s">
        <v>5170</v>
      </c>
      <c r="G129" s="213"/>
      <c r="H129" s="213"/>
      <c r="I129" s="216"/>
      <c r="J129" s="217">
        <f>BK129</f>
        <v>0</v>
      </c>
      <c r="K129" s="213"/>
      <c r="L129" s="218"/>
      <c r="M129" s="219"/>
      <c r="N129" s="220"/>
      <c r="O129" s="220"/>
      <c r="P129" s="221">
        <f>P130+P149+P163</f>
        <v>0</v>
      </c>
      <c r="Q129" s="220"/>
      <c r="R129" s="221">
        <f>R130+R149+R163</f>
        <v>0</v>
      </c>
      <c r="S129" s="220"/>
      <c r="T129" s="222">
        <f>T130+T149+T163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83</v>
      </c>
      <c r="AT129" s="224" t="s">
        <v>75</v>
      </c>
      <c r="AU129" s="224" t="s">
        <v>76</v>
      </c>
      <c r="AY129" s="223" t="s">
        <v>362</v>
      </c>
      <c r="BK129" s="225">
        <f>BK130+BK149+BK163</f>
        <v>0</v>
      </c>
    </row>
    <row r="130" s="12" customFormat="1" ht="22.8" customHeight="1">
      <c r="A130" s="12"/>
      <c r="B130" s="212"/>
      <c r="C130" s="213"/>
      <c r="D130" s="214" t="s">
        <v>75</v>
      </c>
      <c r="E130" s="226" t="s">
        <v>2857</v>
      </c>
      <c r="F130" s="226" t="s">
        <v>5164</v>
      </c>
      <c r="G130" s="213"/>
      <c r="H130" s="213"/>
      <c r="I130" s="216"/>
      <c r="J130" s="227">
        <f>BK130</f>
        <v>0</v>
      </c>
      <c r="K130" s="213"/>
      <c r="L130" s="218"/>
      <c r="M130" s="219"/>
      <c r="N130" s="220"/>
      <c r="O130" s="220"/>
      <c r="P130" s="221">
        <f>SUM(P131:P148)</f>
        <v>0</v>
      </c>
      <c r="Q130" s="220"/>
      <c r="R130" s="221">
        <f>SUM(R131:R148)</f>
        <v>0</v>
      </c>
      <c r="S130" s="220"/>
      <c r="T130" s="222">
        <f>SUM(T131:T148)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83</v>
      </c>
      <c r="AT130" s="224" t="s">
        <v>75</v>
      </c>
      <c r="AU130" s="224" t="s">
        <v>83</v>
      </c>
      <c r="AY130" s="223" t="s">
        <v>362</v>
      </c>
      <c r="BK130" s="225">
        <f>SUM(BK131:BK148)</f>
        <v>0</v>
      </c>
    </row>
    <row r="131" s="2" customFormat="1" ht="24.15" customHeight="1">
      <c r="A131" s="39"/>
      <c r="B131" s="40"/>
      <c r="C131" s="228" t="s">
        <v>83</v>
      </c>
      <c r="D131" s="228" t="s">
        <v>365</v>
      </c>
      <c r="E131" s="229" t="s">
        <v>3188</v>
      </c>
      <c r="F131" s="230" t="s">
        <v>3189</v>
      </c>
      <c r="G131" s="231" t="s">
        <v>603</v>
      </c>
      <c r="H131" s="232">
        <v>1</v>
      </c>
      <c r="I131" s="233"/>
      <c r="J131" s="234">
        <f>ROUND(I131*H131,2)</f>
        <v>0</v>
      </c>
      <c r="K131" s="230" t="s">
        <v>369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370</v>
      </c>
      <c r="AT131" s="239" t="s">
        <v>365</v>
      </c>
      <c r="AU131" s="239" t="s">
        <v>88</v>
      </c>
      <c r="AY131" s="18" t="s">
        <v>362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370</v>
      </c>
      <c r="BM131" s="239" t="s">
        <v>88</v>
      </c>
    </row>
    <row r="132" s="2" customFormat="1" ht="33" customHeight="1">
      <c r="A132" s="39"/>
      <c r="B132" s="40"/>
      <c r="C132" s="228" t="s">
        <v>88</v>
      </c>
      <c r="D132" s="228" t="s">
        <v>365</v>
      </c>
      <c r="E132" s="229" t="s">
        <v>3190</v>
      </c>
      <c r="F132" s="230" t="s">
        <v>3191</v>
      </c>
      <c r="G132" s="231" t="s">
        <v>603</v>
      </c>
      <c r="H132" s="232">
        <v>1</v>
      </c>
      <c r="I132" s="233"/>
      <c r="J132" s="234">
        <f>ROUND(I132*H132,2)</f>
        <v>0</v>
      </c>
      <c r="K132" s="230" t="s">
        <v>369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370</v>
      </c>
      <c r="AT132" s="239" t="s">
        <v>365</v>
      </c>
      <c r="AU132" s="239" t="s">
        <v>88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370</v>
      </c>
      <c r="BM132" s="239" t="s">
        <v>370</v>
      </c>
    </row>
    <row r="133" s="2" customFormat="1" ht="24.15" customHeight="1">
      <c r="A133" s="39"/>
      <c r="B133" s="40"/>
      <c r="C133" s="228" t="s">
        <v>104</v>
      </c>
      <c r="D133" s="228" t="s">
        <v>365</v>
      </c>
      <c r="E133" s="229" t="s">
        <v>3233</v>
      </c>
      <c r="F133" s="230" t="s">
        <v>3234</v>
      </c>
      <c r="G133" s="231" t="s">
        <v>603</v>
      </c>
      <c r="H133" s="232">
        <v>1</v>
      </c>
      <c r="I133" s="233"/>
      <c r="J133" s="234">
        <f>ROUND(I133*H133,2)</f>
        <v>0</v>
      </c>
      <c r="K133" s="230" t="s">
        <v>369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88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386</v>
      </c>
    </row>
    <row r="134" s="2" customFormat="1" ht="24.15" customHeight="1">
      <c r="A134" s="39"/>
      <c r="B134" s="40"/>
      <c r="C134" s="228" t="s">
        <v>370</v>
      </c>
      <c r="D134" s="228" t="s">
        <v>365</v>
      </c>
      <c r="E134" s="229" t="s">
        <v>3194</v>
      </c>
      <c r="F134" s="230" t="s">
        <v>3195</v>
      </c>
      <c r="G134" s="231" t="s">
        <v>603</v>
      </c>
      <c r="H134" s="232">
        <v>1</v>
      </c>
      <c r="I134" s="233"/>
      <c r="J134" s="234">
        <f>ROUND(I134*H134,2)</f>
        <v>0</v>
      </c>
      <c r="K134" s="230" t="s">
        <v>369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88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383</v>
      </c>
    </row>
    <row r="135" s="2" customFormat="1" ht="24.15" customHeight="1">
      <c r="A135" s="39"/>
      <c r="B135" s="40"/>
      <c r="C135" s="228" t="s">
        <v>363</v>
      </c>
      <c r="D135" s="228" t="s">
        <v>365</v>
      </c>
      <c r="E135" s="229" t="s">
        <v>3159</v>
      </c>
      <c r="F135" s="230" t="s">
        <v>3160</v>
      </c>
      <c r="G135" s="231" t="s">
        <v>603</v>
      </c>
      <c r="H135" s="232">
        <v>2</v>
      </c>
      <c r="I135" s="233"/>
      <c r="J135" s="234">
        <f>ROUND(I135*H135,2)</f>
        <v>0</v>
      </c>
      <c r="K135" s="230" t="s">
        <v>369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88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411</v>
      </c>
    </row>
    <row r="136" s="2" customFormat="1" ht="24.15" customHeight="1">
      <c r="A136" s="39"/>
      <c r="B136" s="40"/>
      <c r="C136" s="228" t="s">
        <v>386</v>
      </c>
      <c r="D136" s="228" t="s">
        <v>365</v>
      </c>
      <c r="E136" s="229" t="s">
        <v>3192</v>
      </c>
      <c r="F136" s="230" t="s">
        <v>3193</v>
      </c>
      <c r="G136" s="231" t="s">
        <v>603</v>
      </c>
      <c r="H136" s="232">
        <v>1</v>
      </c>
      <c r="I136" s="233"/>
      <c r="J136" s="234">
        <f>ROUND(I136*H136,2)</f>
        <v>0</v>
      </c>
      <c r="K136" s="230" t="s">
        <v>369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88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8</v>
      </c>
    </row>
    <row r="137" s="2" customFormat="1" ht="24.15" customHeight="1">
      <c r="A137" s="39"/>
      <c r="B137" s="40"/>
      <c r="C137" s="228" t="s">
        <v>397</v>
      </c>
      <c r="D137" s="228" t="s">
        <v>365</v>
      </c>
      <c r="E137" s="229" t="s">
        <v>3277</v>
      </c>
      <c r="F137" s="230" t="s">
        <v>3278</v>
      </c>
      <c r="G137" s="231" t="s">
        <v>603</v>
      </c>
      <c r="H137" s="232">
        <v>4</v>
      </c>
      <c r="I137" s="233"/>
      <c r="J137" s="234">
        <f>ROUND(I137*H137,2)</f>
        <v>0</v>
      </c>
      <c r="K137" s="230" t="s">
        <v>369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370</v>
      </c>
      <c r="AT137" s="239" t="s">
        <v>365</v>
      </c>
      <c r="AU137" s="239" t="s">
        <v>88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370</v>
      </c>
      <c r="BM137" s="239" t="s">
        <v>431</v>
      </c>
    </row>
    <row r="138" s="2" customFormat="1" ht="24.15" customHeight="1">
      <c r="A138" s="39"/>
      <c r="B138" s="40"/>
      <c r="C138" s="228" t="s">
        <v>383</v>
      </c>
      <c r="D138" s="228" t="s">
        <v>365</v>
      </c>
      <c r="E138" s="229" t="s">
        <v>3161</v>
      </c>
      <c r="F138" s="230" t="s">
        <v>3162</v>
      </c>
      <c r="G138" s="231" t="s">
        <v>603</v>
      </c>
      <c r="H138" s="232">
        <v>16</v>
      </c>
      <c r="I138" s="233"/>
      <c r="J138" s="234">
        <f>ROUND(I138*H138,2)</f>
        <v>0</v>
      </c>
      <c r="K138" s="230" t="s">
        <v>369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88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440</v>
      </c>
    </row>
    <row r="139" s="2" customFormat="1" ht="24.15" customHeight="1">
      <c r="A139" s="39"/>
      <c r="B139" s="40"/>
      <c r="C139" s="228" t="s">
        <v>406</v>
      </c>
      <c r="D139" s="228" t="s">
        <v>365</v>
      </c>
      <c r="E139" s="229" t="s">
        <v>3279</v>
      </c>
      <c r="F139" s="230" t="s">
        <v>3280</v>
      </c>
      <c r="G139" s="231" t="s">
        <v>603</v>
      </c>
      <c r="H139" s="232">
        <v>1</v>
      </c>
      <c r="I139" s="233"/>
      <c r="J139" s="234">
        <f>ROUND(I139*H139,2)</f>
        <v>0</v>
      </c>
      <c r="K139" s="230" t="s">
        <v>369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370</v>
      </c>
      <c r="AT139" s="239" t="s">
        <v>365</v>
      </c>
      <c r="AU139" s="239" t="s">
        <v>88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450</v>
      </c>
    </row>
    <row r="140" s="2" customFormat="1" ht="24.15" customHeight="1">
      <c r="A140" s="39"/>
      <c r="B140" s="40"/>
      <c r="C140" s="228" t="s">
        <v>411</v>
      </c>
      <c r="D140" s="228" t="s">
        <v>365</v>
      </c>
      <c r="E140" s="229" t="s">
        <v>3163</v>
      </c>
      <c r="F140" s="230" t="s">
        <v>618</v>
      </c>
      <c r="G140" s="231" t="s">
        <v>603</v>
      </c>
      <c r="H140" s="232">
        <v>2</v>
      </c>
      <c r="I140" s="233"/>
      <c r="J140" s="234">
        <f>ROUND(I140*H140,2)</f>
        <v>0</v>
      </c>
      <c r="K140" s="230" t="s">
        <v>369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370</v>
      </c>
      <c r="AT140" s="239" t="s">
        <v>365</v>
      </c>
      <c r="AU140" s="239" t="s">
        <v>88</v>
      </c>
      <c r="AY140" s="18" t="s">
        <v>362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370</v>
      </c>
      <c r="BM140" s="239" t="s">
        <v>461</v>
      </c>
    </row>
    <row r="141" s="2" customFormat="1" ht="24.15" customHeight="1">
      <c r="A141" s="39"/>
      <c r="B141" s="40"/>
      <c r="C141" s="228" t="s">
        <v>416</v>
      </c>
      <c r="D141" s="228" t="s">
        <v>365</v>
      </c>
      <c r="E141" s="229" t="s">
        <v>3239</v>
      </c>
      <c r="F141" s="230" t="s">
        <v>3240</v>
      </c>
      <c r="G141" s="231" t="s">
        <v>603</v>
      </c>
      <c r="H141" s="232">
        <v>1</v>
      </c>
      <c r="I141" s="233"/>
      <c r="J141" s="234">
        <f>ROUND(I141*H141,2)</f>
        <v>0</v>
      </c>
      <c r="K141" s="230" t="s">
        <v>369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370</v>
      </c>
      <c r="AT141" s="239" t="s">
        <v>365</v>
      </c>
      <c r="AU141" s="239" t="s">
        <v>88</v>
      </c>
      <c r="AY141" s="18" t="s">
        <v>362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370</v>
      </c>
      <c r="BM141" s="239" t="s">
        <v>473</v>
      </c>
    </row>
    <row r="142" s="2" customFormat="1" ht="24.15" customHeight="1">
      <c r="A142" s="39"/>
      <c r="B142" s="40"/>
      <c r="C142" s="228" t="s">
        <v>8</v>
      </c>
      <c r="D142" s="228" t="s">
        <v>365</v>
      </c>
      <c r="E142" s="229" t="s">
        <v>3049</v>
      </c>
      <c r="F142" s="230" t="s">
        <v>3050</v>
      </c>
      <c r="G142" s="231" t="s">
        <v>603</v>
      </c>
      <c r="H142" s="232">
        <v>25</v>
      </c>
      <c r="I142" s="233"/>
      <c r="J142" s="234">
        <f>ROUND(I142*H142,2)</f>
        <v>0</v>
      </c>
      <c r="K142" s="230" t="s">
        <v>369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370</v>
      </c>
      <c r="AT142" s="239" t="s">
        <v>365</v>
      </c>
      <c r="AU142" s="239" t="s">
        <v>88</v>
      </c>
      <c r="AY142" s="18" t="s">
        <v>362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370</v>
      </c>
      <c r="BM142" s="239" t="s">
        <v>484</v>
      </c>
    </row>
    <row r="143" s="2" customFormat="1" ht="24.15" customHeight="1">
      <c r="A143" s="39"/>
      <c r="B143" s="40"/>
      <c r="C143" s="228" t="s">
        <v>427</v>
      </c>
      <c r="D143" s="228" t="s">
        <v>365</v>
      </c>
      <c r="E143" s="229" t="s">
        <v>3281</v>
      </c>
      <c r="F143" s="230" t="s">
        <v>3282</v>
      </c>
      <c r="G143" s="231" t="s">
        <v>603</v>
      </c>
      <c r="H143" s="232">
        <v>4</v>
      </c>
      <c r="I143" s="233"/>
      <c r="J143" s="234">
        <f>ROUND(I143*H143,2)</f>
        <v>0</v>
      </c>
      <c r="K143" s="230" t="s">
        <v>369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370</v>
      </c>
      <c r="AT143" s="239" t="s">
        <v>365</v>
      </c>
      <c r="AU143" s="239" t="s">
        <v>88</v>
      </c>
      <c r="AY143" s="18" t="s">
        <v>362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370</v>
      </c>
      <c r="BM143" s="239" t="s">
        <v>492</v>
      </c>
    </row>
    <row r="144" s="2" customFormat="1" ht="24.15" customHeight="1">
      <c r="A144" s="39"/>
      <c r="B144" s="40"/>
      <c r="C144" s="228" t="s">
        <v>431</v>
      </c>
      <c r="D144" s="228" t="s">
        <v>365</v>
      </c>
      <c r="E144" s="229" t="s">
        <v>3283</v>
      </c>
      <c r="F144" s="230" t="s">
        <v>3284</v>
      </c>
      <c r="G144" s="231" t="s">
        <v>603</v>
      </c>
      <c r="H144" s="232">
        <v>4</v>
      </c>
      <c r="I144" s="233"/>
      <c r="J144" s="234">
        <f>ROUND(I144*H144,2)</f>
        <v>0</v>
      </c>
      <c r="K144" s="230" t="s">
        <v>369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370</v>
      </c>
      <c r="AT144" s="239" t="s">
        <v>365</v>
      </c>
      <c r="AU144" s="239" t="s">
        <v>88</v>
      </c>
      <c r="AY144" s="18" t="s">
        <v>362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370</v>
      </c>
      <c r="BM144" s="239" t="s">
        <v>502</v>
      </c>
    </row>
    <row r="145" s="2" customFormat="1" ht="24.15" customHeight="1">
      <c r="A145" s="39"/>
      <c r="B145" s="40"/>
      <c r="C145" s="228" t="s">
        <v>435</v>
      </c>
      <c r="D145" s="228" t="s">
        <v>365</v>
      </c>
      <c r="E145" s="229" t="s">
        <v>3166</v>
      </c>
      <c r="F145" s="230" t="s">
        <v>3167</v>
      </c>
      <c r="G145" s="231" t="s">
        <v>603</v>
      </c>
      <c r="H145" s="232">
        <v>30</v>
      </c>
      <c r="I145" s="233"/>
      <c r="J145" s="234">
        <f>ROUND(I145*H145,2)</f>
        <v>0</v>
      </c>
      <c r="K145" s="230" t="s">
        <v>369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370</v>
      </c>
      <c r="AT145" s="239" t="s">
        <v>365</v>
      </c>
      <c r="AU145" s="239" t="s">
        <v>88</v>
      </c>
      <c r="AY145" s="18" t="s">
        <v>362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88</v>
      </c>
      <c r="BK145" s="240">
        <f>ROUND(I145*H145,2)</f>
        <v>0</v>
      </c>
      <c r="BL145" s="18" t="s">
        <v>370</v>
      </c>
      <c r="BM145" s="239" t="s">
        <v>517</v>
      </c>
    </row>
    <row r="146" s="2" customFormat="1" ht="21.75" customHeight="1">
      <c r="A146" s="39"/>
      <c r="B146" s="40"/>
      <c r="C146" s="228" t="s">
        <v>440</v>
      </c>
      <c r="D146" s="228" t="s">
        <v>365</v>
      </c>
      <c r="E146" s="229" t="s">
        <v>3051</v>
      </c>
      <c r="F146" s="230" t="s">
        <v>3052</v>
      </c>
      <c r="G146" s="231" t="s">
        <v>603</v>
      </c>
      <c r="H146" s="232">
        <v>72</v>
      </c>
      <c r="I146" s="233"/>
      <c r="J146" s="234">
        <f>ROUND(I146*H146,2)</f>
        <v>0</v>
      </c>
      <c r="K146" s="230" t="s">
        <v>369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370</v>
      </c>
      <c r="AT146" s="239" t="s">
        <v>365</v>
      </c>
      <c r="AU146" s="239" t="s">
        <v>88</v>
      </c>
      <c r="AY146" s="18" t="s">
        <v>362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370</v>
      </c>
      <c r="BM146" s="239" t="s">
        <v>526</v>
      </c>
    </row>
    <row r="147" s="2" customFormat="1" ht="24.15" customHeight="1">
      <c r="A147" s="39"/>
      <c r="B147" s="40"/>
      <c r="C147" s="228" t="s">
        <v>445</v>
      </c>
      <c r="D147" s="228" t="s">
        <v>365</v>
      </c>
      <c r="E147" s="229" t="s">
        <v>3168</v>
      </c>
      <c r="F147" s="230" t="s">
        <v>3169</v>
      </c>
      <c r="G147" s="231" t="s">
        <v>603</v>
      </c>
      <c r="H147" s="232">
        <v>33</v>
      </c>
      <c r="I147" s="233"/>
      <c r="J147" s="234">
        <f>ROUND(I147*H147,2)</f>
        <v>0</v>
      </c>
      <c r="K147" s="230" t="s">
        <v>369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370</v>
      </c>
      <c r="AT147" s="239" t="s">
        <v>365</v>
      </c>
      <c r="AU147" s="239" t="s">
        <v>88</v>
      </c>
      <c r="AY147" s="18" t="s">
        <v>362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370</v>
      </c>
      <c r="BM147" s="239" t="s">
        <v>536</v>
      </c>
    </row>
    <row r="148" s="2" customFormat="1" ht="24.15" customHeight="1">
      <c r="A148" s="39"/>
      <c r="B148" s="40"/>
      <c r="C148" s="228" t="s">
        <v>450</v>
      </c>
      <c r="D148" s="228" t="s">
        <v>365</v>
      </c>
      <c r="E148" s="229" t="s">
        <v>202</v>
      </c>
      <c r="F148" s="230" t="s">
        <v>3170</v>
      </c>
      <c r="G148" s="231" t="s">
        <v>3144</v>
      </c>
      <c r="H148" s="232">
        <v>1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370</v>
      </c>
      <c r="AT148" s="239" t="s">
        <v>365</v>
      </c>
      <c r="AU148" s="239" t="s">
        <v>88</v>
      </c>
      <c r="AY148" s="18" t="s">
        <v>362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370</v>
      </c>
      <c r="BM148" s="239" t="s">
        <v>544</v>
      </c>
    </row>
    <row r="149" s="12" customFormat="1" ht="22.8" customHeight="1">
      <c r="A149" s="12"/>
      <c r="B149" s="212"/>
      <c r="C149" s="213"/>
      <c r="D149" s="214" t="s">
        <v>75</v>
      </c>
      <c r="E149" s="226" t="s">
        <v>2997</v>
      </c>
      <c r="F149" s="226" t="s">
        <v>5166</v>
      </c>
      <c r="G149" s="213"/>
      <c r="H149" s="213"/>
      <c r="I149" s="216"/>
      <c r="J149" s="227">
        <f>BK149</f>
        <v>0</v>
      </c>
      <c r="K149" s="213"/>
      <c r="L149" s="218"/>
      <c r="M149" s="219"/>
      <c r="N149" s="220"/>
      <c r="O149" s="220"/>
      <c r="P149" s="221">
        <f>SUM(P150:P162)</f>
        <v>0</v>
      </c>
      <c r="Q149" s="220"/>
      <c r="R149" s="221">
        <f>SUM(R150:R162)</f>
        <v>0</v>
      </c>
      <c r="S149" s="220"/>
      <c r="T149" s="222">
        <f>SUM(T150:T162)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3" t="s">
        <v>83</v>
      </c>
      <c r="AT149" s="224" t="s">
        <v>75</v>
      </c>
      <c r="AU149" s="224" t="s">
        <v>83</v>
      </c>
      <c r="AY149" s="223" t="s">
        <v>362</v>
      </c>
      <c r="BK149" s="225">
        <f>SUM(BK150:BK162)</f>
        <v>0</v>
      </c>
    </row>
    <row r="150" s="2" customFormat="1" ht="24.15" customHeight="1">
      <c r="A150" s="39"/>
      <c r="B150" s="40"/>
      <c r="C150" s="228" t="s">
        <v>456</v>
      </c>
      <c r="D150" s="228" t="s">
        <v>365</v>
      </c>
      <c r="E150" s="229" t="s">
        <v>3153</v>
      </c>
      <c r="F150" s="230" t="s">
        <v>3154</v>
      </c>
      <c r="G150" s="231" t="s">
        <v>603</v>
      </c>
      <c r="H150" s="232">
        <v>3</v>
      </c>
      <c r="I150" s="233"/>
      <c r="J150" s="234">
        <f>ROUND(I150*H150,2)</f>
        <v>0</v>
      </c>
      <c r="K150" s="230" t="s">
        <v>369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370</v>
      </c>
      <c r="AT150" s="239" t="s">
        <v>365</v>
      </c>
      <c r="AU150" s="239" t="s">
        <v>88</v>
      </c>
      <c r="AY150" s="18" t="s">
        <v>362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370</v>
      </c>
      <c r="BM150" s="239" t="s">
        <v>554</v>
      </c>
    </row>
    <row r="151" s="2" customFormat="1" ht="33" customHeight="1">
      <c r="A151" s="39"/>
      <c r="B151" s="40"/>
      <c r="C151" s="228" t="s">
        <v>461</v>
      </c>
      <c r="D151" s="228" t="s">
        <v>365</v>
      </c>
      <c r="E151" s="229" t="s">
        <v>3190</v>
      </c>
      <c r="F151" s="230" t="s">
        <v>3191</v>
      </c>
      <c r="G151" s="231" t="s">
        <v>603</v>
      </c>
      <c r="H151" s="232">
        <v>3</v>
      </c>
      <c r="I151" s="233"/>
      <c r="J151" s="234">
        <f>ROUND(I151*H151,2)</f>
        <v>0</v>
      </c>
      <c r="K151" s="230" t="s">
        <v>369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370</v>
      </c>
      <c r="AT151" s="239" t="s">
        <v>365</v>
      </c>
      <c r="AU151" s="239" t="s">
        <v>88</v>
      </c>
      <c r="AY151" s="18" t="s">
        <v>362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370</v>
      </c>
      <c r="BM151" s="239" t="s">
        <v>574</v>
      </c>
    </row>
    <row r="152" s="2" customFormat="1" ht="24.15" customHeight="1">
      <c r="A152" s="39"/>
      <c r="B152" s="40"/>
      <c r="C152" s="228" t="s">
        <v>7</v>
      </c>
      <c r="D152" s="228" t="s">
        <v>365</v>
      </c>
      <c r="E152" s="229" t="s">
        <v>3192</v>
      </c>
      <c r="F152" s="230" t="s">
        <v>3193</v>
      </c>
      <c r="G152" s="231" t="s">
        <v>603</v>
      </c>
      <c r="H152" s="232">
        <v>3</v>
      </c>
      <c r="I152" s="233"/>
      <c r="J152" s="234">
        <f>ROUND(I152*H152,2)</f>
        <v>0</v>
      </c>
      <c r="K152" s="230" t="s">
        <v>369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370</v>
      </c>
      <c r="AT152" s="239" t="s">
        <v>365</v>
      </c>
      <c r="AU152" s="239" t="s">
        <v>88</v>
      </c>
      <c r="AY152" s="18" t="s">
        <v>362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370</v>
      </c>
      <c r="BM152" s="239" t="s">
        <v>1132</v>
      </c>
    </row>
    <row r="153" s="2" customFormat="1" ht="24.15" customHeight="1">
      <c r="A153" s="39"/>
      <c r="B153" s="40"/>
      <c r="C153" s="228" t="s">
        <v>473</v>
      </c>
      <c r="D153" s="228" t="s">
        <v>365</v>
      </c>
      <c r="E153" s="229" t="s">
        <v>3194</v>
      </c>
      <c r="F153" s="230" t="s">
        <v>3195</v>
      </c>
      <c r="G153" s="231" t="s">
        <v>603</v>
      </c>
      <c r="H153" s="232">
        <v>3</v>
      </c>
      <c r="I153" s="233"/>
      <c r="J153" s="234">
        <f>ROUND(I153*H153,2)</f>
        <v>0</v>
      </c>
      <c r="K153" s="230" t="s">
        <v>369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370</v>
      </c>
      <c r="AT153" s="239" t="s">
        <v>365</v>
      </c>
      <c r="AU153" s="239" t="s">
        <v>88</v>
      </c>
      <c r="AY153" s="18" t="s">
        <v>362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370</v>
      </c>
      <c r="BM153" s="239" t="s">
        <v>1141</v>
      </c>
    </row>
    <row r="154" s="2" customFormat="1" ht="24.15" customHeight="1">
      <c r="A154" s="39"/>
      <c r="B154" s="40"/>
      <c r="C154" s="228" t="s">
        <v>479</v>
      </c>
      <c r="D154" s="228" t="s">
        <v>365</v>
      </c>
      <c r="E154" s="229" t="s">
        <v>3159</v>
      </c>
      <c r="F154" s="230" t="s">
        <v>3160</v>
      </c>
      <c r="G154" s="231" t="s">
        <v>603</v>
      </c>
      <c r="H154" s="232">
        <v>3</v>
      </c>
      <c r="I154" s="233"/>
      <c r="J154" s="234">
        <f>ROUND(I154*H154,2)</f>
        <v>0</v>
      </c>
      <c r="K154" s="230" t="s">
        <v>369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370</v>
      </c>
      <c r="AT154" s="239" t="s">
        <v>365</v>
      </c>
      <c r="AU154" s="239" t="s">
        <v>88</v>
      </c>
      <c r="AY154" s="18" t="s">
        <v>362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370</v>
      </c>
      <c r="BM154" s="239" t="s">
        <v>1149</v>
      </c>
    </row>
    <row r="155" s="2" customFormat="1" ht="24.15" customHeight="1">
      <c r="A155" s="39"/>
      <c r="B155" s="40"/>
      <c r="C155" s="228" t="s">
        <v>484</v>
      </c>
      <c r="D155" s="228" t="s">
        <v>365</v>
      </c>
      <c r="E155" s="229" t="s">
        <v>3161</v>
      </c>
      <c r="F155" s="230" t="s">
        <v>3162</v>
      </c>
      <c r="G155" s="231" t="s">
        <v>603</v>
      </c>
      <c r="H155" s="232">
        <v>18</v>
      </c>
      <c r="I155" s="233"/>
      <c r="J155" s="234">
        <f>ROUND(I155*H155,2)</f>
        <v>0</v>
      </c>
      <c r="K155" s="230" t="s">
        <v>369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370</v>
      </c>
      <c r="AT155" s="239" t="s">
        <v>365</v>
      </c>
      <c r="AU155" s="239" t="s">
        <v>88</v>
      </c>
      <c r="AY155" s="18" t="s">
        <v>362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370</v>
      </c>
      <c r="BM155" s="239" t="s">
        <v>1159</v>
      </c>
    </row>
    <row r="156" s="2" customFormat="1" ht="24.15" customHeight="1">
      <c r="A156" s="39"/>
      <c r="B156" s="40"/>
      <c r="C156" s="228" t="s">
        <v>488</v>
      </c>
      <c r="D156" s="228" t="s">
        <v>365</v>
      </c>
      <c r="E156" s="229" t="s">
        <v>3279</v>
      </c>
      <c r="F156" s="230" t="s">
        <v>3280</v>
      </c>
      <c r="G156" s="231" t="s">
        <v>603</v>
      </c>
      <c r="H156" s="232">
        <v>3</v>
      </c>
      <c r="I156" s="233"/>
      <c r="J156" s="234">
        <f>ROUND(I156*H156,2)</f>
        <v>0</v>
      </c>
      <c r="K156" s="230" t="s">
        <v>369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370</v>
      </c>
      <c r="AT156" s="239" t="s">
        <v>365</v>
      </c>
      <c r="AU156" s="239" t="s">
        <v>88</v>
      </c>
      <c r="AY156" s="18" t="s">
        <v>362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370</v>
      </c>
      <c r="BM156" s="239" t="s">
        <v>1171</v>
      </c>
    </row>
    <row r="157" s="2" customFormat="1" ht="24.15" customHeight="1">
      <c r="A157" s="39"/>
      <c r="B157" s="40"/>
      <c r="C157" s="228" t="s">
        <v>492</v>
      </c>
      <c r="D157" s="228" t="s">
        <v>365</v>
      </c>
      <c r="E157" s="229" t="s">
        <v>3163</v>
      </c>
      <c r="F157" s="230" t="s">
        <v>618</v>
      </c>
      <c r="G157" s="231" t="s">
        <v>603</v>
      </c>
      <c r="H157" s="232">
        <v>3</v>
      </c>
      <c r="I157" s="233"/>
      <c r="J157" s="234">
        <f>ROUND(I157*H157,2)</f>
        <v>0</v>
      </c>
      <c r="K157" s="230" t="s">
        <v>369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370</v>
      </c>
      <c r="AT157" s="239" t="s">
        <v>365</v>
      </c>
      <c r="AU157" s="239" t="s">
        <v>88</v>
      </c>
      <c r="AY157" s="18" t="s">
        <v>362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88</v>
      </c>
      <c r="BK157" s="240">
        <f>ROUND(I157*H157,2)</f>
        <v>0</v>
      </c>
      <c r="BL157" s="18" t="s">
        <v>370</v>
      </c>
      <c r="BM157" s="239" t="s">
        <v>1180</v>
      </c>
    </row>
    <row r="158" s="2" customFormat="1" ht="24.15" customHeight="1">
      <c r="A158" s="39"/>
      <c r="B158" s="40"/>
      <c r="C158" s="228" t="s">
        <v>497</v>
      </c>
      <c r="D158" s="228" t="s">
        <v>365</v>
      </c>
      <c r="E158" s="229" t="s">
        <v>3049</v>
      </c>
      <c r="F158" s="230" t="s">
        <v>3050</v>
      </c>
      <c r="G158" s="231" t="s">
        <v>603</v>
      </c>
      <c r="H158" s="232">
        <v>9</v>
      </c>
      <c r="I158" s="233"/>
      <c r="J158" s="234">
        <f>ROUND(I158*H158,2)</f>
        <v>0</v>
      </c>
      <c r="K158" s="230" t="s">
        <v>369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370</v>
      </c>
      <c r="AT158" s="239" t="s">
        <v>365</v>
      </c>
      <c r="AU158" s="239" t="s">
        <v>88</v>
      </c>
      <c r="AY158" s="18" t="s">
        <v>362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88</v>
      </c>
      <c r="BK158" s="240">
        <f>ROUND(I158*H158,2)</f>
        <v>0</v>
      </c>
      <c r="BL158" s="18" t="s">
        <v>370</v>
      </c>
      <c r="BM158" s="239" t="s">
        <v>1190</v>
      </c>
    </row>
    <row r="159" s="2" customFormat="1" ht="24.15" customHeight="1">
      <c r="A159" s="39"/>
      <c r="B159" s="40"/>
      <c r="C159" s="228" t="s">
        <v>502</v>
      </c>
      <c r="D159" s="228" t="s">
        <v>365</v>
      </c>
      <c r="E159" s="229" t="s">
        <v>3166</v>
      </c>
      <c r="F159" s="230" t="s">
        <v>3167</v>
      </c>
      <c r="G159" s="231" t="s">
        <v>603</v>
      </c>
      <c r="H159" s="232">
        <v>25</v>
      </c>
      <c r="I159" s="233"/>
      <c r="J159" s="234">
        <f>ROUND(I159*H159,2)</f>
        <v>0</v>
      </c>
      <c r="K159" s="230" t="s">
        <v>369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370</v>
      </c>
      <c r="AT159" s="239" t="s">
        <v>365</v>
      </c>
      <c r="AU159" s="239" t="s">
        <v>88</v>
      </c>
      <c r="AY159" s="18" t="s">
        <v>362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370</v>
      </c>
      <c r="BM159" s="239" t="s">
        <v>1201</v>
      </c>
    </row>
    <row r="160" s="2" customFormat="1" ht="21.75" customHeight="1">
      <c r="A160" s="39"/>
      <c r="B160" s="40"/>
      <c r="C160" s="228" t="s">
        <v>509</v>
      </c>
      <c r="D160" s="228" t="s">
        <v>365</v>
      </c>
      <c r="E160" s="229" t="s">
        <v>3051</v>
      </c>
      <c r="F160" s="230" t="s">
        <v>3052</v>
      </c>
      <c r="G160" s="231" t="s">
        <v>603</v>
      </c>
      <c r="H160" s="232">
        <v>63</v>
      </c>
      <c r="I160" s="233"/>
      <c r="J160" s="234">
        <f>ROUND(I160*H160,2)</f>
        <v>0</v>
      </c>
      <c r="K160" s="230" t="s">
        <v>369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370</v>
      </c>
      <c r="AT160" s="239" t="s">
        <v>365</v>
      </c>
      <c r="AU160" s="239" t="s">
        <v>88</v>
      </c>
      <c r="AY160" s="18" t="s">
        <v>362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370</v>
      </c>
      <c r="BM160" s="239" t="s">
        <v>1214</v>
      </c>
    </row>
    <row r="161" s="2" customFormat="1" ht="24.15" customHeight="1">
      <c r="A161" s="39"/>
      <c r="B161" s="40"/>
      <c r="C161" s="228" t="s">
        <v>517</v>
      </c>
      <c r="D161" s="228" t="s">
        <v>365</v>
      </c>
      <c r="E161" s="229" t="s">
        <v>3168</v>
      </c>
      <c r="F161" s="230" t="s">
        <v>3169</v>
      </c>
      <c r="G161" s="231" t="s">
        <v>603</v>
      </c>
      <c r="H161" s="232">
        <v>26</v>
      </c>
      <c r="I161" s="233"/>
      <c r="J161" s="234">
        <f>ROUND(I161*H161,2)</f>
        <v>0</v>
      </c>
      <c r="K161" s="230" t="s">
        <v>369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370</v>
      </c>
      <c r="AT161" s="239" t="s">
        <v>365</v>
      </c>
      <c r="AU161" s="239" t="s">
        <v>88</v>
      </c>
      <c r="AY161" s="18" t="s">
        <v>362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88</v>
      </c>
      <c r="BK161" s="240">
        <f>ROUND(I161*H161,2)</f>
        <v>0</v>
      </c>
      <c r="BL161" s="18" t="s">
        <v>370</v>
      </c>
      <c r="BM161" s="239" t="s">
        <v>1222</v>
      </c>
    </row>
    <row r="162" s="2" customFormat="1" ht="24.15" customHeight="1">
      <c r="A162" s="39"/>
      <c r="B162" s="40"/>
      <c r="C162" s="228" t="s">
        <v>522</v>
      </c>
      <c r="D162" s="228" t="s">
        <v>365</v>
      </c>
      <c r="E162" s="229" t="s">
        <v>202</v>
      </c>
      <c r="F162" s="230" t="s">
        <v>3170</v>
      </c>
      <c r="G162" s="231" t="s">
        <v>3144</v>
      </c>
      <c r="H162" s="232">
        <v>3</v>
      </c>
      <c r="I162" s="233"/>
      <c r="J162" s="234">
        <f>ROUND(I162*H162,2)</f>
        <v>0</v>
      </c>
      <c r="K162" s="230" t="s">
        <v>1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370</v>
      </c>
      <c r="AT162" s="239" t="s">
        <v>365</v>
      </c>
      <c r="AU162" s="239" t="s">
        <v>88</v>
      </c>
      <c r="AY162" s="18" t="s">
        <v>362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88</v>
      </c>
      <c r="BK162" s="240">
        <f>ROUND(I162*H162,2)</f>
        <v>0</v>
      </c>
      <c r="BL162" s="18" t="s">
        <v>370</v>
      </c>
      <c r="BM162" s="239" t="s">
        <v>1233</v>
      </c>
    </row>
    <row r="163" s="12" customFormat="1" ht="22.8" customHeight="1">
      <c r="A163" s="12"/>
      <c r="B163" s="212"/>
      <c r="C163" s="213"/>
      <c r="D163" s="214" t="s">
        <v>75</v>
      </c>
      <c r="E163" s="226" t="s">
        <v>3006</v>
      </c>
      <c r="F163" s="226" t="s">
        <v>5167</v>
      </c>
      <c r="G163" s="213"/>
      <c r="H163" s="213"/>
      <c r="I163" s="216"/>
      <c r="J163" s="227">
        <f>BK163</f>
        <v>0</v>
      </c>
      <c r="K163" s="213"/>
      <c r="L163" s="218"/>
      <c r="M163" s="219"/>
      <c r="N163" s="220"/>
      <c r="O163" s="220"/>
      <c r="P163" s="221">
        <f>SUM(P164:P179)</f>
        <v>0</v>
      </c>
      <c r="Q163" s="220"/>
      <c r="R163" s="221">
        <f>SUM(R164:R179)</f>
        <v>0</v>
      </c>
      <c r="S163" s="220"/>
      <c r="T163" s="222">
        <f>SUM(T164:T179)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3" t="s">
        <v>83</v>
      </c>
      <c r="AT163" s="224" t="s">
        <v>75</v>
      </c>
      <c r="AU163" s="224" t="s">
        <v>83</v>
      </c>
      <c r="AY163" s="223" t="s">
        <v>362</v>
      </c>
      <c r="BK163" s="225">
        <f>SUM(BK164:BK179)</f>
        <v>0</v>
      </c>
    </row>
    <row r="164" s="2" customFormat="1" ht="24.15" customHeight="1">
      <c r="A164" s="39"/>
      <c r="B164" s="40"/>
      <c r="C164" s="228" t="s">
        <v>526</v>
      </c>
      <c r="D164" s="228" t="s">
        <v>365</v>
      </c>
      <c r="E164" s="229" t="s">
        <v>3188</v>
      </c>
      <c r="F164" s="230" t="s">
        <v>3189</v>
      </c>
      <c r="G164" s="231" t="s">
        <v>603</v>
      </c>
      <c r="H164" s="232">
        <v>1</v>
      </c>
      <c r="I164" s="233"/>
      <c r="J164" s="234">
        <f>ROUND(I164*H164,2)</f>
        <v>0</v>
      </c>
      <c r="K164" s="230" t="s">
        <v>369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370</v>
      </c>
      <c r="AT164" s="239" t="s">
        <v>365</v>
      </c>
      <c r="AU164" s="239" t="s">
        <v>88</v>
      </c>
      <c r="AY164" s="18" t="s">
        <v>362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88</v>
      </c>
      <c r="BK164" s="240">
        <f>ROUND(I164*H164,2)</f>
        <v>0</v>
      </c>
      <c r="BL164" s="18" t="s">
        <v>370</v>
      </c>
      <c r="BM164" s="239" t="s">
        <v>1239</v>
      </c>
    </row>
    <row r="165" s="2" customFormat="1" ht="33" customHeight="1">
      <c r="A165" s="39"/>
      <c r="B165" s="40"/>
      <c r="C165" s="228" t="s">
        <v>530</v>
      </c>
      <c r="D165" s="228" t="s">
        <v>365</v>
      </c>
      <c r="E165" s="229" t="s">
        <v>3190</v>
      </c>
      <c r="F165" s="230" t="s">
        <v>3191</v>
      </c>
      <c r="G165" s="231" t="s">
        <v>603</v>
      </c>
      <c r="H165" s="232">
        <v>1</v>
      </c>
      <c r="I165" s="233"/>
      <c r="J165" s="234">
        <f>ROUND(I165*H165,2)</f>
        <v>0</v>
      </c>
      <c r="K165" s="230" t="s">
        <v>369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370</v>
      </c>
      <c r="AT165" s="239" t="s">
        <v>365</v>
      </c>
      <c r="AU165" s="239" t="s">
        <v>88</v>
      </c>
      <c r="AY165" s="18" t="s">
        <v>362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88</v>
      </c>
      <c r="BK165" s="240">
        <f>ROUND(I165*H165,2)</f>
        <v>0</v>
      </c>
      <c r="BL165" s="18" t="s">
        <v>370</v>
      </c>
      <c r="BM165" s="239" t="s">
        <v>1243</v>
      </c>
    </row>
    <row r="166" s="2" customFormat="1" ht="24.15" customHeight="1">
      <c r="A166" s="39"/>
      <c r="B166" s="40"/>
      <c r="C166" s="228" t="s">
        <v>536</v>
      </c>
      <c r="D166" s="228" t="s">
        <v>365</v>
      </c>
      <c r="E166" s="229" t="s">
        <v>3192</v>
      </c>
      <c r="F166" s="230" t="s">
        <v>3193</v>
      </c>
      <c r="G166" s="231" t="s">
        <v>603</v>
      </c>
      <c r="H166" s="232">
        <v>1</v>
      </c>
      <c r="I166" s="233"/>
      <c r="J166" s="234">
        <f>ROUND(I166*H166,2)</f>
        <v>0</v>
      </c>
      <c r="K166" s="230" t="s">
        <v>369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370</v>
      </c>
      <c r="AT166" s="239" t="s">
        <v>365</v>
      </c>
      <c r="AU166" s="239" t="s">
        <v>88</v>
      </c>
      <c r="AY166" s="18" t="s">
        <v>362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88</v>
      </c>
      <c r="BK166" s="240">
        <f>ROUND(I166*H166,2)</f>
        <v>0</v>
      </c>
      <c r="BL166" s="18" t="s">
        <v>370</v>
      </c>
      <c r="BM166" s="239" t="s">
        <v>1249</v>
      </c>
    </row>
    <row r="167" s="2" customFormat="1" ht="24.15" customHeight="1">
      <c r="A167" s="39"/>
      <c r="B167" s="40"/>
      <c r="C167" s="228" t="s">
        <v>540</v>
      </c>
      <c r="D167" s="228" t="s">
        <v>365</v>
      </c>
      <c r="E167" s="229" t="s">
        <v>3194</v>
      </c>
      <c r="F167" s="230" t="s">
        <v>3195</v>
      </c>
      <c r="G167" s="231" t="s">
        <v>603</v>
      </c>
      <c r="H167" s="232">
        <v>2</v>
      </c>
      <c r="I167" s="233"/>
      <c r="J167" s="234">
        <f>ROUND(I167*H167,2)</f>
        <v>0</v>
      </c>
      <c r="K167" s="230" t="s">
        <v>369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370</v>
      </c>
      <c r="AT167" s="239" t="s">
        <v>365</v>
      </c>
      <c r="AU167" s="239" t="s">
        <v>88</v>
      </c>
      <c r="AY167" s="18" t="s">
        <v>362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88</v>
      </c>
      <c r="BK167" s="240">
        <f>ROUND(I167*H167,2)</f>
        <v>0</v>
      </c>
      <c r="BL167" s="18" t="s">
        <v>370</v>
      </c>
      <c r="BM167" s="239" t="s">
        <v>1258</v>
      </c>
    </row>
    <row r="168" s="2" customFormat="1" ht="24.15" customHeight="1">
      <c r="A168" s="39"/>
      <c r="B168" s="40"/>
      <c r="C168" s="228" t="s">
        <v>544</v>
      </c>
      <c r="D168" s="228" t="s">
        <v>365</v>
      </c>
      <c r="E168" s="229" t="s">
        <v>3159</v>
      </c>
      <c r="F168" s="230" t="s">
        <v>3160</v>
      </c>
      <c r="G168" s="231" t="s">
        <v>603</v>
      </c>
      <c r="H168" s="232">
        <v>1</v>
      </c>
      <c r="I168" s="233"/>
      <c r="J168" s="234">
        <f>ROUND(I168*H168,2)</f>
        <v>0</v>
      </c>
      <c r="K168" s="230" t="s">
        <v>369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370</v>
      </c>
      <c r="AT168" s="239" t="s">
        <v>365</v>
      </c>
      <c r="AU168" s="239" t="s">
        <v>88</v>
      </c>
      <c r="AY168" s="18" t="s">
        <v>362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88</v>
      </c>
      <c r="BK168" s="240">
        <f>ROUND(I168*H168,2)</f>
        <v>0</v>
      </c>
      <c r="BL168" s="18" t="s">
        <v>370</v>
      </c>
      <c r="BM168" s="239" t="s">
        <v>1199</v>
      </c>
    </row>
    <row r="169" s="2" customFormat="1" ht="24.15" customHeight="1">
      <c r="A169" s="39"/>
      <c r="B169" s="40"/>
      <c r="C169" s="228" t="s">
        <v>548</v>
      </c>
      <c r="D169" s="228" t="s">
        <v>365</v>
      </c>
      <c r="E169" s="229" t="s">
        <v>3161</v>
      </c>
      <c r="F169" s="230" t="s">
        <v>3162</v>
      </c>
      <c r="G169" s="231" t="s">
        <v>603</v>
      </c>
      <c r="H169" s="232">
        <v>9</v>
      </c>
      <c r="I169" s="233"/>
      <c r="J169" s="234">
        <f>ROUND(I169*H169,2)</f>
        <v>0</v>
      </c>
      <c r="K169" s="230" t="s">
        <v>369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370</v>
      </c>
      <c r="AT169" s="239" t="s">
        <v>365</v>
      </c>
      <c r="AU169" s="239" t="s">
        <v>88</v>
      </c>
      <c r="AY169" s="18" t="s">
        <v>362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88</v>
      </c>
      <c r="BK169" s="240">
        <f>ROUND(I169*H169,2)</f>
        <v>0</v>
      </c>
      <c r="BL169" s="18" t="s">
        <v>370</v>
      </c>
      <c r="BM169" s="239" t="s">
        <v>1280</v>
      </c>
    </row>
    <row r="170" s="2" customFormat="1" ht="24.15" customHeight="1">
      <c r="A170" s="39"/>
      <c r="B170" s="40"/>
      <c r="C170" s="228" t="s">
        <v>554</v>
      </c>
      <c r="D170" s="228" t="s">
        <v>365</v>
      </c>
      <c r="E170" s="229" t="s">
        <v>3277</v>
      </c>
      <c r="F170" s="230" t="s">
        <v>3278</v>
      </c>
      <c r="G170" s="231" t="s">
        <v>603</v>
      </c>
      <c r="H170" s="232">
        <v>4</v>
      </c>
      <c r="I170" s="233"/>
      <c r="J170" s="234">
        <f>ROUND(I170*H170,2)</f>
        <v>0</v>
      </c>
      <c r="K170" s="230" t="s">
        <v>369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370</v>
      </c>
      <c r="AT170" s="239" t="s">
        <v>365</v>
      </c>
      <c r="AU170" s="239" t="s">
        <v>88</v>
      </c>
      <c r="AY170" s="18" t="s">
        <v>362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88</v>
      </c>
      <c r="BK170" s="240">
        <f>ROUND(I170*H170,2)</f>
        <v>0</v>
      </c>
      <c r="BL170" s="18" t="s">
        <v>370</v>
      </c>
      <c r="BM170" s="239" t="s">
        <v>1293</v>
      </c>
    </row>
    <row r="171" s="2" customFormat="1" ht="24.15" customHeight="1">
      <c r="A171" s="39"/>
      <c r="B171" s="40"/>
      <c r="C171" s="228" t="s">
        <v>564</v>
      </c>
      <c r="D171" s="228" t="s">
        <v>365</v>
      </c>
      <c r="E171" s="229" t="s">
        <v>3279</v>
      </c>
      <c r="F171" s="230" t="s">
        <v>3280</v>
      </c>
      <c r="G171" s="231" t="s">
        <v>603</v>
      </c>
      <c r="H171" s="232">
        <v>16</v>
      </c>
      <c r="I171" s="233"/>
      <c r="J171" s="234">
        <f>ROUND(I171*H171,2)</f>
        <v>0</v>
      </c>
      <c r="K171" s="230" t="s">
        <v>369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370</v>
      </c>
      <c r="AT171" s="239" t="s">
        <v>365</v>
      </c>
      <c r="AU171" s="239" t="s">
        <v>88</v>
      </c>
      <c r="AY171" s="18" t="s">
        <v>362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88</v>
      </c>
      <c r="BK171" s="240">
        <f>ROUND(I171*H171,2)</f>
        <v>0</v>
      </c>
      <c r="BL171" s="18" t="s">
        <v>370</v>
      </c>
      <c r="BM171" s="239" t="s">
        <v>1307</v>
      </c>
    </row>
    <row r="172" s="2" customFormat="1" ht="24.15" customHeight="1">
      <c r="A172" s="39"/>
      <c r="B172" s="40"/>
      <c r="C172" s="228" t="s">
        <v>574</v>
      </c>
      <c r="D172" s="228" t="s">
        <v>365</v>
      </c>
      <c r="E172" s="229" t="s">
        <v>3163</v>
      </c>
      <c r="F172" s="230" t="s">
        <v>618</v>
      </c>
      <c r="G172" s="231" t="s">
        <v>603</v>
      </c>
      <c r="H172" s="232">
        <v>1</v>
      </c>
      <c r="I172" s="233"/>
      <c r="J172" s="234">
        <f>ROUND(I172*H172,2)</f>
        <v>0</v>
      </c>
      <c r="K172" s="230" t="s">
        <v>369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370</v>
      </c>
      <c r="AT172" s="239" t="s">
        <v>365</v>
      </c>
      <c r="AU172" s="239" t="s">
        <v>88</v>
      </c>
      <c r="AY172" s="18" t="s">
        <v>362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88</v>
      </c>
      <c r="BK172" s="240">
        <f>ROUND(I172*H172,2)</f>
        <v>0</v>
      </c>
      <c r="BL172" s="18" t="s">
        <v>370</v>
      </c>
      <c r="BM172" s="239" t="s">
        <v>1319</v>
      </c>
    </row>
    <row r="173" s="2" customFormat="1" ht="24.15" customHeight="1">
      <c r="A173" s="39"/>
      <c r="B173" s="40"/>
      <c r="C173" s="228" t="s">
        <v>1128</v>
      </c>
      <c r="D173" s="228" t="s">
        <v>365</v>
      </c>
      <c r="E173" s="229" t="s">
        <v>3049</v>
      </c>
      <c r="F173" s="230" t="s">
        <v>3050</v>
      </c>
      <c r="G173" s="231" t="s">
        <v>603</v>
      </c>
      <c r="H173" s="232">
        <v>3</v>
      </c>
      <c r="I173" s="233"/>
      <c r="J173" s="234">
        <f>ROUND(I173*H173,2)</f>
        <v>0</v>
      </c>
      <c r="K173" s="230" t="s">
        <v>369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370</v>
      </c>
      <c r="AT173" s="239" t="s">
        <v>365</v>
      </c>
      <c r="AU173" s="239" t="s">
        <v>88</v>
      </c>
      <c r="AY173" s="18" t="s">
        <v>362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88</v>
      </c>
      <c r="BK173" s="240">
        <f>ROUND(I173*H173,2)</f>
        <v>0</v>
      </c>
      <c r="BL173" s="18" t="s">
        <v>370</v>
      </c>
      <c r="BM173" s="239" t="s">
        <v>1336</v>
      </c>
    </row>
    <row r="174" s="2" customFormat="1" ht="24.15" customHeight="1">
      <c r="A174" s="39"/>
      <c r="B174" s="40"/>
      <c r="C174" s="228" t="s">
        <v>1132</v>
      </c>
      <c r="D174" s="228" t="s">
        <v>365</v>
      </c>
      <c r="E174" s="229" t="s">
        <v>3283</v>
      </c>
      <c r="F174" s="230" t="s">
        <v>3284</v>
      </c>
      <c r="G174" s="231" t="s">
        <v>603</v>
      </c>
      <c r="H174" s="232">
        <v>4</v>
      </c>
      <c r="I174" s="233"/>
      <c r="J174" s="234">
        <f>ROUND(I174*H174,2)</f>
        <v>0</v>
      </c>
      <c r="K174" s="230" t="s">
        <v>369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370</v>
      </c>
      <c r="AT174" s="239" t="s">
        <v>365</v>
      </c>
      <c r="AU174" s="239" t="s">
        <v>88</v>
      </c>
      <c r="AY174" s="18" t="s">
        <v>362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88</v>
      </c>
      <c r="BK174" s="240">
        <f>ROUND(I174*H174,2)</f>
        <v>0</v>
      </c>
      <c r="BL174" s="18" t="s">
        <v>370</v>
      </c>
      <c r="BM174" s="239" t="s">
        <v>1351</v>
      </c>
    </row>
    <row r="175" s="2" customFormat="1" ht="24.15" customHeight="1">
      <c r="A175" s="39"/>
      <c r="B175" s="40"/>
      <c r="C175" s="228" t="s">
        <v>1136</v>
      </c>
      <c r="D175" s="228" t="s">
        <v>365</v>
      </c>
      <c r="E175" s="229" t="s">
        <v>3285</v>
      </c>
      <c r="F175" s="230" t="s">
        <v>3286</v>
      </c>
      <c r="G175" s="231" t="s">
        <v>603</v>
      </c>
      <c r="H175" s="232">
        <v>4</v>
      </c>
      <c r="I175" s="233"/>
      <c r="J175" s="234">
        <f>ROUND(I175*H175,2)</f>
        <v>0</v>
      </c>
      <c r="K175" s="230" t="s">
        <v>369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370</v>
      </c>
      <c r="AT175" s="239" t="s">
        <v>365</v>
      </c>
      <c r="AU175" s="239" t="s">
        <v>88</v>
      </c>
      <c r="AY175" s="18" t="s">
        <v>362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88</v>
      </c>
      <c r="BK175" s="240">
        <f>ROUND(I175*H175,2)</f>
        <v>0</v>
      </c>
      <c r="BL175" s="18" t="s">
        <v>370</v>
      </c>
      <c r="BM175" s="239" t="s">
        <v>1364</v>
      </c>
    </row>
    <row r="176" s="2" customFormat="1" ht="24.15" customHeight="1">
      <c r="A176" s="39"/>
      <c r="B176" s="40"/>
      <c r="C176" s="228" t="s">
        <v>1141</v>
      </c>
      <c r="D176" s="228" t="s">
        <v>365</v>
      </c>
      <c r="E176" s="229" t="s">
        <v>3166</v>
      </c>
      <c r="F176" s="230" t="s">
        <v>3167</v>
      </c>
      <c r="G176" s="231" t="s">
        <v>603</v>
      </c>
      <c r="H176" s="232">
        <v>8</v>
      </c>
      <c r="I176" s="233"/>
      <c r="J176" s="234">
        <f>ROUND(I176*H176,2)</f>
        <v>0</v>
      </c>
      <c r="K176" s="230" t="s">
        <v>369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370</v>
      </c>
      <c r="AT176" s="239" t="s">
        <v>365</v>
      </c>
      <c r="AU176" s="239" t="s">
        <v>88</v>
      </c>
      <c r="AY176" s="18" t="s">
        <v>362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88</v>
      </c>
      <c r="BK176" s="240">
        <f>ROUND(I176*H176,2)</f>
        <v>0</v>
      </c>
      <c r="BL176" s="18" t="s">
        <v>370</v>
      </c>
      <c r="BM176" s="239" t="s">
        <v>1378</v>
      </c>
    </row>
    <row r="177" s="2" customFormat="1" ht="21.75" customHeight="1">
      <c r="A177" s="39"/>
      <c r="B177" s="40"/>
      <c r="C177" s="228" t="s">
        <v>1145</v>
      </c>
      <c r="D177" s="228" t="s">
        <v>365</v>
      </c>
      <c r="E177" s="229" t="s">
        <v>3051</v>
      </c>
      <c r="F177" s="230" t="s">
        <v>3052</v>
      </c>
      <c r="G177" s="231" t="s">
        <v>603</v>
      </c>
      <c r="H177" s="232">
        <v>80</v>
      </c>
      <c r="I177" s="233"/>
      <c r="J177" s="234">
        <f>ROUND(I177*H177,2)</f>
        <v>0</v>
      </c>
      <c r="K177" s="230" t="s">
        <v>369</v>
      </c>
      <c r="L177" s="45"/>
      <c r="M177" s="235" t="s">
        <v>1</v>
      </c>
      <c r="N177" s="236" t="s">
        <v>42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370</v>
      </c>
      <c r="AT177" s="239" t="s">
        <v>365</v>
      </c>
      <c r="AU177" s="239" t="s">
        <v>88</v>
      </c>
      <c r="AY177" s="18" t="s">
        <v>362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88</v>
      </c>
      <c r="BK177" s="240">
        <f>ROUND(I177*H177,2)</f>
        <v>0</v>
      </c>
      <c r="BL177" s="18" t="s">
        <v>370</v>
      </c>
      <c r="BM177" s="239" t="s">
        <v>1397</v>
      </c>
    </row>
    <row r="178" s="2" customFormat="1" ht="24.15" customHeight="1">
      <c r="A178" s="39"/>
      <c r="B178" s="40"/>
      <c r="C178" s="228" t="s">
        <v>1149</v>
      </c>
      <c r="D178" s="228" t="s">
        <v>365</v>
      </c>
      <c r="E178" s="229" t="s">
        <v>3168</v>
      </c>
      <c r="F178" s="230" t="s">
        <v>3169</v>
      </c>
      <c r="G178" s="231" t="s">
        <v>603</v>
      </c>
      <c r="H178" s="232">
        <v>29</v>
      </c>
      <c r="I178" s="233"/>
      <c r="J178" s="234">
        <f>ROUND(I178*H178,2)</f>
        <v>0</v>
      </c>
      <c r="K178" s="230" t="s">
        <v>369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370</v>
      </c>
      <c r="AT178" s="239" t="s">
        <v>365</v>
      </c>
      <c r="AU178" s="239" t="s">
        <v>88</v>
      </c>
      <c r="AY178" s="18" t="s">
        <v>362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88</v>
      </c>
      <c r="BK178" s="240">
        <f>ROUND(I178*H178,2)</f>
        <v>0</v>
      </c>
      <c r="BL178" s="18" t="s">
        <v>370</v>
      </c>
      <c r="BM178" s="239" t="s">
        <v>1410</v>
      </c>
    </row>
    <row r="179" s="2" customFormat="1" ht="24.15" customHeight="1">
      <c r="A179" s="39"/>
      <c r="B179" s="40"/>
      <c r="C179" s="228" t="s">
        <v>1155</v>
      </c>
      <c r="D179" s="228" t="s">
        <v>365</v>
      </c>
      <c r="E179" s="229" t="s">
        <v>202</v>
      </c>
      <c r="F179" s="230" t="s">
        <v>3170</v>
      </c>
      <c r="G179" s="231" t="s">
        <v>3144</v>
      </c>
      <c r="H179" s="232">
        <v>1</v>
      </c>
      <c r="I179" s="233"/>
      <c r="J179" s="234">
        <f>ROUND(I179*H179,2)</f>
        <v>0</v>
      </c>
      <c r="K179" s="230" t="s">
        <v>1</v>
      </c>
      <c r="L179" s="45"/>
      <c r="M179" s="288" t="s">
        <v>1</v>
      </c>
      <c r="N179" s="289" t="s">
        <v>42</v>
      </c>
      <c r="O179" s="290"/>
      <c r="P179" s="291">
        <f>O179*H179</f>
        <v>0</v>
      </c>
      <c r="Q179" s="291">
        <v>0</v>
      </c>
      <c r="R179" s="291">
        <f>Q179*H179</f>
        <v>0</v>
      </c>
      <c r="S179" s="291">
        <v>0</v>
      </c>
      <c r="T179" s="292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370</v>
      </c>
      <c r="AT179" s="239" t="s">
        <v>365</v>
      </c>
      <c r="AU179" s="239" t="s">
        <v>88</v>
      </c>
      <c r="AY179" s="18" t="s">
        <v>362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88</v>
      </c>
      <c r="BK179" s="240">
        <f>ROUND(I179*H179,2)</f>
        <v>0</v>
      </c>
      <c r="BL179" s="18" t="s">
        <v>370</v>
      </c>
      <c r="BM179" s="239" t="s">
        <v>1428</v>
      </c>
    </row>
    <row r="180" s="2" customFormat="1" ht="6.96" customHeight="1">
      <c r="A180" s="39"/>
      <c r="B180" s="67"/>
      <c r="C180" s="68"/>
      <c r="D180" s="68"/>
      <c r="E180" s="68"/>
      <c r="F180" s="68"/>
      <c r="G180" s="68"/>
      <c r="H180" s="68"/>
      <c r="I180" s="68"/>
      <c r="J180" s="68"/>
      <c r="K180" s="68"/>
      <c r="L180" s="45"/>
      <c r="M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</row>
  </sheetData>
  <sheetProtection sheet="1" autoFilter="0" formatColumns="0" formatRows="0" objects="1" scenarios="1" spinCount="100000" saltValue="ia/UhHjXXqDQqsGd4uiGvzJtJrPi+J+60WEoSv3E6o6ivSnMe+/YbkElNqCB7lGS09gMJMSfohRlbhdZe0UCjQ==" hashValue="Oi4uSHaIVhm/xZQpuE5T+E9hXQvQU+kESsa18BD23bb+l/EJdxJI5/CAF9wNqUq85Ca2vT21OgfgwkcC96FO5Q==" algorithmName="SHA-512" password="CC35"/>
  <autoFilter ref="C127:K17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289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4429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5115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5171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ROUND(J130,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ROUND((SUM(BE130:BE203)),  2)</f>
        <v>0</v>
      </c>
      <c r="G37" s="39"/>
      <c r="H37" s="39"/>
      <c r="I37" s="166">
        <v>0.20999999999999999</v>
      </c>
      <c r="J37" s="165">
        <f>ROUND(((SUM(BE130:BE203))*I37),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ROUND((SUM(BF130:BF203)),  2)</f>
        <v>0</v>
      </c>
      <c r="G38" s="39"/>
      <c r="H38" s="39"/>
      <c r="I38" s="166">
        <v>0.12</v>
      </c>
      <c r="J38" s="165">
        <f>ROUND(((SUM(BF130:BF203))*I38),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ROUND((SUM(BG130:BG203)),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ROUND((SUM(BH130:BH203)),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ROUND((SUM(BI130:BI203)),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4429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5115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C13 - Rozv. RP-S.xx_ C - materiál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J130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5172</v>
      </c>
      <c r="E101" s="193"/>
      <c r="F101" s="193"/>
      <c r="G101" s="193"/>
      <c r="H101" s="193"/>
      <c r="I101" s="193"/>
      <c r="J101" s="194">
        <f>J131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5173</v>
      </c>
      <c r="E102" s="198"/>
      <c r="F102" s="198"/>
      <c r="G102" s="198"/>
      <c r="H102" s="198"/>
      <c r="I102" s="198"/>
      <c r="J102" s="199">
        <f>J132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5174</v>
      </c>
      <c r="E103" s="198"/>
      <c r="F103" s="198"/>
      <c r="G103" s="198"/>
      <c r="H103" s="198"/>
      <c r="I103" s="198"/>
      <c r="J103" s="199">
        <f>J149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5175</v>
      </c>
      <c r="E104" s="198"/>
      <c r="F104" s="198"/>
      <c r="G104" s="198"/>
      <c r="H104" s="198"/>
      <c r="I104" s="198"/>
      <c r="J104" s="199">
        <f>J167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5176</v>
      </c>
      <c r="E105" s="198"/>
      <c r="F105" s="198"/>
      <c r="G105" s="198"/>
      <c r="H105" s="198"/>
      <c r="I105" s="198"/>
      <c r="J105" s="199">
        <f>J182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5177</v>
      </c>
      <c r="E106" s="198"/>
      <c r="F106" s="198"/>
      <c r="G106" s="198"/>
      <c r="H106" s="198"/>
      <c r="I106" s="198"/>
      <c r="J106" s="199">
        <f>J196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347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85" t="str">
        <f>E7</f>
        <v>Stavební úpravy Ústecká 2855, Česká Lípa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" customFormat="1" ht="12" customHeight="1">
      <c r="B117" s="22"/>
      <c r="C117" s="33" t="s">
        <v>325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1" customFormat="1" ht="16.5" customHeight="1">
      <c r="B118" s="22"/>
      <c r="C118" s="23"/>
      <c r="D118" s="23"/>
      <c r="E118" s="185" t="s">
        <v>4429</v>
      </c>
      <c r="F118" s="23"/>
      <c r="G118" s="23"/>
      <c r="H118" s="23"/>
      <c r="I118" s="23"/>
      <c r="J118" s="23"/>
      <c r="K118" s="23"/>
      <c r="L118" s="21"/>
    </row>
    <row r="119" s="1" customFormat="1" ht="12" customHeight="1">
      <c r="B119" s="22"/>
      <c r="C119" s="33" t="s">
        <v>327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296" t="s">
        <v>5115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634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E13</f>
        <v>C13 - Rozv. RP-S.xx_ C - materiál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F16</f>
        <v xml:space="preserve">Ústecká 2855, Česká Lípa </v>
      </c>
      <c r="G124" s="41"/>
      <c r="H124" s="41"/>
      <c r="I124" s="33" t="s">
        <v>22</v>
      </c>
      <c r="J124" s="80" t="str">
        <f>IF(J16="","",J16)</f>
        <v>6. 8. 2025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24</v>
      </c>
      <c r="D126" s="41"/>
      <c r="E126" s="41"/>
      <c r="F126" s="28" t="str">
        <f>E19</f>
        <v>Město Č. Lípa, n. T.G.M. 1/1, 47 001 Česká Lípa</v>
      </c>
      <c r="G126" s="41"/>
      <c r="H126" s="41"/>
      <c r="I126" s="33" t="s">
        <v>30</v>
      </c>
      <c r="J126" s="37" t="str">
        <f>E25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28</v>
      </c>
      <c r="D127" s="41"/>
      <c r="E127" s="41"/>
      <c r="F127" s="28" t="str">
        <f>IF(E22="","",E22)</f>
        <v>Vyplň údaj</v>
      </c>
      <c r="G127" s="41"/>
      <c r="H127" s="41"/>
      <c r="I127" s="33" t="s">
        <v>33</v>
      </c>
      <c r="J127" s="37" t="str">
        <f>E28</f>
        <v xml:space="preserve"> 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1"/>
      <c r="B129" s="202"/>
      <c r="C129" s="203" t="s">
        <v>348</v>
      </c>
      <c r="D129" s="204" t="s">
        <v>61</v>
      </c>
      <c r="E129" s="204" t="s">
        <v>57</v>
      </c>
      <c r="F129" s="204" t="s">
        <v>58</v>
      </c>
      <c r="G129" s="204" t="s">
        <v>349</v>
      </c>
      <c r="H129" s="204" t="s">
        <v>350</v>
      </c>
      <c r="I129" s="204" t="s">
        <v>351</v>
      </c>
      <c r="J129" s="204" t="s">
        <v>331</v>
      </c>
      <c r="K129" s="205" t="s">
        <v>352</v>
      </c>
      <c r="L129" s="206"/>
      <c r="M129" s="101" t="s">
        <v>1</v>
      </c>
      <c r="N129" s="102" t="s">
        <v>40</v>
      </c>
      <c r="O129" s="102" t="s">
        <v>353</v>
      </c>
      <c r="P129" s="102" t="s">
        <v>354</v>
      </c>
      <c r="Q129" s="102" t="s">
        <v>355</v>
      </c>
      <c r="R129" s="102" t="s">
        <v>356</v>
      </c>
      <c r="S129" s="102" t="s">
        <v>357</v>
      </c>
      <c r="T129" s="103" t="s">
        <v>358</v>
      </c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</row>
    <row r="130" s="2" customFormat="1" ht="22.8" customHeight="1">
      <c r="A130" s="39"/>
      <c r="B130" s="40"/>
      <c r="C130" s="108" t="s">
        <v>359</v>
      </c>
      <c r="D130" s="41"/>
      <c r="E130" s="41"/>
      <c r="F130" s="41"/>
      <c r="G130" s="41"/>
      <c r="H130" s="41"/>
      <c r="I130" s="41"/>
      <c r="J130" s="207">
        <f>BK130</f>
        <v>0</v>
      </c>
      <c r="K130" s="41"/>
      <c r="L130" s="45"/>
      <c r="M130" s="104"/>
      <c r="N130" s="208"/>
      <c r="O130" s="105"/>
      <c r="P130" s="209">
        <f>P131</f>
        <v>0</v>
      </c>
      <c r="Q130" s="105"/>
      <c r="R130" s="209">
        <f>R131</f>
        <v>0</v>
      </c>
      <c r="S130" s="105"/>
      <c r="T130" s="210">
        <f>T131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75</v>
      </c>
      <c r="AU130" s="18" t="s">
        <v>333</v>
      </c>
      <c r="BK130" s="211">
        <f>BK131</f>
        <v>0</v>
      </c>
    </row>
    <row r="131" s="12" customFormat="1" ht="25.92" customHeight="1">
      <c r="A131" s="12"/>
      <c r="B131" s="212"/>
      <c r="C131" s="213"/>
      <c r="D131" s="214" t="s">
        <v>75</v>
      </c>
      <c r="E131" s="215" t="s">
        <v>2577</v>
      </c>
      <c r="F131" s="215" t="s">
        <v>5178</v>
      </c>
      <c r="G131" s="213"/>
      <c r="H131" s="213"/>
      <c r="I131" s="216"/>
      <c r="J131" s="217">
        <f>BK131</f>
        <v>0</v>
      </c>
      <c r="K131" s="213"/>
      <c r="L131" s="218"/>
      <c r="M131" s="219"/>
      <c r="N131" s="220"/>
      <c r="O131" s="220"/>
      <c r="P131" s="221">
        <f>P132+P149+P167+P182+P196</f>
        <v>0</v>
      </c>
      <c r="Q131" s="220"/>
      <c r="R131" s="221">
        <f>R132+R149+R167+R182+R196</f>
        <v>0</v>
      </c>
      <c r="S131" s="220"/>
      <c r="T131" s="222">
        <f>T132+T149+T167+T182+T196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83</v>
      </c>
      <c r="AT131" s="224" t="s">
        <v>75</v>
      </c>
      <c r="AU131" s="224" t="s">
        <v>76</v>
      </c>
      <c r="AY131" s="223" t="s">
        <v>362</v>
      </c>
      <c r="BK131" s="225">
        <f>BK132+BK149+BK167+BK182+BK196</f>
        <v>0</v>
      </c>
    </row>
    <row r="132" s="12" customFormat="1" ht="22.8" customHeight="1">
      <c r="A132" s="12"/>
      <c r="B132" s="212"/>
      <c r="C132" s="213"/>
      <c r="D132" s="214" t="s">
        <v>75</v>
      </c>
      <c r="E132" s="226" t="s">
        <v>2857</v>
      </c>
      <c r="F132" s="226" t="s">
        <v>5179</v>
      </c>
      <c r="G132" s="213"/>
      <c r="H132" s="213"/>
      <c r="I132" s="216"/>
      <c r="J132" s="227">
        <f>BK132</f>
        <v>0</v>
      </c>
      <c r="K132" s="213"/>
      <c r="L132" s="218"/>
      <c r="M132" s="219"/>
      <c r="N132" s="220"/>
      <c r="O132" s="220"/>
      <c r="P132" s="221">
        <f>SUM(P133:P148)</f>
        <v>0</v>
      </c>
      <c r="Q132" s="220"/>
      <c r="R132" s="221">
        <f>SUM(R133:R148)</f>
        <v>0</v>
      </c>
      <c r="S132" s="220"/>
      <c r="T132" s="222">
        <f>SUM(T133:T148)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83</v>
      </c>
      <c r="AT132" s="224" t="s">
        <v>75</v>
      </c>
      <c r="AU132" s="224" t="s">
        <v>83</v>
      </c>
      <c r="AY132" s="223" t="s">
        <v>362</v>
      </c>
      <c r="BK132" s="225">
        <f>SUM(BK133:BK148)</f>
        <v>0</v>
      </c>
    </row>
    <row r="133" s="2" customFormat="1" ht="55.5" customHeight="1">
      <c r="A133" s="39"/>
      <c r="B133" s="40"/>
      <c r="C133" s="228" t="s">
        <v>83</v>
      </c>
      <c r="D133" s="228" t="s">
        <v>365</v>
      </c>
      <c r="E133" s="229" t="s">
        <v>202</v>
      </c>
      <c r="F133" s="230" t="s">
        <v>5180</v>
      </c>
      <c r="G133" s="231" t="s">
        <v>603</v>
      </c>
      <c r="H133" s="232">
        <v>1</v>
      </c>
      <c r="I133" s="233"/>
      <c r="J133" s="234">
        <f>ROUND(I133*H133,2)</f>
        <v>0</v>
      </c>
      <c r="K133" s="230" t="s">
        <v>1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88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88</v>
      </c>
    </row>
    <row r="134" s="2" customFormat="1" ht="21.75" customHeight="1">
      <c r="A134" s="39"/>
      <c r="B134" s="40"/>
      <c r="C134" s="228" t="s">
        <v>88</v>
      </c>
      <c r="D134" s="228" t="s">
        <v>365</v>
      </c>
      <c r="E134" s="229" t="s">
        <v>2678</v>
      </c>
      <c r="F134" s="230" t="s">
        <v>3261</v>
      </c>
      <c r="G134" s="231" t="s">
        <v>603</v>
      </c>
      <c r="H134" s="232">
        <v>1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88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370</v>
      </c>
    </row>
    <row r="135" s="2" customFormat="1" ht="16.5" customHeight="1">
      <c r="A135" s="39"/>
      <c r="B135" s="40"/>
      <c r="C135" s="228" t="s">
        <v>104</v>
      </c>
      <c r="D135" s="228" t="s">
        <v>365</v>
      </c>
      <c r="E135" s="229" t="s">
        <v>2680</v>
      </c>
      <c r="F135" s="230" t="s">
        <v>3180</v>
      </c>
      <c r="G135" s="231" t="s">
        <v>603</v>
      </c>
      <c r="H135" s="232">
        <v>1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88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386</v>
      </c>
    </row>
    <row r="136" s="2" customFormat="1" ht="24.15" customHeight="1">
      <c r="A136" s="39"/>
      <c r="B136" s="40"/>
      <c r="C136" s="228" t="s">
        <v>370</v>
      </c>
      <c r="D136" s="228" t="s">
        <v>365</v>
      </c>
      <c r="E136" s="229" t="s">
        <v>2682</v>
      </c>
      <c r="F136" s="230" t="s">
        <v>3253</v>
      </c>
      <c r="G136" s="231" t="s">
        <v>603</v>
      </c>
      <c r="H136" s="232">
        <v>2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88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383</v>
      </c>
    </row>
    <row r="137" s="2" customFormat="1" ht="24.15" customHeight="1">
      <c r="A137" s="39"/>
      <c r="B137" s="40"/>
      <c r="C137" s="228" t="s">
        <v>363</v>
      </c>
      <c r="D137" s="228" t="s">
        <v>365</v>
      </c>
      <c r="E137" s="229" t="s">
        <v>2684</v>
      </c>
      <c r="F137" s="230" t="s">
        <v>5181</v>
      </c>
      <c r="G137" s="231" t="s">
        <v>603</v>
      </c>
      <c r="H137" s="232">
        <v>1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370</v>
      </c>
      <c r="AT137" s="239" t="s">
        <v>365</v>
      </c>
      <c r="AU137" s="239" t="s">
        <v>88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370</v>
      </c>
      <c r="BM137" s="239" t="s">
        <v>411</v>
      </c>
    </row>
    <row r="138" s="2" customFormat="1" ht="24.15" customHeight="1">
      <c r="A138" s="39"/>
      <c r="B138" s="40"/>
      <c r="C138" s="228" t="s">
        <v>386</v>
      </c>
      <c r="D138" s="228" t="s">
        <v>365</v>
      </c>
      <c r="E138" s="229" t="s">
        <v>2686</v>
      </c>
      <c r="F138" s="230" t="s">
        <v>3137</v>
      </c>
      <c r="G138" s="231" t="s">
        <v>603</v>
      </c>
      <c r="H138" s="232">
        <v>1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88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8</v>
      </c>
    </row>
    <row r="139" s="2" customFormat="1" ht="24.15" customHeight="1">
      <c r="A139" s="39"/>
      <c r="B139" s="40"/>
      <c r="C139" s="228" t="s">
        <v>397</v>
      </c>
      <c r="D139" s="228" t="s">
        <v>365</v>
      </c>
      <c r="E139" s="229" t="s">
        <v>2688</v>
      </c>
      <c r="F139" s="230" t="s">
        <v>3182</v>
      </c>
      <c r="G139" s="231" t="s">
        <v>603</v>
      </c>
      <c r="H139" s="232">
        <v>1</v>
      </c>
      <c r="I139" s="233"/>
      <c r="J139" s="234">
        <f>ROUND(I139*H139,2)</f>
        <v>0</v>
      </c>
      <c r="K139" s="230" t="s">
        <v>1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370</v>
      </c>
      <c r="AT139" s="239" t="s">
        <v>365</v>
      </c>
      <c r="AU139" s="239" t="s">
        <v>88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431</v>
      </c>
    </row>
    <row r="140" s="2" customFormat="1" ht="24.15" customHeight="1">
      <c r="A140" s="39"/>
      <c r="B140" s="40"/>
      <c r="C140" s="228" t="s">
        <v>383</v>
      </c>
      <c r="D140" s="228" t="s">
        <v>365</v>
      </c>
      <c r="E140" s="229" t="s">
        <v>3138</v>
      </c>
      <c r="F140" s="230" t="s">
        <v>3139</v>
      </c>
      <c r="G140" s="231" t="s">
        <v>603</v>
      </c>
      <c r="H140" s="232">
        <v>13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370</v>
      </c>
      <c r="AT140" s="239" t="s">
        <v>365</v>
      </c>
      <c r="AU140" s="239" t="s">
        <v>88</v>
      </c>
      <c r="AY140" s="18" t="s">
        <v>362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370</v>
      </c>
      <c r="BM140" s="239" t="s">
        <v>440</v>
      </c>
    </row>
    <row r="141" s="2" customFormat="1" ht="24.15" customHeight="1">
      <c r="A141" s="39"/>
      <c r="B141" s="40"/>
      <c r="C141" s="228" t="s">
        <v>406</v>
      </c>
      <c r="D141" s="228" t="s">
        <v>365</v>
      </c>
      <c r="E141" s="229" t="s">
        <v>2690</v>
      </c>
      <c r="F141" s="230" t="s">
        <v>3140</v>
      </c>
      <c r="G141" s="231" t="s">
        <v>603</v>
      </c>
      <c r="H141" s="232">
        <v>3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370</v>
      </c>
      <c r="AT141" s="239" t="s">
        <v>365</v>
      </c>
      <c r="AU141" s="239" t="s">
        <v>88</v>
      </c>
      <c r="AY141" s="18" t="s">
        <v>362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370</v>
      </c>
      <c r="BM141" s="239" t="s">
        <v>450</v>
      </c>
    </row>
    <row r="142" s="2" customFormat="1" ht="24.15" customHeight="1">
      <c r="A142" s="39"/>
      <c r="B142" s="40"/>
      <c r="C142" s="228" t="s">
        <v>411</v>
      </c>
      <c r="D142" s="228" t="s">
        <v>365</v>
      </c>
      <c r="E142" s="229" t="s">
        <v>2692</v>
      </c>
      <c r="F142" s="230" t="s">
        <v>3141</v>
      </c>
      <c r="G142" s="231" t="s">
        <v>603</v>
      </c>
      <c r="H142" s="232">
        <v>1</v>
      </c>
      <c r="I142" s="233"/>
      <c r="J142" s="234">
        <f>ROUND(I142*H142,2)</f>
        <v>0</v>
      </c>
      <c r="K142" s="230" t="s">
        <v>1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370</v>
      </c>
      <c r="AT142" s="239" t="s">
        <v>365</v>
      </c>
      <c r="AU142" s="239" t="s">
        <v>88</v>
      </c>
      <c r="AY142" s="18" t="s">
        <v>362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370</v>
      </c>
      <c r="BM142" s="239" t="s">
        <v>461</v>
      </c>
    </row>
    <row r="143" s="2" customFormat="1" ht="24.15" customHeight="1">
      <c r="A143" s="39"/>
      <c r="B143" s="40"/>
      <c r="C143" s="228" t="s">
        <v>416</v>
      </c>
      <c r="D143" s="228" t="s">
        <v>365</v>
      </c>
      <c r="E143" s="229" t="s">
        <v>2694</v>
      </c>
      <c r="F143" s="230" t="s">
        <v>606</v>
      </c>
      <c r="G143" s="231" t="s">
        <v>603</v>
      </c>
      <c r="H143" s="232">
        <v>1</v>
      </c>
      <c r="I143" s="233"/>
      <c r="J143" s="234">
        <f>ROUND(I143*H143,2)</f>
        <v>0</v>
      </c>
      <c r="K143" s="230" t="s">
        <v>1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370</v>
      </c>
      <c r="AT143" s="239" t="s">
        <v>365</v>
      </c>
      <c r="AU143" s="239" t="s">
        <v>88</v>
      </c>
      <c r="AY143" s="18" t="s">
        <v>362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370</v>
      </c>
      <c r="BM143" s="239" t="s">
        <v>473</v>
      </c>
    </row>
    <row r="144" s="2" customFormat="1" ht="16.5" customHeight="1">
      <c r="A144" s="39"/>
      <c r="B144" s="40"/>
      <c r="C144" s="228" t="s">
        <v>8</v>
      </c>
      <c r="D144" s="228" t="s">
        <v>365</v>
      </c>
      <c r="E144" s="229" t="s">
        <v>2696</v>
      </c>
      <c r="F144" s="230" t="s">
        <v>3016</v>
      </c>
      <c r="G144" s="231" t="s">
        <v>603</v>
      </c>
      <c r="H144" s="232">
        <v>6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370</v>
      </c>
      <c r="AT144" s="239" t="s">
        <v>365</v>
      </c>
      <c r="AU144" s="239" t="s">
        <v>88</v>
      </c>
      <c r="AY144" s="18" t="s">
        <v>362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370</v>
      </c>
      <c r="BM144" s="239" t="s">
        <v>484</v>
      </c>
    </row>
    <row r="145" s="2" customFormat="1" ht="16.5" customHeight="1">
      <c r="A145" s="39"/>
      <c r="B145" s="40"/>
      <c r="C145" s="228" t="s">
        <v>427</v>
      </c>
      <c r="D145" s="228" t="s">
        <v>365</v>
      </c>
      <c r="E145" s="229" t="s">
        <v>2698</v>
      </c>
      <c r="F145" s="230" t="s">
        <v>3017</v>
      </c>
      <c r="G145" s="231" t="s">
        <v>603</v>
      </c>
      <c r="H145" s="232">
        <v>1</v>
      </c>
      <c r="I145" s="233"/>
      <c r="J145" s="234">
        <f>ROUND(I145*H145,2)</f>
        <v>0</v>
      </c>
      <c r="K145" s="230" t="s">
        <v>1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370</v>
      </c>
      <c r="AT145" s="239" t="s">
        <v>365</v>
      </c>
      <c r="AU145" s="239" t="s">
        <v>88</v>
      </c>
      <c r="AY145" s="18" t="s">
        <v>362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88</v>
      </c>
      <c r="BK145" s="240">
        <f>ROUND(I145*H145,2)</f>
        <v>0</v>
      </c>
      <c r="BL145" s="18" t="s">
        <v>370</v>
      </c>
      <c r="BM145" s="239" t="s">
        <v>492</v>
      </c>
    </row>
    <row r="146" s="2" customFormat="1" ht="16.5" customHeight="1">
      <c r="A146" s="39"/>
      <c r="B146" s="40"/>
      <c r="C146" s="228" t="s">
        <v>431</v>
      </c>
      <c r="D146" s="228" t="s">
        <v>365</v>
      </c>
      <c r="E146" s="229" t="s">
        <v>2700</v>
      </c>
      <c r="F146" s="230" t="s">
        <v>3018</v>
      </c>
      <c r="G146" s="231" t="s">
        <v>603</v>
      </c>
      <c r="H146" s="232">
        <v>2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370</v>
      </c>
      <c r="AT146" s="239" t="s">
        <v>365</v>
      </c>
      <c r="AU146" s="239" t="s">
        <v>88</v>
      </c>
      <c r="AY146" s="18" t="s">
        <v>362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370</v>
      </c>
      <c r="BM146" s="239" t="s">
        <v>502</v>
      </c>
    </row>
    <row r="147" s="2" customFormat="1" ht="24.15" customHeight="1">
      <c r="A147" s="39"/>
      <c r="B147" s="40"/>
      <c r="C147" s="228" t="s">
        <v>435</v>
      </c>
      <c r="D147" s="228" t="s">
        <v>365</v>
      </c>
      <c r="E147" s="229" t="s">
        <v>2702</v>
      </c>
      <c r="F147" s="230" t="s">
        <v>3143</v>
      </c>
      <c r="G147" s="231" t="s">
        <v>3144</v>
      </c>
      <c r="H147" s="232">
        <v>1</v>
      </c>
      <c r="I147" s="233"/>
      <c r="J147" s="234">
        <f>ROUND(I147*H147,2)</f>
        <v>0</v>
      </c>
      <c r="K147" s="230" t="s">
        <v>1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370</v>
      </c>
      <c r="AT147" s="239" t="s">
        <v>365</v>
      </c>
      <c r="AU147" s="239" t="s">
        <v>88</v>
      </c>
      <c r="AY147" s="18" t="s">
        <v>362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370</v>
      </c>
      <c r="BM147" s="239" t="s">
        <v>517</v>
      </c>
    </row>
    <row r="148" s="2" customFormat="1" ht="16.5" customHeight="1">
      <c r="A148" s="39"/>
      <c r="B148" s="40"/>
      <c r="C148" s="228" t="s">
        <v>440</v>
      </c>
      <c r="D148" s="228" t="s">
        <v>365</v>
      </c>
      <c r="E148" s="229" t="s">
        <v>2704</v>
      </c>
      <c r="F148" s="230" t="s">
        <v>3145</v>
      </c>
      <c r="G148" s="231" t="s">
        <v>3144</v>
      </c>
      <c r="H148" s="232">
        <v>1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370</v>
      </c>
      <c r="AT148" s="239" t="s">
        <v>365</v>
      </c>
      <c r="AU148" s="239" t="s">
        <v>88</v>
      </c>
      <c r="AY148" s="18" t="s">
        <v>362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370</v>
      </c>
      <c r="BM148" s="239" t="s">
        <v>526</v>
      </c>
    </row>
    <row r="149" s="12" customFormat="1" ht="22.8" customHeight="1">
      <c r="A149" s="12"/>
      <c r="B149" s="212"/>
      <c r="C149" s="213"/>
      <c r="D149" s="214" t="s">
        <v>75</v>
      </c>
      <c r="E149" s="226" t="s">
        <v>2997</v>
      </c>
      <c r="F149" s="226" t="s">
        <v>5182</v>
      </c>
      <c r="G149" s="213"/>
      <c r="H149" s="213"/>
      <c r="I149" s="216"/>
      <c r="J149" s="227">
        <f>BK149</f>
        <v>0</v>
      </c>
      <c r="K149" s="213"/>
      <c r="L149" s="218"/>
      <c r="M149" s="219"/>
      <c r="N149" s="220"/>
      <c r="O149" s="220"/>
      <c r="P149" s="221">
        <f>SUM(P150:P166)</f>
        <v>0</v>
      </c>
      <c r="Q149" s="220"/>
      <c r="R149" s="221">
        <f>SUM(R150:R166)</f>
        <v>0</v>
      </c>
      <c r="S149" s="220"/>
      <c r="T149" s="222">
        <f>SUM(T150:T166)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3" t="s">
        <v>83</v>
      </c>
      <c r="AT149" s="224" t="s">
        <v>75</v>
      </c>
      <c r="AU149" s="224" t="s">
        <v>83</v>
      </c>
      <c r="AY149" s="223" t="s">
        <v>362</v>
      </c>
      <c r="BK149" s="225">
        <f>SUM(BK150:BK166)</f>
        <v>0</v>
      </c>
    </row>
    <row r="150" s="2" customFormat="1" ht="55.5" customHeight="1">
      <c r="A150" s="39"/>
      <c r="B150" s="40"/>
      <c r="C150" s="228" t="s">
        <v>445</v>
      </c>
      <c r="D150" s="228" t="s">
        <v>365</v>
      </c>
      <c r="E150" s="229" t="s">
        <v>2708</v>
      </c>
      <c r="F150" s="230" t="s">
        <v>5183</v>
      </c>
      <c r="G150" s="231" t="s">
        <v>603</v>
      </c>
      <c r="H150" s="232">
        <v>1</v>
      </c>
      <c r="I150" s="233"/>
      <c r="J150" s="234">
        <f>ROUND(I150*H150,2)</f>
        <v>0</v>
      </c>
      <c r="K150" s="230" t="s">
        <v>1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370</v>
      </c>
      <c r="AT150" s="239" t="s">
        <v>365</v>
      </c>
      <c r="AU150" s="239" t="s">
        <v>88</v>
      </c>
      <c r="AY150" s="18" t="s">
        <v>362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370</v>
      </c>
      <c r="BM150" s="239" t="s">
        <v>536</v>
      </c>
    </row>
    <row r="151" s="2" customFormat="1" ht="21.75" customHeight="1">
      <c r="A151" s="39"/>
      <c r="B151" s="40"/>
      <c r="C151" s="228" t="s">
        <v>450</v>
      </c>
      <c r="D151" s="228" t="s">
        <v>365</v>
      </c>
      <c r="E151" s="229" t="s">
        <v>2678</v>
      </c>
      <c r="F151" s="230" t="s">
        <v>3261</v>
      </c>
      <c r="G151" s="231" t="s">
        <v>603</v>
      </c>
      <c r="H151" s="232">
        <v>1</v>
      </c>
      <c r="I151" s="233"/>
      <c r="J151" s="234">
        <f>ROUND(I151*H151,2)</f>
        <v>0</v>
      </c>
      <c r="K151" s="230" t="s">
        <v>1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370</v>
      </c>
      <c r="AT151" s="239" t="s">
        <v>365</v>
      </c>
      <c r="AU151" s="239" t="s">
        <v>88</v>
      </c>
      <c r="AY151" s="18" t="s">
        <v>362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370</v>
      </c>
      <c r="BM151" s="239" t="s">
        <v>544</v>
      </c>
    </row>
    <row r="152" s="2" customFormat="1" ht="16.5" customHeight="1">
      <c r="A152" s="39"/>
      <c r="B152" s="40"/>
      <c r="C152" s="228" t="s">
        <v>456</v>
      </c>
      <c r="D152" s="228" t="s">
        <v>365</v>
      </c>
      <c r="E152" s="229" t="s">
        <v>2680</v>
      </c>
      <c r="F152" s="230" t="s">
        <v>3180</v>
      </c>
      <c r="G152" s="231" t="s">
        <v>603</v>
      </c>
      <c r="H152" s="232">
        <v>1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370</v>
      </c>
      <c r="AT152" s="239" t="s">
        <v>365</v>
      </c>
      <c r="AU152" s="239" t="s">
        <v>88</v>
      </c>
      <c r="AY152" s="18" t="s">
        <v>362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370</v>
      </c>
      <c r="BM152" s="239" t="s">
        <v>554</v>
      </c>
    </row>
    <row r="153" s="2" customFormat="1" ht="24.15" customHeight="1">
      <c r="A153" s="39"/>
      <c r="B153" s="40"/>
      <c r="C153" s="228" t="s">
        <v>461</v>
      </c>
      <c r="D153" s="228" t="s">
        <v>365</v>
      </c>
      <c r="E153" s="229" t="s">
        <v>2682</v>
      </c>
      <c r="F153" s="230" t="s">
        <v>3253</v>
      </c>
      <c r="G153" s="231" t="s">
        <v>603</v>
      </c>
      <c r="H153" s="232">
        <v>2</v>
      </c>
      <c r="I153" s="233"/>
      <c r="J153" s="234">
        <f>ROUND(I153*H153,2)</f>
        <v>0</v>
      </c>
      <c r="K153" s="230" t="s">
        <v>1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370</v>
      </c>
      <c r="AT153" s="239" t="s">
        <v>365</v>
      </c>
      <c r="AU153" s="239" t="s">
        <v>88</v>
      </c>
      <c r="AY153" s="18" t="s">
        <v>362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370</v>
      </c>
      <c r="BM153" s="239" t="s">
        <v>574</v>
      </c>
    </row>
    <row r="154" s="2" customFormat="1" ht="24.15" customHeight="1">
      <c r="A154" s="39"/>
      <c r="B154" s="40"/>
      <c r="C154" s="228" t="s">
        <v>7</v>
      </c>
      <c r="D154" s="228" t="s">
        <v>365</v>
      </c>
      <c r="E154" s="229" t="s">
        <v>2684</v>
      </c>
      <c r="F154" s="230" t="s">
        <v>5181</v>
      </c>
      <c r="G154" s="231" t="s">
        <v>603</v>
      </c>
      <c r="H154" s="232">
        <v>3</v>
      </c>
      <c r="I154" s="233"/>
      <c r="J154" s="234">
        <f>ROUND(I154*H154,2)</f>
        <v>0</v>
      </c>
      <c r="K154" s="230" t="s">
        <v>1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370</v>
      </c>
      <c r="AT154" s="239" t="s">
        <v>365</v>
      </c>
      <c r="AU154" s="239" t="s">
        <v>88</v>
      </c>
      <c r="AY154" s="18" t="s">
        <v>362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370</v>
      </c>
      <c r="BM154" s="239" t="s">
        <v>1132</v>
      </c>
    </row>
    <row r="155" s="2" customFormat="1" ht="24.15" customHeight="1">
      <c r="A155" s="39"/>
      <c r="B155" s="40"/>
      <c r="C155" s="228" t="s">
        <v>473</v>
      </c>
      <c r="D155" s="228" t="s">
        <v>365</v>
      </c>
      <c r="E155" s="229" t="s">
        <v>2710</v>
      </c>
      <c r="F155" s="230" t="s">
        <v>5184</v>
      </c>
      <c r="G155" s="231" t="s">
        <v>603</v>
      </c>
      <c r="H155" s="232">
        <v>1</v>
      </c>
      <c r="I155" s="233"/>
      <c r="J155" s="234">
        <f>ROUND(I155*H155,2)</f>
        <v>0</v>
      </c>
      <c r="K155" s="230" t="s">
        <v>1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370</v>
      </c>
      <c r="AT155" s="239" t="s">
        <v>365</v>
      </c>
      <c r="AU155" s="239" t="s">
        <v>88</v>
      </c>
      <c r="AY155" s="18" t="s">
        <v>362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370</v>
      </c>
      <c r="BM155" s="239" t="s">
        <v>1141</v>
      </c>
    </row>
    <row r="156" s="2" customFormat="1" ht="24.15" customHeight="1">
      <c r="A156" s="39"/>
      <c r="B156" s="40"/>
      <c r="C156" s="228" t="s">
        <v>479</v>
      </c>
      <c r="D156" s="228" t="s">
        <v>365</v>
      </c>
      <c r="E156" s="229" t="s">
        <v>2686</v>
      </c>
      <c r="F156" s="230" t="s">
        <v>3137</v>
      </c>
      <c r="G156" s="231" t="s">
        <v>603</v>
      </c>
      <c r="H156" s="232">
        <v>1</v>
      </c>
      <c r="I156" s="233"/>
      <c r="J156" s="234">
        <f>ROUND(I156*H156,2)</f>
        <v>0</v>
      </c>
      <c r="K156" s="230" t="s">
        <v>1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370</v>
      </c>
      <c r="AT156" s="239" t="s">
        <v>365</v>
      </c>
      <c r="AU156" s="239" t="s">
        <v>88</v>
      </c>
      <c r="AY156" s="18" t="s">
        <v>362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370</v>
      </c>
      <c r="BM156" s="239" t="s">
        <v>1149</v>
      </c>
    </row>
    <row r="157" s="2" customFormat="1" ht="24.15" customHeight="1">
      <c r="A157" s="39"/>
      <c r="B157" s="40"/>
      <c r="C157" s="228" t="s">
        <v>484</v>
      </c>
      <c r="D157" s="228" t="s">
        <v>365</v>
      </c>
      <c r="E157" s="229" t="s">
        <v>2688</v>
      </c>
      <c r="F157" s="230" t="s">
        <v>3182</v>
      </c>
      <c r="G157" s="231" t="s">
        <v>603</v>
      </c>
      <c r="H157" s="232">
        <v>1</v>
      </c>
      <c r="I157" s="233"/>
      <c r="J157" s="234">
        <f>ROUND(I157*H157,2)</f>
        <v>0</v>
      </c>
      <c r="K157" s="230" t="s">
        <v>1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370</v>
      </c>
      <c r="AT157" s="239" t="s">
        <v>365</v>
      </c>
      <c r="AU157" s="239" t="s">
        <v>88</v>
      </c>
      <c r="AY157" s="18" t="s">
        <v>362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88</v>
      </c>
      <c r="BK157" s="240">
        <f>ROUND(I157*H157,2)</f>
        <v>0</v>
      </c>
      <c r="BL157" s="18" t="s">
        <v>370</v>
      </c>
      <c r="BM157" s="239" t="s">
        <v>1159</v>
      </c>
    </row>
    <row r="158" s="2" customFormat="1" ht="24.15" customHeight="1">
      <c r="A158" s="39"/>
      <c r="B158" s="40"/>
      <c r="C158" s="228" t="s">
        <v>488</v>
      </c>
      <c r="D158" s="228" t="s">
        <v>365</v>
      </c>
      <c r="E158" s="229" t="s">
        <v>3138</v>
      </c>
      <c r="F158" s="230" t="s">
        <v>3139</v>
      </c>
      <c r="G158" s="231" t="s">
        <v>603</v>
      </c>
      <c r="H158" s="232">
        <v>13</v>
      </c>
      <c r="I158" s="233"/>
      <c r="J158" s="234">
        <f>ROUND(I158*H158,2)</f>
        <v>0</v>
      </c>
      <c r="K158" s="230" t="s">
        <v>1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370</v>
      </c>
      <c r="AT158" s="239" t="s">
        <v>365</v>
      </c>
      <c r="AU158" s="239" t="s">
        <v>88</v>
      </c>
      <c r="AY158" s="18" t="s">
        <v>362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88</v>
      </c>
      <c r="BK158" s="240">
        <f>ROUND(I158*H158,2)</f>
        <v>0</v>
      </c>
      <c r="BL158" s="18" t="s">
        <v>370</v>
      </c>
      <c r="BM158" s="239" t="s">
        <v>1171</v>
      </c>
    </row>
    <row r="159" s="2" customFormat="1" ht="24.15" customHeight="1">
      <c r="A159" s="39"/>
      <c r="B159" s="40"/>
      <c r="C159" s="228" t="s">
        <v>492</v>
      </c>
      <c r="D159" s="228" t="s">
        <v>365</v>
      </c>
      <c r="E159" s="229" t="s">
        <v>2690</v>
      </c>
      <c r="F159" s="230" t="s">
        <v>3140</v>
      </c>
      <c r="G159" s="231" t="s">
        <v>603</v>
      </c>
      <c r="H159" s="232">
        <v>3</v>
      </c>
      <c r="I159" s="233"/>
      <c r="J159" s="234">
        <f>ROUND(I159*H159,2)</f>
        <v>0</v>
      </c>
      <c r="K159" s="230" t="s">
        <v>1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370</v>
      </c>
      <c r="AT159" s="239" t="s">
        <v>365</v>
      </c>
      <c r="AU159" s="239" t="s">
        <v>88</v>
      </c>
      <c r="AY159" s="18" t="s">
        <v>362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370</v>
      </c>
      <c r="BM159" s="239" t="s">
        <v>1180</v>
      </c>
    </row>
    <row r="160" s="2" customFormat="1" ht="24.15" customHeight="1">
      <c r="A160" s="39"/>
      <c r="B160" s="40"/>
      <c r="C160" s="228" t="s">
        <v>497</v>
      </c>
      <c r="D160" s="228" t="s">
        <v>365</v>
      </c>
      <c r="E160" s="229" t="s">
        <v>2692</v>
      </c>
      <c r="F160" s="230" t="s">
        <v>3141</v>
      </c>
      <c r="G160" s="231" t="s">
        <v>603</v>
      </c>
      <c r="H160" s="232">
        <v>1</v>
      </c>
      <c r="I160" s="233"/>
      <c r="J160" s="234">
        <f>ROUND(I160*H160,2)</f>
        <v>0</v>
      </c>
      <c r="K160" s="230" t="s">
        <v>1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370</v>
      </c>
      <c r="AT160" s="239" t="s">
        <v>365</v>
      </c>
      <c r="AU160" s="239" t="s">
        <v>88</v>
      </c>
      <c r="AY160" s="18" t="s">
        <v>362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370</v>
      </c>
      <c r="BM160" s="239" t="s">
        <v>1190</v>
      </c>
    </row>
    <row r="161" s="2" customFormat="1" ht="24.15" customHeight="1">
      <c r="A161" s="39"/>
      <c r="B161" s="40"/>
      <c r="C161" s="228" t="s">
        <v>502</v>
      </c>
      <c r="D161" s="228" t="s">
        <v>365</v>
      </c>
      <c r="E161" s="229" t="s">
        <v>2694</v>
      </c>
      <c r="F161" s="230" t="s">
        <v>606</v>
      </c>
      <c r="G161" s="231" t="s">
        <v>603</v>
      </c>
      <c r="H161" s="232">
        <v>1</v>
      </c>
      <c r="I161" s="233"/>
      <c r="J161" s="234">
        <f>ROUND(I161*H161,2)</f>
        <v>0</v>
      </c>
      <c r="K161" s="230" t="s">
        <v>1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370</v>
      </c>
      <c r="AT161" s="239" t="s">
        <v>365</v>
      </c>
      <c r="AU161" s="239" t="s">
        <v>88</v>
      </c>
      <c r="AY161" s="18" t="s">
        <v>362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88</v>
      </c>
      <c r="BK161" s="240">
        <f>ROUND(I161*H161,2)</f>
        <v>0</v>
      </c>
      <c r="BL161" s="18" t="s">
        <v>370</v>
      </c>
      <c r="BM161" s="239" t="s">
        <v>1201</v>
      </c>
    </row>
    <row r="162" s="2" customFormat="1" ht="16.5" customHeight="1">
      <c r="A162" s="39"/>
      <c r="B162" s="40"/>
      <c r="C162" s="228" t="s">
        <v>509</v>
      </c>
      <c r="D162" s="228" t="s">
        <v>365</v>
      </c>
      <c r="E162" s="229" t="s">
        <v>2696</v>
      </c>
      <c r="F162" s="230" t="s">
        <v>3016</v>
      </c>
      <c r="G162" s="231" t="s">
        <v>603</v>
      </c>
      <c r="H162" s="232">
        <v>6</v>
      </c>
      <c r="I162" s="233"/>
      <c r="J162" s="234">
        <f>ROUND(I162*H162,2)</f>
        <v>0</v>
      </c>
      <c r="K162" s="230" t="s">
        <v>1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370</v>
      </c>
      <c r="AT162" s="239" t="s">
        <v>365</v>
      </c>
      <c r="AU162" s="239" t="s">
        <v>88</v>
      </c>
      <c r="AY162" s="18" t="s">
        <v>362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88</v>
      </c>
      <c r="BK162" s="240">
        <f>ROUND(I162*H162,2)</f>
        <v>0</v>
      </c>
      <c r="BL162" s="18" t="s">
        <v>370</v>
      </c>
      <c r="BM162" s="239" t="s">
        <v>1214</v>
      </c>
    </row>
    <row r="163" s="2" customFormat="1" ht="16.5" customHeight="1">
      <c r="A163" s="39"/>
      <c r="B163" s="40"/>
      <c r="C163" s="228" t="s">
        <v>517</v>
      </c>
      <c r="D163" s="228" t="s">
        <v>365</v>
      </c>
      <c r="E163" s="229" t="s">
        <v>2698</v>
      </c>
      <c r="F163" s="230" t="s">
        <v>3017</v>
      </c>
      <c r="G163" s="231" t="s">
        <v>603</v>
      </c>
      <c r="H163" s="232">
        <v>1</v>
      </c>
      <c r="I163" s="233"/>
      <c r="J163" s="234">
        <f>ROUND(I163*H163,2)</f>
        <v>0</v>
      </c>
      <c r="K163" s="230" t="s">
        <v>1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370</v>
      </c>
      <c r="AT163" s="239" t="s">
        <v>365</v>
      </c>
      <c r="AU163" s="239" t="s">
        <v>88</v>
      </c>
      <c r="AY163" s="18" t="s">
        <v>362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88</v>
      </c>
      <c r="BK163" s="240">
        <f>ROUND(I163*H163,2)</f>
        <v>0</v>
      </c>
      <c r="BL163" s="18" t="s">
        <v>370</v>
      </c>
      <c r="BM163" s="239" t="s">
        <v>1222</v>
      </c>
    </row>
    <row r="164" s="2" customFormat="1" ht="16.5" customHeight="1">
      <c r="A164" s="39"/>
      <c r="B164" s="40"/>
      <c r="C164" s="228" t="s">
        <v>522</v>
      </c>
      <c r="D164" s="228" t="s">
        <v>365</v>
      </c>
      <c r="E164" s="229" t="s">
        <v>2700</v>
      </c>
      <c r="F164" s="230" t="s">
        <v>3018</v>
      </c>
      <c r="G164" s="231" t="s">
        <v>603</v>
      </c>
      <c r="H164" s="232">
        <v>2</v>
      </c>
      <c r="I164" s="233"/>
      <c r="J164" s="234">
        <f>ROUND(I164*H164,2)</f>
        <v>0</v>
      </c>
      <c r="K164" s="230" t="s">
        <v>1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370</v>
      </c>
      <c r="AT164" s="239" t="s">
        <v>365</v>
      </c>
      <c r="AU164" s="239" t="s">
        <v>88</v>
      </c>
      <c r="AY164" s="18" t="s">
        <v>362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88</v>
      </c>
      <c r="BK164" s="240">
        <f>ROUND(I164*H164,2)</f>
        <v>0</v>
      </c>
      <c r="BL164" s="18" t="s">
        <v>370</v>
      </c>
      <c r="BM164" s="239" t="s">
        <v>1233</v>
      </c>
    </row>
    <row r="165" s="2" customFormat="1" ht="24.15" customHeight="1">
      <c r="A165" s="39"/>
      <c r="B165" s="40"/>
      <c r="C165" s="228" t="s">
        <v>526</v>
      </c>
      <c r="D165" s="228" t="s">
        <v>365</v>
      </c>
      <c r="E165" s="229" t="s">
        <v>2702</v>
      </c>
      <c r="F165" s="230" t="s">
        <v>3143</v>
      </c>
      <c r="G165" s="231" t="s">
        <v>3144</v>
      </c>
      <c r="H165" s="232">
        <v>1</v>
      </c>
      <c r="I165" s="233"/>
      <c r="J165" s="234">
        <f>ROUND(I165*H165,2)</f>
        <v>0</v>
      </c>
      <c r="K165" s="230" t="s">
        <v>1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370</v>
      </c>
      <c r="AT165" s="239" t="s">
        <v>365</v>
      </c>
      <c r="AU165" s="239" t="s">
        <v>88</v>
      </c>
      <c r="AY165" s="18" t="s">
        <v>362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88</v>
      </c>
      <c r="BK165" s="240">
        <f>ROUND(I165*H165,2)</f>
        <v>0</v>
      </c>
      <c r="BL165" s="18" t="s">
        <v>370</v>
      </c>
      <c r="BM165" s="239" t="s">
        <v>1239</v>
      </c>
    </row>
    <row r="166" s="2" customFormat="1" ht="16.5" customHeight="1">
      <c r="A166" s="39"/>
      <c r="B166" s="40"/>
      <c r="C166" s="228" t="s">
        <v>530</v>
      </c>
      <c r="D166" s="228" t="s">
        <v>365</v>
      </c>
      <c r="E166" s="229" t="s">
        <v>2704</v>
      </c>
      <c r="F166" s="230" t="s">
        <v>3145</v>
      </c>
      <c r="G166" s="231" t="s">
        <v>3144</v>
      </c>
      <c r="H166" s="232">
        <v>1</v>
      </c>
      <c r="I166" s="233"/>
      <c r="J166" s="234">
        <f>ROUND(I166*H166,2)</f>
        <v>0</v>
      </c>
      <c r="K166" s="230" t="s">
        <v>1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370</v>
      </c>
      <c r="AT166" s="239" t="s">
        <v>365</v>
      </c>
      <c r="AU166" s="239" t="s">
        <v>88</v>
      </c>
      <c r="AY166" s="18" t="s">
        <v>362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88</v>
      </c>
      <c r="BK166" s="240">
        <f>ROUND(I166*H166,2)</f>
        <v>0</v>
      </c>
      <c r="BL166" s="18" t="s">
        <v>370</v>
      </c>
      <c r="BM166" s="239" t="s">
        <v>1243</v>
      </c>
    </row>
    <row r="167" s="12" customFormat="1" ht="22.8" customHeight="1">
      <c r="A167" s="12"/>
      <c r="B167" s="212"/>
      <c r="C167" s="213"/>
      <c r="D167" s="214" t="s">
        <v>75</v>
      </c>
      <c r="E167" s="226" t="s">
        <v>3006</v>
      </c>
      <c r="F167" s="226" t="s">
        <v>5185</v>
      </c>
      <c r="G167" s="213"/>
      <c r="H167" s="213"/>
      <c r="I167" s="216"/>
      <c r="J167" s="227">
        <f>BK167</f>
        <v>0</v>
      </c>
      <c r="K167" s="213"/>
      <c r="L167" s="218"/>
      <c r="M167" s="219"/>
      <c r="N167" s="220"/>
      <c r="O167" s="220"/>
      <c r="P167" s="221">
        <f>SUM(P168:P181)</f>
        <v>0</v>
      </c>
      <c r="Q167" s="220"/>
      <c r="R167" s="221">
        <f>SUM(R168:R181)</f>
        <v>0</v>
      </c>
      <c r="S167" s="220"/>
      <c r="T167" s="222">
        <f>SUM(T168:T181)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3" t="s">
        <v>83</v>
      </c>
      <c r="AT167" s="224" t="s">
        <v>75</v>
      </c>
      <c r="AU167" s="224" t="s">
        <v>83</v>
      </c>
      <c r="AY167" s="223" t="s">
        <v>362</v>
      </c>
      <c r="BK167" s="225">
        <f>SUM(BK168:BK181)</f>
        <v>0</v>
      </c>
    </row>
    <row r="168" s="2" customFormat="1" ht="55.5" customHeight="1">
      <c r="A168" s="39"/>
      <c r="B168" s="40"/>
      <c r="C168" s="228" t="s">
        <v>536</v>
      </c>
      <c r="D168" s="228" t="s">
        <v>365</v>
      </c>
      <c r="E168" s="229" t="s">
        <v>2712</v>
      </c>
      <c r="F168" s="230" t="s">
        <v>3133</v>
      </c>
      <c r="G168" s="231" t="s">
        <v>603</v>
      </c>
      <c r="H168" s="232">
        <v>1</v>
      </c>
      <c r="I168" s="233"/>
      <c r="J168" s="234">
        <f>ROUND(I168*H168,2)</f>
        <v>0</v>
      </c>
      <c r="K168" s="230" t="s">
        <v>1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370</v>
      </c>
      <c r="AT168" s="239" t="s">
        <v>365</v>
      </c>
      <c r="AU168" s="239" t="s">
        <v>88</v>
      </c>
      <c r="AY168" s="18" t="s">
        <v>362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88</v>
      </c>
      <c r="BK168" s="240">
        <f>ROUND(I168*H168,2)</f>
        <v>0</v>
      </c>
      <c r="BL168" s="18" t="s">
        <v>370</v>
      </c>
      <c r="BM168" s="239" t="s">
        <v>1249</v>
      </c>
    </row>
    <row r="169" s="2" customFormat="1" ht="21.75" customHeight="1">
      <c r="A169" s="39"/>
      <c r="B169" s="40"/>
      <c r="C169" s="228" t="s">
        <v>540</v>
      </c>
      <c r="D169" s="228" t="s">
        <v>365</v>
      </c>
      <c r="E169" s="229" t="s">
        <v>2714</v>
      </c>
      <c r="F169" s="230" t="s">
        <v>3134</v>
      </c>
      <c r="G169" s="231" t="s">
        <v>603</v>
      </c>
      <c r="H169" s="232">
        <v>1</v>
      </c>
      <c r="I169" s="233"/>
      <c r="J169" s="234">
        <f>ROUND(I169*H169,2)</f>
        <v>0</v>
      </c>
      <c r="K169" s="230" t="s">
        <v>1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370</v>
      </c>
      <c r="AT169" s="239" t="s">
        <v>365</v>
      </c>
      <c r="AU169" s="239" t="s">
        <v>88</v>
      </c>
      <c r="AY169" s="18" t="s">
        <v>362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88</v>
      </c>
      <c r="BK169" s="240">
        <f>ROUND(I169*H169,2)</f>
        <v>0</v>
      </c>
      <c r="BL169" s="18" t="s">
        <v>370</v>
      </c>
      <c r="BM169" s="239" t="s">
        <v>1258</v>
      </c>
    </row>
    <row r="170" s="2" customFormat="1" ht="16.5" customHeight="1">
      <c r="A170" s="39"/>
      <c r="B170" s="40"/>
      <c r="C170" s="228" t="s">
        <v>544</v>
      </c>
      <c r="D170" s="228" t="s">
        <v>365</v>
      </c>
      <c r="E170" s="229" t="s">
        <v>2722</v>
      </c>
      <c r="F170" s="230" t="s">
        <v>3135</v>
      </c>
      <c r="G170" s="231" t="s">
        <v>603</v>
      </c>
      <c r="H170" s="232">
        <v>1</v>
      </c>
      <c r="I170" s="233"/>
      <c r="J170" s="234">
        <f>ROUND(I170*H170,2)</f>
        <v>0</v>
      </c>
      <c r="K170" s="230" t="s">
        <v>1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370</v>
      </c>
      <c r="AT170" s="239" t="s">
        <v>365</v>
      </c>
      <c r="AU170" s="239" t="s">
        <v>88</v>
      </c>
      <c r="AY170" s="18" t="s">
        <v>362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88</v>
      </c>
      <c r="BK170" s="240">
        <f>ROUND(I170*H170,2)</f>
        <v>0</v>
      </c>
      <c r="BL170" s="18" t="s">
        <v>370</v>
      </c>
      <c r="BM170" s="239" t="s">
        <v>1199</v>
      </c>
    </row>
    <row r="171" s="2" customFormat="1" ht="24.15" customHeight="1">
      <c r="A171" s="39"/>
      <c r="B171" s="40"/>
      <c r="C171" s="228" t="s">
        <v>548</v>
      </c>
      <c r="D171" s="228" t="s">
        <v>365</v>
      </c>
      <c r="E171" s="229" t="s">
        <v>2761</v>
      </c>
      <c r="F171" s="230" t="s">
        <v>3136</v>
      </c>
      <c r="G171" s="231" t="s">
        <v>603</v>
      </c>
      <c r="H171" s="232">
        <v>1</v>
      </c>
      <c r="I171" s="233"/>
      <c r="J171" s="234">
        <f>ROUND(I171*H171,2)</f>
        <v>0</v>
      </c>
      <c r="K171" s="230" t="s">
        <v>1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370</v>
      </c>
      <c r="AT171" s="239" t="s">
        <v>365</v>
      </c>
      <c r="AU171" s="239" t="s">
        <v>88</v>
      </c>
      <c r="AY171" s="18" t="s">
        <v>362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88</v>
      </c>
      <c r="BK171" s="240">
        <f>ROUND(I171*H171,2)</f>
        <v>0</v>
      </c>
      <c r="BL171" s="18" t="s">
        <v>370</v>
      </c>
      <c r="BM171" s="239" t="s">
        <v>1280</v>
      </c>
    </row>
    <row r="172" s="2" customFormat="1" ht="24.15" customHeight="1">
      <c r="A172" s="39"/>
      <c r="B172" s="40"/>
      <c r="C172" s="228" t="s">
        <v>554</v>
      </c>
      <c r="D172" s="228" t="s">
        <v>365</v>
      </c>
      <c r="E172" s="229" t="s">
        <v>2686</v>
      </c>
      <c r="F172" s="230" t="s">
        <v>3137</v>
      </c>
      <c r="G172" s="231" t="s">
        <v>603</v>
      </c>
      <c r="H172" s="232">
        <v>1</v>
      </c>
      <c r="I172" s="233"/>
      <c r="J172" s="234">
        <f>ROUND(I172*H172,2)</f>
        <v>0</v>
      </c>
      <c r="K172" s="230" t="s">
        <v>1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370</v>
      </c>
      <c r="AT172" s="239" t="s">
        <v>365</v>
      </c>
      <c r="AU172" s="239" t="s">
        <v>88</v>
      </c>
      <c r="AY172" s="18" t="s">
        <v>362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88</v>
      </c>
      <c r="BK172" s="240">
        <f>ROUND(I172*H172,2)</f>
        <v>0</v>
      </c>
      <c r="BL172" s="18" t="s">
        <v>370</v>
      </c>
      <c r="BM172" s="239" t="s">
        <v>1293</v>
      </c>
    </row>
    <row r="173" s="2" customFormat="1" ht="24.15" customHeight="1">
      <c r="A173" s="39"/>
      <c r="B173" s="40"/>
      <c r="C173" s="228" t="s">
        <v>564</v>
      </c>
      <c r="D173" s="228" t="s">
        <v>365</v>
      </c>
      <c r="E173" s="229" t="s">
        <v>3138</v>
      </c>
      <c r="F173" s="230" t="s">
        <v>3139</v>
      </c>
      <c r="G173" s="231" t="s">
        <v>603</v>
      </c>
      <c r="H173" s="232">
        <v>5</v>
      </c>
      <c r="I173" s="233"/>
      <c r="J173" s="234">
        <f>ROUND(I173*H173,2)</f>
        <v>0</v>
      </c>
      <c r="K173" s="230" t="s">
        <v>1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370</v>
      </c>
      <c r="AT173" s="239" t="s">
        <v>365</v>
      </c>
      <c r="AU173" s="239" t="s">
        <v>88</v>
      </c>
      <c r="AY173" s="18" t="s">
        <v>362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88</v>
      </c>
      <c r="BK173" s="240">
        <f>ROUND(I173*H173,2)</f>
        <v>0</v>
      </c>
      <c r="BL173" s="18" t="s">
        <v>370</v>
      </c>
      <c r="BM173" s="239" t="s">
        <v>1307</v>
      </c>
    </row>
    <row r="174" s="2" customFormat="1" ht="24.15" customHeight="1">
      <c r="A174" s="39"/>
      <c r="B174" s="40"/>
      <c r="C174" s="228" t="s">
        <v>574</v>
      </c>
      <c r="D174" s="228" t="s">
        <v>365</v>
      </c>
      <c r="E174" s="229" t="s">
        <v>2690</v>
      </c>
      <c r="F174" s="230" t="s">
        <v>3140</v>
      </c>
      <c r="G174" s="231" t="s">
        <v>603</v>
      </c>
      <c r="H174" s="232">
        <v>1</v>
      </c>
      <c r="I174" s="233"/>
      <c r="J174" s="234">
        <f>ROUND(I174*H174,2)</f>
        <v>0</v>
      </c>
      <c r="K174" s="230" t="s">
        <v>1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370</v>
      </c>
      <c r="AT174" s="239" t="s">
        <v>365</v>
      </c>
      <c r="AU174" s="239" t="s">
        <v>88</v>
      </c>
      <c r="AY174" s="18" t="s">
        <v>362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88</v>
      </c>
      <c r="BK174" s="240">
        <f>ROUND(I174*H174,2)</f>
        <v>0</v>
      </c>
      <c r="BL174" s="18" t="s">
        <v>370</v>
      </c>
      <c r="BM174" s="239" t="s">
        <v>1319</v>
      </c>
    </row>
    <row r="175" s="2" customFormat="1" ht="24.15" customHeight="1">
      <c r="A175" s="39"/>
      <c r="B175" s="40"/>
      <c r="C175" s="228" t="s">
        <v>1128</v>
      </c>
      <c r="D175" s="228" t="s">
        <v>365</v>
      </c>
      <c r="E175" s="229" t="s">
        <v>2692</v>
      </c>
      <c r="F175" s="230" t="s">
        <v>3141</v>
      </c>
      <c r="G175" s="231" t="s">
        <v>603</v>
      </c>
      <c r="H175" s="232">
        <v>2</v>
      </c>
      <c r="I175" s="233"/>
      <c r="J175" s="234">
        <f>ROUND(I175*H175,2)</f>
        <v>0</v>
      </c>
      <c r="K175" s="230" t="s">
        <v>1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370</v>
      </c>
      <c r="AT175" s="239" t="s">
        <v>365</v>
      </c>
      <c r="AU175" s="239" t="s">
        <v>88</v>
      </c>
      <c r="AY175" s="18" t="s">
        <v>362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88</v>
      </c>
      <c r="BK175" s="240">
        <f>ROUND(I175*H175,2)</f>
        <v>0</v>
      </c>
      <c r="BL175" s="18" t="s">
        <v>370</v>
      </c>
      <c r="BM175" s="239" t="s">
        <v>1336</v>
      </c>
    </row>
    <row r="176" s="2" customFormat="1" ht="24.15" customHeight="1">
      <c r="A176" s="39"/>
      <c r="B176" s="40"/>
      <c r="C176" s="228" t="s">
        <v>1132</v>
      </c>
      <c r="D176" s="228" t="s">
        <v>365</v>
      </c>
      <c r="E176" s="229" t="s">
        <v>2694</v>
      </c>
      <c r="F176" s="230" t="s">
        <v>606</v>
      </c>
      <c r="G176" s="231" t="s">
        <v>603</v>
      </c>
      <c r="H176" s="232">
        <v>1</v>
      </c>
      <c r="I176" s="233"/>
      <c r="J176" s="234">
        <f>ROUND(I176*H176,2)</f>
        <v>0</v>
      </c>
      <c r="K176" s="230" t="s">
        <v>1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370</v>
      </c>
      <c r="AT176" s="239" t="s">
        <v>365</v>
      </c>
      <c r="AU176" s="239" t="s">
        <v>88</v>
      </c>
      <c r="AY176" s="18" t="s">
        <v>362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88</v>
      </c>
      <c r="BK176" s="240">
        <f>ROUND(I176*H176,2)</f>
        <v>0</v>
      </c>
      <c r="BL176" s="18" t="s">
        <v>370</v>
      </c>
      <c r="BM176" s="239" t="s">
        <v>1351</v>
      </c>
    </row>
    <row r="177" s="2" customFormat="1" ht="16.5" customHeight="1">
      <c r="A177" s="39"/>
      <c r="B177" s="40"/>
      <c r="C177" s="228" t="s">
        <v>1136</v>
      </c>
      <c r="D177" s="228" t="s">
        <v>365</v>
      </c>
      <c r="E177" s="229" t="s">
        <v>2696</v>
      </c>
      <c r="F177" s="230" t="s">
        <v>3016</v>
      </c>
      <c r="G177" s="231" t="s">
        <v>603</v>
      </c>
      <c r="H177" s="232">
        <v>8</v>
      </c>
      <c r="I177" s="233"/>
      <c r="J177" s="234">
        <f>ROUND(I177*H177,2)</f>
        <v>0</v>
      </c>
      <c r="K177" s="230" t="s">
        <v>1</v>
      </c>
      <c r="L177" s="45"/>
      <c r="M177" s="235" t="s">
        <v>1</v>
      </c>
      <c r="N177" s="236" t="s">
        <v>42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370</v>
      </c>
      <c r="AT177" s="239" t="s">
        <v>365</v>
      </c>
      <c r="AU177" s="239" t="s">
        <v>88</v>
      </c>
      <c r="AY177" s="18" t="s">
        <v>362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88</v>
      </c>
      <c r="BK177" s="240">
        <f>ROUND(I177*H177,2)</f>
        <v>0</v>
      </c>
      <c r="BL177" s="18" t="s">
        <v>370</v>
      </c>
      <c r="BM177" s="239" t="s">
        <v>1364</v>
      </c>
    </row>
    <row r="178" s="2" customFormat="1" ht="16.5" customHeight="1">
      <c r="A178" s="39"/>
      <c r="B178" s="40"/>
      <c r="C178" s="228" t="s">
        <v>1141</v>
      </c>
      <c r="D178" s="228" t="s">
        <v>365</v>
      </c>
      <c r="E178" s="229" t="s">
        <v>2698</v>
      </c>
      <c r="F178" s="230" t="s">
        <v>3017</v>
      </c>
      <c r="G178" s="231" t="s">
        <v>603</v>
      </c>
      <c r="H178" s="232">
        <v>1</v>
      </c>
      <c r="I178" s="233"/>
      <c r="J178" s="234">
        <f>ROUND(I178*H178,2)</f>
        <v>0</v>
      </c>
      <c r="K178" s="230" t="s">
        <v>1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370</v>
      </c>
      <c r="AT178" s="239" t="s">
        <v>365</v>
      </c>
      <c r="AU178" s="239" t="s">
        <v>88</v>
      </c>
      <c r="AY178" s="18" t="s">
        <v>362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88</v>
      </c>
      <c r="BK178" s="240">
        <f>ROUND(I178*H178,2)</f>
        <v>0</v>
      </c>
      <c r="BL178" s="18" t="s">
        <v>370</v>
      </c>
      <c r="BM178" s="239" t="s">
        <v>1378</v>
      </c>
    </row>
    <row r="179" s="2" customFormat="1" ht="16.5" customHeight="1">
      <c r="A179" s="39"/>
      <c r="B179" s="40"/>
      <c r="C179" s="228" t="s">
        <v>1145</v>
      </c>
      <c r="D179" s="228" t="s">
        <v>365</v>
      </c>
      <c r="E179" s="229" t="s">
        <v>2700</v>
      </c>
      <c r="F179" s="230" t="s">
        <v>3018</v>
      </c>
      <c r="G179" s="231" t="s">
        <v>603</v>
      </c>
      <c r="H179" s="232">
        <v>2</v>
      </c>
      <c r="I179" s="233"/>
      <c r="J179" s="234">
        <f>ROUND(I179*H179,2)</f>
        <v>0</v>
      </c>
      <c r="K179" s="230" t="s">
        <v>1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370</v>
      </c>
      <c r="AT179" s="239" t="s">
        <v>365</v>
      </c>
      <c r="AU179" s="239" t="s">
        <v>88</v>
      </c>
      <c r="AY179" s="18" t="s">
        <v>362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88</v>
      </c>
      <c r="BK179" s="240">
        <f>ROUND(I179*H179,2)</f>
        <v>0</v>
      </c>
      <c r="BL179" s="18" t="s">
        <v>370</v>
      </c>
      <c r="BM179" s="239" t="s">
        <v>1397</v>
      </c>
    </row>
    <row r="180" s="2" customFormat="1" ht="24.15" customHeight="1">
      <c r="A180" s="39"/>
      <c r="B180" s="40"/>
      <c r="C180" s="228" t="s">
        <v>1149</v>
      </c>
      <c r="D180" s="228" t="s">
        <v>365</v>
      </c>
      <c r="E180" s="229" t="s">
        <v>2702</v>
      </c>
      <c r="F180" s="230" t="s">
        <v>3143</v>
      </c>
      <c r="G180" s="231" t="s">
        <v>3144</v>
      </c>
      <c r="H180" s="232">
        <v>1</v>
      </c>
      <c r="I180" s="233"/>
      <c r="J180" s="234">
        <f>ROUND(I180*H180,2)</f>
        <v>0</v>
      </c>
      <c r="K180" s="230" t="s">
        <v>1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370</v>
      </c>
      <c r="AT180" s="239" t="s">
        <v>365</v>
      </c>
      <c r="AU180" s="239" t="s">
        <v>88</v>
      </c>
      <c r="AY180" s="18" t="s">
        <v>362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88</v>
      </c>
      <c r="BK180" s="240">
        <f>ROUND(I180*H180,2)</f>
        <v>0</v>
      </c>
      <c r="BL180" s="18" t="s">
        <v>370</v>
      </c>
      <c r="BM180" s="239" t="s">
        <v>1410</v>
      </c>
    </row>
    <row r="181" s="2" customFormat="1" ht="16.5" customHeight="1">
      <c r="A181" s="39"/>
      <c r="B181" s="40"/>
      <c r="C181" s="228" t="s">
        <v>1155</v>
      </c>
      <c r="D181" s="228" t="s">
        <v>365</v>
      </c>
      <c r="E181" s="229" t="s">
        <v>2704</v>
      </c>
      <c r="F181" s="230" t="s">
        <v>3145</v>
      </c>
      <c r="G181" s="231" t="s">
        <v>3144</v>
      </c>
      <c r="H181" s="232">
        <v>1</v>
      </c>
      <c r="I181" s="233"/>
      <c r="J181" s="234">
        <f>ROUND(I181*H181,2)</f>
        <v>0</v>
      </c>
      <c r="K181" s="230" t="s">
        <v>1</v>
      </c>
      <c r="L181" s="45"/>
      <c r="M181" s="235" t="s">
        <v>1</v>
      </c>
      <c r="N181" s="236" t="s">
        <v>42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370</v>
      </c>
      <c r="AT181" s="239" t="s">
        <v>365</v>
      </c>
      <c r="AU181" s="239" t="s">
        <v>88</v>
      </c>
      <c r="AY181" s="18" t="s">
        <v>362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88</v>
      </c>
      <c r="BK181" s="240">
        <f>ROUND(I181*H181,2)</f>
        <v>0</v>
      </c>
      <c r="BL181" s="18" t="s">
        <v>370</v>
      </c>
      <c r="BM181" s="239" t="s">
        <v>1428</v>
      </c>
    </row>
    <row r="182" s="12" customFormat="1" ht="22.8" customHeight="1">
      <c r="A182" s="12"/>
      <c r="B182" s="212"/>
      <c r="C182" s="213"/>
      <c r="D182" s="214" t="s">
        <v>75</v>
      </c>
      <c r="E182" s="226" t="s">
        <v>3083</v>
      </c>
      <c r="F182" s="226" t="s">
        <v>5186</v>
      </c>
      <c r="G182" s="213"/>
      <c r="H182" s="213"/>
      <c r="I182" s="216"/>
      <c r="J182" s="227">
        <f>BK182</f>
        <v>0</v>
      </c>
      <c r="K182" s="213"/>
      <c r="L182" s="218"/>
      <c r="M182" s="219"/>
      <c r="N182" s="220"/>
      <c r="O182" s="220"/>
      <c r="P182" s="221">
        <f>SUM(P183:P195)</f>
        <v>0</v>
      </c>
      <c r="Q182" s="220"/>
      <c r="R182" s="221">
        <f>SUM(R183:R195)</f>
        <v>0</v>
      </c>
      <c r="S182" s="220"/>
      <c r="T182" s="222">
        <f>SUM(T183:T195)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3" t="s">
        <v>83</v>
      </c>
      <c r="AT182" s="224" t="s">
        <v>75</v>
      </c>
      <c r="AU182" s="224" t="s">
        <v>83</v>
      </c>
      <c r="AY182" s="223" t="s">
        <v>362</v>
      </c>
      <c r="BK182" s="225">
        <f>SUM(BK183:BK195)</f>
        <v>0</v>
      </c>
    </row>
    <row r="183" s="2" customFormat="1" ht="55.5" customHeight="1">
      <c r="A183" s="39"/>
      <c r="B183" s="40"/>
      <c r="C183" s="228" t="s">
        <v>1159</v>
      </c>
      <c r="D183" s="228" t="s">
        <v>365</v>
      </c>
      <c r="E183" s="229" t="s">
        <v>202</v>
      </c>
      <c r="F183" s="230" t="s">
        <v>5180</v>
      </c>
      <c r="G183" s="231" t="s">
        <v>603</v>
      </c>
      <c r="H183" s="232">
        <v>1</v>
      </c>
      <c r="I183" s="233"/>
      <c r="J183" s="234">
        <f>ROUND(I183*H183,2)</f>
        <v>0</v>
      </c>
      <c r="K183" s="230" t="s">
        <v>1</v>
      </c>
      <c r="L183" s="45"/>
      <c r="M183" s="235" t="s">
        <v>1</v>
      </c>
      <c r="N183" s="236" t="s">
        <v>42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370</v>
      </c>
      <c r="AT183" s="239" t="s">
        <v>365</v>
      </c>
      <c r="AU183" s="239" t="s">
        <v>88</v>
      </c>
      <c r="AY183" s="18" t="s">
        <v>362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88</v>
      </c>
      <c r="BK183" s="240">
        <f>ROUND(I183*H183,2)</f>
        <v>0</v>
      </c>
      <c r="BL183" s="18" t="s">
        <v>370</v>
      </c>
      <c r="BM183" s="239" t="s">
        <v>1444</v>
      </c>
    </row>
    <row r="184" s="2" customFormat="1" ht="21.75" customHeight="1">
      <c r="A184" s="39"/>
      <c r="B184" s="40"/>
      <c r="C184" s="228" t="s">
        <v>1165</v>
      </c>
      <c r="D184" s="228" t="s">
        <v>365</v>
      </c>
      <c r="E184" s="229" t="s">
        <v>2678</v>
      </c>
      <c r="F184" s="230" t="s">
        <v>3261</v>
      </c>
      <c r="G184" s="231" t="s">
        <v>603</v>
      </c>
      <c r="H184" s="232">
        <v>1</v>
      </c>
      <c r="I184" s="233"/>
      <c r="J184" s="234">
        <f>ROUND(I184*H184,2)</f>
        <v>0</v>
      </c>
      <c r="K184" s="230" t="s">
        <v>1</v>
      </c>
      <c r="L184" s="45"/>
      <c r="M184" s="235" t="s">
        <v>1</v>
      </c>
      <c r="N184" s="236" t="s">
        <v>42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370</v>
      </c>
      <c r="AT184" s="239" t="s">
        <v>365</v>
      </c>
      <c r="AU184" s="239" t="s">
        <v>88</v>
      </c>
      <c r="AY184" s="18" t="s">
        <v>362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88</v>
      </c>
      <c r="BK184" s="240">
        <f>ROUND(I184*H184,2)</f>
        <v>0</v>
      </c>
      <c r="BL184" s="18" t="s">
        <v>370</v>
      </c>
      <c r="BM184" s="239" t="s">
        <v>1457</v>
      </c>
    </row>
    <row r="185" s="2" customFormat="1" ht="16.5" customHeight="1">
      <c r="A185" s="39"/>
      <c r="B185" s="40"/>
      <c r="C185" s="228" t="s">
        <v>1171</v>
      </c>
      <c r="D185" s="228" t="s">
        <v>365</v>
      </c>
      <c r="E185" s="229" t="s">
        <v>2764</v>
      </c>
      <c r="F185" s="230" t="s">
        <v>3262</v>
      </c>
      <c r="G185" s="231" t="s">
        <v>603</v>
      </c>
      <c r="H185" s="232">
        <v>1</v>
      </c>
      <c r="I185" s="233"/>
      <c r="J185" s="234">
        <f>ROUND(I185*H185,2)</f>
        <v>0</v>
      </c>
      <c r="K185" s="230" t="s">
        <v>1</v>
      </c>
      <c r="L185" s="45"/>
      <c r="M185" s="235" t="s">
        <v>1</v>
      </c>
      <c r="N185" s="236" t="s">
        <v>42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370</v>
      </c>
      <c r="AT185" s="239" t="s">
        <v>365</v>
      </c>
      <c r="AU185" s="239" t="s">
        <v>88</v>
      </c>
      <c r="AY185" s="18" t="s">
        <v>362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88</v>
      </c>
      <c r="BK185" s="240">
        <f>ROUND(I185*H185,2)</f>
        <v>0</v>
      </c>
      <c r="BL185" s="18" t="s">
        <v>370</v>
      </c>
      <c r="BM185" s="239" t="s">
        <v>1170</v>
      </c>
    </row>
    <row r="186" s="2" customFormat="1" ht="24.15" customHeight="1">
      <c r="A186" s="39"/>
      <c r="B186" s="40"/>
      <c r="C186" s="228" t="s">
        <v>1176</v>
      </c>
      <c r="D186" s="228" t="s">
        <v>365</v>
      </c>
      <c r="E186" s="229" t="s">
        <v>2682</v>
      </c>
      <c r="F186" s="230" t="s">
        <v>3253</v>
      </c>
      <c r="G186" s="231" t="s">
        <v>603</v>
      </c>
      <c r="H186" s="232">
        <v>2</v>
      </c>
      <c r="I186" s="233"/>
      <c r="J186" s="234">
        <f>ROUND(I186*H186,2)</f>
        <v>0</v>
      </c>
      <c r="K186" s="230" t="s">
        <v>1</v>
      </c>
      <c r="L186" s="45"/>
      <c r="M186" s="235" t="s">
        <v>1</v>
      </c>
      <c r="N186" s="236" t="s">
        <v>42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370</v>
      </c>
      <c r="AT186" s="239" t="s">
        <v>365</v>
      </c>
      <c r="AU186" s="239" t="s">
        <v>88</v>
      </c>
      <c r="AY186" s="18" t="s">
        <v>362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88</v>
      </c>
      <c r="BK186" s="240">
        <f>ROUND(I186*H186,2)</f>
        <v>0</v>
      </c>
      <c r="BL186" s="18" t="s">
        <v>370</v>
      </c>
      <c r="BM186" s="239" t="s">
        <v>1477</v>
      </c>
    </row>
    <row r="187" s="2" customFormat="1" ht="24.15" customHeight="1">
      <c r="A187" s="39"/>
      <c r="B187" s="40"/>
      <c r="C187" s="228" t="s">
        <v>1180</v>
      </c>
      <c r="D187" s="228" t="s">
        <v>365</v>
      </c>
      <c r="E187" s="229" t="s">
        <v>2684</v>
      </c>
      <c r="F187" s="230" t="s">
        <v>5181</v>
      </c>
      <c r="G187" s="231" t="s">
        <v>603</v>
      </c>
      <c r="H187" s="232">
        <v>1</v>
      </c>
      <c r="I187" s="233"/>
      <c r="J187" s="234">
        <f>ROUND(I187*H187,2)</f>
        <v>0</v>
      </c>
      <c r="K187" s="230" t="s">
        <v>1</v>
      </c>
      <c r="L187" s="45"/>
      <c r="M187" s="235" t="s">
        <v>1</v>
      </c>
      <c r="N187" s="236" t="s">
        <v>42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370</v>
      </c>
      <c r="AT187" s="239" t="s">
        <v>365</v>
      </c>
      <c r="AU187" s="239" t="s">
        <v>88</v>
      </c>
      <c r="AY187" s="18" t="s">
        <v>362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88</v>
      </c>
      <c r="BK187" s="240">
        <f>ROUND(I187*H187,2)</f>
        <v>0</v>
      </c>
      <c r="BL187" s="18" t="s">
        <v>370</v>
      </c>
      <c r="BM187" s="239" t="s">
        <v>1205</v>
      </c>
    </row>
    <row r="188" s="2" customFormat="1" ht="24.15" customHeight="1">
      <c r="A188" s="39"/>
      <c r="B188" s="40"/>
      <c r="C188" s="228" t="s">
        <v>1184</v>
      </c>
      <c r="D188" s="228" t="s">
        <v>365</v>
      </c>
      <c r="E188" s="229" t="s">
        <v>2686</v>
      </c>
      <c r="F188" s="230" t="s">
        <v>3137</v>
      </c>
      <c r="G188" s="231" t="s">
        <v>603</v>
      </c>
      <c r="H188" s="232">
        <v>2</v>
      </c>
      <c r="I188" s="233"/>
      <c r="J188" s="234">
        <f>ROUND(I188*H188,2)</f>
        <v>0</v>
      </c>
      <c r="K188" s="230" t="s">
        <v>1</v>
      </c>
      <c r="L188" s="45"/>
      <c r="M188" s="235" t="s">
        <v>1</v>
      </c>
      <c r="N188" s="236" t="s">
        <v>42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370</v>
      </c>
      <c r="AT188" s="239" t="s">
        <v>365</v>
      </c>
      <c r="AU188" s="239" t="s">
        <v>88</v>
      </c>
      <c r="AY188" s="18" t="s">
        <v>362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88</v>
      </c>
      <c r="BK188" s="240">
        <f>ROUND(I188*H188,2)</f>
        <v>0</v>
      </c>
      <c r="BL188" s="18" t="s">
        <v>370</v>
      </c>
      <c r="BM188" s="239" t="s">
        <v>1503</v>
      </c>
    </row>
    <row r="189" s="2" customFormat="1" ht="24.15" customHeight="1">
      <c r="A189" s="39"/>
      <c r="B189" s="40"/>
      <c r="C189" s="228" t="s">
        <v>1190</v>
      </c>
      <c r="D189" s="228" t="s">
        <v>365</v>
      </c>
      <c r="E189" s="229" t="s">
        <v>3138</v>
      </c>
      <c r="F189" s="230" t="s">
        <v>3139</v>
      </c>
      <c r="G189" s="231" t="s">
        <v>603</v>
      </c>
      <c r="H189" s="232">
        <v>13</v>
      </c>
      <c r="I189" s="233"/>
      <c r="J189" s="234">
        <f>ROUND(I189*H189,2)</f>
        <v>0</v>
      </c>
      <c r="K189" s="230" t="s">
        <v>1</v>
      </c>
      <c r="L189" s="45"/>
      <c r="M189" s="235" t="s">
        <v>1</v>
      </c>
      <c r="N189" s="236" t="s">
        <v>42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370</v>
      </c>
      <c r="AT189" s="239" t="s">
        <v>365</v>
      </c>
      <c r="AU189" s="239" t="s">
        <v>88</v>
      </c>
      <c r="AY189" s="18" t="s">
        <v>362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88</v>
      </c>
      <c r="BK189" s="240">
        <f>ROUND(I189*H189,2)</f>
        <v>0</v>
      </c>
      <c r="BL189" s="18" t="s">
        <v>370</v>
      </c>
      <c r="BM189" s="239" t="s">
        <v>1514</v>
      </c>
    </row>
    <row r="190" s="2" customFormat="1" ht="24.15" customHeight="1">
      <c r="A190" s="39"/>
      <c r="B190" s="40"/>
      <c r="C190" s="228" t="s">
        <v>1195</v>
      </c>
      <c r="D190" s="228" t="s">
        <v>365</v>
      </c>
      <c r="E190" s="229" t="s">
        <v>2690</v>
      </c>
      <c r="F190" s="230" t="s">
        <v>3140</v>
      </c>
      <c r="G190" s="231" t="s">
        <v>603</v>
      </c>
      <c r="H190" s="232">
        <v>2</v>
      </c>
      <c r="I190" s="233"/>
      <c r="J190" s="234">
        <f>ROUND(I190*H190,2)</f>
        <v>0</v>
      </c>
      <c r="K190" s="230" t="s">
        <v>1</v>
      </c>
      <c r="L190" s="45"/>
      <c r="M190" s="235" t="s">
        <v>1</v>
      </c>
      <c r="N190" s="236" t="s">
        <v>42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370</v>
      </c>
      <c r="AT190" s="239" t="s">
        <v>365</v>
      </c>
      <c r="AU190" s="239" t="s">
        <v>88</v>
      </c>
      <c r="AY190" s="18" t="s">
        <v>362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88</v>
      </c>
      <c r="BK190" s="240">
        <f>ROUND(I190*H190,2)</f>
        <v>0</v>
      </c>
      <c r="BL190" s="18" t="s">
        <v>370</v>
      </c>
      <c r="BM190" s="239" t="s">
        <v>1532</v>
      </c>
    </row>
    <row r="191" s="2" customFormat="1" ht="16.5" customHeight="1">
      <c r="A191" s="39"/>
      <c r="B191" s="40"/>
      <c r="C191" s="228" t="s">
        <v>1201</v>
      </c>
      <c r="D191" s="228" t="s">
        <v>365</v>
      </c>
      <c r="E191" s="229" t="s">
        <v>2696</v>
      </c>
      <c r="F191" s="230" t="s">
        <v>3016</v>
      </c>
      <c r="G191" s="231" t="s">
        <v>603</v>
      </c>
      <c r="H191" s="232">
        <v>4</v>
      </c>
      <c r="I191" s="233"/>
      <c r="J191" s="234">
        <f>ROUND(I191*H191,2)</f>
        <v>0</v>
      </c>
      <c r="K191" s="230" t="s">
        <v>1</v>
      </c>
      <c r="L191" s="45"/>
      <c r="M191" s="235" t="s">
        <v>1</v>
      </c>
      <c r="N191" s="236" t="s">
        <v>42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370</v>
      </c>
      <c r="AT191" s="239" t="s">
        <v>365</v>
      </c>
      <c r="AU191" s="239" t="s">
        <v>88</v>
      </c>
      <c r="AY191" s="18" t="s">
        <v>362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88</v>
      </c>
      <c r="BK191" s="240">
        <f>ROUND(I191*H191,2)</f>
        <v>0</v>
      </c>
      <c r="BL191" s="18" t="s">
        <v>370</v>
      </c>
      <c r="BM191" s="239" t="s">
        <v>1555</v>
      </c>
    </row>
    <row r="192" s="2" customFormat="1" ht="16.5" customHeight="1">
      <c r="A192" s="39"/>
      <c r="B192" s="40"/>
      <c r="C192" s="228" t="s">
        <v>1207</v>
      </c>
      <c r="D192" s="228" t="s">
        <v>365</v>
      </c>
      <c r="E192" s="229" t="s">
        <v>2698</v>
      </c>
      <c r="F192" s="230" t="s">
        <v>3017</v>
      </c>
      <c r="G192" s="231" t="s">
        <v>603</v>
      </c>
      <c r="H192" s="232">
        <v>1</v>
      </c>
      <c r="I192" s="233"/>
      <c r="J192" s="234">
        <f>ROUND(I192*H192,2)</f>
        <v>0</v>
      </c>
      <c r="K192" s="230" t="s">
        <v>1</v>
      </c>
      <c r="L192" s="45"/>
      <c r="M192" s="235" t="s">
        <v>1</v>
      </c>
      <c r="N192" s="236" t="s">
        <v>42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370</v>
      </c>
      <c r="AT192" s="239" t="s">
        <v>365</v>
      </c>
      <c r="AU192" s="239" t="s">
        <v>88</v>
      </c>
      <c r="AY192" s="18" t="s">
        <v>362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88</v>
      </c>
      <c r="BK192" s="240">
        <f>ROUND(I192*H192,2)</f>
        <v>0</v>
      </c>
      <c r="BL192" s="18" t="s">
        <v>370</v>
      </c>
      <c r="BM192" s="239" t="s">
        <v>1564</v>
      </c>
    </row>
    <row r="193" s="2" customFormat="1" ht="16.5" customHeight="1">
      <c r="A193" s="39"/>
      <c r="B193" s="40"/>
      <c r="C193" s="228" t="s">
        <v>1214</v>
      </c>
      <c r="D193" s="228" t="s">
        <v>365</v>
      </c>
      <c r="E193" s="229" t="s">
        <v>2700</v>
      </c>
      <c r="F193" s="230" t="s">
        <v>3018</v>
      </c>
      <c r="G193" s="231" t="s">
        <v>603</v>
      </c>
      <c r="H193" s="232">
        <v>2</v>
      </c>
      <c r="I193" s="233"/>
      <c r="J193" s="234">
        <f>ROUND(I193*H193,2)</f>
        <v>0</v>
      </c>
      <c r="K193" s="230" t="s">
        <v>1</v>
      </c>
      <c r="L193" s="45"/>
      <c r="M193" s="235" t="s">
        <v>1</v>
      </c>
      <c r="N193" s="236" t="s">
        <v>42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370</v>
      </c>
      <c r="AT193" s="239" t="s">
        <v>365</v>
      </c>
      <c r="AU193" s="239" t="s">
        <v>88</v>
      </c>
      <c r="AY193" s="18" t="s">
        <v>362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88</v>
      </c>
      <c r="BK193" s="240">
        <f>ROUND(I193*H193,2)</f>
        <v>0</v>
      </c>
      <c r="BL193" s="18" t="s">
        <v>370</v>
      </c>
      <c r="BM193" s="239" t="s">
        <v>1580</v>
      </c>
    </row>
    <row r="194" s="2" customFormat="1" ht="24.15" customHeight="1">
      <c r="A194" s="39"/>
      <c r="B194" s="40"/>
      <c r="C194" s="228" t="s">
        <v>1218</v>
      </c>
      <c r="D194" s="228" t="s">
        <v>365</v>
      </c>
      <c r="E194" s="229" t="s">
        <v>2702</v>
      </c>
      <c r="F194" s="230" t="s">
        <v>3143</v>
      </c>
      <c r="G194" s="231" t="s">
        <v>3144</v>
      </c>
      <c r="H194" s="232">
        <v>1</v>
      </c>
      <c r="I194" s="233"/>
      <c r="J194" s="234">
        <f>ROUND(I194*H194,2)</f>
        <v>0</v>
      </c>
      <c r="K194" s="230" t="s">
        <v>1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370</v>
      </c>
      <c r="AT194" s="239" t="s">
        <v>365</v>
      </c>
      <c r="AU194" s="239" t="s">
        <v>88</v>
      </c>
      <c r="AY194" s="18" t="s">
        <v>362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88</v>
      </c>
      <c r="BK194" s="240">
        <f>ROUND(I194*H194,2)</f>
        <v>0</v>
      </c>
      <c r="BL194" s="18" t="s">
        <v>370</v>
      </c>
      <c r="BM194" s="239" t="s">
        <v>1600</v>
      </c>
    </row>
    <row r="195" s="2" customFormat="1" ht="16.5" customHeight="1">
      <c r="A195" s="39"/>
      <c r="B195" s="40"/>
      <c r="C195" s="228" t="s">
        <v>1222</v>
      </c>
      <c r="D195" s="228" t="s">
        <v>365</v>
      </c>
      <c r="E195" s="229" t="s">
        <v>2704</v>
      </c>
      <c r="F195" s="230" t="s">
        <v>3145</v>
      </c>
      <c r="G195" s="231" t="s">
        <v>3144</v>
      </c>
      <c r="H195" s="232">
        <v>1</v>
      </c>
      <c r="I195" s="233"/>
      <c r="J195" s="234">
        <f>ROUND(I195*H195,2)</f>
        <v>0</v>
      </c>
      <c r="K195" s="230" t="s">
        <v>1</v>
      </c>
      <c r="L195" s="45"/>
      <c r="M195" s="235" t="s">
        <v>1</v>
      </c>
      <c r="N195" s="236" t="s">
        <v>42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370</v>
      </c>
      <c r="AT195" s="239" t="s">
        <v>365</v>
      </c>
      <c r="AU195" s="239" t="s">
        <v>88</v>
      </c>
      <c r="AY195" s="18" t="s">
        <v>362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88</v>
      </c>
      <c r="BK195" s="240">
        <f>ROUND(I195*H195,2)</f>
        <v>0</v>
      </c>
      <c r="BL195" s="18" t="s">
        <v>370</v>
      </c>
      <c r="BM195" s="239" t="s">
        <v>1608</v>
      </c>
    </row>
    <row r="196" s="12" customFormat="1" ht="22.8" customHeight="1">
      <c r="A196" s="12"/>
      <c r="B196" s="212"/>
      <c r="C196" s="213"/>
      <c r="D196" s="214" t="s">
        <v>75</v>
      </c>
      <c r="E196" s="226" t="s">
        <v>3086</v>
      </c>
      <c r="F196" s="226" t="s">
        <v>5187</v>
      </c>
      <c r="G196" s="213"/>
      <c r="H196" s="213"/>
      <c r="I196" s="216"/>
      <c r="J196" s="227">
        <f>BK196</f>
        <v>0</v>
      </c>
      <c r="K196" s="213"/>
      <c r="L196" s="218"/>
      <c r="M196" s="219"/>
      <c r="N196" s="220"/>
      <c r="O196" s="220"/>
      <c r="P196" s="221">
        <f>SUM(P197:P203)</f>
        <v>0</v>
      </c>
      <c r="Q196" s="220"/>
      <c r="R196" s="221">
        <f>SUM(R197:R203)</f>
        <v>0</v>
      </c>
      <c r="S196" s="220"/>
      <c r="T196" s="222">
        <f>SUM(T197:T203)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3" t="s">
        <v>83</v>
      </c>
      <c r="AT196" s="224" t="s">
        <v>75</v>
      </c>
      <c r="AU196" s="224" t="s">
        <v>83</v>
      </c>
      <c r="AY196" s="223" t="s">
        <v>362</v>
      </c>
      <c r="BK196" s="225">
        <f>SUM(BK197:BK203)</f>
        <v>0</v>
      </c>
    </row>
    <row r="197" s="2" customFormat="1" ht="55.5" customHeight="1">
      <c r="A197" s="39"/>
      <c r="B197" s="40"/>
      <c r="C197" s="228" t="s">
        <v>1228</v>
      </c>
      <c r="D197" s="228" t="s">
        <v>365</v>
      </c>
      <c r="E197" s="229" t="s">
        <v>2767</v>
      </c>
      <c r="F197" s="230" t="s">
        <v>3313</v>
      </c>
      <c r="G197" s="231" t="s">
        <v>603</v>
      </c>
      <c r="H197" s="232">
        <v>3</v>
      </c>
      <c r="I197" s="233"/>
      <c r="J197" s="234">
        <f>ROUND(I197*H197,2)</f>
        <v>0</v>
      </c>
      <c r="K197" s="230" t="s">
        <v>1</v>
      </c>
      <c r="L197" s="45"/>
      <c r="M197" s="235" t="s">
        <v>1</v>
      </c>
      <c r="N197" s="236" t="s">
        <v>42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370</v>
      </c>
      <c r="AT197" s="239" t="s">
        <v>365</v>
      </c>
      <c r="AU197" s="239" t="s">
        <v>88</v>
      </c>
      <c r="AY197" s="18" t="s">
        <v>362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88</v>
      </c>
      <c r="BK197" s="240">
        <f>ROUND(I197*H197,2)</f>
        <v>0</v>
      </c>
      <c r="BL197" s="18" t="s">
        <v>370</v>
      </c>
      <c r="BM197" s="239" t="s">
        <v>1617</v>
      </c>
    </row>
    <row r="198" s="2" customFormat="1" ht="16.5" customHeight="1">
      <c r="A198" s="39"/>
      <c r="B198" s="40"/>
      <c r="C198" s="228" t="s">
        <v>1233</v>
      </c>
      <c r="D198" s="228" t="s">
        <v>365</v>
      </c>
      <c r="E198" s="229" t="s">
        <v>2722</v>
      </c>
      <c r="F198" s="230" t="s">
        <v>3135</v>
      </c>
      <c r="G198" s="231" t="s">
        <v>603</v>
      </c>
      <c r="H198" s="232">
        <v>3</v>
      </c>
      <c r="I198" s="233"/>
      <c r="J198" s="234">
        <f>ROUND(I198*H198,2)</f>
        <v>0</v>
      </c>
      <c r="K198" s="230" t="s">
        <v>1</v>
      </c>
      <c r="L198" s="45"/>
      <c r="M198" s="235" t="s">
        <v>1</v>
      </c>
      <c r="N198" s="236" t="s">
        <v>42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370</v>
      </c>
      <c r="AT198" s="239" t="s">
        <v>365</v>
      </c>
      <c r="AU198" s="239" t="s">
        <v>88</v>
      </c>
      <c r="AY198" s="18" t="s">
        <v>362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88</v>
      </c>
      <c r="BK198" s="240">
        <f>ROUND(I198*H198,2)</f>
        <v>0</v>
      </c>
      <c r="BL198" s="18" t="s">
        <v>370</v>
      </c>
      <c r="BM198" s="239" t="s">
        <v>1635</v>
      </c>
    </row>
    <row r="199" s="2" customFormat="1" ht="24.15" customHeight="1">
      <c r="A199" s="39"/>
      <c r="B199" s="40"/>
      <c r="C199" s="228" t="s">
        <v>1237</v>
      </c>
      <c r="D199" s="228" t="s">
        <v>365</v>
      </c>
      <c r="E199" s="229" t="s">
        <v>2761</v>
      </c>
      <c r="F199" s="230" t="s">
        <v>3136</v>
      </c>
      <c r="G199" s="231" t="s">
        <v>603</v>
      </c>
      <c r="H199" s="232">
        <v>3</v>
      </c>
      <c r="I199" s="233"/>
      <c r="J199" s="234">
        <f>ROUND(I199*H199,2)</f>
        <v>0</v>
      </c>
      <c r="K199" s="230" t="s">
        <v>1</v>
      </c>
      <c r="L199" s="45"/>
      <c r="M199" s="235" t="s">
        <v>1</v>
      </c>
      <c r="N199" s="236" t="s">
        <v>42</v>
      </c>
      <c r="O199" s="92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370</v>
      </c>
      <c r="AT199" s="239" t="s">
        <v>365</v>
      </c>
      <c r="AU199" s="239" t="s">
        <v>88</v>
      </c>
      <c r="AY199" s="18" t="s">
        <v>362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88</v>
      </c>
      <c r="BK199" s="240">
        <f>ROUND(I199*H199,2)</f>
        <v>0</v>
      </c>
      <c r="BL199" s="18" t="s">
        <v>370</v>
      </c>
      <c r="BM199" s="239" t="s">
        <v>1645</v>
      </c>
    </row>
    <row r="200" s="2" customFormat="1" ht="24.15" customHeight="1">
      <c r="A200" s="39"/>
      <c r="B200" s="40"/>
      <c r="C200" s="228" t="s">
        <v>1239</v>
      </c>
      <c r="D200" s="228" t="s">
        <v>365</v>
      </c>
      <c r="E200" s="229" t="s">
        <v>3138</v>
      </c>
      <c r="F200" s="230" t="s">
        <v>3139</v>
      </c>
      <c r="G200" s="231" t="s">
        <v>603</v>
      </c>
      <c r="H200" s="232">
        <v>12</v>
      </c>
      <c r="I200" s="233"/>
      <c r="J200" s="234">
        <f>ROUND(I200*H200,2)</f>
        <v>0</v>
      </c>
      <c r="K200" s="230" t="s">
        <v>1</v>
      </c>
      <c r="L200" s="45"/>
      <c r="M200" s="235" t="s">
        <v>1</v>
      </c>
      <c r="N200" s="236" t="s">
        <v>42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370</v>
      </c>
      <c r="AT200" s="239" t="s">
        <v>365</v>
      </c>
      <c r="AU200" s="239" t="s">
        <v>88</v>
      </c>
      <c r="AY200" s="18" t="s">
        <v>362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88</v>
      </c>
      <c r="BK200" s="240">
        <f>ROUND(I200*H200,2)</f>
        <v>0</v>
      </c>
      <c r="BL200" s="18" t="s">
        <v>370</v>
      </c>
      <c r="BM200" s="239" t="s">
        <v>1666</v>
      </c>
    </row>
    <row r="201" s="2" customFormat="1" ht="24.15" customHeight="1">
      <c r="A201" s="39"/>
      <c r="B201" s="40"/>
      <c r="C201" s="228" t="s">
        <v>1241</v>
      </c>
      <c r="D201" s="228" t="s">
        <v>365</v>
      </c>
      <c r="E201" s="229" t="s">
        <v>2690</v>
      </c>
      <c r="F201" s="230" t="s">
        <v>3140</v>
      </c>
      <c r="G201" s="231" t="s">
        <v>603</v>
      </c>
      <c r="H201" s="232">
        <v>3</v>
      </c>
      <c r="I201" s="233"/>
      <c r="J201" s="234">
        <f>ROUND(I201*H201,2)</f>
        <v>0</v>
      </c>
      <c r="K201" s="230" t="s">
        <v>1</v>
      </c>
      <c r="L201" s="45"/>
      <c r="M201" s="235" t="s">
        <v>1</v>
      </c>
      <c r="N201" s="236" t="s">
        <v>42</v>
      </c>
      <c r="O201" s="92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370</v>
      </c>
      <c r="AT201" s="239" t="s">
        <v>365</v>
      </c>
      <c r="AU201" s="239" t="s">
        <v>88</v>
      </c>
      <c r="AY201" s="18" t="s">
        <v>362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88</v>
      </c>
      <c r="BK201" s="240">
        <f>ROUND(I201*H201,2)</f>
        <v>0</v>
      </c>
      <c r="BL201" s="18" t="s">
        <v>370</v>
      </c>
      <c r="BM201" s="239" t="s">
        <v>1675</v>
      </c>
    </row>
    <row r="202" s="2" customFormat="1" ht="24.15" customHeight="1">
      <c r="A202" s="39"/>
      <c r="B202" s="40"/>
      <c r="C202" s="228" t="s">
        <v>1243</v>
      </c>
      <c r="D202" s="228" t="s">
        <v>365</v>
      </c>
      <c r="E202" s="229" t="s">
        <v>2702</v>
      </c>
      <c r="F202" s="230" t="s">
        <v>3143</v>
      </c>
      <c r="G202" s="231" t="s">
        <v>3144</v>
      </c>
      <c r="H202" s="232">
        <v>3</v>
      </c>
      <c r="I202" s="233"/>
      <c r="J202" s="234">
        <f>ROUND(I202*H202,2)</f>
        <v>0</v>
      </c>
      <c r="K202" s="230" t="s">
        <v>1</v>
      </c>
      <c r="L202" s="45"/>
      <c r="M202" s="235" t="s">
        <v>1</v>
      </c>
      <c r="N202" s="236" t="s">
        <v>42</v>
      </c>
      <c r="O202" s="92"/>
      <c r="P202" s="237">
        <f>O202*H202</f>
        <v>0</v>
      </c>
      <c r="Q202" s="237">
        <v>0</v>
      </c>
      <c r="R202" s="237">
        <f>Q202*H202</f>
        <v>0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370</v>
      </c>
      <c r="AT202" s="239" t="s">
        <v>365</v>
      </c>
      <c r="AU202" s="239" t="s">
        <v>88</v>
      </c>
      <c r="AY202" s="18" t="s">
        <v>362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88</v>
      </c>
      <c r="BK202" s="240">
        <f>ROUND(I202*H202,2)</f>
        <v>0</v>
      </c>
      <c r="BL202" s="18" t="s">
        <v>370</v>
      </c>
      <c r="BM202" s="239" t="s">
        <v>1689</v>
      </c>
    </row>
    <row r="203" s="2" customFormat="1" ht="16.5" customHeight="1">
      <c r="A203" s="39"/>
      <c r="B203" s="40"/>
      <c r="C203" s="228" t="s">
        <v>1246</v>
      </c>
      <c r="D203" s="228" t="s">
        <v>365</v>
      </c>
      <c r="E203" s="229" t="s">
        <v>2704</v>
      </c>
      <c r="F203" s="230" t="s">
        <v>3145</v>
      </c>
      <c r="G203" s="231" t="s">
        <v>3144</v>
      </c>
      <c r="H203" s="232">
        <v>3</v>
      </c>
      <c r="I203" s="233"/>
      <c r="J203" s="234">
        <f>ROUND(I203*H203,2)</f>
        <v>0</v>
      </c>
      <c r="K203" s="230" t="s">
        <v>1</v>
      </c>
      <c r="L203" s="45"/>
      <c r="M203" s="288" t="s">
        <v>1</v>
      </c>
      <c r="N203" s="289" t="s">
        <v>42</v>
      </c>
      <c r="O203" s="290"/>
      <c r="P203" s="291">
        <f>O203*H203</f>
        <v>0</v>
      </c>
      <c r="Q203" s="291">
        <v>0</v>
      </c>
      <c r="R203" s="291">
        <f>Q203*H203</f>
        <v>0</v>
      </c>
      <c r="S203" s="291">
        <v>0</v>
      </c>
      <c r="T203" s="292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370</v>
      </c>
      <c r="AT203" s="239" t="s">
        <v>365</v>
      </c>
      <c r="AU203" s="239" t="s">
        <v>88</v>
      </c>
      <c r="AY203" s="18" t="s">
        <v>362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88</v>
      </c>
      <c r="BK203" s="240">
        <f>ROUND(I203*H203,2)</f>
        <v>0</v>
      </c>
      <c r="BL203" s="18" t="s">
        <v>370</v>
      </c>
      <c r="BM203" s="239" t="s">
        <v>1704</v>
      </c>
    </row>
    <row r="204" s="2" customFormat="1" ht="6.96" customHeight="1">
      <c r="A204" s="39"/>
      <c r="B204" s="67"/>
      <c r="C204" s="68"/>
      <c r="D204" s="68"/>
      <c r="E204" s="68"/>
      <c r="F204" s="68"/>
      <c r="G204" s="68"/>
      <c r="H204" s="68"/>
      <c r="I204" s="68"/>
      <c r="J204" s="68"/>
      <c r="K204" s="68"/>
      <c r="L204" s="45"/>
      <c r="M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</row>
  </sheetData>
  <sheetProtection sheet="1" autoFilter="0" formatColumns="0" formatRows="0" objects="1" scenarios="1" spinCount="100000" saltValue="w680P3Z8roUE7N+vzKzCQxmwF9v13ALkFvaGRZsEwj0DV7wLzKa1XIAEeJpYUlACHEXmvUmefzQfsBOGPa7jAQ==" hashValue="VfuiUlWIchELZLiQYUeJ/vFocIBnV+bbZi/QQ7HSfrV7jj6lExIytMvRwPlcB+XCeRtL/ScMwQLtlhglph0/Cg==" algorithmName="SHA-512" password="CC35"/>
  <autoFilter ref="C129:K20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292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4429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5115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5188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ROUND(J130,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ROUND((SUM(BE130:BE191)),  2)</f>
        <v>0</v>
      </c>
      <c r="G37" s="39"/>
      <c r="H37" s="39"/>
      <c r="I37" s="166">
        <v>0.20999999999999999</v>
      </c>
      <c r="J37" s="165">
        <f>ROUND(((SUM(BE130:BE191))*I37),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ROUND((SUM(BF130:BF191)),  2)</f>
        <v>0</v>
      </c>
      <c r="G38" s="39"/>
      <c r="H38" s="39"/>
      <c r="I38" s="166">
        <v>0.12</v>
      </c>
      <c r="J38" s="165">
        <f>ROUND(((SUM(BF130:BF191))*I38),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ROUND((SUM(BG130:BG191)),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ROUND((SUM(BH130:BH191)),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ROUND((SUM(BI130:BI191)),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4429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5115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C14 - Rozv.-RP-S.xx_C-montáže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J130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5189</v>
      </c>
      <c r="E101" s="193"/>
      <c r="F101" s="193"/>
      <c r="G101" s="193"/>
      <c r="H101" s="193"/>
      <c r="I101" s="193"/>
      <c r="J101" s="194">
        <f>J131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5173</v>
      </c>
      <c r="E102" s="198"/>
      <c r="F102" s="198"/>
      <c r="G102" s="198"/>
      <c r="H102" s="198"/>
      <c r="I102" s="198"/>
      <c r="J102" s="199">
        <f>J132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5174</v>
      </c>
      <c r="E103" s="198"/>
      <c r="F103" s="198"/>
      <c r="G103" s="198"/>
      <c r="H103" s="198"/>
      <c r="I103" s="198"/>
      <c r="J103" s="199">
        <f>J145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5190</v>
      </c>
      <c r="E104" s="198"/>
      <c r="F104" s="198"/>
      <c r="G104" s="198"/>
      <c r="H104" s="198"/>
      <c r="I104" s="198"/>
      <c r="J104" s="199">
        <f>J158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5191</v>
      </c>
      <c r="E105" s="198"/>
      <c r="F105" s="198"/>
      <c r="G105" s="198"/>
      <c r="H105" s="198"/>
      <c r="I105" s="198"/>
      <c r="J105" s="199">
        <f>J171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5192</v>
      </c>
      <c r="E106" s="198"/>
      <c r="F106" s="198"/>
      <c r="G106" s="198"/>
      <c r="H106" s="198"/>
      <c r="I106" s="198"/>
      <c r="J106" s="199">
        <f>J183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347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85" t="str">
        <f>E7</f>
        <v>Stavební úpravy Ústecká 2855, Česká Lípa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" customFormat="1" ht="12" customHeight="1">
      <c r="B117" s="22"/>
      <c r="C117" s="33" t="s">
        <v>325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1" customFormat="1" ht="16.5" customHeight="1">
      <c r="B118" s="22"/>
      <c r="C118" s="23"/>
      <c r="D118" s="23"/>
      <c r="E118" s="185" t="s">
        <v>4429</v>
      </c>
      <c r="F118" s="23"/>
      <c r="G118" s="23"/>
      <c r="H118" s="23"/>
      <c r="I118" s="23"/>
      <c r="J118" s="23"/>
      <c r="K118" s="23"/>
      <c r="L118" s="21"/>
    </row>
    <row r="119" s="1" customFormat="1" ht="12" customHeight="1">
      <c r="B119" s="22"/>
      <c r="C119" s="33" t="s">
        <v>327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296" t="s">
        <v>5115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634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E13</f>
        <v>C14 - Rozv.-RP-S.xx_C-montáže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F16</f>
        <v xml:space="preserve">Ústecká 2855, Česká Lípa </v>
      </c>
      <c r="G124" s="41"/>
      <c r="H124" s="41"/>
      <c r="I124" s="33" t="s">
        <v>22</v>
      </c>
      <c r="J124" s="80" t="str">
        <f>IF(J16="","",J16)</f>
        <v>6. 8. 2025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24</v>
      </c>
      <c r="D126" s="41"/>
      <c r="E126" s="41"/>
      <c r="F126" s="28" t="str">
        <f>E19</f>
        <v>Město Č. Lípa, n. T.G.M. 1/1, 47 001 Česká Lípa</v>
      </c>
      <c r="G126" s="41"/>
      <c r="H126" s="41"/>
      <c r="I126" s="33" t="s">
        <v>30</v>
      </c>
      <c r="J126" s="37" t="str">
        <f>E25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28</v>
      </c>
      <c r="D127" s="41"/>
      <c r="E127" s="41"/>
      <c r="F127" s="28" t="str">
        <f>IF(E22="","",E22)</f>
        <v>Vyplň údaj</v>
      </c>
      <c r="G127" s="41"/>
      <c r="H127" s="41"/>
      <c r="I127" s="33" t="s">
        <v>33</v>
      </c>
      <c r="J127" s="37" t="str">
        <f>E28</f>
        <v xml:space="preserve"> 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1"/>
      <c r="B129" s="202"/>
      <c r="C129" s="203" t="s">
        <v>348</v>
      </c>
      <c r="D129" s="204" t="s">
        <v>61</v>
      </c>
      <c r="E129" s="204" t="s">
        <v>57</v>
      </c>
      <c r="F129" s="204" t="s">
        <v>58</v>
      </c>
      <c r="G129" s="204" t="s">
        <v>349</v>
      </c>
      <c r="H129" s="204" t="s">
        <v>350</v>
      </c>
      <c r="I129" s="204" t="s">
        <v>351</v>
      </c>
      <c r="J129" s="204" t="s">
        <v>331</v>
      </c>
      <c r="K129" s="205" t="s">
        <v>352</v>
      </c>
      <c r="L129" s="206"/>
      <c r="M129" s="101" t="s">
        <v>1</v>
      </c>
      <c r="N129" s="102" t="s">
        <v>40</v>
      </c>
      <c r="O129" s="102" t="s">
        <v>353</v>
      </c>
      <c r="P129" s="102" t="s">
        <v>354</v>
      </c>
      <c r="Q129" s="102" t="s">
        <v>355</v>
      </c>
      <c r="R129" s="102" t="s">
        <v>356</v>
      </c>
      <c r="S129" s="102" t="s">
        <v>357</v>
      </c>
      <c r="T129" s="103" t="s">
        <v>358</v>
      </c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</row>
    <row r="130" s="2" customFormat="1" ht="22.8" customHeight="1">
      <c r="A130" s="39"/>
      <c r="B130" s="40"/>
      <c r="C130" s="108" t="s">
        <v>359</v>
      </c>
      <c r="D130" s="41"/>
      <c r="E130" s="41"/>
      <c r="F130" s="41"/>
      <c r="G130" s="41"/>
      <c r="H130" s="41"/>
      <c r="I130" s="41"/>
      <c r="J130" s="207">
        <f>BK130</f>
        <v>0</v>
      </c>
      <c r="K130" s="41"/>
      <c r="L130" s="45"/>
      <c r="M130" s="104"/>
      <c r="N130" s="208"/>
      <c r="O130" s="105"/>
      <c r="P130" s="209">
        <f>P131</f>
        <v>0</v>
      </c>
      <c r="Q130" s="105"/>
      <c r="R130" s="209">
        <f>R131</f>
        <v>0</v>
      </c>
      <c r="S130" s="105"/>
      <c r="T130" s="210">
        <f>T131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75</v>
      </c>
      <c r="AU130" s="18" t="s">
        <v>333</v>
      </c>
      <c r="BK130" s="211">
        <f>BK131</f>
        <v>0</v>
      </c>
    </row>
    <row r="131" s="12" customFormat="1" ht="25.92" customHeight="1">
      <c r="A131" s="12"/>
      <c r="B131" s="212"/>
      <c r="C131" s="213"/>
      <c r="D131" s="214" t="s">
        <v>75</v>
      </c>
      <c r="E131" s="215" t="s">
        <v>2577</v>
      </c>
      <c r="F131" s="215" t="s">
        <v>5193</v>
      </c>
      <c r="G131" s="213"/>
      <c r="H131" s="213"/>
      <c r="I131" s="216"/>
      <c r="J131" s="217">
        <f>BK131</f>
        <v>0</v>
      </c>
      <c r="K131" s="213"/>
      <c r="L131" s="218"/>
      <c r="M131" s="219"/>
      <c r="N131" s="220"/>
      <c r="O131" s="220"/>
      <c r="P131" s="221">
        <f>P132+P145+P158+P171+P183</f>
        <v>0</v>
      </c>
      <c r="Q131" s="220"/>
      <c r="R131" s="221">
        <f>R132+R145+R158+R171+R183</f>
        <v>0</v>
      </c>
      <c r="S131" s="220"/>
      <c r="T131" s="222">
        <f>T132+T145+T158+T171+T183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83</v>
      </c>
      <c r="AT131" s="224" t="s">
        <v>75</v>
      </c>
      <c r="AU131" s="224" t="s">
        <v>76</v>
      </c>
      <c r="AY131" s="223" t="s">
        <v>362</v>
      </c>
      <c r="BK131" s="225">
        <f>BK132+BK145+BK158+BK171+BK183</f>
        <v>0</v>
      </c>
    </row>
    <row r="132" s="12" customFormat="1" ht="22.8" customHeight="1">
      <c r="A132" s="12"/>
      <c r="B132" s="212"/>
      <c r="C132" s="213"/>
      <c r="D132" s="214" t="s">
        <v>75</v>
      </c>
      <c r="E132" s="226" t="s">
        <v>2857</v>
      </c>
      <c r="F132" s="226" t="s">
        <v>5179</v>
      </c>
      <c r="G132" s="213"/>
      <c r="H132" s="213"/>
      <c r="I132" s="216"/>
      <c r="J132" s="227">
        <f>BK132</f>
        <v>0</v>
      </c>
      <c r="K132" s="213"/>
      <c r="L132" s="218"/>
      <c r="M132" s="219"/>
      <c r="N132" s="220"/>
      <c r="O132" s="220"/>
      <c r="P132" s="221">
        <f>SUM(P133:P144)</f>
        <v>0</v>
      </c>
      <c r="Q132" s="220"/>
      <c r="R132" s="221">
        <f>SUM(R133:R144)</f>
        <v>0</v>
      </c>
      <c r="S132" s="220"/>
      <c r="T132" s="222">
        <f>SUM(T133:T144)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83</v>
      </c>
      <c r="AT132" s="224" t="s">
        <v>75</v>
      </c>
      <c r="AU132" s="224" t="s">
        <v>83</v>
      </c>
      <c r="AY132" s="223" t="s">
        <v>362</v>
      </c>
      <c r="BK132" s="225">
        <f>SUM(BK133:BK144)</f>
        <v>0</v>
      </c>
    </row>
    <row r="133" s="2" customFormat="1" ht="24.15" customHeight="1">
      <c r="A133" s="39"/>
      <c r="B133" s="40"/>
      <c r="C133" s="228" t="s">
        <v>83</v>
      </c>
      <c r="D133" s="228" t="s">
        <v>365</v>
      </c>
      <c r="E133" s="229" t="s">
        <v>3188</v>
      </c>
      <c r="F133" s="230" t="s">
        <v>3189</v>
      </c>
      <c r="G133" s="231" t="s">
        <v>603</v>
      </c>
      <c r="H133" s="232">
        <v>1</v>
      </c>
      <c r="I133" s="233"/>
      <c r="J133" s="234">
        <f>ROUND(I133*H133,2)</f>
        <v>0</v>
      </c>
      <c r="K133" s="230" t="s">
        <v>369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88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88</v>
      </c>
    </row>
    <row r="134" s="2" customFormat="1" ht="33" customHeight="1">
      <c r="A134" s="39"/>
      <c r="B134" s="40"/>
      <c r="C134" s="228" t="s">
        <v>88</v>
      </c>
      <c r="D134" s="228" t="s">
        <v>365</v>
      </c>
      <c r="E134" s="229" t="s">
        <v>3190</v>
      </c>
      <c r="F134" s="230" t="s">
        <v>3191</v>
      </c>
      <c r="G134" s="231" t="s">
        <v>603</v>
      </c>
      <c r="H134" s="232">
        <v>1</v>
      </c>
      <c r="I134" s="233"/>
      <c r="J134" s="234">
        <f>ROUND(I134*H134,2)</f>
        <v>0</v>
      </c>
      <c r="K134" s="230" t="s">
        <v>369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88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370</v>
      </c>
    </row>
    <row r="135" s="2" customFormat="1" ht="24.15" customHeight="1">
      <c r="A135" s="39"/>
      <c r="B135" s="40"/>
      <c r="C135" s="228" t="s">
        <v>104</v>
      </c>
      <c r="D135" s="228" t="s">
        <v>365</v>
      </c>
      <c r="E135" s="229" t="s">
        <v>3192</v>
      </c>
      <c r="F135" s="230" t="s">
        <v>3193</v>
      </c>
      <c r="G135" s="231" t="s">
        <v>603</v>
      </c>
      <c r="H135" s="232">
        <v>1</v>
      </c>
      <c r="I135" s="233"/>
      <c r="J135" s="234">
        <f>ROUND(I135*H135,2)</f>
        <v>0</v>
      </c>
      <c r="K135" s="230" t="s">
        <v>369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88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386</v>
      </c>
    </row>
    <row r="136" s="2" customFormat="1" ht="24.15" customHeight="1">
      <c r="A136" s="39"/>
      <c r="B136" s="40"/>
      <c r="C136" s="228" t="s">
        <v>370</v>
      </c>
      <c r="D136" s="228" t="s">
        <v>365</v>
      </c>
      <c r="E136" s="229" t="s">
        <v>3194</v>
      </c>
      <c r="F136" s="230" t="s">
        <v>3195</v>
      </c>
      <c r="G136" s="231" t="s">
        <v>603</v>
      </c>
      <c r="H136" s="232">
        <v>2</v>
      </c>
      <c r="I136" s="233"/>
      <c r="J136" s="234">
        <f>ROUND(I136*H136,2)</f>
        <v>0</v>
      </c>
      <c r="K136" s="230" t="s">
        <v>369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88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383</v>
      </c>
    </row>
    <row r="137" s="2" customFormat="1" ht="24.15" customHeight="1">
      <c r="A137" s="39"/>
      <c r="B137" s="40"/>
      <c r="C137" s="228" t="s">
        <v>363</v>
      </c>
      <c r="D137" s="228" t="s">
        <v>365</v>
      </c>
      <c r="E137" s="229" t="s">
        <v>3159</v>
      </c>
      <c r="F137" s="230" t="s">
        <v>3160</v>
      </c>
      <c r="G137" s="231" t="s">
        <v>603</v>
      </c>
      <c r="H137" s="232">
        <v>3</v>
      </c>
      <c r="I137" s="233"/>
      <c r="J137" s="234">
        <f>ROUND(I137*H137,2)</f>
        <v>0</v>
      </c>
      <c r="K137" s="230" t="s">
        <v>369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370</v>
      </c>
      <c r="AT137" s="239" t="s">
        <v>365</v>
      </c>
      <c r="AU137" s="239" t="s">
        <v>88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370</v>
      </c>
      <c r="BM137" s="239" t="s">
        <v>411</v>
      </c>
    </row>
    <row r="138" s="2" customFormat="1" ht="24.15" customHeight="1">
      <c r="A138" s="39"/>
      <c r="B138" s="40"/>
      <c r="C138" s="228" t="s">
        <v>386</v>
      </c>
      <c r="D138" s="228" t="s">
        <v>365</v>
      </c>
      <c r="E138" s="229" t="s">
        <v>3161</v>
      </c>
      <c r="F138" s="230" t="s">
        <v>3162</v>
      </c>
      <c r="G138" s="231" t="s">
        <v>603</v>
      </c>
      <c r="H138" s="232">
        <v>16</v>
      </c>
      <c r="I138" s="233"/>
      <c r="J138" s="234">
        <f>ROUND(I138*H138,2)</f>
        <v>0</v>
      </c>
      <c r="K138" s="230" t="s">
        <v>369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88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8</v>
      </c>
    </row>
    <row r="139" s="2" customFormat="1" ht="24.15" customHeight="1">
      <c r="A139" s="39"/>
      <c r="B139" s="40"/>
      <c r="C139" s="228" t="s">
        <v>397</v>
      </c>
      <c r="D139" s="228" t="s">
        <v>365</v>
      </c>
      <c r="E139" s="229" t="s">
        <v>3163</v>
      </c>
      <c r="F139" s="230" t="s">
        <v>618</v>
      </c>
      <c r="G139" s="231" t="s">
        <v>603</v>
      </c>
      <c r="H139" s="232">
        <v>2</v>
      </c>
      <c r="I139" s="233"/>
      <c r="J139" s="234">
        <f>ROUND(I139*H139,2)</f>
        <v>0</v>
      </c>
      <c r="K139" s="230" t="s">
        <v>369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370</v>
      </c>
      <c r="AT139" s="239" t="s">
        <v>365</v>
      </c>
      <c r="AU139" s="239" t="s">
        <v>88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431</v>
      </c>
    </row>
    <row r="140" s="2" customFormat="1" ht="24.15" customHeight="1">
      <c r="A140" s="39"/>
      <c r="B140" s="40"/>
      <c r="C140" s="228" t="s">
        <v>383</v>
      </c>
      <c r="D140" s="228" t="s">
        <v>365</v>
      </c>
      <c r="E140" s="229" t="s">
        <v>3049</v>
      </c>
      <c r="F140" s="230" t="s">
        <v>3050</v>
      </c>
      <c r="G140" s="231" t="s">
        <v>603</v>
      </c>
      <c r="H140" s="232">
        <v>6</v>
      </c>
      <c r="I140" s="233"/>
      <c r="J140" s="234">
        <f>ROUND(I140*H140,2)</f>
        <v>0</v>
      </c>
      <c r="K140" s="230" t="s">
        <v>369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370</v>
      </c>
      <c r="AT140" s="239" t="s">
        <v>365</v>
      </c>
      <c r="AU140" s="239" t="s">
        <v>88</v>
      </c>
      <c r="AY140" s="18" t="s">
        <v>362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370</v>
      </c>
      <c r="BM140" s="239" t="s">
        <v>440</v>
      </c>
    </row>
    <row r="141" s="2" customFormat="1" ht="24.15" customHeight="1">
      <c r="A141" s="39"/>
      <c r="B141" s="40"/>
      <c r="C141" s="228" t="s">
        <v>406</v>
      </c>
      <c r="D141" s="228" t="s">
        <v>365</v>
      </c>
      <c r="E141" s="229" t="s">
        <v>3166</v>
      </c>
      <c r="F141" s="230" t="s">
        <v>3167</v>
      </c>
      <c r="G141" s="231" t="s">
        <v>603</v>
      </c>
      <c r="H141" s="232">
        <v>5</v>
      </c>
      <c r="I141" s="233"/>
      <c r="J141" s="234">
        <f>ROUND(I141*H141,2)</f>
        <v>0</v>
      </c>
      <c r="K141" s="230" t="s">
        <v>369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370</v>
      </c>
      <c r="AT141" s="239" t="s">
        <v>365</v>
      </c>
      <c r="AU141" s="239" t="s">
        <v>88</v>
      </c>
      <c r="AY141" s="18" t="s">
        <v>362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370</v>
      </c>
      <c r="BM141" s="239" t="s">
        <v>450</v>
      </c>
    </row>
    <row r="142" s="2" customFormat="1" ht="21.75" customHeight="1">
      <c r="A142" s="39"/>
      <c r="B142" s="40"/>
      <c r="C142" s="228" t="s">
        <v>411</v>
      </c>
      <c r="D142" s="228" t="s">
        <v>365</v>
      </c>
      <c r="E142" s="229" t="s">
        <v>3051</v>
      </c>
      <c r="F142" s="230" t="s">
        <v>3052</v>
      </c>
      <c r="G142" s="231" t="s">
        <v>603</v>
      </c>
      <c r="H142" s="232">
        <v>55</v>
      </c>
      <c r="I142" s="233"/>
      <c r="J142" s="234">
        <f>ROUND(I142*H142,2)</f>
        <v>0</v>
      </c>
      <c r="K142" s="230" t="s">
        <v>369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370</v>
      </c>
      <c r="AT142" s="239" t="s">
        <v>365</v>
      </c>
      <c r="AU142" s="239" t="s">
        <v>88</v>
      </c>
      <c r="AY142" s="18" t="s">
        <v>362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370</v>
      </c>
      <c r="BM142" s="239" t="s">
        <v>461</v>
      </c>
    </row>
    <row r="143" s="2" customFormat="1" ht="24.15" customHeight="1">
      <c r="A143" s="39"/>
      <c r="B143" s="40"/>
      <c r="C143" s="228" t="s">
        <v>416</v>
      </c>
      <c r="D143" s="228" t="s">
        <v>365</v>
      </c>
      <c r="E143" s="229" t="s">
        <v>3168</v>
      </c>
      <c r="F143" s="230" t="s">
        <v>3169</v>
      </c>
      <c r="G143" s="231" t="s">
        <v>603</v>
      </c>
      <c r="H143" s="232">
        <v>18</v>
      </c>
      <c r="I143" s="233"/>
      <c r="J143" s="234">
        <f>ROUND(I143*H143,2)</f>
        <v>0</v>
      </c>
      <c r="K143" s="230" t="s">
        <v>369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370</v>
      </c>
      <c r="AT143" s="239" t="s">
        <v>365</v>
      </c>
      <c r="AU143" s="239" t="s">
        <v>88</v>
      </c>
      <c r="AY143" s="18" t="s">
        <v>362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370</v>
      </c>
      <c r="BM143" s="239" t="s">
        <v>473</v>
      </c>
    </row>
    <row r="144" s="2" customFormat="1" ht="24.15" customHeight="1">
      <c r="A144" s="39"/>
      <c r="B144" s="40"/>
      <c r="C144" s="228" t="s">
        <v>8</v>
      </c>
      <c r="D144" s="228" t="s">
        <v>365</v>
      </c>
      <c r="E144" s="229" t="s">
        <v>202</v>
      </c>
      <c r="F144" s="230" t="s">
        <v>3170</v>
      </c>
      <c r="G144" s="231" t="s">
        <v>3144</v>
      </c>
      <c r="H144" s="232">
        <v>1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370</v>
      </c>
      <c r="AT144" s="239" t="s">
        <v>365</v>
      </c>
      <c r="AU144" s="239" t="s">
        <v>88</v>
      </c>
      <c r="AY144" s="18" t="s">
        <v>362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370</v>
      </c>
      <c r="BM144" s="239" t="s">
        <v>484</v>
      </c>
    </row>
    <row r="145" s="12" customFormat="1" ht="22.8" customHeight="1">
      <c r="A145" s="12"/>
      <c r="B145" s="212"/>
      <c r="C145" s="213"/>
      <c r="D145" s="214" t="s">
        <v>75</v>
      </c>
      <c r="E145" s="226" t="s">
        <v>2997</v>
      </c>
      <c r="F145" s="226" t="s">
        <v>5182</v>
      </c>
      <c r="G145" s="213"/>
      <c r="H145" s="213"/>
      <c r="I145" s="216"/>
      <c r="J145" s="227">
        <f>BK145</f>
        <v>0</v>
      </c>
      <c r="K145" s="213"/>
      <c r="L145" s="218"/>
      <c r="M145" s="219"/>
      <c r="N145" s="220"/>
      <c r="O145" s="220"/>
      <c r="P145" s="221">
        <f>SUM(P146:P157)</f>
        <v>0</v>
      </c>
      <c r="Q145" s="220"/>
      <c r="R145" s="221">
        <f>SUM(R146:R157)</f>
        <v>0</v>
      </c>
      <c r="S145" s="220"/>
      <c r="T145" s="222">
        <f>SUM(T146:T157)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3" t="s">
        <v>83</v>
      </c>
      <c r="AT145" s="224" t="s">
        <v>75</v>
      </c>
      <c r="AU145" s="224" t="s">
        <v>83</v>
      </c>
      <c r="AY145" s="223" t="s">
        <v>362</v>
      </c>
      <c r="BK145" s="225">
        <f>SUM(BK146:BK157)</f>
        <v>0</v>
      </c>
    </row>
    <row r="146" s="2" customFormat="1" ht="24.15" customHeight="1">
      <c r="A146" s="39"/>
      <c r="B146" s="40"/>
      <c r="C146" s="228" t="s">
        <v>427</v>
      </c>
      <c r="D146" s="228" t="s">
        <v>365</v>
      </c>
      <c r="E146" s="229" t="s">
        <v>3188</v>
      </c>
      <c r="F146" s="230" t="s">
        <v>3189</v>
      </c>
      <c r="G146" s="231" t="s">
        <v>603</v>
      </c>
      <c r="H146" s="232">
        <v>1</v>
      </c>
      <c r="I146" s="233"/>
      <c r="J146" s="234">
        <f>ROUND(I146*H146,2)</f>
        <v>0</v>
      </c>
      <c r="K146" s="230" t="s">
        <v>369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370</v>
      </c>
      <c r="AT146" s="239" t="s">
        <v>365</v>
      </c>
      <c r="AU146" s="239" t="s">
        <v>88</v>
      </c>
      <c r="AY146" s="18" t="s">
        <v>362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370</v>
      </c>
      <c r="BM146" s="239" t="s">
        <v>492</v>
      </c>
    </row>
    <row r="147" s="2" customFormat="1" ht="33" customHeight="1">
      <c r="A147" s="39"/>
      <c r="B147" s="40"/>
      <c r="C147" s="228" t="s">
        <v>431</v>
      </c>
      <c r="D147" s="228" t="s">
        <v>365</v>
      </c>
      <c r="E147" s="229" t="s">
        <v>3190</v>
      </c>
      <c r="F147" s="230" t="s">
        <v>3191</v>
      </c>
      <c r="G147" s="231" t="s">
        <v>603</v>
      </c>
      <c r="H147" s="232">
        <v>1</v>
      </c>
      <c r="I147" s="233"/>
      <c r="J147" s="234">
        <f>ROUND(I147*H147,2)</f>
        <v>0</v>
      </c>
      <c r="K147" s="230" t="s">
        <v>369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370</v>
      </c>
      <c r="AT147" s="239" t="s">
        <v>365</v>
      </c>
      <c r="AU147" s="239" t="s">
        <v>88</v>
      </c>
      <c r="AY147" s="18" t="s">
        <v>362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370</v>
      </c>
      <c r="BM147" s="239" t="s">
        <v>502</v>
      </c>
    </row>
    <row r="148" s="2" customFormat="1" ht="24.15" customHeight="1">
      <c r="A148" s="39"/>
      <c r="B148" s="40"/>
      <c r="C148" s="228" t="s">
        <v>435</v>
      </c>
      <c r="D148" s="228" t="s">
        <v>365</v>
      </c>
      <c r="E148" s="229" t="s">
        <v>3192</v>
      </c>
      <c r="F148" s="230" t="s">
        <v>3193</v>
      </c>
      <c r="G148" s="231" t="s">
        <v>603</v>
      </c>
      <c r="H148" s="232">
        <v>1</v>
      </c>
      <c r="I148" s="233"/>
      <c r="J148" s="234">
        <f>ROUND(I148*H148,2)</f>
        <v>0</v>
      </c>
      <c r="K148" s="230" t="s">
        <v>369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370</v>
      </c>
      <c r="AT148" s="239" t="s">
        <v>365</v>
      </c>
      <c r="AU148" s="239" t="s">
        <v>88</v>
      </c>
      <c r="AY148" s="18" t="s">
        <v>362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370</v>
      </c>
      <c r="BM148" s="239" t="s">
        <v>517</v>
      </c>
    </row>
    <row r="149" s="2" customFormat="1" ht="24.15" customHeight="1">
      <c r="A149" s="39"/>
      <c r="B149" s="40"/>
      <c r="C149" s="228" t="s">
        <v>440</v>
      </c>
      <c r="D149" s="228" t="s">
        <v>365</v>
      </c>
      <c r="E149" s="229" t="s">
        <v>3194</v>
      </c>
      <c r="F149" s="230" t="s">
        <v>3195</v>
      </c>
      <c r="G149" s="231" t="s">
        <v>603</v>
      </c>
      <c r="H149" s="232">
        <v>2</v>
      </c>
      <c r="I149" s="233"/>
      <c r="J149" s="234">
        <f>ROUND(I149*H149,2)</f>
        <v>0</v>
      </c>
      <c r="K149" s="230" t="s">
        <v>369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370</v>
      </c>
      <c r="AT149" s="239" t="s">
        <v>365</v>
      </c>
      <c r="AU149" s="239" t="s">
        <v>88</v>
      </c>
      <c r="AY149" s="18" t="s">
        <v>362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370</v>
      </c>
      <c r="BM149" s="239" t="s">
        <v>526</v>
      </c>
    </row>
    <row r="150" s="2" customFormat="1" ht="24.15" customHeight="1">
      <c r="A150" s="39"/>
      <c r="B150" s="40"/>
      <c r="C150" s="228" t="s">
        <v>445</v>
      </c>
      <c r="D150" s="228" t="s">
        <v>365</v>
      </c>
      <c r="E150" s="229" t="s">
        <v>3159</v>
      </c>
      <c r="F150" s="230" t="s">
        <v>3160</v>
      </c>
      <c r="G150" s="231" t="s">
        <v>603</v>
      </c>
      <c r="H150" s="232">
        <v>6</v>
      </c>
      <c r="I150" s="233"/>
      <c r="J150" s="234">
        <f>ROUND(I150*H150,2)</f>
        <v>0</v>
      </c>
      <c r="K150" s="230" t="s">
        <v>369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370</v>
      </c>
      <c r="AT150" s="239" t="s">
        <v>365</v>
      </c>
      <c r="AU150" s="239" t="s">
        <v>88</v>
      </c>
      <c r="AY150" s="18" t="s">
        <v>362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370</v>
      </c>
      <c r="BM150" s="239" t="s">
        <v>536</v>
      </c>
    </row>
    <row r="151" s="2" customFormat="1" ht="24.15" customHeight="1">
      <c r="A151" s="39"/>
      <c r="B151" s="40"/>
      <c r="C151" s="228" t="s">
        <v>450</v>
      </c>
      <c r="D151" s="228" t="s">
        <v>365</v>
      </c>
      <c r="E151" s="229" t="s">
        <v>3161</v>
      </c>
      <c r="F151" s="230" t="s">
        <v>3162</v>
      </c>
      <c r="G151" s="231" t="s">
        <v>603</v>
      </c>
      <c r="H151" s="232">
        <v>16</v>
      </c>
      <c r="I151" s="233"/>
      <c r="J151" s="234">
        <f>ROUND(I151*H151,2)</f>
        <v>0</v>
      </c>
      <c r="K151" s="230" t="s">
        <v>369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370</v>
      </c>
      <c r="AT151" s="239" t="s">
        <v>365</v>
      </c>
      <c r="AU151" s="239" t="s">
        <v>88</v>
      </c>
      <c r="AY151" s="18" t="s">
        <v>362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370</v>
      </c>
      <c r="BM151" s="239" t="s">
        <v>544</v>
      </c>
    </row>
    <row r="152" s="2" customFormat="1" ht="24.15" customHeight="1">
      <c r="A152" s="39"/>
      <c r="B152" s="40"/>
      <c r="C152" s="228" t="s">
        <v>456</v>
      </c>
      <c r="D152" s="228" t="s">
        <v>365</v>
      </c>
      <c r="E152" s="229" t="s">
        <v>3163</v>
      </c>
      <c r="F152" s="230" t="s">
        <v>618</v>
      </c>
      <c r="G152" s="231" t="s">
        <v>603</v>
      </c>
      <c r="H152" s="232">
        <v>2</v>
      </c>
      <c r="I152" s="233"/>
      <c r="J152" s="234">
        <f>ROUND(I152*H152,2)</f>
        <v>0</v>
      </c>
      <c r="K152" s="230" t="s">
        <v>369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370</v>
      </c>
      <c r="AT152" s="239" t="s">
        <v>365</v>
      </c>
      <c r="AU152" s="239" t="s">
        <v>88</v>
      </c>
      <c r="AY152" s="18" t="s">
        <v>362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370</v>
      </c>
      <c r="BM152" s="239" t="s">
        <v>554</v>
      </c>
    </row>
    <row r="153" s="2" customFormat="1" ht="24.15" customHeight="1">
      <c r="A153" s="39"/>
      <c r="B153" s="40"/>
      <c r="C153" s="228" t="s">
        <v>461</v>
      </c>
      <c r="D153" s="228" t="s">
        <v>365</v>
      </c>
      <c r="E153" s="229" t="s">
        <v>3049</v>
      </c>
      <c r="F153" s="230" t="s">
        <v>3050</v>
      </c>
      <c r="G153" s="231" t="s">
        <v>603</v>
      </c>
      <c r="H153" s="232">
        <v>6</v>
      </c>
      <c r="I153" s="233"/>
      <c r="J153" s="234">
        <f>ROUND(I153*H153,2)</f>
        <v>0</v>
      </c>
      <c r="K153" s="230" t="s">
        <v>369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370</v>
      </c>
      <c r="AT153" s="239" t="s">
        <v>365</v>
      </c>
      <c r="AU153" s="239" t="s">
        <v>88</v>
      </c>
      <c r="AY153" s="18" t="s">
        <v>362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370</v>
      </c>
      <c r="BM153" s="239" t="s">
        <v>574</v>
      </c>
    </row>
    <row r="154" s="2" customFormat="1" ht="24.15" customHeight="1">
      <c r="A154" s="39"/>
      <c r="B154" s="40"/>
      <c r="C154" s="228" t="s">
        <v>7</v>
      </c>
      <c r="D154" s="228" t="s">
        <v>365</v>
      </c>
      <c r="E154" s="229" t="s">
        <v>3166</v>
      </c>
      <c r="F154" s="230" t="s">
        <v>3167</v>
      </c>
      <c r="G154" s="231" t="s">
        <v>603</v>
      </c>
      <c r="H154" s="232">
        <v>5</v>
      </c>
      <c r="I154" s="233"/>
      <c r="J154" s="234">
        <f>ROUND(I154*H154,2)</f>
        <v>0</v>
      </c>
      <c r="K154" s="230" t="s">
        <v>369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370</v>
      </c>
      <c r="AT154" s="239" t="s">
        <v>365</v>
      </c>
      <c r="AU154" s="239" t="s">
        <v>88</v>
      </c>
      <c r="AY154" s="18" t="s">
        <v>362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370</v>
      </c>
      <c r="BM154" s="239" t="s">
        <v>1132</v>
      </c>
    </row>
    <row r="155" s="2" customFormat="1" ht="21.75" customHeight="1">
      <c r="A155" s="39"/>
      <c r="B155" s="40"/>
      <c r="C155" s="228" t="s">
        <v>473</v>
      </c>
      <c r="D155" s="228" t="s">
        <v>365</v>
      </c>
      <c r="E155" s="229" t="s">
        <v>3051</v>
      </c>
      <c r="F155" s="230" t="s">
        <v>3052</v>
      </c>
      <c r="G155" s="231" t="s">
        <v>603</v>
      </c>
      <c r="H155" s="232">
        <v>61</v>
      </c>
      <c r="I155" s="233"/>
      <c r="J155" s="234">
        <f>ROUND(I155*H155,2)</f>
        <v>0</v>
      </c>
      <c r="K155" s="230" t="s">
        <v>369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370</v>
      </c>
      <c r="AT155" s="239" t="s">
        <v>365</v>
      </c>
      <c r="AU155" s="239" t="s">
        <v>88</v>
      </c>
      <c r="AY155" s="18" t="s">
        <v>362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370</v>
      </c>
      <c r="BM155" s="239" t="s">
        <v>1141</v>
      </c>
    </row>
    <row r="156" s="2" customFormat="1" ht="24.15" customHeight="1">
      <c r="A156" s="39"/>
      <c r="B156" s="40"/>
      <c r="C156" s="228" t="s">
        <v>479</v>
      </c>
      <c r="D156" s="228" t="s">
        <v>365</v>
      </c>
      <c r="E156" s="229" t="s">
        <v>3168</v>
      </c>
      <c r="F156" s="230" t="s">
        <v>3169</v>
      </c>
      <c r="G156" s="231" t="s">
        <v>603</v>
      </c>
      <c r="H156" s="232">
        <v>19</v>
      </c>
      <c r="I156" s="233"/>
      <c r="J156" s="234">
        <f>ROUND(I156*H156,2)</f>
        <v>0</v>
      </c>
      <c r="K156" s="230" t="s">
        <v>369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370</v>
      </c>
      <c r="AT156" s="239" t="s">
        <v>365</v>
      </c>
      <c r="AU156" s="239" t="s">
        <v>88</v>
      </c>
      <c r="AY156" s="18" t="s">
        <v>362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370</v>
      </c>
      <c r="BM156" s="239" t="s">
        <v>1149</v>
      </c>
    </row>
    <row r="157" s="2" customFormat="1" ht="24.15" customHeight="1">
      <c r="A157" s="39"/>
      <c r="B157" s="40"/>
      <c r="C157" s="228" t="s">
        <v>484</v>
      </c>
      <c r="D157" s="228" t="s">
        <v>365</v>
      </c>
      <c r="E157" s="229" t="s">
        <v>202</v>
      </c>
      <c r="F157" s="230" t="s">
        <v>3170</v>
      </c>
      <c r="G157" s="231" t="s">
        <v>3144</v>
      </c>
      <c r="H157" s="232">
        <v>1</v>
      </c>
      <c r="I157" s="233"/>
      <c r="J157" s="234">
        <f>ROUND(I157*H157,2)</f>
        <v>0</v>
      </c>
      <c r="K157" s="230" t="s">
        <v>1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370</v>
      </c>
      <c r="AT157" s="239" t="s">
        <v>365</v>
      </c>
      <c r="AU157" s="239" t="s">
        <v>88</v>
      </c>
      <c r="AY157" s="18" t="s">
        <v>362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88</v>
      </c>
      <c r="BK157" s="240">
        <f>ROUND(I157*H157,2)</f>
        <v>0</v>
      </c>
      <c r="BL157" s="18" t="s">
        <v>370</v>
      </c>
      <c r="BM157" s="239" t="s">
        <v>1159</v>
      </c>
    </row>
    <row r="158" s="12" customFormat="1" ht="22.8" customHeight="1">
      <c r="A158" s="12"/>
      <c r="B158" s="212"/>
      <c r="C158" s="213"/>
      <c r="D158" s="214" t="s">
        <v>75</v>
      </c>
      <c r="E158" s="226" t="s">
        <v>3006</v>
      </c>
      <c r="F158" s="226" t="s">
        <v>5194</v>
      </c>
      <c r="G158" s="213"/>
      <c r="H158" s="213"/>
      <c r="I158" s="216"/>
      <c r="J158" s="227">
        <f>BK158</f>
        <v>0</v>
      </c>
      <c r="K158" s="213"/>
      <c r="L158" s="218"/>
      <c r="M158" s="219"/>
      <c r="N158" s="220"/>
      <c r="O158" s="220"/>
      <c r="P158" s="221">
        <f>SUM(P159:P170)</f>
        <v>0</v>
      </c>
      <c r="Q158" s="220"/>
      <c r="R158" s="221">
        <f>SUM(R159:R170)</f>
        <v>0</v>
      </c>
      <c r="S158" s="220"/>
      <c r="T158" s="222">
        <f>SUM(T159:T170)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3" t="s">
        <v>83</v>
      </c>
      <c r="AT158" s="224" t="s">
        <v>75</v>
      </c>
      <c r="AU158" s="224" t="s">
        <v>83</v>
      </c>
      <c r="AY158" s="223" t="s">
        <v>362</v>
      </c>
      <c r="BK158" s="225">
        <f>SUM(BK159:BK170)</f>
        <v>0</v>
      </c>
    </row>
    <row r="159" s="2" customFormat="1" ht="24.15" customHeight="1">
      <c r="A159" s="39"/>
      <c r="B159" s="40"/>
      <c r="C159" s="228" t="s">
        <v>488</v>
      </c>
      <c r="D159" s="228" t="s">
        <v>365</v>
      </c>
      <c r="E159" s="229" t="s">
        <v>3153</v>
      </c>
      <c r="F159" s="230" t="s">
        <v>3154</v>
      </c>
      <c r="G159" s="231" t="s">
        <v>603</v>
      </c>
      <c r="H159" s="232">
        <v>1</v>
      </c>
      <c r="I159" s="233"/>
      <c r="J159" s="234">
        <f>ROUND(I159*H159,2)</f>
        <v>0</v>
      </c>
      <c r="K159" s="230" t="s">
        <v>369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370</v>
      </c>
      <c r="AT159" s="239" t="s">
        <v>365</v>
      </c>
      <c r="AU159" s="239" t="s">
        <v>88</v>
      </c>
      <c r="AY159" s="18" t="s">
        <v>362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370</v>
      </c>
      <c r="BM159" s="239" t="s">
        <v>1171</v>
      </c>
    </row>
    <row r="160" s="2" customFormat="1" ht="37.8" customHeight="1">
      <c r="A160" s="39"/>
      <c r="B160" s="40"/>
      <c r="C160" s="228" t="s">
        <v>492</v>
      </c>
      <c r="D160" s="228" t="s">
        <v>365</v>
      </c>
      <c r="E160" s="229" t="s">
        <v>3155</v>
      </c>
      <c r="F160" s="230" t="s">
        <v>3156</v>
      </c>
      <c r="G160" s="231" t="s">
        <v>603</v>
      </c>
      <c r="H160" s="232">
        <v>1</v>
      </c>
      <c r="I160" s="233"/>
      <c r="J160" s="234">
        <f>ROUND(I160*H160,2)</f>
        <v>0</v>
      </c>
      <c r="K160" s="230" t="s">
        <v>369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370</v>
      </c>
      <c r="AT160" s="239" t="s">
        <v>365</v>
      </c>
      <c r="AU160" s="239" t="s">
        <v>88</v>
      </c>
      <c r="AY160" s="18" t="s">
        <v>362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370</v>
      </c>
      <c r="BM160" s="239" t="s">
        <v>1180</v>
      </c>
    </row>
    <row r="161" s="2" customFormat="1" ht="24.15" customHeight="1">
      <c r="A161" s="39"/>
      <c r="B161" s="40"/>
      <c r="C161" s="228" t="s">
        <v>497</v>
      </c>
      <c r="D161" s="228" t="s">
        <v>365</v>
      </c>
      <c r="E161" s="229" t="s">
        <v>3157</v>
      </c>
      <c r="F161" s="230" t="s">
        <v>3158</v>
      </c>
      <c r="G161" s="231" t="s">
        <v>603</v>
      </c>
      <c r="H161" s="232">
        <v>1</v>
      </c>
      <c r="I161" s="233"/>
      <c r="J161" s="234">
        <f>ROUND(I161*H161,2)</f>
        <v>0</v>
      </c>
      <c r="K161" s="230" t="s">
        <v>369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370</v>
      </c>
      <c r="AT161" s="239" t="s">
        <v>365</v>
      </c>
      <c r="AU161" s="239" t="s">
        <v>88</v>
      </c>
      <c r="AY161" s="18" t="s">
        <v>362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88</v>
      </c>
      <c r="BK161" s="240">
        <f>ROUND(I161*H161,2)</f>
        <v>0</v>
      </c>
      <c r="BL161" s="18" t="s">
        <v>370</v>
      </c>
      <c r="BM161" s="239" t="s">
        <v>1190</v>
      </c>
    </row>
    <row r="162" s="2" customFormat="1" ht="24.15" customHeight="1">
      <c r="A162" s="39"/>
      <c r="B162" s="40"/>
      <c r="C162" s="228" t="s">
        <v>502</v>
      </c>
      <c r="D162" s="228" t="s">
        <v>365</v>
      </c>
      <c r="E162" s="229" t="s">
        <v>3194</v>
      </c>
      <c r="F162" s="230" t="s">
        <v>3195</v>
      </c>
      <c r="G162" s="231" t="s">
        <v>603</v>
      </c>
      <c r="H162" s="232">
        <v>2</v>
      </c>
      <c r="I162" s="233"/>
      <c r="J162" s="234">
        <f>ROUND(I162*H162,2)</f>
        <v>0</v>
      </c>
      <c r="K162" s="230" t="s">
        <v>369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370</v>
      </c>
      <c r="AT162" s="239" t="s">
        <v>365</v>
      </c>
      <c r="AU162" s="239" t="s">
        <v>88</v>
      </c>
      <c r="AY162" s="18" t="s">
        <v>362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88</v>
      </c>
      <c r="BK162" s="240">
        <f>ROUND(I162*H162,2)</f>
        <v>0</v>
      </c>
      <c r="BL162" s="18" t="s">
        <v>370</v>
      </c>
      <c r="BM162" s="239" t="s">
        <v>1201</v>
      </c>
    </row>
    <row r="163" s="2" customFormat="1" ht="24.15" customHeight="1">
      <c r="A163" s="39"/>
      <c r="B163" s="40"/>
      <c r="C163" s="228" t="s">
        <v>509</v>
      </c>
      <c r="D163" s="228" t="s">
        <v>365</v>
      </c>
      <c r="E163" s="229" t="s">
        <v>3159</v>
      </c>
      <c r="F163" s="230" t="s">
        <v>3160</v>
      </c>
      <c r="G163" s="231" t="s">
        <v>603</v>
      </c>
      <c r="H163" s="232">
        <v>1</v>
      </c>
      <c r="I163" s="233"/>
      <c r="J163" s="234">
        <f>ROUND(I163*H163,2)</f>
        <v>0</v>
      </c>
      <c r="K163" s="230" t="s">
        <v>369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370</v>
      </c>
      <c r="AT163" s="239" t="s">
        <v>365</v>
      </c>
      <c r="AU163" s="239" t="s">
        <v>88</v>
      </c>
      <c r="AY163" s="18" t="s">
        <v>362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88</v>
      </c>
      <c r="BK163" s="240">
        <f>ROUND(I163*H163,2)</f>
        <v>0</v>
      </c>
      <c r="BL163" s="18" t="s">
        <v>370</v>
      </c>
      <c r="BM163" s="239" t="s">
        <v>1214</v>
      </c>
    </row>
    <row r="164" s="2" customFormat="1" ht="24.15" customHeight="1">
      <c r="A164" s="39"/>
      <c r="B164" s="40"/>
      <c r="C164" s="228" t="s">
        <v>517</v>
      </c>
      <c r="D164" s="228" t="s">
        <v>365</v>
      </c>
      <c r="E164" s="229" t="s">
        <v>3161</v>
      </c>
      <c r="F164" s="230" t="s">
        <v>3162</v>
      </c>
      <c r="G164" s="231" t="s">
        <v>603</v>
      </c>
      <c r="H164" s="232">
        <v>6</v>
      </c>
      <c r="I164" s="233"/>
      <c r="J164" s="234">
        <f>ROUND(I164*H164,2)</f>
        <v>0</v>
      </c>
      <c r="K164" s="230" t="s">
        <v>369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370</v>
      </c>
      <c r="AT164" s="239" t="s">
        <v>365</v>
      </c>
      <c r="AU164" s="239" t="s">
        <v>88</v>
      </c>
      <c r="AY164" s="18" t="s">
        <v>362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88</v>
      </c>
      <c r="BK164" s="240">
        <f>ROUND(I164*H164,2)</f>
        <v>0</v>
      </c>
      <c r="BL164" s="18" t="s">
        <v>370</v>
      </c>
      <c r="BM164" s="239" t="s">
        <v>1222</v>
      </c>
    </row>
    <row r="165" s="2" customFormat="1" ht="24.15" customHeight="1">
      <c r="A165" s="39"/>
      <c r="B165" s="40"/>
      <c r="C165" s="228" t="s">
        <v>522</v>
      </c>
      <c r="D165" s="228" t="s">
        <v>365</v>
      </c>
      <c r="E165" s="229" t="s">
        <v>3163</v>
      </c>
      <c r="F165" s="230" t="s">
        <v>618</v>
      </c>
      <c r="G165" s="231" t="s">
        <v>603</v>
      </c>
      <c r="H165" s="232">
        <v>2</v>
      </c>
      <c r="I165" s="233"/>
      <c r="J165" s="234">
        <f>ROUND(I165*H165,2)</f>
        <v>0</v>
      </c>
      <c r="K165" s="230" t="s">
        <v>369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370</v>
      </c>
      <c r="AT165" s="239" t="s">
        <v>365</v>
      </c>
      <c r="AU165" s="239" t="s">
        <v>88</v>
      </c>
      <c r="AY165" s="18" t="s">
        <v>362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88</v>
      </c>
      <c r="BK165" s="240">
        <f>ROUND(I165*H165,2)</f>
        <v>0</v>
      </c>
      <c r="BL165" s="18" t="s">
        <v>370</v>
      </c>
      <c r="BM165" s="239" t="s">
        <v>1233</v>
      </c>
    </row>
    <row r="166" s="2" customFormat="1" ht="24.15" customHeight="1">
      <c r="A166" s="39"/>
      <c r="B166" s="40"/>
      <c r="C166" s="228" t="s">
        <v>526</v>
      </c>
      <c r="D166" s="228" t="s">
        <v>365</v>
      </c>
      <c r="E166" s="229" t="s">
        <v>3049</v>
      </c>
      <c r="F166" s="230" t="s">
        <v>3050</v>
      </c>
      <c r="G166" s="231" t="s">
        <v>603</v>
      </c>
      <c r="H166" s="232">
        <v>1</v>
      </c>
      <c r="I166" s="233"/>
      <c r="J166" s="234">
        <f>ROUND(I166*H166,2)</f>
        <v>0</v>
      </c>
      <c r="K166" s="230" t="s">
        <v>369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370</v>
      </c>
      <c r="AT166" s="239" t="s">
        <v>365</v>
      </c>
      <c r="AU166" s="239" t="s">
        <v>88</v>
      </c>
      <c r="AY166" s="18" t="s">
        <v>362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88</v>
      </c>
      <c r="BK166" s="240">
        <f>ROUND(I166*H166,2)</f>
        <v>0</v>
      </c>
      <c r="BL166" s="18" t="s">
        <v>370</v>
      </c>
      <c r="BM166" s="239" t="s">
        <v>1239</v>
      </c>
    </row>
    <row r="167" s="2" customFormat="1" ht="24.15" customHeight="1">
      <c r="A167" s="39"/>
      <c r="B167" s="40"/>
      <c r="C167" s="228" t="s">
        <v>530</v>
      </c>
      <c r="D167" s="228" t="s">
        <v>365</v>
      </c>
      <c r="E167" s="229" t="s">
        <v>3166</v>
      </c>
      <c r="F167" s="230" t="s">
        <v>3167</v>
      </c>
      <c r="G167" s="231" t="s">
        <v>603</v>
      </c>
      <c r="H167" s="232">
        <v>3</v>
      </c>
      <c r="I167" s="233"/>
      <c r="J167" s="234">
        <f>ROUND(I167*H167,2)</f>
        <v>0</v>
      </c>
      <c r="K167" s="230" t="s">
        <v>369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370</v>
      </c>
      <c r="AT167" s="239" t="s">
        <v>365</v>
      </c>
      <c r="AU167" s="239" t="s">
        <v>88</v>
      </c>
      <c r="AY167" s="18" t="s">
        <v>362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88</v>
      </c>
      <c r="BK167" s="240">
        <f>ROUND(I167*H167,2)</f>
        <v>0</v>
      </c>
      <c r="BL167" s="18" t="s">
        <v>370</v>
      </c>
      <c r="BM167" s="239" t="s">
        <v>1243</v>
      </c>
    </row>
    <row r="168" s="2" customFormat="1" ht="21.75" customHeight="1">
      <c r="A168" s="39"/>
      <c r="B168" s="40"/>
      <c r="C168" s="228" t="s">
        <v>536</v>
      </c>
      <c r="D168" s="228" t="s">
        <v>365</v>
      </c>
      <c r="E168" s="229" t="s">
        <v>3051</v>
      </c>
      <c r="F168" s="230" t="s">
        <v>3052</v>
      </c>
      <c r="G168" s="231" t="s">
        <v>603</v>
      </c>
      <c r="H168" s="232">
        <v>35</v>
      </c>
      <c r="I168" s="233"/>
      <c r="J168" s="234">
        <f>ROUND(I168*H168,2)</f>
        <v>0</v>
      </c>
      <c r="K168" s="230" t="s">
        <v>369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370</v>
      </c>
      <c r="AT168" s="239" t="s">
        <v>365</v>
      </c>
      <c r="AU168" s="239" t="s">
        <v>88</v>
      </c>
      <c r="AY168" s="18" t="s">
        <v>362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88</v>
      </c>
      <c r="BK168" s="240">
        <f>ROUND(I168*H168,2)</f>
        <v>0</v>
      </c>
      <c r="BL168" s="18" t="s">
        <v>370</v>
      </c>
      <c r="BM168" s="239" t="s">
        <v>1249</v>
      </c>
    </row>
    <row r="169" s="2" customFormat="1" ht="24.15" customHeight="1">
      <c r="A169" s="39"/>
      <c r="B169" s="40"/>
      <c r="C169" s="228" t="s">
        <v>540</v>
      </c>
      <c r="D169" s="228" t="s">
        <v>365</v>
      </c>
      <c r="E169" s="229" t="s">
        <v>3168</v>
      </c>
      <c r="F169" s="230" t="s">
        <v>3169</v>
      </c>
      <c r="G169" s="231" t="s">
        <v>603</v>
      </c>
      <c r="H169" s="232">
        <v>12</v>
      </c>
      <c r="I169" s="233"/>
      <c r="J169" s="234">
        <f>ROUND(I169*H169,2)</f>
        <v>0</v>
      </c>
      <c r="K169" s="230" t="s">
        <v>369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370</v>
      </c>
      <c r="AT169" s="239" t="s">
        <v>365</v>
      </c>
      <c r="AU169" s="239" t="s">
        <v>88</v>
      </c>
      <c r="AY169" s="18" t="s">
        <v>362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88</v>
      </c>
      <c r="BK169" s="240">
        <f>ROUND(I169*H169,2)</f>
        <v>0</v>
      </c>
      <c r="BL169" s="18" t="s">
        <v>370</v>
      </c>
      <c r="BM169" s="239" t="s">
        <v>1258</v>
      </c>
    </row>
    <row r="170" s="2" customFormat="1" ht="24.15" customHeight="1">
      <c r="A170" s="39"/>
      <c r="B170" s="40"/>
      <c r="C170" s="228" t="s">
        <v>544</v>
      </c>
      <c r="D170" s="228" t="s">
        <v>365</v>
      </c>
      <c r="E170" s="229" t="s">
        <v>202</v>
      </c>
      <c r="F170" s="230" t="s">
        <v>3170</v>
      </c>
      <c r="G170" s="231" t="s">
        <v>3144</v>
      </c>
      <c r="H170" s="232">
        <v>1</v>
      </c>
      <c r="I170" s="233"/>
      <c r="J170" s="234">
        <f>ROUND(I170*H170,2)</f>
        <v>0</v>
      </c>
      <c r="K170" s="230" t="s">
        <v>1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370</v>
      </c>
      <c r="AT170" s="239" t="s">
        <v>365</v>
      </c>
      <c r="AU170" s="239" t="s">
        <v>88</v>
      </c>
      <c r="AY170" s="18" t="s">
        <v>362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88</v>
      </c>
      <c r="BK170" s="240">
        <f>ROUND(I170*H170,2)</f>
        <v>0</v>
      </c>
      <c r="BL170" s="18" t="s">
        <v>370</v>
      </c>
      <c r="BM170" s="239" t="s">
        <v>1199</v>
      </c>
    </row>
    <row r="171" s="12" customFormat="1" ht="22.8" customHeight="1">
      <c r="A171" s="12"/>
      <c r="B171" s="212"/>
      <c r="C171" s="213"/>
      <c r="D171" s="214" t="s">
        <v>75</v>
      </c>
      <c r="E171" s="226" t="s">
        <v>3083</v>
      </c>
      <c r="F171" s="226" t="s">
        <v>5195</v>
      </c>
      <c r="G171" s="213"/>
      <c r="H171" s="213"/>
      <c r="I171" s="216"/>
      <c r="J171" s="227">
        <f>BK171</f>
        <v>0</v>
      </c>
      <c r="K171" s="213"/>
      <c r="L171" s="218"/>
      <c r="M171" s="219"/>
      <c r="N171" s="220"/>
      <c r="O171" s="220"/>
      <c r="P171" s="221">
        <f>SUM(P172:P182)</f>
        <v>0</v>
      </c>
      <c r="Q171" s="220"/>
      <c r="R171" s="221">
        <f>SUM(R172:R182)</f>
        <v>0</v>
      </c>
      <c r="S171" s="220"/>
      <c r="T171" s="222">
        <f>SUM(T172:T182)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3" t="s">
        <v>83</v>
      </c>
      <c r="AT171" s="224" t="s">
        <v>75</v>
      </c>
      <c r="AU171" s="224" t="s">
        <v>83</v>
      </c>
      <c r="AY171" s="223" t="s">
        <v>362</v>
      </c>
      <c r="BK171" s="225">
        <f>SUM(BK172:BK182)</f>
        <v>0</v>
      </c>
    </row>
    <row r="172" s="2" customFormat="1" ht="24.15" customHeight="1">
      <c r="A172" s="39"/>
      <c r="B172" s="40"/>
      <c r="C172" s="228" t="s">
        <v>548</v>
      </c>
      <c r="D172" s="228" t="s">
        <v>365</v>
      </c>
      <c r="E172" s="229" t="s">
        <v>3188</v>
      </c>
      <c r="F172" s="230" t="s">
        <v>3189</v>
      </c>
      <c r="G172" s="231" t="s">
        <v>603</v>
      </c>
      <c r="H172" s="232">
        <v>1</v>
      </c>
      <c r="I172" s="233"/>
      <c r="J172" s="234">
        <f>ROUND(I172*H172,2)</f>
        <v>0</v>
      </c>
      <c r="K172" s="230" t="s">
        <v>369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370</v>
      </c>
      <c r="AT172" s="239" t="s">
        <v>365</v>
      </c>
      <c r="AU172" s="239" t="s">
        <v>88</v>
      </c>
      <c r="AY172" s="18" t="s">
        <v>362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88</v>
      </c>
      <c r="BK172" s="240">
        <f>ROUND(I172*H172,2)</f>
        <v>0</v>
      </c>
      <c r="BL172" s="18" t="s">
        <v>370</v>
      </c>
      <c r="BM172" s="239" t="s">
        <v>1280</v>
      </c>
    </row>
    <row r="173" s="2" customFormat="1" ht="33" customHeight="1">
      <c r="A173" s="39"/>
      <c r="B173" s="40"/>
      <c r="C173" s="228" t="s">
        <v>554</v>
      </c>
      <c r="D173" s="228" t="s">
        <v>365</v>
      </c>
      <c r="E173" s="229" t="s">
        <v>3190</v>
      </c>
      <c r="F173" s="230" t="s">
        <v>3191</v>
      </c>
      <c r="G173" s="231" t="s">
        <v>603</v>
      </c>
      <c r="H173" s="232">
        <v>1</v>
      </c>
      <c r="I173" s="233"/>
      <c r="J173" s="234">
        <f>ROUND(I173*H173,2)</f>
        <v>0</v>
      </c>
      <c r="K173" s="230" t="s">
        <v>369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370</v>
      </c>
      <c r="AT173" s="239" t="s">
        <v>365</v>
      </c>
      <c r="AU173" s="239" t="s">
        <v>88</v>
      </c>
      <c r="AY173" s="18" t="s">
        <v>362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88</v>
      </c>
      <c r="BK173" s="240">
        <f>ROUND(I173*H173,2)</f>
        <v>0</v>
      </c>
      <c r="BL173" s="18" t="s">
        <v>370</v>
      </c>
      <c r="BM173" s="239" t="s">
        <v>1293</v>
      </c>
    </row>
    <row r="174" s="2" customFormat="1" ht="24.15" customHeight="1">
      <c r="A174" s="39"/>
      <c r="B174" s="40"/>
      <c r="C174" s="228" t="s">
        <v>564</v>
      </c>
      <c r="D174" s="228" t="s">
        <v>365</v>
      </c>
      <c r="E174" s="229" t="s">
        <v>3192</v>
      </c>
      <c r="F174" s="230" t="s">
        <v>3193</v>
      </c>
      <c r="G174" s="231" t="s">
        <v>603</v>
      </c>
      <c r="H174" s="232">
        <v>1</v>
      </c>
      <c r="I174" s="233"/>
      <c r="J174" s="234">
        <f>ROUND(I174*H174,2)</f>
        <v>0</v>
      </c>
      <c r="K174" s="230" t="s">
        <v>369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370</v>
      </c>
      <c r="AT174" s="239" t="s">
        <v>365</v>
      </c>
      <c r="AU174" s="239" t="s">
        <v>88</v>
      </c>
      <c r="AY174" s="18" t="s">
        <v>362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88</v>
      </c>
      <c r="BK174" s="240">
        <f>ROUND(I174*H174,2)</f>
        <v>0</v>
      </c>
      <c r="BL174" s="18" t="s">
        <v>370</v>
      </c>
      <c r="BM174" s="239" t="s">
        <v>1307</v>
      </c>
    </row>
    <row r="175" s="2" customFormat="1" ht="24.15" customHeight="1">
      <c r="A175" s="39"/>
      <c r="B175" s="40"/>
      <c r="C175" s="228" t="s">
        <v>574</v>
      </c>
      <c r="D175" s="228" t="s">
        <v>365</v>
      </c>
      <c r="E175" s="229" t="s">
        <v>3194</v>
      </c>
      <c r="F175" s="230" t="s">
        <v>3195</v>
      </c>
      <c r="G175" s="231" t="s">
        <v>603</v>
      </c>
      <c r="H175" s="232">
        <v>2</v>
      </c>
      <c r="I175" s="233"/>
      <c r="J175" s="234">
        <f>ROUND(I175*H175,2)</f>
        <v>0</v>
      </c>
      <c r="K175" s="230" t="s">
        <v>369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370</v>
      </c>
      <c r="AT175" s="239" t="s">
        <v>365</v>
      </c>
      <c r="AU175" s="239" t="s">
        <v>88</v>
      </c>
      <c r="AY175" s="18" t="s">
        <v>362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88</v>
      </c>
      <c r="BK175" s="240">
        <f>ROUND(I175*H175,2)</f>
        <v>0</v>
      </c>
      <c r="BL175" s="18" t="s">
        <v>370</v>
      </c>
      <c r="BM175" s="239" t="s">
        <v>1319</v>
      </c>
    </row>
    <row r="176" s="2" customFormat="1" ht="24.15" customHeight="1">
      <c r="A176" s="39"/>
      <c r="B176" s="40"/>
      <c r="C176" s="228" t="s">
        <v>1128</v>
      </c>
      <c r="D176" s="228" t="s">
        <v>365</v>
      </c>
      <c r="E176" s="229" t="s">
        <v>3159</v>
      </c>
      <c r="F176" s="230" t="s">
        <v>3160</v>
      </c>
      <c r="G176" s="231" t="s">
        <v>603</v>
      </c>
      <c r="H176" s="232">
        <v>2</v>
      </c>
      <c r="I176" s="233"/>
      <c r="J176" s="234">
        <f>ROUND(I176*H176,2)</f>
        <v>0</v>
      </c>
      <c r="K176" s="230" t="s">
        <v>369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370</v>
      </c>
      <c r="AT176" s="239" t="s">
        <v>365</v>
      </c>
      <c r="AU176" s="239" t="s">
        <v>88</v>
      </c>
      <c r="AY176" s="18" t="s">
        <v>362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88</v>
      </c>
      <c r="BK176" s="240">
        <f>ROUND(I176*H176,2)</f>
        <v>0</v>
      </c>
      <c r="BL176" s="18" t="s">
        <v>370</v>
      </c>
      <c r="BM176" s="239" t="s">
        <v>1336</v>
      </c>
    </row>
    <row r="177" s="2" customFormat="1" ht="24.15" customHeight="1">
      <c r="A177" s="39"/>
      <c r="B177" s="40"/>
      <c r="C177" s="228" t="s">
        <v>1132</v>
      </c>
      <c r="D177" s="228" t="s">
        <v>365</v>
      </c>
      <c r="E177" s="229" t="s">
        <v>3161</v>
      </c>
      <c r="F177" s="230" t="s">
        <v>3162</v>
      </c>
      <c r="G177" s="231" t="s">
        <v>603</v>
      </c>
      <c r="H177" s="232">
        <v>15</v>
      </c>
      <c r="I177" s="233"/>
      <c r="J177" s="234">
        <f>ROUND(I177*H177,2)</f>
        <v>0</v>
      </c>
      <c r="K177" s="230" t="s">
        <v>369</v>
      </c>
      <c r="L177" s="45"/>
      <c r="M177" s="235" t="s">
        <v>1</v>
      </c>
      <c r="N177" s="236" t="s">
        <v>42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370</v>
      </c>
      <c r="AT177" s="239" t="s">
        <v>365</v>
      </c>
      <c r="AU177" s="239" t="s">
        <v>88</v>
      </c>
      <c r="AY177" s="18" t="s">
        <v>362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88</v>
      </c>
      <c r="BK177" s="240">
        <f>ROUND(I177*H177,2)</f>
        <v>0</v>
      </c>
      <c r="BL177" s="18" t="s">
        <v>370</v>
      </c>
      <c r="BM177" s="239" t="s">
        <v>1351</v>
      </c>
    </row>
    <row r="178" s="2" customFormat="1" ht="24.15" customHeight="1">
      <c r="A178" s="39"/>
      <c r="B178" s="40"/>
      <c r="C178" s="228" t="s">
        <v>1136</v>
      </c>
      <c r="D178" s="228" t="s">
        <v>365</v>
      </c>
      <c r="E178" s="229" t="s">
        <v>3049</v>
      </c>
      <c r="F178" s="230" t="s">
        <v>3050</v>
      </c>
      <c r="G178" s="231" t="s">
        <v>603</v>
      </c>
      <c r="H178" s="232">
        <v>4</v>
      </c>
      <c r="I178" s="233"/>
      <c r="J178" s="234">
        <f>ROUND(I178*H178,2)</f>
        <v>0</v>
      </c>
      <c r="K178" s="230" t="s">
        <v>369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370</v>
      </c>
      <c r="AT178" s="239" t="s">
        <v>365</v>
      </c>
      <c r="AU178" s="239" t="s">
        <v>88</v>
      </c>
      <c r="AY178" s="18" t="s">
        <v>362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88</v>
      </c>
      <c r="BK178" s="240">
        <f>ROUND(I178*H178,2)</f>
        <v>0</v>
      </c>
      <c r="BL178" s="18" t="s">
        <v>370</v>
      </c>
      <c r="BM178" s="239" t="s">
        <v>1364</v>
      </c>
    </row>
    <row r="179" s="2" customFormat="1" ht="24.15" customHeight="1">
      <c r="A179" s="39"/>
      <c r="B179" s="40"/>
      <c r="C179" s="228" t="s">
        <v>1141</v>
      </c>
      <c r="D179" s="228" t="s">
        <v>365</v>
      </c>
      <c r="E179" s="229" t="s">
        <v>3166</v>
      </c>
      <c r="F179" s="230" t="s">
        <v>3167</v>
      </c>
      <c r="G179" s="231" t="s">
        <v>603</v>
      </c>
      <c r="H179" s="232">
        <v>5</v>
      </c>
      <c r="I179" s="233"/>
      <c r="J179" s="234">
        <f>ROUND(I179*H179,2)</f>
        <v>0</v>
      </c>
      <c r="K179" s="230" t="s">
        <v>369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370</v>
      </c>
      <c r="AT179" s="239" t="s">
        <v>365</v>
      </c>
      <c r="AU179" s="239" t="s">
        <v>88</v>
      </c>
      <c r="AY179" s="18" t="s">
        <v>362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88</v>
      </c>
      <c r="BK179" s="240">
        <f>ROUND(I179*H179,2)</f>
        <v>0</v>
      </c>
      <c r="BL179" s="18" t="s">
        <v>370</v>
      </c>
      <c r="BM179" s="239" t="s">
        <v>1378</v>
      </c>
    </row>
    <row r="180" s="2" customFormat="1" ht="21.75" customHeight="1">
      <c r="A180" s="39"/>
      <c r="B180" s="40"/>
      <c r="C180" s="228" t="s">
        <v>1145</v>
      </c>
      <c r="D180" s="228" t="s">
        <v>365</v>
      </c>
      <c r="E180" s="229" t="s">
        <v>3051</v>
      </c>
      <c r="F180" s="230" t="s">
        <v>3052</v>
      </c>
      <c r="G180" s="231" t="s">
        <v>603</v>
      </c>
      <c r="H180" s="232">
        <v>53</v>
      </c>
      <c r="I180" s="233"/>
      <c r="J180" s="234">
        <f>ROUND(I180*H180,2)</f>
        <v>0</v>
      </c>
      <c r="K180" s="230" t="s">
        <v>369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370</v>
      </c>
      <c r="AT180" s="239" t="s">
        <v>365</v>
      </c>
      <c r="AU180" s="239" t="s">
        <v>88</v>
      </c>
      <c r="AY180" s="18" t="s">
        <v>362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88</v>
      </c>
      <c r="BK180" s="240">
        <f>ROUND(I180*H180,2)</f>
        <v>0</v>
      </c>
      <c r="BL180" s="18" t="s">
        <v>370</v>
      </c>
      <c r="BM180" s="239" t="s">
        <v>1397</v>
      </c>
    </row>
    <row r="181" s="2" customFormat="1" ht="24.15" customHeight="1">
      <c r="A181" s="39"/>
      <c r="B181" s="40"/>
      <c r="C181" s="228" t="s">
        <v>1149</v>
      </c>
      <c r="D181" s="228" t="s">
        <v>365</v>
      </c>
      <c r="E181" s="229" t="s">
        <v>3168</v>
      </c>
      <c r="F181" s="230" t="s">
        <v>3169</v>
      </c>
      <c r="G181" s="231" t="s">
        <v>603</v>
      </c>
      <c r="H181" s="232">
        <v>18</v>
      </c>
      <c r="I181" s="233"/>
      <c r="J181" s="234">
        <f>ROUND(I181*H181,2)</f>
        <v>0</v>
      </c>
      <c r="K181" s="230" t="s">
        <v>369</v>
      </c>
      <c r="L181" s="45"/>
      <c r="M181" s="235" t="s">
        <v>1</v>
      </c>
      <c r="N181" s="236" t="s">
        <v>42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370</v>
      </c>
      <c r="AT181" s="239" t="s">
        <v>365</v>
      </c>
      <c r="AU181" s="239" t="s">
        <v>88</v>
      </c>
      <c r="AY181" s="18" t="s">
        <v>362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88</v>
      </c>
      <c r="BK181" s="240">
        <f>ROUND(I181*H181,2)</f>
        <v>0</v>
      </c>
      <c r="BL181" s="18" t="s">
        <v>370</v>
      </c>
      <c r="BM181" s="239" t="s">
        <v>1410</v>
      </c>
    </row>
    <row r="182" s="2" customFormat="1" ht="24.15" customHeight="1">
      <c r="A182" s="39"/>
      <c r="B182" s="40"/>
      <c r="C182" s="228" t="s">
        <v>1155</v>
      </c>
      <c r="D182" s="228" t="s">
        <v>365</v>
      </c>
      <c r="E182" s="229" t="s">
        <v>202</v>
      </c>
      <c r="F182" s="230" t="s">
        <v>3170</v>
      </c>
      <c r="G182" s="231" t="s">
        <v>3144</v>
      </c>
      <c r="H182" s="232">
        <v>1</v>
      </c>
      <c r="I182" s="233"/>
      <c r="J182" s="234">
        <f>ROUND(I182*H182,2)</f>
        <v>0</v>
      </c>
      <c r="K182" s="230" t="s">
        <v>1</v>
      </c>
      <c r="L182" s="45"/>
      <c r="M182" s="235" t="s">
        <v>1</v>
      </c>
      <c r="N182" s="236" t="s">
        <v>42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370</v>
      </c>
      <c r="AT182" s="239" t="s">
        <v>365</v>
      </c>
      <c r="AU182" s="239" t="s">
        <v>88</v>
      </c>
      <c r="AY182" s="18" t="s">
        <v>362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88</v>
      </c>
      <c r="BK182" s="240">
        <f>ROUND(I182*H182,2)</f>
        <v>0</v>
      </c>
      <c r="BL182" s="18" t="s">
        <v>370</v>
      </c>
      <c r="BM182" s="239" t="s">
        <v>1428</v>
      </c>
    </row>
    <row r="183" s="12" customFormat="1" ht="22.8" customHeight="1">
      <c r="A183" s="12"/>
      <c r="B183" s="212"/>
      <c r="C183" s="213"/>
      <c r="D183" s="214" t="s">
        <v>75</v>
      </c>
      <c r="E183" s="226" t="s">
        <v>3086</v>
      </c>
      <c r="F183" s="226" t="s">
        <v>5196</v>
      </c>
      <c r="G183" s="213"/>
      <c r="H183" s="213"/>
      <c r="I183" s="216"/>
      <c r="J183" s="227">
        <f>BK183</f>
        <v>0</v>
      </c>
      <c r="K183" s="213"/>
      <c r="L183" s="218"/>
      <c r="M183" s="219"/>
      <c r="N183" s="220"/>
      <c r="O183" s="220"/>
      <c r="P183" s="221">
        <f>SUM(P184:P191)</f>
        <v>0</v>
      </c>
      <c r="Q183" s="220"/>
      <c r="R183" s="221">
        <f>SUM(R184:R191)</f>
        <v>0</v>
      </c>
      <c r="S183" s="220"/>
      <c r="T183" s="222">
        <f>SUM(T184:T191)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23" t="s">
        <v>83</v>
      </c>
      <c r="AT183" s="224" t="s">
        <v>75</v>
      </c>
      <c r="AU183" s="224" t="s">
        <v>83</v>
      </c>
      <c r="AY183" s="223" t="s">
        <v>362</v>
      </c>
      <c r="BK183" s="225">
        <f>SUM(BK184:BK191)</f>
        <v>0</v>
      </c>
    </row>
    <row r="184" s="2" customFormat="1" ht="24.15" customHeight="1">
      <c r="A184" s="39"/>
      <c r="B184" s="40"/>
      <c r="C184" s="228" t="s">
        <v>1159</v>
      </c>
      <c r="D184" s="228" t="s">
        <v>365</v>
      </c>
      <c r="E184" s="229" t="s">
        <v>3153</v>
      </c>
      <c r="F184" s="230" t="s">
        <v>3154</v>
      </c>
      <c r="G184" s="231" t="s">
        <v>603</v>
      </c>
      <c r="H184" s="232">
        <v>3</v>
      </c>
      <c r="I184" s="233"/>
      <c r="J184" s="234">
        <f>ROUND(I184*H184,2)</f>
        <v>0</v>
      </c>
      <c r="K184" s="230" t="s">
        <v>369</v>
      </c>
      <c r="L184" s="45"/>
      <c r="M184" s="235" t="s">
        <v>1</v>
      </c>
      <c r="N184" s="236" t="s">
        <v>42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370</v>
      </c>
      <c r="AT184" s="239" t="s">
        <v>365</v>
      </c>
      <c r="AU184" s="239" t="s">
        <v>88</v>
      </c>
      <c r="AY184" s="18" t="s">
        <v>362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88</v>
      </c>
      <c r="BK184" s="240">
        <f>ROUND(I184*H184,2)</f>
        <v>0</v>
      </c>
      <c r="BL184" s="18" t="s">
        <v>370</v>
      </c>
      <c r="BM184" s="239" t="s">
        <v>1444</v>
      </c>
    </row>
    <row r="185" s="2" customFormat="1" ht="37.8" customHeight="1">
      <c r="A185" s="39"/>
      <c r="B185" s="40"/>
      <c r="C185" s="228" t="s">
        <v>1165</v>
      </c>
      <c r="D185" s="228" t="s">
        <v>365</v>
      </c>
      <c r="E185" s="229" t="s">
        <v>3155</v>
      </c>
      <c r="F185" s="230" t="s">
        <v>3156</v>
      </c>
      <c r="G185" s="231" t="s">
        <v>603</v>
      </c>
      <c r="H185" s="232">
        <v>3</v>
      </c>
      <c r="I185" s="233"/>
      <c r="J185" s="234">
        <f>ROUND(I185*H185,2)</f>
        <v>0</v>
      </c>
      <c r="K185" s="230" t="s">
        <v>369</v>
      </c>
      <c r="L185" s="45"/>
      <c r="M185" s="235" t="s">
        <v>1</v>
      </c>
      <c r="N185" s="236" t="s">
        <v>42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370</v>
      </c>
      <c r="AT185" s="239" t="s">
        <v>365</v>
      </c>
      <c r="AU185" s="239" t="s">
        <v>88</v>
      </c>
      <c r="AY185" s="18" t="s">
        <v>362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88</v>
      </c>
      <c r="BK185" s="240">
        <f>ROUND(I185*H185,2)</f>
        <v>0</v>
      </c>
      <c r="BL185" s="18" t="s">
        <v>370</v>
      </c>
      <c r="BM185" s="239" t="s">
        <v>1457</v>
      </c>
    </row>
    <row r="186" s="2" customFormat="1" ht="24.15" customHeight="1">
      <c r="A186" s="39"/>
      <c r="B186" s="40"/>
      <c r="C186" s="228" t="s">
        <v>1171</v>
      </c>
      <c r="D186" s="228" t="s">
        <v>365</v>
      </c>
      <c r="E186" s="229" t="s">
        <v>3159</v>
      </c>
      <c r="F186" s="230" t="s">
        <v>3160</v>
      </c>
      <c r="G186" s="231" t="s">
        <v>603</v>
      </c>
      <c r="H186" s="232">
        <v>3</v>
      </c>
      <c r="I186" s="233"/>
      <c r="J186" s="234">
        <f>ROUND(I186*H186,2)</f>
        <v>0</v>
      </c>
      <c r="K186" s="230" t="s">
        <v>369</v>
      </c>
      <c r="L186" s="45"/>
      <c r="M186" s="235" t="s">
        <v>1</v>
      </c>
      <c r="N186" s="236" t="s">
        <v>42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370</v>
      </c>
      <c r="AT186" s="239" t="s">
        <v>365</v>
      </c>
      <c r="AU186" s="239" t="s">
        <v>88</v>
      </c>
      <c r="AY186" s="18" t="s">
        <v>362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88</v>
      </c>
      <c r="BK186" s="240">
        <f>ROUND(I186*H186,2)</f>
        <v>0</v>
      </c>
      <c r="BL186" s="18" t="s">
        <v>370</v>
      </c>
      <c r="BM186" s="239" t="s">
        <v>1170</v>
      </c>
    </row>
    <row r="187" s="2" customFormat="1" ht="24.15" customHeight="1">
      <c r="A187" s="39"/>
      <c r="B187" s="40"/>
      <c r="C187" s="228" t="s">
        <v>1176</v>
      </c>
      <c r="D187" s="228" t="s">
        <v>365</v>
      </c>
      <c r="E187" s="229" t="s">
        <v>3161</v>
      </c>
      <c r="F187" s="230" t="s">
        <v>3162</v>
      </c>
      <c r="G187" s="231" t="s">
        <v>603</v>
      </c>
      <c r="H187" s="232">
        <v>15</v>
      </c>
      <c r="I187" s="233"/>
      <c r="J187" s="234">
        <f>ROUND(I187*H187,2)</f>
        <v>0</v>
      </c>
      <c r="K187" s="230" t="s">
        <v>369</v>
      </c>
      <c r="L187" s="45"/>
      <c r="M187" s="235" t="s">
        <v>1</v>
      </c>
      <c r="N187" s="236" t="s">
        <v>42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370</v>
      </c>
      <c r="AT187" s="239" t="s">
        <v>365</v>
      </c>
      <c r="AU187" s="239" t="s">
        <v>88</v>
      </c>
      <c r="AY187" s="18" t="s">
        <v>362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88</v>
      </c>
      <c r="BK187" s="240">
        <f>ROUND(I187*H187,2)</f>
        <v>0</v>
      </c>
      <c r="BL187" s="18" t="s">
        <v>370</v>
      </c>
      <c r="BM187" s="239" t="s">
        <v>1477</v>
      </c>
    </row>
    <row r="188" s="2" customFormat="1" ht="24.15" customHeight="1">
      <c r="A188" s="39"/>
      <c r="B188" s="40"/>
      <c r="C188" s="228" t="s">
        <v>1180</v>
      </c>
      <c r="D188" s="228" t="s">
        <v>365</v>
      </c>
      <c r="E188" s="229" t="s">
        <v>3166</v>
      </c>
      <c r="F188" s="230" t="s">
        <v>3167</v>
      </c>
      <c r="G188" s="231" t="s">
        <v>603</v>
      </c>
      <c r="H188" s="232">
        <v>9</v>
      </c>
      <c r="I188" s="233"/>
      <c r="J188" s="234">
        <f>ROUND(I188*H188,2)</f>
        <v>0</v>
      </c>
      <c r="K188" s="230" t="s">
        <v>369</v>
      </c>
      <c r="L188" s="45"/>
      <c r="M188" s="235" t="s">
        <v>1</v>
      </c>
      <c r="N188" s="236" t="s">
        <v>42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370</v>
      </c>
      <c r="AT188" s="239" t="s">
        <v>365</v>
      </c>
      <c r="AU188" s="239" t="s">
        <v>88</v>
      </c>
      <c r="AY188" s="18" t="s">
        <v>362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88</v>
      </c>
      <c r="BK188" s="240">
        <f>ROUND(I188*H188,2)</f>
        <v>0</v>
      </c>
      <c r="BL188" s="18" t="s">
        <v>370</v>
      </c>
      <c r="BM188" s="239" t="s">
        <v>1205</v>
      </c>
    </row>
    <row r="189" s="2" customFormat="1" ht="21.75" customHeight="1">
      <c r="A189" s="39"/>
      <c r="B189" s="40"/>
      <c r="C189" s="228" t="s">
        <v>1184</v>
      </c>
      <c r="D189" s="228" t="s">
        <v>365</v>
      </c>
      <c r="E189" s="229" t="s">
        <v>3051</v>
      </c>
      <c r="F189" s="230" t="s">
        <v>3052</v>
      </c>
      <c r="G189" s="231" t="s">
        <v>603</v>
      </c>
      <c r="H189" s="232">
        <v>36</v>
      </c>
      <c r="I189" s="233"/>
      <c r="J189" s="234">
        <f>ROUND(I189*H189,2)</f>
        <v>0</v>
      </c>
      <c r="K189" s="230" t="s">
        <v>369</v>
      </c>
      <c r="L189" s="45"/>
      <c r="M189" s="235" t="s">
        <v>1</v>
      </c>
      <c r="N189" s="236" t="s">
        <v>42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370</v>
      </c>
      <c r="AT189" s="239" t="s">
        <v>365</v>
      </c>
      <c r="AU189" s="239" t="s">
        <v>88</v>
      </c>
      <c r="AY189" s="18" t="s">
        <v>362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88</v>
      </c>
      <c r="BK189" s="240">
        <f>ROUND(I189*H189,2)</f>
        <v>0</v>
      </c>
      <c r="BL189" s="18" t="s">
        <v>370</v>
      </c>
      <c r="BM189" s="239" t="s">
        <v>1503</v>
      </c>
    </row>
    <row r="190" s="2" customFormat="1" ht="24.15" customHeight="1">
      <c r="A190" s="39"/>
      <c r="B190" s="40"/>
      <c r="C190" s="228" t="s">
        <v>1190</v>
      </c>
      <c r="D190" s="228" t="s">
        <v>365</v>
      </c>
      <c r="E190" s="229" t="s">
        <v>3168</v>
      </c>
      <c r="F190" s="230" t="s">
        <v>3169</v>
      </c>
      <c r="G190" s="231" t="s">
        <v>603</v>
      </c>
      <c r="H190" s="232">
        <v>15</v>
      </c>
      <c r="I190" s="233"/>
      <c r="J190" s="234">
        <f>ROUND(I190*H190,2)</f>
        <v>0</v>
      </c>
      <c r="K190" s="230" t="s">
        <v>369</v>
      </c>
      <c r="L190" s="45"/>
      <c r="M190" s="235" t="s">
        <v>1</v>
      </c>
      <c r="N190" s="236" t="s">
        <v>42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370</v>
      </c>
      <c r="AT190" s="239" t="s">
        <v>365</v>
      </c>
      <c r="AU190" s="239" t="s">
        <v>88</v>
      </c>
      <c r="AY190" s="18" t="s">
        <v>362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88</v>
      </c>
      <c r="BK190" s="240">
        <f>ROUND(I190*H190,2)</f>
        <v>0</v>
      </c>
      <c r="BL190" s="18" t="s">
        <v>370</v>
      </c>
      <c r="BM190" s="239" t="s">
        <v>1514</v>
      </c>
    </row>
    <row r="191" s="2" customFormat="1" ht="24.15" customHeight="1">
      <c r="A191" s="39"/>
      <c r="B191" s="40"/>
      <c r="C191" s="228" t="s">
        <v>1195</v>
      </c>
      <c r="D191" s="228" t="s">
        <v>365</v>
      </c>
      <c r="E191" s="229" t="s">
        <v>202</v>
      </c>
      <c r="F191" s="230" t="s">
        <v>3170</v>
      </c>
      <c r="G191" s="231" t="s">
        <v>3144</v>
      </c>
      <c r="H191" s="232">
        <v>3</v>
      </c>
      <c r="I191" s="233"/>
      <c r="J191" s="234">
        <f>ROUND(I191*H191,2)</f>
        <v>0</v>
      </c>
      <c r="K191" s="230" t="s">
        <v>1</v>
      </c>
      <c r="L191" s="45"/>
      <c r="M191" s="288" t="s">
        <v>1</v>
      </c>
      <c r="N191" s="289" t="s">
        <v>42</v>
      </c>
      <c r="O191" s="290"/>
      <c r="P191" s="291">
        <f>O191*H191</f>
        <v>0</v>
      </c>
      <c r="Q191" s="291">
        <v>0</v>
      </c>
      <c r="R191" s="291">
        <f>Q191*H191</f>
        <v>0</v>
      </c>
      <c r="S191" s="291">
        <v>0</v>
      </c>
      <c r="T191" s="292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370</v>
      </c>
      <c r="AT191" s="239" t="s">
        <v>365</v>
      </c>
      <c r="AU191" s="239" t="s">
        <v>88</v>
      </c>
      <c r="AY191" s="18" t="s">
        <v>362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88</v>
      </c>
      <c r="BK191" s="240">
        <f>ROUND(I191*H191,2)</f>
        <v>0</v>
      </c>
      <c r="BL191" s="18" t="s">
        <v>370</v>
      </c>
      <c r="BM191" s="239" t="s">
        <v>1532</v>
      </c>
    </row>
    <row r="192" s="2" customFormat="1" ht="6.96" customHeight="1">
      <c r="A192" s="39"/>
      <c r="B192" s="67"/>
      <c r="C192" s="68"/>
      <c r="D192" s="68"/>
      <c r="E192" s="68"/>
      <c r="F192" s="68"/>
      <c r="G192" s="68"/>
      <c r="H192" s="68"/>
      <c r="I192" s="68"/>
      <c r="J192" s="68"/>
      <c r="K192" s="68"/>
      <c r="L192" s="45"/>
      <c r="M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</row>
  </sheetData>
  <sheetProtection sheet="1" autoFilter="0" formatColumns="0" formatRows="0" objects="1" scenarios="1" spinCount="100000" saltValue="evhPcqVNvbeFNOeZlDcoUmh3h8IQ1JhfDauGsBW7gcRdTCE7IUItOHhBsqhHU4DwaUxZ5QpxwqnJ93R56L+FXg==" hashValue="OvpknXUuvQ3JbbgFz9uJrmqYgBLN2bl0y3Pvo0LfPIw7476IjQbD7RGc0ccxcYBZo1DkcZCdlG/l8GCW9SDn+Q==" algorithmName="SHA-512" password="CC35"/>
  <autoFilter ref="C129:K19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295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4429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5115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5197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ROUND((SUM(BE125:BE129)),  2)</f>
        <v>0</v>
      </c>
      <c r="G37" s="39"/>
      <c r="H37" s="39"/>
      <c r="I37" s="166">
        <v>0.20999999999999999</v>
      </c>
      <c r="J37" s="165">
        <f>ROUND(((SUM(BE125:BE129))*I37),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ROUND((SUM(BF125:BF129)),  2)</f>
        <v>0</v>
      </c>
      <c r="G38" s="39"/>
      <c r="H38" s="39"/>
      <c r="I38" s="166">
        <v>0.12</v>
      </c>
      <c r="J38" s="165">
        <f>ROUND(((SUM(BF125:BF129))*I38),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ROUND((SUM(BG125:BG129)),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ROUND((SUM(BH125:BH129)),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ROUND((SUM(BI125:BI129)),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4429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5115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C15 -  RB-typ 1-2_C demontáže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5198</v>
      </c>
      <c r="E101" s="193"/>
      <c r="F101" s="193"/>
      <c r="G101" s="193"/>
      <c r="H101" s="193"/>
      <c r="I101" s="193"/>
      <c r="J101" s="194">
        <f>J126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347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Stavební úpravy Ústecká 2855, Česká Lípa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325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4429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327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296" t="s">
        <v>5115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634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 xml:space="preserve">C15 -  RB-typ 1-2_C demontáže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 xml:space="preserve">Ústecká 2855, Česká Lípa </v>
      </c>
      <c r="G119" s="41"/>
      <c r="H119" s="41"/>
      <c r="I119" s="33" t="s">
        <v>22</v>
      </c>
      <c r="J119" s="80" t="str">
        <f>IF(J16="","",J16)</f>
        <v>6. 8. 2025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Město Č. Lípa, n. T.G.M. 1/1, 47 001 Česká Lípa</v>
      </c>
      <c r="G121" s="41"/>
      <c r="H121" s="41"/>
      <c r="I121" s="33" t="s">
        <v>30</v>
      </c>
      <c r="J121" s="37" t="str">
        <f>E25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33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348</v>
      </c>
      <c r="D124" s="204" t="s">
        <v>61</v>
      </c>
      <c r="E124" s="204" t="s">
        <v>57</v>
      </c>
      <c r="F124" s="204" t="s">
        <v>58</v>
      </c>
      <c r="G124" s="204" t="s">
        <v>349</v>
      </c>
      <c r="H124" s="204" t="s">
        <v>350</v>
      </c>
      <c r="I124" s="204" t="s">
        <v>351</v>
      </c>
      <c r="J124" s="204" t="s">
        <v>331</v>
      </c>
      <c r="K124" s="205" t="s">
        <v>352</v>
      </c>
      <c r="L124" s="206"/>
      <c r="M124" s="101" t="s">
        <v>1</v>
      </c>
      <c r="N124" s="102" t="s">
        <v>40</v>
      </c>
      <c r="O124" s="102" t="s">
        <v>353</v>
      </c>
      <c r="P124" s="102" t="s">
        <v>354</v>
      </c>
      <c r="Q124" s="102" t="s">
        <v>355</v>
      </c>
      <c r="R124" s="102" t="s">
        <v>356</v>
      </c>
      <c r="S124" s="102" t="s">
        <v>357</v>
      </c>
      <c r="T124" s="103" t="s">
        <v>358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359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0</v>
      </c>
      <c r="S125" s="105"/>
      <c r="T125" s="210">
        <f>T126</f>
        <v>0.82829999999999993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333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75</v>
      </c>
      <c r="E126" s="215" t="s">
        <v>2577</v>
      </c>
      <c r="F126" s="215" t="s">
        <v>5199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SUM(P127:P129)</f>
        <v>0</v>
      </c>
      <c r="Q126" s="220"/>
      <c r="R126" s="221">
        <f>SUM(R127:R129)</f>
        <v>0</v>
      </c>
      <c r="S126" s="220"/>
      <c r="T126" s="222">
        <f>SUM(T127:T129)</f>
        <v>0.82829999999999993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83</v>
      </c>
      <c r="AT126" s="224" t="s">
        <v>75</v>
      </c>
      <c r="AU126" s="224" t="s">
        <v>76</v>
      </c>
      <c r="AY126" s="223" t="s">
        <v>362</v>
      </c>
      <c r="BK126" s="225">
        <f>SUM(BK127:BK129)</f>
        <v>0</v>
      </c>
    </row>
    <row r="127" s="2" customFormat="1" ht="24.15" customHeight="1">
      <c r="A127" s="39"/>
      <c r="B127" s="40"/>
      <c r="C127" s="228" t="s">
        <v>83</v>
      </c>
      <c r="D127" s="228" t="s">
        <v>365</v>
      </c>
      <c r="E127" s="229" t="s">
        <v>3123</v>
      </c>
      <c r="F127" s="230" t="s">
        <v>3124</v>
      </c>
      <c r="G127" s="231" t="s">
        <v>603</v>
      </c>
      <c r="H127" s="232">
        <v>66</v>
      </c>
      <c r="I127" s="233"/>
      <c r="J127" s="234">
        <f>ROUND(I127*H127,2)</f>
        <v>0</v>
      </c>
      <c r="K127" s="230" t="s">
        <v>369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0.010999999999999999</v>
      </c>
      <c r="T127" s="238">
        <f>S127*H127</f>
        <v>0.72599999999999998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370</v>
      </c>
      <c r="AT127" s="239" t="s">
        <v>365</v>
      </c>
      <c r="AU127" s="239" t="s">
        <v>83</v>
      </c>
      <c r="AY127" s="18" t="s">
        <v>362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88</v>
      </c>
      <c r="BK127" s="240">
        <f>ROUND(I127*H127,2)</f>
        <v>0</v>
      </c>
      <c r="BL127" s="18" t="s">
        <v>370</v>
      </c>
      <c r="BM127" s="239" t="s">
        <v>88</v>
      </c>
    </row>
    <row r="128" s="2" customFormat="1" ht="24.15" customHeight="1">
      <c r="A128" s="39"/>
      <c r="B128" s="40"/>
      <c r="C128" s="228" t="s">
        <v>88</v>
      </c>
      <c r="D128" s="228" t="s">
        <v>365</v>
      </c>
      <c r="E128" s="229" t="s">
        <v>3125</v>
      </c>
      <c r="F128" s="230" t="s">
        <v>3126</v>
      </c>
      <c r="G128" s="231" t="s">
        <v>603</v>
      </c>
      <c r="H128" s="232">
        <v>66</v>
      </c>
      <c r="I128" s="233"/>
      <c r="J128" s="234">
        <f>ROUND(I128*H128,2)</f>
        <v>0</v>
      </c>
      <c r="K128" s="230" t="s">
        <v>369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0.00063000000000000003</v>
      </c>
      <c r="T128" s="238">
        <f>S128*H128</f>
        <v>0.041579999999999999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370</v>
      </c>
      <c r="AT128" s="239" t="s">
        <v>365</v>
      </c>
      <c r="AU128" s="239" t="s">
        <v>83</v>
      </c>
      <c r="AY128" s="18" t="s">
        <v>362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370</v>
      </c>
      <c r="BM128" s="239" t="s">
        <v>370</v>
      </c>
    </row>
    <row r="129" s="2" customFormat="1" ht="24.15" customHeight="1">
      <c r="A129" s="39"/>
      <c r="B129" s="40"/>
      <c r="C129" s="228" t="s">
        <v>104</v>
      </c>
      <c r="D129" s="228" t="s">
        <v>365</v>
      </c>
      <c r="E129" s="229" t="s">
        <v>3058</v>
      </c>
      <c r="F129" s="230" t="s">
        <v>3059</v>
      </c>
      <c r="G129" s="231" t="s">
        <v>603</v>
      </c>
      <c r="H129" s="232">
        <v>264</v>
      </c>
      <c r="I129" s="233"/>
      <c r="J129" s="234">
        <f>ROUND(I129*H129,2)</f>
        <v>0</v>
      </c>
      <c r="K129" s="230" t="s">
        <v>369</v>
      </c>
      <c r="L129" s="45"/>
      <c r="M129" s="288" t="s">
        <v>1</v>
      </c>
      <c r="N129" s="289" t="s">
        <v>42</v>
      </c>
      <c r="O129" s="290"/>
      <c r="P129" s="291">
        <f>O129*H129</f>
        <v>0</v>
      </c>
      <c r="Q129" s="291">
        <v>0</v>
      </c>
      <c r="R129" s="291">
        <f>Q129*H129</f>
        <v>0</v>
      </c>
      <c r="S129" s="291">
        <v>0.00023000000000000001</v>
      </c>
      <c r="T129" s="292">
        <f>S129*H129</f>
        <v>0.060720000000000003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370</v>
      </c>
      <c r="AT129" s="239" t="s">
        <v>365</v>
      </c>
      <c r="AU129" s="239" t="s">
        <v>83</v>
      </c>
      <c r="AY129" s="18" t="s">
        <v>362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370</v>
      </c>
      <c r="BM129" s="239" t="s">
        <v>386</v>
      </c>
    </row>
    <row r="130" s="2" customFormat="1" ht="6.96" customHeight="1">
      <c r="A130" s="39"/>
      <c r="B130" s="67"/>
      <c r="C130" s="68"/>
      <c r="D130" s="68"/>
      <c r="E130" s="68"/>
      <c r="F130" s="68"/>
      <c r="G130" s="68"/>
      <c r="H130" s="68"/>
      <c r="I130" s="68"/>
      <c r="J130" s="68"/>
      <c r="K130" s="68"/>
      <c r="L130" s="45"/>
      <c r="M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</sheetData>
  <sheetProtection sheet="1" autoFilter="0" formatColumns="0" formatRows="0" objects="1" scenarios="1" spinCount="100000" saltValue="z11p8B6KPpBBMuI1qTb01+gKwvk3/NiTL6qqMpvZiumynZdNmNk3VC0VjpxTo50kH1SV589TkEHEdGmw3WILHg==" hashValue="jT7O9Buc4BvBCd5EIhNxGrWLsbn5z6RCaOt4Md+MNTyS59y6QAowa4Xzn17jwrXpalZJifibNp5XgND0qchUqQ==" algorithmName="SHA-512" password="CC35"/>
  <autoFilter ref="C124:K12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298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4429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5115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5200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ROUND(J127,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ROUND((SUM(BE127:BE160)),  2)</f>
        <v>0</v>
      </c>
      <c r="G37" s="39"/>
      <c r="H37" s="39"/>
      <c r="I37" s="166">
        <v>0.20999999999999999</v>
      </c>
      <c r="J37" s="165">
        <f>ROUND(((SUM(BE127:BE160))*I37),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ROUND((SUM(BF127:BF160)),  2)</f>
        <v>0</v>
      </c>
      <c r="G38" s="39"/>
      <c r="H38" s="39"/>
      <c r="I38" s="166">
        <v>0.12</v>
      </c>
      <c r="J38" s="165">
        <f>ROUND(((SUM(BF127:BF160))*I38),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ROUND((SUM(BG127:BG160)),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ROUND((SUM(BH127:BH160)),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ROUND((SUM(BI127:BI160)),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4429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5115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C16 -  RB-typ 1-2_C materiál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J127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5201</v>
      </c>
      <c r="E101" s="193"/>
      <c r="F101" s="193"/>
      <c r="G101" s="193"/>
      <c r="H101" s="193"/>
      <c r="I101" s="193"/>
      <c r="J101" s="194">
        <f>J128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5202</v>
      </c>
      <c r="E102" s="198"/>
      <c r="F102" s="198"/>
      <c r="G102" s="198"/>
      <c r="H102" s="198"/>
      <c r="I102" s="198"/>
      <c r="J102" s="199">
        <f>J129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5203</v>
      </c>
      <c r="E103" s="198"/>
      <c r="F103" s="198"/>
      <c r="G103" s="198"/>
      <c r="H103" s="198"/>
      <c r="I103" s="198"/>
      <c r="J103" s="199">
        <f>J145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347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Stavební úpravy Ústecká 2855, Česká Lípa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325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1" customFormat="1" ht="16.5" customHeight="1">
      <c r="B115" s="22"/>
      <c r="C115" s="23"/>
      <c r="D115" s="23"/>
      <c r="E115" s="185" t="s">
        <v>4429</v>
      </c>
      <c r="F115" s="23"/>
      <c r="G115" s="23"/>
      <c r="H115" s="23"/>
      <c r="I115" s="23"/>
      <c r="J115" s="23"/>
      <c r="K115" s="23"/>
      <c r="L115" s="21"/>
    </row>
    <row r="116" s="1" customFormat="1" ht="12" customHeight="1">
      <c r="B116" s="22"/>
      <c r="C116" s="33" t="s">
        <v>327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296" t="s">
        <v>5115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634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E13</f>
        <v xml:space="preserve">C16 -  RB-typ 1-2_C materiál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F16</f>
        <v xml:space="preserve">Ústecká 2855, Česká Lípa </v>
      </c>
      <c r="G121" s="41"/>
      <c r="H121" s="41"/>
      <c r="I121" s="33" t="s">
        <v>22</v>
      </c>
      <c r="J121" s="80" t="str">
        <f>IF(J16="","",J16)</f>
        <v>6. 8. 2025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E19</f>
        <v>Město Č. Lípa, n. T.G.M. 1/1, 47 001 Česká Lípa</v>
      </c>
      <c r="G123" s="41"/>
      <c r="H123" s="41"/>
      <c r="I123" s="33" t="s">
        <v>30</v>
      </c>
      <c r="J123" s="37" t="str">
        <f>E25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28</v>
      </c>
      <c r="D124" s="41"/>
      <c r="E124" s="41"/>
      <c r="F124" s="28" t="str">
        <f>IF(E22="","",E22)</f>
        <v>Vyplň údaj</v>
      </c>
      <c r="G124" s="41"/>
      <c r="H124" s="41"/>
      <c r="I124" s="33" t="s">
        <v>33</v>
      </c>
      <c r="J124" s="37" t="str">
        <f>E28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1"/>
      <c r="B126" s="202"/>
      <c r="C126" s="203" t="s">
        <v>348</v>
      </c>
      <c r="D126" s="204" t="s">
        <v>61</v>
      </c>
      <c r="E126" s="204" t="s">
        <v>57</v>
      </c>
      <c r="F126" s="204" t="s">
        <v>58</v>
      </c>
      <c r="G126" s="204" t="s">
        <v>349</v>
      </c>
      <c r="H126" s="204" t="s">
        <v>350</v>
      </c>
      <c r="I126" s="204" t="s">
        <v>351</v>
      </c>
      <c r="J126" s="204" t="s">
        <v>331</v>
      </c>
      <c r="K126" s="205" t="s">
        <v>352</v>
      </c>
      <c r="L126" s="206"/>
      <c r="M126" s="101" t="s">
        <v>1</v>
      </c>
      <c r="N126" s="102" t="s">
        <v>40</v>
      </c>
      <c r="O126" s="102" t="s">
        <v>353</v>
      </c>
      <c r="P126" s="102" t="s">
        <v>354</v>
      </c>
      <c r="Q126" s="102" t="s">
        <v>355</v>
      </c>
      <c r="R126" s="102" t="s">
        <v>356</v>
      </c>
      <c r="S126" s="102" t="s">
        <v>357</v>
      </c>
      <c r="T126" s="103" t="s">
        <v>358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9"/>
      <c r="B127" s="40"/>
      <c r="C127" s="108" t="s">
        <v>359</v>
      </c>
      <c r="D127" s="41"/>
      <c r="E127" s="41"/>
      <c r="F127" s="41"/>
      <c r="G127" s="41"/>
      <c r="H127" s="41"/>
      <c r="I127" s="41"/>
      <c r="J127" s="207">
        <f>BK127</f>
        <v>0</v>
      </c>
      <c r="K127" s="41"/>
      <c r="L127" s="45"/>
      <c r="M127" s="104"/>
      <c r="N127" s="208"/>
      <c r="O127" s="105"/>
      <c r="P127" s="209">
        <f>P128</f>
        <v>0</v>
      </c>
      <c r="Q127" s="105"/>
      <c r="R127" s="209">
        <f>R128</f>
        <v>0</v>
      </c>
      <c r="S127" s="105"/>
      <c r="T127" s="210">
        <f>T128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75</v>
      </c>
      <c r="AU127" s="18" t="s">
        <v>333</v>
      </c>
      <c r="BK127" s="211">
        <f>BK128</f>
        <v>0</v>
      </c>
    </row>
    <row r="128" s="12" customFormat="1" ht="25.92" customHeight="1">
      <c r="A128" s="12"/>
      <c r="B128" s="212"/>
      <c r="C128" s="213"/>
      <c r="D128" s="214" t="s">
        <v>75</v>
      </c>
      <c r="E128" s="215" t="s">
        <v>2577</v>
      </c>
      <c r="F128" s="215" t="s">
        <v>5204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f>P129+P145</f>
        <v>0</v>
      </c>
      <c r="Q128" s="220"/>
      <c r="R128" s="221">
        <f>R129+R145</f>
        <v>0</v>
      </c>
      <c r="S128" s="220"/>
      <c r="T128" s="222">
        <f>T129+T145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83</v>
      </c>
      <c r="AT128" s="224" t="s">
        <v>75</v>
      </c>
      <c r="AU128" s="224" t="s">
        <v>76</v>
      </c>
      <c r="AY128" s="223" t="s">
        <v>362</v>
      </c>
      <c r="BK128" s="225">
        <f>BK129+BK145</f>
        <v>0</v>
      </c>
    </row>
    <row r="129" s="12" customFormat="1" ht="22.8" customHeight="1">
      <c r="A129" s="12"/>
      <c r="B129" s="212"/>
      <c r="C129" s="213"/>
      <c r="D129" s="214" t="s">
        <v>75</v>
      </c>
      <c r="E129" s="226" t="s">
        <v>2857</v>
      </c>
      <c r="F129" s="226" t="s">
        <v>5205</v>
      </c>
      <c r="G129" s="213"/>
      <c r="H129" s="213"/>
      <c r="I129" s="216"/>
      <c r="J129" s="227">
        <f>BK129</f>
        <v>0</v>
      </c>
      <c r="K129" s="213"/>
      <c r="L129" s="218"/>
      <c r="M129" s="219"/>
      <c r="N129" s="220"/>
      <c r="O129" s="220"/>
      <c r="P129" s="221">
        <f>SUM(P130:P144)</f>
        <v>0</v>
      </c>
      <c r="Q129" s="220"/>
      <c r="R129" s="221">
        <f>SUM(R130:R144)</f>
        <v>0</v>
      </c>
      <c r="S129" s="220"/>
      <c r="T129" s="222">
        <f>SUM(T130:T144)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83</v>
      </c>
      <c r="AT129" s="224" t="s">
        <v>75</v>
      </c>
      <c r="AU129" s="224" t="s">
        <v>83</v>
      </c>
      <c r="AY129" s="223" t="s">
        <v>362</v>
      </c>
      <c r="BK129" s="225">
        <f>SUM(BK130:BK144)</f>
        <v>0</v>
      </c>
    </row>
    <row r="130" s="2" customFormat="1" ht="55.5" customHeight="1">
      <c r="A130" s="39"/>
      <c r="B130" s="40"/>
      <c r="C130" s="228" t="s">
        <v>83</v>
      </c>
      <c r="D130" s="228" t="s">
        <v>365</v>
      </c>
      <c r="E130" s="229" t="s">
        <v>202</v>
      </c>
      <c r="F130" s="230" t="s">
        <v>5206</v>
      </c>
      <c r="G130" s="231" t="s">
        <v>603</v>
      </c>
      <c r="H130" s="232">
        <v>1</v>
      </c>
      <c r="I130" s="233"/>
      <c r="J130" s="234">
        <f>ROUND(I130*H130,2)</f>
        <v>0</v>
      </c>
      <c r="K130" s="230" t="s">
        <v>1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370</v>
      </c>
      <c r="AT130" s="239" t="s">
        <v>365</v>
      </c>
      <c r="AU130" s="239" t="s">
        <v>88</v>
      </c>
      <c r="AY130" s="18" t="s">
        <v>362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370</v>
      </c>
      <c r="BM130" s="239" t="s">
        <v>88</v>
      </c>
    </row>
    <row r="131" s="2" customFormat="1" ht="21.75" customHeight="1">
      <c r="A131" s="39"/>
      <c r="B131" s="40"/>
      <c r="C131" s="228" t="s">
        <v>88</v>
      </c>
      <c r="D131" s="228" t="s">
        <v>365</v>
      </c>
      <c r="E131" s="229" t="s">
        <v>2678</v>
      </c>
      <c r="F131" s="230" t="s">
        <v>3134</v>
      </c>
      <c r="G131" s="231" t="s">
        <v>603</v>
      </c>
      <c r="H131" s="232">
        <v>1</v>
      </c>
      <c r="I131" s="233"/>
      <c r="J131" s="234">
        <f>ROUND(I131*H131,2)</f>
        <v>0</v>
      </c>
      <c r="K131" s="230" t="s">
        <v>1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370</v>
      </c>
      <c r="AT131" s="239" t="s">
        <v>365</v>
      </c>
      <c r="AU131" s="239" t="s">
        <v>88</v>
      </c>
      <c r="AY131" s="18" t="s">
        <v>362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370</v>
      </c>
      <c r="BM131" s="239" t="s">
        <v>370</v>
      </c>
    </row>
    <row r="132" s="2" customFormat="1" ht="16.5" customHeight="1">
      <c r="A132" s="39"/>
      <c r="B132" s="40"/>
      <c r="C132" s="228" t="s">
        <v>104</v>
      </c>
      <c r="D132" s="228" t="s">
        <v>365</v>
      </c>
      <c r="E132" s="229" t="s">
        <v>2680</v>
      </c>
      <c r="F132" s="230" t="s">
        <v>3135</v>
      </c>
      <c r="G132" s="231" t="s">
        <v>603</v>
      </c>
      <c r="H132" s="232">
        <v>1</v>
      </c>
      <c r="I132" s="233"/>
      <c r="J132" s="234">
        <f>ROUND(I132*H132,2)</f>
        <v>0</v>
      </c>
      <c r="K132" s="230" t="s">
        <v>1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370</v>
      </c>
      <c r="AT132" s="239" t="s">
        <v>365</v>
      </c>
      <c r="AU132" s="239" t="s">
        <v>88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370</v>
      </c>
      <c r="BM132" s="239" t="s">
        <v>386</v>
      </c>
    </row>
    <row r="133" s="2" customFormat="1" ht="24.15" customHeight="1">
      <c r="A133" s="39"/>
      <c r="B133" s="40"/>
      <c r="C133" s="228" t="s">
        <v>370</v>
      </c>
      <c r="D133" s="228" t="s">
        <v>365</v>
      </c>
      <c r="E133" s="229" t="s">
        <v>2682</v>
      </c>
      <c r="F133" s="230" t="s">
        <v>3136</v>
      </c>
      <c r="G133" s="231" t="s">
        <v>603</v>
      </c>
      <c r="H133" s="232">
        <v>1</v>
      </c>
      <c r="I133" s="233"/>
      <c r="J133" s="234">
        <f>ROUND(I133*H133,2)</f>
        <v>0</v>
      </c>
      <c r="K133" s="230" t="s">
        <v>1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88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383</v>
      </c>
    </row>
    <row r="134" s="2" customFormat="1" ht="24.15" customHeight="1">
      <c r="A134" s="39"/>
      <c r="B134" s="40"/>
      <c r="C134" s="228" t="s">
        <v>363</v>
      </c>
      <c r="D134" s="228" t="s">
        <v>365</v>
      </c>
      <c r="E134" s="229" t="s">
        <v>2684</v>
      </c>
      <c r="F134" s="230" t="s">
        <v>3137</v>
      </c>
      <c r="G134" s="231" t="s">
        <v>603</v>
      </c>
      <c r="H134" s="232">
        <v>1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88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411</v>
      </c>
    </row>
    <row r="135" s="2" customFormat="1" ht="24.15" customHeight="1">
      <c r="A135" s="39"/>
      <c r="B135" s="40"/>
      <c r="C135" s="228" t="s">
        <v>386</v>
      </c>
      <c r="D135" s="228" t="s">
        <v>365</v>
      </c>
      <c r="E135" s="229" t="s">
        <v>3138</v>
      </c>
      <c r="F135" s="230" t="s">
        <v>3139</v>
      </c>
      <c r="G135" s="231" t="s">
        <v>603</v>
      </c>
      <c r="H135" s="232">
        <v>5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88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8</v>
      </c>
    </row>
    <row r="136" s="2" customFormat="1" ht="24.15" customHeight="1">
      <c r="A136" s="39"/>
      <c r="B136" s="40"/>
      <c r="C136" s="228" t="s">
        <v>397</v>
      </c>
      <c r="D136" s="228" t="s">
        <v>365</v>
      </c>
      <c r="E136" s="229" t="s">
        <v>2686</v>
      </c>
      <c r="F136" s="230" t="s">
        <v>3140</v>
      </c>
      <c r="G136" s="231" t="s">
        <v>603</v>
      </c>
      <c r="H136" s="232">
        <v>2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88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431</v>
      </c>
    </row>
    <row r="137" s="2" customFormat="1" ht="24.15" customHeight="1">
      <c r="A137" s="39"/>
      <c r="B137" s="40"/>
      <c r="C137" s="228" t="s">
        <v>383</v>
      </c>
      <c r="D137" s="228" t="s">
        <v>365</v>
      </c>
      <c r="E137" s="229" t="s">
        <v>2688</v>
      </c>
      <c r="F137" s="230" t="s">
        <v>3141</v>
      </c>
      <c r="G137" s="231" t="s">
        <v>603</v>
      </c>
      <c r="H137" s="232">
        <v>1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370</v>
      </c>
      <c r="AT137" s="239" t="s">
        <v>365</v>
      </c>
      <c r="AU137" s="239" t="s">
        <v>88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370</v>
      </c>
      <c r="BM137" s="239" t="s">
        <v>440</v>
      </c>
    </row>
    <row r="138" s="2" customFormat="1" ht="24.15" customHeight="1">
      <c r="A138" s="39"/>
      <c r="B138" s="40"/>
      <c r="C138" s="228" t="s">
        <v>406</v>
      </c>
      <c r="D138" s="228" t="s">
        <v>365</v>
      </c>
      <c r="E138" s="229" t="s">
        <v>2690</v>
      </c>
      <c r="F138" s="230" t="s">
        <v>606</v>
      </c>
      <c r="G138" s="231" t="s">
        <v>603</v>
      </c>
      <c r="H138" s="232">
        <v>1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88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450</v>
      </c>
    </row>
    <row r="139" s="2" customFormat="1" ht="16.5" customHeight="1">
      <c r="A139" s="39"/>
      <c r="B139" s="40"/>
      <c r="C139" s="228" t="s">
        <v>411</v>
      </c>
      <c r="D139" s="228" t="s">
        <v>365</v>
      </c>
      <c r="E139" s="229" t="s">
        <v>2692</v>
      </c>
      <c r="F139" s="230" t="s">
        <v>3142</v>
      </c>
      <c r="G139" s="231" t="s">
        <v>603</v>
      </c>
      <c r="H139" s="232">
        <v>3</v>
      </c>
      <c r="I139" s="233"/>
      <c r="J139" s="234">
        <f>ROUND(I139*H139,2)</f>
        <v>0</v>
      </c>
      <c r="K139" s="230" t="s">
        <v>1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370</v>
      </c>
      <c r="AT139" s="239" t="s">
        <v>365</v>
      </c>
      <c r="AU139" s="239" t="s">
        <v>88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461</v>
      </c>
    </row>
    <row r="140" s="2" customFormat="1" ht="16.5" customHeight="1">
      <c r="A140" s="39"/>
      <c r="B140" s="40"/>
      <c r="C140" s="228" t="s">
        <v>416</v>
      </c>
      <c r="D140" s="228" t="s">
        <v>365</v>
      </c>
      <c r="E140" s="229" t="s">
        <v>2694</v>
      </c>
      <c r="F140" s="230" t="s">
        <v>3016</v>
      </c>
      <c r="G140" s="231" t="s">
        <v>603</v>
      </c>
      <c r="H140" s="232">
        <v>4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370</v>
      </c>
      <c r="AT140" s="239" t="s">
        <v>365</v>
      </c>
      <c r="AU140" s="239" t="s">
        <v>88</v>
      </c>
      <c r="AY140" s="18" t="s">
        <v>362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370</v>
      </c>
      <c r="BM140" s="239" t="s">
        <v>473</v>
      </c>
    </row>
    <row r="141" s="2" customFormat="1" ht="16.5" customHeight="1">
      <c r="A141" s="39"/>
      <c r="B141" s="40"/>
      <c r="C141" s="228" t="s">
        <v>8</v>
      </c>
      <c r="D141" s="228" t="s">
        <v>365</v>
      </c>
      <c r="E141" s="229" t="s">
        <v>2696</v>
      </c>
      <c r="F141" s="230" t="s">
        <v>3017</v>
      </c>
      <c r="G141" s="231" t="s">
        <v>603</v>
      </c>
      <c r="H141" s="232">
        <v>2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370</v>
      </c>
      <c r="AT141" s="239" t="s">
        <v>365</v>
      </c>
      <c r="AU141" s="239" t="s">
        <v>88</v>
      </c>
      <c r="AY141" s="18" t="s">
        <v>362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370</v>
      </c>
      <c r="BM141" s="239" t="s">
        <v>484</v>
      </c>
    </row>
    <row r="142" s="2" customFormat="1" ht="16.5" customHeight="1">
      <c r="A142" s="39"/>
      <c r="B142" s="40"/>
      <c r="C142" s="228" t="s">
        <v>427</v>
      </c>
      <c r="D142" s="228" t="s">
        <v>365</v>
      </c>
      <c r="E142" s="229" t="s">
        <v>2698</v>
      </c>
      <c r="F142" s="230" t="s">
        <v>3018</v>
      </c>
      <c r="G142" s="231" t="s">
        <v>603</v>
      </c>
      <c r="H142" s="232">
        <v>4</v>
      </c>
      <c r="I142" s="233"/>
      <c r="J142" s="234">
        <f>ROUND(I142*H142,2)</f>
        <v>0</v>
      </c>
      <c r="K142" s="230" t="s">
        <v>1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370</v>
      </c>
      <c r="AT142" s="239" t="s">
        <v>365</v>
      </c>
      <c r="AU142" s="239" t="s">
        <v>88</v>
      </c>
      <c r="AY142" s="18" t="s">
        <v>362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370</v>
      </c>
      <c r="BM142" s="239" t="s">
        <v>492</v>
      </c>
    </row>
    <row r="143" s="2" customFormat="1" ht="24.15" customHeight="1">
      <c r="A143" s="39"/>
      <c r="B143" s="40"/>
      <c r="C143" s="228" t="s">
        <v>431</v>
      </c>
      <c r="D143" s="228" t="s">
        <v>365</v>
      </c>
      <c r="E143" s="229" t="s">
        <v>2700</v>
      </c>
      <c r="F143" s="230" t="s">
        <v>3143</v>
      </c>
      <c r="G143" s="231" t="s">
        <v>3144</v>
      </c>
      <c r="H143" s="232">
        <v>1</v>
      </c>
      <c r="I143" s="233"/>
      <c r="J143" s="234">
        <f>ROUND(I143*H143,2)</f>
        <v>0</v>
      </c>
      <c r="K143" s="230" t="s">
        <v>1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370</v>
      </c>
      <c r="AT143" s="239" t="s">
        <v>365</v>
      </c>
      <c r="AU143" s="239" t="s">
        <v>88</v>
      </c>
      <c r="AY143" s="18" t="s">
        <v>362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370</v>
      </c>
      <c r="BM143" s="239" t="s">
        <v>502</v>
      </c>
    </row>
    <row r="144" s="2" customFormat="1" ht="16.5" customHeight="1">
      <c r="A144" s="39"/>
      <c r="B144" s="40"/>
      <c r="C144" s="228" t="s">
        <v>435</v>
      </c>
      <c r="D144" s="228" t="s">
        <v>365</v>
      </c>
      <c r="E144" s="229" t="s">
        <v>2702</v>
      </c>
      <c r="F144" s="230" t="s">
        <v>3145</v>
      </c>
      <c r="G144" s="231" t="s">
        <v>3144</v>
      </c>
      <c r="H144" s="232">
        <v>1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370</v>
      </c>
      <c r="AT144" s="239" t="s">
        <v>365</v>
      </c>
      <c r="AU144" s="239" t="s">
        <v>88</v>
      </c>
      <c r="AY144" s="18" t="s">
        <v>362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370</v>
      </c>
      <c r="BM144" s="239" t="s">
        <v>517</v>
      </c>
    </row>
    <row r="145" s="12" customFormat="1" ht="22.8" customHeight="1">
      <c r="A145" s="12"/>
      <c r="B145" s="212"/>
      <c r="C145" s="213"/>
      <c r="D145" s="214" t="s">
        <v>75</v>
      </c>
      <c r="E145" s="226" t="s">
        <v>2997</v>
      </c>
      <c r="F145" s="226" t="s">
        <v>5207</v>
      </c>
      <c r="G145" s="213"/>
      <c r="H145" s="213"/>
      <c r="I145" s="216"/>
      <c r="J145" s="227">
        <f>BK145</f>
        <v>0</v>
      </c>
      <c r="K145" s="213"/>
      <c r="L145" s="218"/>
      <c r="M145" s="219"/>
      <c r="N145" s="220"/>
      <c r="O145" s="220"/>
      <c r="P145" s="221">
        <f>SUM(P146:P160)</f>
        <v>0</v>
      </c>
      <c r="Q145" s="220"/>
      <c r="R145" s="221">
        <f>SUM(R146:R160)</f>
        <v>0</v>
      </c>
      <c r="S145" s="220"/>
      <c r="T145" s="222">
        <f>SUM(T146:T160)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3" t="s">
        <v>83</v>
      </c>
      <c r="AT145" s="224" t="s">
        <v>75</v>
      </c>
      <c r="AU145" s="224" t="s">
        <v>83</v>
      </c>
      <c r="AY145" s="223" t="s">
        <v>362</v>
      </c>
      <c r="BK145" s="225">
        <f>SUM(BK146:BK160)</f>
        <v>0</v>
      </c>
    </row>
    <row r="146" s="2" customFormat="1" ht="55.5" customHeight="1">
      <c r="A146" s="39"/>
      <c r="B146" s="40"/>
      <c r="C146" s="228" t="s">
        <v>440</v>
      </c>
      <c r="D146" s="228" t="s">
        <v>365</v>
      </c>
      <c r="E146" s="229" t="s">
        <v>202</v>
      </c>
      <c r="F146" s="230" t="s">
        <v>5206</v>
      </c>
      <c r="G146" s="231" t="s">
        <v>603</v>
      </c>
      <c r="H146" s="232">
        <v>66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370</v>
      </c>
      <c r="AT146" s="239" t="s">
        <v>365</v>
      </c>
      <c r="AU146" s="239" t="s">
        <v>88</v>
      </c>
      <c r="AY146" s="18" t="s">
        <v>362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370</v>
      </c>
      <c r="BM146" s="239" t="s">
        <v>526</v>
      </c>
    </row>
    <row r="147" s="2" customFormat="1" ht="21.75" customHeight="1">
      <c r="A147" s="39"/>
      <c r="B147" s="40"/>
      <c r="C147" s="228" t="s">
        <v>445</v>
      </c>
      <c r="D147" s="228" t="s">
        <v>365</v>
      </c>
      <c r="E147" s="229" t="s">
        <v>2678</v>
      </c>
      <c r="F147" s="230" t="s">
        <v>3134</v>
      </c>
      <c r="G147" s="231" t="s">
        <v>603</v>
      </c>
      <c r="H147" s="232">
        <v>66</v>
      </c>
      <c r="I147" s="233"/>
      <c r="J147" s="234">
        <f>ROUND(I147*H147,2)</f>
        <v>0</v>
      </c>
      <c r="K147" s="230" t="s">
        <v>1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370</v>
      </c>
      <c r="AT147" s="239" t="s">
        <v>365</v>
      </c>
      <c r="AU147" s="239" t="s">
        <v>88</v>
      </c>
      <c r="AY147" s="18" t="s">
        <v>362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370</v>
      </c>
      <c r="BM147" s="239" t="s">
        <v>536</v>
      </c>
    </row>
    <row r="148" s="2" customFormat="1" ht="16.5" customHeight="1">
      <c r="A148" s="39"/>
      <c r="B148" s="40"/>
      <c r="C148" s="228" t="s">
        <v>450</v>
      </c>
      <c r="D148" s="228" t="s">
        <v>365</v>
      </c>
      <c r="E148" s="229" t="s">
        <v>2680</v>
      </c>
      <c r="F148" s="230" t="s">
        <v>3135</v>
      </c>
      <c r="G148" s="231" t="s">
        <v>603</v>
      </c>
      <c r="H148" s="232">
        <v>66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370</v>
      </c>
      <c r="AT148" s="239" t="s">
        <v>365</v>
      </c>
      <c r="AU148" s="239" t="s">
        <v>88</v>
      </c>
      <c r="AY148" s="18" t="s">
        <v>362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370</v>
      </c>
      <c r="BM148" s="239" t="s">
        <v>544</v>
      </c>
    </row>
    <row r="149" s="2" customFormat="1" ht="24.15" customHeight="1">
      <c r="A149" s="39"/>
      <c r="B149" s="40"/>
      <c r="C149" s="228" t="s">
        <v>456</v>
      </c>
      <c r="D149" s="228" t="s">
        <v>365</v>
      </c>
      <c r="E149" s="229" t="s">
        <v>2682</v>
      </c>
      <c r="F149" s="230" t="s">
        <v>3136</v>
      </c>
      <c r="G149" s="231" t="s">
        <v>603</v>
      </c>
      <c r="H149" s="232">
        <v>66</v>
      </c>
      <c r="I149" s="233"/>
      <c r="J149" s="234">
        <f>ROUND(I149*H149,2)</f>
        <v>0</v>
      </c>
      <c r="K149" s="230" t="s">
        <v>1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370</v>
      </c>
      <c r="AT149" s="239" t="s">
        <v>365</v>
      </c>
      <c r="AU149" s="239" t="s">
        <v>88</v>
      </c>
      <c r="AY149" s="18" t="s">
        <v>362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370</v>
      </c>
      <c r="BM149" s="239" t="s">
        <v>554</v>
      </c>
    </row>
    <row r="150" s="2" customFormat="1" ht="24.15" customHeight="1">
      <c r="A150" s="39"/>
      <c r="B150" s="40"/>
      <c r="C150" s="228" t="s">
        <v>461</v>
      </c>
      <c r="D150" s="228" t="s">
        <v>365</v>
      </c>
      <c r="E150" s="229" t="s">
        <v>2684</v>
      </c>
      <c r="F150" s="230" t="s">
        <v>3137</v>
      </c>
      <c r="G150" s="231" t="s">
        <v>603</v>
      </c>
      <c r="H150" s="232">
        <v>66</v>
      </c>
      <c r="I150" s="233"/>
      <c r="J150" s="234">
        <f>ROUND(I150*H150,2)</f>
        <v>0</v>
      </c>
      <c r="K150" s="230" t="s">
        <v>1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370</v>
      </c>
      <c r="AT150" s="239" t="s">
        <v>365</v>
      </c>
      <c r="AU150" s="239" t="s">
        <v>88</v>
      </c>
      <c r="AY150" s="18" t="s">
        <v>362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370</v>
      </c>
      <c r="BM150" s="239" t="s">
        <v>574</v>
      </c>
    </row>
    <row r="151" s="2" customFormat="1" ht="24.15" customHeight="1">
      <c r="A151" s="39"/>
      <c r="B151" s="40"/>
      <c r="C151" s="228" t="s">
        <v>7</v>
      </c>
      <c r="D151" s="228" t="s">
        <v>365</v>
      </c>
      <c r="E151" s="229" t="s">
        <v>3138</v>
      </c>
      <c r="F151" s="230" t="s">
        <v>3139</v>
      </c>
      <c r="G151" s="231" t="s">
        <v>603</v>
      </c>
      <c r="H151" s="232">
        <v>330</v>
      </c>
      <c r="I151" s="233"/>
      <c r="J151" s="234">
        <f>ROUND(I151*H151,2)</f>
        <v>0</v>
      </c>
      <c r="K151" s="230" t="s">
        <v>1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370</v>
      </c>
      <c r="AT151" s="239" t="s">
        <v>365</v>
      </c>
      <c r="AU151" s="239" t="s">
        <v>88</v>
      </c>
      <c r="AY151" s="18" t="s">
        <v>362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370</v>
      </c>
      <c r="BM151" s="239" t="s">
        <v>1132</v>
      </c>
    </row>
    <row r="152" s="2" customFormat="1" ht="24.15" customHeight="1">
      <c r="A152" s="39"/>
      <c r="B152" s="40"/>
      <c r="C152" s="228" t="s">
        <v>473</v>
      </c>
      <c r="D152" s="228" t="s">
        <v>365</v>
      </c>
      <c r="E152" s="229" t="s">
        <v>2686</v>
      </c>
      <c r="F152" s="230" t="s">
        <v>3140</v>
      </c>
      <c r="G152" s="231" t="s">
        <v>603</v>
      </c>
      <c r="H152" s="232">
        <v>66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370</v>
      </c>
      <c r="AT152" s="239" t="s">
        <v>365</v>
      </c>
      <c r="AU152" s="239" t="s">
        <v>88</v>
      </c>
      <c r="AY152" s="18" t="s">
        <v>362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370</v>
      </c>
      <c r="BM152" s="239" t="s">
        <v>1141</v>
      </c>
    </row>
    <row r="153" s="2" customFormat="1" ht="24.15" customHeight="1">
      <c r="A153" s="39"/>
      <c r="B153" s="40"/>
      <c r="C153" s="228" t="s">
        <v>479</v>
      </c>
      <c r="D153" s="228" t="s">
        <v>365</v>
      </c>
      <c r="E153" s="229" t="s">
        <v>2688</v>
      </c>
      <c r="F153" s="230" t="s">
        <v>3141</v>
      </c>
      <c r="G153" s="231" t="s">
        <v>603</v>
      </c>
      <c r="H153" s="232">
        <v>66</v>
      </c>
      <c r="I153" s="233"/>
      <c r="J153" s="234">
        <f>ROUND(I153*H153,2)</f>
        <v>0</v>
      </c>
      <c r="K153" s="230" t="s">
        <v>1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370</v>
      </c>
      <c r="AT153" s="239" t="s">
        <v>365</v>
      </c>
      <c r="AU153" s="239" t="s">
        <v>88</v>
      </c>
      <c r="AY153" s="18" t="s">
        <v>362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370</v>
      </c>
      <c r="BM153" s="239" t="s">
        <v>1149</v>
      </c>
    </row>
    <row r="154" s="2" customFormat="1" ht="24.15" customHeight="1">
      <c r="A154" s="39"/>
      <c r="B154" s="40"/>
      <c r="C154" s="228" t="s">
        <v>484</v>
      </c>
      <c r="D154" s="228" t="s">
        <v>365</v>
      </c>
      <c r="E154" s="229" t="s">
        <v>2690</v>
      </c>
      <c r="F154" s="230" t="s">
        <v>606</v>
      </c>
      <c r="G154" s="231" t="s">
        <v>603</v>
      </c>
      <c r="H154" s="232">
        <v>66</v>
      </c>
      <c r="I154" s="233"/>
      <c r="J154" s="234">
        <f>ROUND(I154*H154,2)</f>
        <v>0</v>
      </c>
      <c r="K154" s="230" t="s">
        <v>1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370</v>
      </c>
      <c r="AT154" s="239" t="s">
        <v>365</v>
      </c>
      <c r="AU154" s="239" t="s">
        <v>88</v>
      </c>
      <c r="AY154" s="18" t="s">
        <v>362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370</v>
      </c>
      <c r="BM154" s="239" t="s">
        <v>1159</v>
      </c>
    </row>
    <row r="155" s="2" customFormat="1" ht="16.5" customHeight="1">
      <c r="A155" s="39"/>
      <c r="B155" s="40"/>
      <c r="C155" s="228" t="s">
        <v>488</v>
      </c>
      <c r="D155" s="228" t="s">
        <v>365</v>
      </c>
      <c r="E155" s="229" t="s">
        <v>2692</v>
      </c>
      <c r="F155" s="230" t="s">
        <v>3142</v>
      </c>
      <c r="G155" s="231" t="s">
        <v>603</v>
      </c>
      <c r="H155" s="232">
        <v>198</v>
      </c>
      <c r="I155" s="233"/>
      <c r="J155" s="234">
        <f>ROUND(I155*H155,2)</f>
        <v>0</v>
      </c>
      <c r="K155" s="230" t="s">
        <v>1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370</v>
      </c>
      <c r="AT155" s="239" t="s">
        <v>365</v>
      </c>
      <c r="AU155" s="239" t="s">
        <v>88</v>
      </c>
      <c r="AY155" s="18" t="s">
        <v>362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370</v>
      </c>
      <c r="BM155" s="239" t="s">
        <v>1171</v>
      </c>
    </row>
    <row r="156" s="2" customFormat="1" ht="16.5" customHeight="1">
      <c r="A156" s="39"/>
      <c r="B156" s="40"/>
      <c r="C156" s="228" t="s">
        <v>492</v>
      </c>
      <c r="D156" s="228" t="s">
        <v>365</v>
      </c>
      <c r="E156" s="229" t="s">
        <v>2694</v>
      </c>
      <c r="F156" s="230" t="s">
        <v>3016</v>
      </c>
      <c r="G156" s="231" t="s">
        <v>603</v>
      </c>
      <c r="H156" s="232">
        <v>264</v>
      </c>
      <c r="I156" s="233"/>
      <c r="J156" s="234">
        <f>ROUND(I156*H156,2)</f>
        <v>0</v>
      </c>
      <c r="K156" s="230" t="s">
        <v>1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370</v>
      </c>
      <c r="AT156" s="239" t="s">
        <v>365</v>
      </c>
      <c r="AU156" s="239" t="s">
        <v>88</v>
      </c>
      <c r="AY156" s="18" t="s">
        <v>362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370</v>
      </c>
      <c r="BM156" s="239" t="s">
        <v>1180</v>
      </c>
    </row>
    <row r="157" s="2" customFormat="1" ht="16.5" customHeight="1">
      <c r="A157" s="39"/>
      <c r="B157" s="40"/>
      <c r="C157" s="228" t="s">
        <v>497</v>
      </c>
      <c r="D157" s="228" t="s">
        <v>365</v>
      </c>
      <c r="E157" s="229" t="s">
        <v>2696</v>
      </c>
      <c r="F157" s="230" t="s">
        <v>3017</v>
      </c>
      <c r="G157" s="231" t="s">
        <v>603</v>
      </c>
      <c r="H157" s="232">
        <v>132</v>
      </c>
      <c r="I157" s="233"/>
      <c r="J157" s="234">
        <f>ROUND(I157*H157,2)</f>
        <v>0</v>
      </c>
      <c r="K157" s="230" t="s">
        <v>1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370</v>
      </c>
      <c r="AT157" s="239" t="s">
        <v>365</v>
      </c>
      <c r="AU157" s="239" t="s">
        <v>88</v>
      </c>
      <c r="AY157" s="18" t="s">
        <v>362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88</v>
      </c>
      <c r="BK157" s="240">
        <f>ROUND(I157*H157,2)</f>
        <v>0</v>
      </c>
      <c r="BL157" s="18" t="s">
        <v>370</v>
      </c>
      <c r="BM157" s="239" t="s">
        <v>1190</v>
      </c>
    </row>
    <row r="158" s="2" customFormat="1" ht="16.5" customHeight="1">
      <c r="A158" s="39"/>
      <c r="B158" s="40"/>
      <c r="C158" s="228" t="s">
        <v>502</v>
      </c>
      <c r="D158" s="228" t="s">
        <v>365</v>
      </c>
      <c r="E158" s="229" t="s">
        <v>2698</v>
      </c>
      <c r="F158" s="230" t="s">
        <v>3018</v>
      </c>
      <c r="G158" s="231" t="s">
        <v>603</v>
      </c>
      <c r="H158" s="232">
        <v>264</v>
      </c>
      <c r="I158" s="233"/>
      <c r="J158" s="234">
        <f>ROUND(I158*H158,2)</f>
        <v>0</v>
      </c>
      <c r="K158" s="230" t="s">
        <v>1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370</v>
      </c>
      <c r="AT158" s="239" t="s">
        <v>365</v>
      </c>
      <c r="AU158" s="239" t="s">
        <v>88</v>
      </c>
      <c r="AY158" s="18" t="s">
        <v>362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88</v>
      </c>
      <c r="BK158" s="240">
        <f>ROUND(I158*H158,2)</f>
        <v>0</v>
      </c>
      <c r="BL158" s="18" t="s">
        <v>370</v>
      </c>
      <c r="BM158" s="239" t="s">
        <v>1201</v>
      </c>
    </row>
    <row r="159" s="2" customFormat="1" ht="24.15" customHeight="1">
      <c r="A159" s="39"/>
      <c r="B159" s="40"/>
      <c r="C159" s="228" t="s">
        <v>509</v>
      </c>
      <c r="D159" s="228" t="s">
        <v>365</v>
      </c>
      <c r="E159" s="229" t="s">
        <v>2700</v>
      </c>
      <c r="F159" s="230" t="s">
        <v>3143</v>
      </c>
      <c r="G159" s="231" t="s">
        <v>3144</v>
      </c>
      <c r="H159" s="232">
        <v>66</v>
      </c>
      <c r="I159" s="233"/>
      <c r="J159" s="234">
        <f>ROUND(I159*H159,2)</f>
        <v>0</v>
      </c>
      <c r="K159" s="230" t="s">
        <v>1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370</v>
      </c>
      <c r="AT159" s="239" t="s">
        <v>365</v>
      </c>
      <c r="AU159" s="239" t="s">
        <v>88</v>
      </c>
      <c r="AY159" s="18" t="s">
        <v>362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370</v>
      </c>
      <c r="BM159" s="239" t="s">
        <v>1214</v>
      </c>
    </row>
    <row r="160" s="2" customFormat="1" ht="16.5" customHeight="1">
      <c r="A160" s="39"/>
      <c r="B160" s="40"/>
      <c r="C160" s="228" t="s">
        <v>517</v>
      </c>
      <c r="D160" s="228" t="s">
        <v>365</v>
      </c>
      <c r="E160" s="229" t="s">
        <v>2702</v>
      </c>
      <c r="F160" s="230" t="s">
        <v>3145</v>
      </c>
      <c r="G160" s="231" t="s">
        <v>3144</v>
      </c>
      <c r="H160" s="232">
        <v>66</v>
      </c>
      <c r="I160" s="233"/>
      <c r="J160" s="234">
        <f>ROUND(I160*H160,2)</f>
        <v>0</v>
      </c>
      <c r="K160" s="230" t="s">
        <v>1</v>
      </c>
      <c r="L160" s="45"/>
      <c r="M160" s="288" t="s">
        <v>1</v>
      </c>
      <c r="N160" s="289" t="s">
        <v>42</v>
      </c>
      <c r="O160" s="290"/>
      <c r="P160" s="291">
        <f>O160*H160</f>
        <v>0</v>
      </c>
      <c r="Q160" s="291">
        <v>0</v>
      </c>
      <c r="R160" s="291">
        <f>Q160*H160</f>
        <v>0</v>
      </c>
      <c r="S160" s="291">
        <v>0</v>
      </c>
      <c r="T160" s="292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370</v>
      </c>
      <c r="AT160" s="239" t="s">
        <v>365</v>
      </c>
      <c r="AU160" s="239" t="s">
        <v>88</v>
      </c>
      <c r="AY160" s="18" t="s">
        <v>362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370</v>
      </c>
      <c r="BM160" s="239" t="s">
        <v>1222</v>
      </c>
    </row>
    <row r="161" s="2" customFormat="1" ht="6.96" customHeight="1">
      <c r="A161" s="39"/>
      <c r="B161" s="67"/>
      <c r="C161" s="68"/>
      <c r="D161" s="68"/>
      <c r="E161" s="68"/>
      <c r="F161" s="68"/>
      <c r="G161" s="68"/>
      <c r="H161" s="68"/>
      <c r="I161" s="68"/>
      <c r="J161" s="68"/>
      <c r="K161" s="68"/>
      <c r="L161" s="45"/>
      <c r="M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</row>
  </sheetData>
  <sheetProtection sheet="1" autoFilter="0" formatColumns="0" formatRows="0" objects="1" scenarios="1" spinCount="100000" saltValue="eL/4RU4kGD7Lohg3K8moULRqGJR3DwKZdHk4Rm28qD0rAbOLhXnRrR2d6EdnpwjB2uA71aRjPciSUorh9y+aIQ==" hashValue="5NMM67JrpwYvrjM63Z+Bz/J6x0dXZ40LEcyI2YwzWXwQn2nsbc70HwwgvGcE9BVD/PnHL5zhtdekxFqy7zEUoQ==" algorithmName="SHA-512" password="CC35"/>
  <autoFilter ref="C126:K16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301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4429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5115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5208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ROUND(J127,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ROUND((SUM(BE127:BE154)),  2)</f>
        <v>0</v>
      </c>
      <c r="G37" s="39"/>
      <c r="H37" s="39"/>
      <c r="I37" s="166">
        <v>0.20999999999999999</v>
      </c>
      <c r="J37" s="165">
        <f>ROUND(((SUM(BE127:BE154))*I37),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ROUND((SUM(BF127:BF154)),  2)</f>
        <v>0</v>
      </c>
      <c r="G38" s="39"/>
      <c r="H38" s="39"/>
      <c r="I38" s="166">
        <v>0.12</v>
      </c>
      <c r="J38" s="165">
        <f>ROUND(((SUM(BF127:BF154))*I38),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ROUND((SUM(BG127:BG154)),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ROUND((SUM(BH127:BH154)),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ROUND((SUM(BI127:BI154)),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4429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5115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C17 -  RB-typ 1-2_C montáže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J127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5209</v>
      </c>
      <c r="E101" s="193"/>
      <c r="F101" s="193"/>
      <c r="G101" s="193"/>
      <c r="H101" s="193"/>
      <c r="I101" s="193"/>
      <c r="J101" s="194">
        <f>J128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5202</v>
      </c>
      <c r="E102" s="198"/>
      <c r="F102" s="198"/>
      <c r="G102" s="198"/>
      <c r="H102" s="198"/>
      <c r="I102" s="198"/>
      <c r="J102" s="199">
        <f>J129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5210</v>
      </c>
      <c r="E103" s="198"/>
      <c r="F103" s="198"/>
      <c r="G103" s="198"/>
      <c r="H103" s="198"/>
      <c r="I103" s="198"/>
      <c r="J103" s="199">
        <f>J142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347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Stavební úpravy Ústecká 2855, Česká Lípa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325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1" customFormat="1" ht="16.5" customHeight="1">
      <c r="B115" s="22"/>
      <c r="C115" s="23"/>
      <c r="D115" s="23"/>
      <c r="E115" s="185" t="s">
        <v>4429</v>
      </c>
      <c r="F115" s="23"/>
      <c r="G115" s="23"/>
      <c r="H115" s="23"/>
      <c r="I115" s="23"/>
      <c r="J115" s="23"/>
      <c r="K115" s="23"/>
      <c r="L115" s="21"/>
    </row>
    <row r="116" s="1" customFormat="1" ht="12" customHeight="1">
      <c r="B116" s="22"/>
      <c r="C116" s="33" t="s">
        <v>327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296" t="s">
        <v>5115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634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E13</f>
        <v xml:space="preserve">C17 -  RB-typ 1-2_C montáže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F16</f>
        <v xml:space="preserve">Ústecká 2855, Česká Lípa </v>
      </c>
      <c r="G121" s="41"/>
      <c r="H121" s="41"/>
      <c r="I121" s="33" t="s">
        <v>22</v>
      </c>
      <c r="J121" s="80" t="str">
        <f>IF(J16="","",J16)</f>
        <v>6. 8. 2025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E19</f>
        <v>Město Č. Lípa, n. T.G.M. 1/1, 47 001 Česká Lípa</v>
      </c>
      <c r="G123" s="41"/>
      <c r="H123" s="41"/>
      <c r="I123" s="33" t="s">
        <v>30</v>
      </c>
      <c r="J123" s="37" t="str">
        <f>E25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28</v>
      </c>
      <c r="D124" s="41"/>
      <c r="E124" s="41"/>
      <c r="F124" s="28" t="str">
        <f>IF(E22="","",E22)</f>
        <v>Vyplň údaj</v>
      </c>
      <c r="G124" s="41"/>
      <c r="H124" s="41"/>
      <c r="I124" s="33" t="s">
        <v>33</v>
      </c>
      <c r="J124" s="37" t="str">
        <f>E28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1"/>
      <c r="B126" s="202"/>
      <c r="C126" s="203" t="s">
        <v>348</v>
      </c>
      <c r="D126" s="204" t="s">
        <v>61</v>
      </c>
      <c r="E126" s="204" t="s">
        <v>57</v>
      </c>
      <c r="F126" s="204" t="s">
        <v>58</v>
      </c>
      <c r="G126" s="204" t="s">
        <v>349</v>
      </c>
      <c r="H126" s="204" t="s">
        <v>350</v>
      </c>
      <c r="I126" s="204" t="s">
        <v>351</v>
      </c>
      <c r="J126" s="204" t="s">
        <v>331</v>
      </c>
      <c r="K126" s="205" t="s">
        <v>352</v>
      </c>
      <c r="L126" s="206"/>
      <c r="M126" s="101" t="s">
        <v>1</v>
      </c>
      <c r="N126" s="102" t="s">
        <v>40</v>
      </c>
      <c r="O126" s="102" t="s">
        <v>353</v>
      </c>
      <c r="P126" s="102" t="s">
        <v>354</v>
      </c>
      <c r="Q126" s="102" t="s">
        <v>355</v>
      </c>
      <c r="R126" s="102" t="s">
        <v>356</v>
      </c>
      <c r="S126" s="102" t="s">
        <v>357</v>
      </c>
      <c r="T126" s="103" t="s">
        <v>358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9"/>
      <c r="B127" s="40"/>
      <c r="C127" s="108" t="s">
        <v>359</v>
      </c>
      <c r="D127" s="41"/>
      <c r="E127" s="41"/>
      <c r="F127" s="41"/>
      <c r="G127" s="41"/>
      <c r="H127" s="41"/>
      <c r="I127" s="41"/>
      <c r="J127" s="207">
        <f>BK127</f>
        <v>0</v>
      </c>
      <c r="K127" s="41"/>
      <c r="L127" s="45"/>
      <c r="M127" s="104"/>
      <c r="N127" s="208"/>
      <c r="O127" s="105"/>
      <c r="P127" s="209">
        <f>P128</f>
        <v>0</v>
      </c>
      <c r="Q127" s="105"/>
      <c r="R127" s="209">
        <f>R128</f>
        <v>0</v>
      </c>
      <c r="S127" s="105"/>
      <c r="T127" s="210">
        <f>T128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75</v>
      </c>
      <c r="AU127" s="18" t="s">
        <v>333</v>
      </c>
      <c r="BK127" s="211">
        <f>BK128</f>
        <v>0</v>
      </c>
    </row>
    <row r="128" s="12" customFormat="1" ht="25.92" customHeight="1">
      <c r="A128" s="12"/>
      <c r="B128" s="212"/>
      <c r="C128" s="213"/>
      <c r="D128" s="214" t="s">
        <v>75</v>
      </c>
      <c r="E128" s="215" t="s">
        <v>2577</v>
      </c>
      <c r="F128" s="215" t="s">
        <v>5211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f>P129+P142</f>
        <v>0</v>
      </c>
      <c r="Q128" s="220"/>
      <c r="R128" s="221">
        <f>R129+R142</f>
        <v>0</v>
      </c>
      <c r="S128" s="220"/>
      <c r="T128" s="222">
        <f>T129+T142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83</v>
      </c>
      <c r="AT128" s="224" t="s">
        <v>75</v>
      </c>
      <c r="AU128" s="224" t="s">
        <v>76</v>
      </c>
      <c r="AY128" s="223" t="s">
        <v>362</v>
      </c>
      <c r="BK128" s="225">
        <f>BK129+BK142</f>
        <v>0</v>
      </c>
    </row>
    <row r="129" s="12" customFormat="1" ht="22.8" customHeight="1">
      <c r="A129" s="12"/>
      <c r="B129" s="212"/>
      <c r="C129" s="213"/>
      <c r="D129" s="214" t="s">
        <v>75</v>
      </c>
      <c r="E129" s="226" t="s">
        <v>2857</v>
      </c>
      <c r="F129" s="226" t="s">
        <v>5205</v>
      </c>
      <c r="G129" s="213"/>
      <c r="H129" s="213"/>
      <c r="I129" s="216"/>
      <c r="J129" s="227">
        <f>BK129</f>
        <v>0</v>
      </c>
      <c r="K129" s="213"/>
      <c r="L129" s="218"/>
      <c r="M129" s="219"/>
      <c r="N129" s="220"/>
      <c r="O129" s="220"/>
      <c r="P129" s="221">
        <f>SUM(P130:P141)</f>
        <v>0</v>
      </c>
      <c r="Q129" s="220"/>
      <c r="R129" s="221">
        <f>SUM(R130:R141)</f>
        <v>0</v>
      </c>
      <c r="S129" s="220"/>
      <c r="T129" s="222">
        <f>SUM(T130:T141)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83</v>
      </c>
      <c r="AT129" s="224" t="s">
        <v>75</v>
      </c>
      <c r="AU129" s="224" t="s">
        <v>83</v>
      </c>
      <c r="AY129" s="223" t="s">
        <v>362</v>
      </c>
      <c r="BK129" s="225">
        <f>SUM(BK130:BK141)</f>
        <v>0</v>
      </c>
    </row>
    <row r="130" s="2" customFormat="1" ht="24.15" customHeight="1">
      <c r="A130" s="39"/>
      <c r="B130" s="40"/>
      <c r="C130" s="228" t="s">
        <v>83</v>
      </c>
      <c r="D130" s="228" t="s">
        <v>365</v>
      </c>
      <c r="E130" s="229" t="s">
        <v>3153</v>
      </c>
      <c r="F130" s="230" t="s">
        <v>3154</v>
      </c>
      <c r="G130" s="231" t="s">
        <v>603</v>
      </c>
      <c r="H130" s="232">
        <v>1</v>
      </c>
      <c r="I130" s="233"/>
      <c r="J130" s="234">
        <f>ROUND(I130*H130,2)</f>
        <v>0</v>
      </c>
      <c r="K130" s="230" t="s">
        <v>369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370</v>
      </c>
      <c r="AT130" s="239" t="s">
        <v>365</v>
      </c>
      <c r="AU130" s="239" t="s">
        <v>88</v>
      </c>
      <c r="AY130" s="18" t="s">
        <v>362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370</v>
      </c>
      <c r="BM130" s="239" t="s">
        <v>88</v>
      </c>
    </row>
    <row r="131" s="2" customFormat="1" ht="37.8" customHeight="1">
      <c r="A131" s="39"/>
      <c r="B131" s="40"/>
      <c r="C131" s="228" t="s">
        <v>88</v>
      </c>
      <c r="D131" s="228" t="s">
        <v>365</v>
      </c>
      <c r="E131" s="229" t="s">
        <v>3155</v>
      </c>
      <c r="F131" s="230" t="s">
        <v>3156</v>
      </c>
      <c r="G131" s="231" t="s">
        <v>603</v>
      </c>
      <c r="H131" s="232">
        <v>1</v>
      </c>
      <c r="I131" s="233"/>
      <c r="J131" s="234">
        <f>ROUND(I131*H131,2)</f>
        <v>0</v>
      </c>
      <c r="K131" s="230" t="s">
        <v>369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370</v>
      </c>
      <c r="AT131" s="239" t="s">
        <v>365</v>
      </c>
      <c r="AU131" s="239" t="s">
        <v>88</v>
      </c>
      <c r="AY131" s="18" t="s">
        <v>362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370</v>
      </c>
      <c r="BM131" s="239" t="s">
        <v>370</v>
      </c>
    </row>
    <row r="132" s="2" customFormat="1" ht="24.15" customHeight="1">
      <c r="A132" s="39"/>
      <c r="B132" s="40"/>
      <c r="C132" s="228" t="s">
        <v>104</v>
      </c>
      <c r="D132" s="228" t="s">
        <v>365</v>
      </c>
      <c r="E132" s="229" t="s">
        <v>3157</v>
      </c>
      <c r="F132" s="230" t="s">
        <v>3158</v>
      </c>
      <c r="G132" s="231" t="s">
        <v>603</v>
      </c>
      <c r="H132" s="232">
        <v>1</v>
      </c>
      <c r="I132" s="233"/>
      <c r="J132" s="234">
        <f>ROUND(I132*H132,2)</f>
        <v>0</v>
      </c>
      <c r="K132" s="230" t="s">
        <v>369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370</v>
      </c>
      <c r="AT132" s="239" t="s">
        <v>365</v>
      </c>
      <c r="AU132" s="239" t="s">
        <v>88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370</v>
      </c>
      <c r="BM132" s="239" t="s">
        <v>386</v>
      </c>
    </row>
    <row r="133" s="2" customFormat="1" ht="24.15" customHeight="1">
      <c r="A133" s="39"/>
      <c r="B133" s="40"/>
      <c r="C133" s="228" t="s">
        <v>370</v>
      </c>
      <c r="D133" s="228" t="s">
        <v>365</v>
      </c>
      <c r="E133" s="229" t="s">
        <v>3159</v>
      </c>
      <c r="F133" s="230" t="s">
        <v>3160</v>
      </c>
      <c r="G133" s="231" t="s">
        <v>603</v>
      </c>
      <c r="H133" s="232">
        <v>2</v>
      </c>
      <c r="I133" s="233"/>
      <c r="J133" s="234">
        <f>ROUND(I133*H133,2)</f>
        <v>0</v>
      </c>
      <c r="K133" s="230" t="s">
        <v>369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88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383</v>
      </c>
    </row>
    <row r="134" s="2" customFormat="1" ht="24.15" customHeight="1">
      <c r="A134" s="39"/>
      <c r="B134" s="40"/>
      <c r="C134" s="228" t="s">
        <v>363</v>
      </c>
      <c r="D134" s="228" t="s">
        <v>365</v>
      </c>
      <c r="E134" s="229" t="s">
        <v>3161</v>
      </c>
      <c r="F134" s="230" t="s">
        <v>3162</v>
      </c>
      <c r="G134" s="231" t="s">
        <v>603</v>
      </c>
      <c r="H134" s="232">
        <v>7</v>
      </c>
      <c r="I134" s="233"/>
      <c r="J134" s="234">
        <f>ROUND(I134*H134,2)</f>
        <v>0</v>
      </c>
      <c r="K134" s="230" t="s">
        <v>369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88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411</v>
      </c>
    </row>
    <row r="135" s="2" customFormat="1" ht="24.15" customHeight="1">
      <c r="A135" s="39"/>
      <c r="B135" s="40"/>
      <c r="C135" s="228" t="s">
        <v>386</v>
      </c>
      <c r="D135" s="228" t="s">
        <v>365</v>
      </c>
      <c r="E135" s="229" t="s">
        <v>3163</v>
      </c>
      <c r="F135" s="230" t="s">
        <v>618</v>
      </c>
      <c r="G135" s="231" t="s">
        <v>603</v>
      </c>
      <c r="H135" s="232">
        <v>2</v>
      </c>
      <c r="I135" s="233"/>
      <c r="J135" s="234">
        <f>ROUND(I135*H135,2)</f>
        <v>0</v>
      </c>
      <c r="K135" s="230" t="s">
        <v>369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88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8</v>
      </c>
    </row>
    <row r="136" s="2" customFormat="1" ht="24.15" customHeight="1">
      <c r="A136" s="39"/>
      <c r="B136" s="40"/>
      <c r="C136" s="228" t="s">
        <v>397</v>
      </c>
      <c r="D136" s="228" t="s">
        <v>365</v>
      </c>
      <c r="E136" s="229" t="s">
        <v>3164</v>
      </c>
      <c r="F136" s="230" t="s">
        <v>3165</v>
      </c>
      <c r="G136" s="231" t="s">
        <v>603</v>
      </c>
      <c r="H136" s="232">
        <v>3</v>
      </c>
      <c r="I136" s="233"/>
      <c r="J136" s="234">
        <f>ROUND(I136*H136,2)</f>
        <v>0</v>
      </c>
      <c r="K136" s="230" t="s">
        <v>369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88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431</v>
      </c>
    </row>
    <row r="137" s="2" customFormat="1" ht="24.15" customHeight="1">
      <c r="A137" s="39"/>
      <c r="B137" s="40"/>
      <c r="C137" s="228" t="s">
        <v>383</v>
      </c>
      <c r="D137" s="228" t="s">
        <v>365</v>
      </c>
      <c r="E137" s="229" t="s">
        <v>3049</v>
      </c>
      <c r="F137" s="230" t="s">
        <v>3050</v>
      </c>
      <c r="G137" s="231" t="s">
        <v>603</v>
      </c>
      <c r="H137" s="232">
        <v>4</v>
      </c>
      <c r="I137" s="233"/>
      <c r="J137" s="234">
        <f>ROUND(I137*H137,2)</f>
        <v>0</v>
      </c>
      <c r="K137" s="230" t="s">
        <v>369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370</v>
      </c>
      <c r="AT137" s="239" t="s">
        <v>365</v>
      </c>
      <c r="AU137" s="239" t="s">
        <v>88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370</v>
      </c>
      <c r="BM137" s="239" t="s">
        <v>440</v>
      </c>
    </row>
    <row r="138" s="2" customFormat="1" ht="24.15" customHeight="1">
      <c r="A138" s="39"/>
      <c r="B138" s="40"/>
      <c r="C138" s="228" t="s">
        <v>406</v>
      </c>
      <c r="D138" s="228" t="s">
        <v>365</v>
      </c>
      <c r="E138" s="229" t="s">
        <v>3166</v>
      </c>
      <c r="F138" s="230" t="s">
        <v>3167</v>
      </c>
      <c r="G138" s="231" t="s">
        <v>603</v>
      </c>
      <c r="H138" s="232">
        <v>5</v>
      </c>
      <c r="I138" s="233"/>
      <c r="J138" s="234">
        <f>ROUND(I138*H138,2)</f>
        <v>0</v>
      </c>
      <c r="K138" s="230" t="s">
        <v>369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88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450</v>
      </c>
    </row>
    <row r="139" s="2" customFormat="1" ht="21.75" customHeight="1">
      <c r="A139" s="39"/>
      <c r="B139" s="40"/>
      <c r="C139" s="228" t="s">
        <v>411</v>
      </c>
      <c r="D139" s="228" t="s">
        <v>365</v>
      </c>
      <c r="E139" s="229" t="s">
        <v>3051</v>
      </c>
      <c r="F139" s="230" t="s">
        <v>3052</v>
      </c>
      <c r="G139" s="231" t="s">
        <v>603</v>
      </c>
      <c r="H139" s="232">
        <v>31</v>
      </c>
      <c r="I139" s="233"/>
      <c r="J139" s="234">
        <f>ROUND(I139*H139,2)</f>
        <v>0</v>
      </c>
      <c r="K139" s="230" t="s">
        <v>369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370</v>
      </c>
      <c r="AT139" s="239" t="s">
        <v>365</v>
      </c>
      <c r="AU139" s="239" t="s">
        <v>88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461</v>
      </c>
    </row>
    <row r="140" s="2" customFormat="1" ht="24.15" customHeight="1">
      <c r="A140" s="39"/>
      <c r="B140" s="40"/>
      <c r="C140" s="228" t="s">
        <v>416</v>
      </c>
      <c r="D140" s="228" t="s">
        <v>365</v>
      </c>
      <c r="E140" s="229" t="s">
        <v>3168</v>
      </c>
      <c r="F140" s="230" t="s">
        <v>3169</v>
      </c>
      <c r="G140" s="231" t="s">
        <v>603</v>
      </c>
      <c r="H140" s="232">
        <v>11</v>
      </c>
      <c r="I140" s="233"/>
      <c r="J140" s="234">
        <f>ROUND(I140*H140,2)</f>
        <v>0</v>
      </c>
      <c r="K140" s="230" t="s">
        <v>369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370</v>
      </c>
      <c r="AT140" s="239" t="s">
        <v>365</v>
      </c>
      <c r="AU140" s="239" t="s">
        <v>88</v>
      </c>
      <c r="AY140" s="18" t="s">
        <v>362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370</v>
      </c>
      <c r="BM140" s="239" t="s">
        <v>473</v>
      </c>
    </row>
    <row r="141" s="2" customFormat="1" ht="24.15" customHeight="1">
      <c r="A141" s="39"/>
      <c r="B141" s="40"/>
      <c r="C141" s="228" t="s">
        <v>8</v>
      </c>
      <c r="D141" s="228" t="s">
        <v>365</v>
      </c>
      <c r="E141" s="229" t="s">
        <v>202</v>
      </c>
      <c r="F141" s="230" t="s">
        <v>3170</v>
      </c>
      <c r="G141" s="231" t="s">
        <v>3144</v>
      </c>
      <c r="H141" s="232">
        <v>1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370</v>
      </c>
      <c r="AT141" s="239" t="s">
        <v>365</v>
      </c>
      <c r="AU141" s="239" t="s">
        <v>88</v>
      </c>
      <c r="AY141" s="18" t="s">
        <v>362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370</v>
      </c>
      <c r="BM141" s="239" t="s">
        <v>484</v>
      </c>
    </row>
    <row r="142" s="12" customFormat="1" ht="22.8" customHeight="1">
      <c r="A142" s="12"/>
      <c r="B142" s="212"/>
      <c r="C142" s="213"/>
      <c r="D142" s="214" t="s">
        <v>75</v>
      </c>
      <c r="E142" s="226" t="s">
        <v>2997</v>
      </c>
      <c r="F142" s="226" t="s">
        <v>5212</v>
      </c>
      <c r="G142" s="213"/>
      <c r="H142" s="213"/>
      <c r="I142" s="216"/>
      <c r="J142" s="227">
        <f>BK142</f>
        <v>0</v>
      </c>
      <c r="K142" s="213"/>
      <c r="L142" s="218"/>
      <c r="M142" s="219"/>
      <c r="N142" s="220"/>
      <c r="O142" s="220"/>
      <c r="P142" s="221">
        <f>SUM(P143:P154)</f>
        <v>0</v>
      </c>
      <c r="Q142" s="220"/>
      <c r="R142" s="221">
        <f>SUM(R143:R154)</f>
        <v>0</v>
      </c>
      <c r="S142" s="220"/>
      <c r="T142" s="222">
        <f>SUM(T143:T154)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3" t="s">
        <v>83</v>
      </c>
      <c r="AT142" s="224" t="s">
        <v>75</v>
      </c>
      <c r="AU142" s="224" t="s">
        <v>83</v>
      </c>
      <c r="AY142" s="223" t="s">
        <v>362</v>
      </c>
      <c r="BK142" s="225">
        <f>SUM(BK143:BK154)</f>
        <v>0</v>
      </c>
    </row>
    <row r="143" s="2" customFormat="1" ht="24.15" customHeight="1">
      <c r="A143" s="39"/>
      <c r="B143" s="40"/>
      <c r="C143" s="228" t="s">
        <v>427</v>
      </c>
      <c r="D143" s="228" t="s">
        <v>365</v>
      </c>
      <c r="E143" s="229" t="s">
        <v>3153</v>
      </c>
      <c r="F143" s="230" t="s">
        <v>3154</v>
      </c>
      <c r="G143" s="231" t="s">
        <v>603</v>
      </c>
      <c r="H143" s="232">
        <v>66</v>
      </c>
      <c r="I143" s="233"/>
      <c r="J143" s="234">
        <f>ROUND(I143*H143,2)</f>
        <v>0</v>
      </c>
      <c r="K143" s="230" t="s">
        <v>369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370</v>
      </c>
      <c r="AT143" s="239" t="s">
        <v>365</v>
      </c>
      <c r="AU143" s="239" t="s">
        <v>88</v>
      </c>
      <c r="AY143" s="18" t="s">
        <v>362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370</v>
      </c>
      <c r="BM143" s="239" t="s">
        <v>492</v>
      </c>
    </row>
    <row r="144" s="2" customFormat="1" ht="37.8" customHeight="1">
      <c r="A144" s="39"/>
      <c r="B144" s="40"/>
      <c r="C144" s="228" t="s">
        <v>431</v>
      </c>
      <c r="D144" s="228" t="s">
        <v>365</v>
      </c>
      <c r="E144" s="229" t="s">
        <v>3155</v>
      </c>
      <c r="F144" s="230" t="s">
        <v>3156</v>
      </c>
      <c r="G144" s="231" t="s">
        <v>603</v>
      </c>
      <c r="H144" s="232">
        <v>66</v>
      </c>
      <c r="I144" s="233"/>
      <c r="J144" s="234">
        <f>ROUND(I144*H144,2)</f>
        <v>0</v>
      </c>
      <c r="K144" s="230" t="s">
        <v>369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370</v>
      </c>
      <c r="AT144" s="239" t="s">
        <v>365</v>
      </c>
      <c r="AU144" s="239" t="s">
        <v>88</v>
      </c>
      <c r="AY144" s="18" t="s">
        <v>362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370</v>
      </c>
      <c r="BM144" s="239" t="s">
        <v>502</v>
      </c>
    </row>
    <row r="145" s="2" customFormat="1" ht="24.15" customHeight="1">
      <c r="A145" s="39"/>
      <c r="B145" s="40"/>
      <c r="C145" s="228" t="s">
        <v>435</v>
      </c>
      <c r="D145" s="228" t="s">
        <v>365</v>
      </c>
      <c r="E145" s="229" t="s">
        <v>3157</v>
      </c>
      <c r="F145" s="230" t="s">
        <v>3158</v>
      </c>
      <c r="G145" s="231" t="s">
        <v>603</v>
      </c>
      <c r="H145" s="232">
        <v>66</v>
      </c>
      <c r="I145" s="233"/>
      <c r="J145" s="234">
        <f>ROUND(I145*H145,2)</f>
        <v>0</v>
      </c>
      <c r="K145" s="230" t="s">
        <v>369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370</v>
      </c>
      <c r="AT145" s="239" t="s">
        <v>365</v>
      </c>
      <c r="AU145" s="239" t="s">
        <v>88</v>
      </c>
      <c r="AY145" s="18" t="s">
        <v>362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88</v>
      </c>
      <c r="BK145" s="240">
        <f>ROUND(I145*H145,2)</f>
        <v>0</v>
      </c>
      <c r="BL145" s="18" t="s">
        <v>370</v>
      </c>
      <c r="BM145" s="239" t="s">
        <v>517</v>
      </c>
    </row>
    <row r="146" s="2" customFormat="1" ht="24.15" customHeight="1">
      <c r="A146" s="39"/>
      <c r="B146" s="40"/>
      <c r="C146" s="228" t="s">
        <v>440</v>
      </c>
      <c r="D146" s="228" t="s">
        <v>365</v>
      </c>
      <c r="E146" s="229" t="s">
        <v>3159</v>
      </c>
      <c r="F146" s="230" t="s">
        <v>3160</v>
      </c>
      <c r="G146" s="231" t="s">
        <v>603</v>
      </c>
      <c r="H146" s="232">
        <v>132</v>
      </c>
      <c r="I146" s="233"/>
      <c r="J146" s="234">
        <f>ROUND(I146*H146,2)</f>
        <v>0</v>
      </c>
      <c r="K146" s="230" t="s">
        <v>369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370</v>
      </c>
      <c r="AT146" s="239" t="s">
        <v>365</v>
      </c>
      <c r="AU146" s="239" t="s">
        <v>88</v>
      </c>
      <c r="AY146" s="18" t="s">
        <v>362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370</v>
      </c>
      <c r="BM146" s="239" t="s">
        <v>526</v>
      </c>
    </row>
    <row r="147" s="2" customFormat="1" ht="24.15" customHeight="1">
      <c r="A147" s="39"/>
      <c r="B147" s="40"/>
      <c r="C147" s="228" t="s">
        <v>445</v>
      </c>
      <c r="D147" s="228" t="s">
        <v>365</v>
      </c>
      <c r="E147" s="229" t="s">
        <v>3161</v>
      </c>
      <c r="F147" s="230" t="s">
        <v>3162</v>
      </c>
      <c r="G147" s="231" t="s">
        <v>603</v>
      </c>
      <c r="H147" s="232">
        <v>396</v>
      </c>
      <c r="I147" s="233"/>
      <c r="J147" s="234">
        <f>ROUND(I147*H147,2)</f>
        <v>0</v>
      </c>
      <c r="K147" s="230" t="s">
        <v>369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370</v>
      </c>
      <c r="AT147" s="239" t="s">
        <v>365</v>
      </c>
      <c r="AU147" s="239" t="s">
        <v>88</v>
      </c>
      <c r="AY147" s="18" t="s">
        <v>362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370</v>
      </c>
      <c r="BM147" s="239" t="s">
        <v>536</v>
      </c>
    </row>
    <row r="148" s="2" customFormat="1" ht="24.15" customHeight="1">
      <c r="A148" s="39"/>
      <c r="B148" s="40"/>
      <c r="C148" s="228" t="s">
        <v>450</v>
      </c>
      <c r="D148" s="228" t="s">
        <v>365</v>
      </c>
      <c r="E148" s="229" t="s">
        <v>3163</v>
      </c>
      <c r="F148" s="230" t="s">
        <v>618</v>
      </c>
      <c r="G148" s="231" t="s">
        <v>603</v>
      </c>
      <c r="H148" s="232">
        <v>132</v>
      </c>
      <c r="I148" s="233"/>
      <c r="J148" s="234">
        <f>ROUND(I148*H148,2)</f>
        <v>0</v>
      </c>
      <c r="K148" s="230" t="s">
        <v>369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370</v>
      </c>
      <c r="AT148" s="239" t="s">
        <v>365</v>
      </c>
      <c r="AU148" s="239" t="s">
        <v>88</v>
      </c>
      <c r="AY148" s="18" t="s">
        <v>362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370</v>
      </c>
      <c r="BM148" s="239" t="s">
        <v>544</v>
      </c>
    </row>
    <row r="149" s="2" customFormat="1" ht="24.15" customHeight="1">
      <c r="A149" s="39"/>
      <c r="B149" s="40"/>
      <c r="C149" s="228" t="s">
        <v>456</v>
      </c>
      <c r="D149" s="228" t="s">
        <v>365</v>
      </c>
      <c r="E149" s="229" t="s">
        <v>3164</v>
      </c>
      <c r="F149" s="230" t="s">
        <v>3165</v>
      </c>
      <c r="G149" s="231" t="s">
        <v>603</v>
      </c>
      <c r="H149" s="232">
        <v>132</v>
      </c>
      <c r="I149" s="233"/>
      <c r="J149" s="234">
        <f>ROUND(I149*H149,2)</f>
        <v>0</v>
      </c>
      <c r="K149" s="230" t="s">
        <v>369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370</v>
      </c>
      <c r="AT149" s="239" t="s">
        <v>365</v>
      </c>
      <c r="AU149" s="239" t="s">
        <v>88</v>
      </c>
      <c r="AY149" s="18" t="s">
        <v>362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370</v>
      </c>
      <c r="BM149" s="239" t="s">
        <v>554</v>
      </c>
    </row>
    <row r="150" s="2" customFormat="1" ht="24.15" customHeight="1">
      <c r="A150" s="39"/>
      <c r="B150" s="40"/>
      <c r="C150" s="228" t="s">
        <v>461</v>
      </c>
      <c r="D150" s="228" t="s">
        <v>365</v>
      </c>
      <c r="E150" s="229" t="s">
        <v>3049</v>
      </c>
      <c r="F150" s="230" t="s">
        <v>3050</v>
      </c>
      <c r="G150" s="231" t="s">
        <v>603</v>
      </c>
      <c r="H150" s="232">
        <v>264</v>
      </c>
      <c r="I150" s="233"/>
      <c r="J150" s="234">
        <f>ROUND(I150*H150,2)</f>
        <v>0</v>
      </c>
      <c r="K150" s="230" t="s">
        <v>369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370</v>
      </c>
      <c r="AT150" s="239" t="s">
        <v>365</v>
      </c>
      <c r="AU150" s="239" t="s">
        <v>88</v>
      </c>
      <c r="AY150" s="18" t="s">
        <v>362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370</v>
      </c>
      <c r="BM150" s="239" t="s">
        <v>574</v>
      </c>
    </row>
    <row r="151" s="2" customFormat="1" ht="24.15" customHeight="1">
      <c r="A151" s="39"/>
      <c r="B151" s="40"/>
      <c r="C151" s="228" t="s">
        <v>7</v>
      </c>
      <c r="D151" s="228" t="s">
        <v>365</v>
      </c>
      <c r="E151" s="229" t="s">
        <v>3166</v>
      </c>
      <c r="F151" s="230" t="s">
        <v>3167</v>
      </c>
      <c r="G151" s="231" t="s">
        <v>603</v>
      </c>
      <c r="H151" s="232">
        <v>330</v>
      </c>
      <c r="I151" s="233"/>
      <c r="J151" s="234">
        <f>ROUND(I151*H151,2)</f>
        <v>0</v>
      </c>
      <c r="K151" s="230" t="s">
        <v>369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370</v>
      </c>
      <c r="AT151" s="239" t="s">
        <v>365</v>
      </c>
      <c r="AU151" s="239" t="s">
        <v>88</v>
      </c>
      <c r="AY151" s="18" t="s">
        <v>362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370</v>
      </c>
      <c r="BM151" s="239" t="s">
        <v>1132</v>
      </c>
    </row>
    <row r="152" s="2" customFormat="1" ht="21.75" customHeight="1">
      <c r="A152" s="39"/>
      <c r="B152" s="40"/>
      <c r="C152" s="228" t="s">
        <v>473</v>
      </c>
      <c r="D152" s="228" t="s">
        <v>365</v>
      </c>
      <c r="E152" s="229" t="s">
        <v>3051</v>
      </c>
      <c r="F152" s="230" t="s">
        <v>3052</v>
      </c>
      <c r="G152" s="231" t="s">
        <v>603</v>
      </c>
      <c r="H152" s="232">
        <v>1848</v>
      </c>
      <c r="I152" s="233"/>
      <c r="J152" s="234">
        <f>ROUND(I152*H152,2)</f>
        <v>0</v>
      </c>
      <c r="K152" s="230" t="s">
        <v>369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370</v>
      </c>
      <c r="AT152" s="239" t="s">
        <v>365</v>
      </c>
      <c r="AU152" s="239" t="s">
        <v>88</v>
      </c>
      <c r="AY152" s="18" t="s">
        <v>362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370</v>
      </c>
      <c r="BM152" s="239" t="s">
        <v>1141</v>
      </c>
    </row>
    <row r="153" s="2" customFormat="1" ht="24.15" customHeight="1">
      <c r="A153" s="39"/>
      <c r="B153" s="40"/>
      <c r="C153" s="228" t="s">
        <v>479</v>
      </c>
      <c r="D153" s="228" t="s">
        <v>365</v>
      </c>
      <c r="E153" s="229" t="s">
        <v>3168</v>
      </c>
      <c r="F153" s="230" t="s">
        <v>3169</v>
      </c>
      <c r="G153" s="231" t="s">
        <v>603</v>
      </c>
      <c r="H153" s="232">
        <v>660</v>
      </c>
      <c r="I153" s="233"/>
      <c r="J153" s="234">
        <f>ROUND(I153*H153,2)</f>
        <v>0</v>
      </c>
      <c r="K153" s="230" t="s">
        <v>369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370</v>
      </c>
      <c r="AT153" s="239" t="s">
        <v>365</v>
      </c>
      <c r="AU153" s="239" t="s">
        <v>88</v>
      </c>
      <c r="AY153" s="18" t="s">
        <v>362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370</v>
      </c>
      <c r="BM153" s="239" t="s">
        <v>1149</v>
      </c>
    </row>
    <row r="154" s="2" customFormat="1" ht="24.15" customHeight="1">
      <c r="A154" s="39"/>
      <c r="B154" s="40"/>
      <c r="C154" s="228" t="s">
        <v>484</v>
      </c>
      <c r="D154" s="228" t="s">
        <v>365</v>
      </c>
      <c r="E154" s="229" t="s">
        <v>202</v>
      </c>
      <c r="F154" s="230" t="s">
        <v>3170</v>
      </c>
      <c r="G154" s="231" t="s">
        <v>3144</v>
      </c>
      <c r="H154" s="232">
        <v>66</v>
      </c>
      <c r="I154" s="233"/>
      <c r="J154" s="234">
        <f>ROUND(I154*H154,2)</f>
        <v>0</v>
      </c>
      <c r="K154" s="230" t="s">
        <v>1</v>
      </c>
      <c r="L154" s="45"/>
      <c r="M154" s="288" t="s">
        <v>1</v>
      </c>
      <c r="N154" s="289" t="s">
        <v>42</v>
      </c>
      <c r="O154" s="290"/>
      <c r="P154" s="291">
        <f>O154*H154</f>
        <v>0</v>
      </c>
      <c r="Q154" s="291">
        <v>0</v>
      </c>
      <c r="R154" s="291">
        <f>Q154*H154</f>
        <v>0</v>
      </c>
      <c r="S154" s="291">
        <v>0</v>
      </c>
      <c r="T154" s="292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370</v>
      </c>
      <c r="AT154" s="239" t="s">
        <v>365</v>
      </c>
      <c r="AU154" s="239" t="s">
        <v>88</v>
      </c>
      <c r="AY154" s="18" t="s">
        <v>362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370</v>
      </c>
      <c r="BM154" s="239" t="s">
        <v>1159</v>
      </c>
    </row>
    <row r="155" s="2" customFormat="1" ht="6.96" customHeight="1">
      <c r="A155" s="39"/>
      <c r="B155" s="67"/>
      <c r="C155" s="68"/>
      <c r="D155" s="68"/>
      <c r="E155" s="68"/>
      <c r="F155" s="68"/>
      <c r="G155" s="68"/>
      <c r="H155" s="68"/>
      <c r="I155" s="68"/>
      <c r="J155" s="68"/>
      <c r="K155" s="68"/>
      <c r="L155" s="45"/>
      <c r="M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</row>
  </sheetData>
  <sheetProtection sheet="1" autoFilter="0" formatColumns="0" formatRows="0" objects="1" scenarios="1" spinCount="100000" saltValue="2amqjZOj8VNiyBLxfWBeTmnZ3fwjBaNA46wo+TDCXUrTEeV4QjKPCP8OKBRGinKgysHgwugG4gGDOKbm3rZkPQ==" hashValue="gGLuO2LZX48xabuOY/MCmUwxjyodNjY0GVu7F655nKBMviZEEv+CgyWD3XnDHkJK3zXmSXyi5XuRd9UkZfDVzg==" algorithmName="SHA-512" password="CC35"/>
  <autoFilter ref="C126:K15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304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4429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5115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5213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ROUND((SUM(BE125:BE128)),  2)</f>
        <v>0</v>
      </c>
      <c r="G37" s="39"/>
      <c r="H37" s="39"/>
      <c r="I37" s="166">
        <v>0.20999999999999999</v>
      </c>
      <c r="J37" s="165">
        <f>ROUND(((SUM(BE125:BE128))*I37),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ROUND((SUM(BF125:BF128)),  2)</f>
        <v>0</v>
      </c>
      <c r="G38" s="39"/>
      <c r="H38" s="39"/>
      <c r="I38" s="166">
        <v>0.12</v>
      </c>
      <c r="J38" s="165">
        <f>ROUND(((SUM(BF125:BF128))*I38),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ROUND((SUM(BG125:BG128)),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ROUND((SUM(BH125:BH128)),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ROUND((SUM(BI125:BI128)),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4429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5115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C18 - RACK-x_C demontáže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5214</v>
      </c>
      <c r="E101" s="193"/>
      <c r="F101" s="193"/>
      <c r="G101" s="193"/>
      <c r="H101" s="193"/>
      <c r="I101" s="193"/>
      <c r="J101" s="194">
        <f>J126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347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Stavební úpravy Ústecká 2855, Česká Lípa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325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4429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327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296" t="s">
        <v>5115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634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C18 - RACK-x_C demontáže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 xml:space="preserve">Ústecká 2855, Česká Lípa </v>
      </c>
      <c r="G119" s="41"/>
      <c r="H119" s="41"/>
      <c r="I119" s="33" t="s">
        <v>22</v>
      </c>
      <c r="J119" s="80" t="str">
        <f>IF(J16="","",J16)</f>
        <v>6. 8. 2025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Město Č. Lípa, n. T.G.M. 1/1, 47 001 Česká Lípa</v>
      </c>
      <c r="G121" s="41"/>
      <c r="H121" s="41"/>
      <c r="I121" s="33" t="s">
        <v>30</v>
      </c>
      <c r="J121" s="37" t="str">
        <f>E25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33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348</v>
      </c>
      <c r="D124" s="204" t="s">
        <v>61</v>
      </c>
      <c r="E124" s="204" t="s">
        <v>57</v>
      </c>
      <c r="F124" s="204" t="s">
        <v>58</v>
      </c>
      <c r="G124" s="204" t="s">
        <v>349</v>
      </c>
      <c r="H124" s="204" t="s">
        <v>350</v>
      </c>
      <c r="I124" s="204" t="s">
        <v>351</v>
      </c>
      <c r="J124" s="204" t="s">
        <v>331</v>
      </c>
      <c r="K124" s="205" t="s">
        <v>352</v>
      </c>
      <c r="L124" s="206"/>
      <c r="M124" s="101" t="s">
        <v>1</v>
      </c>
      <c r="N124" s="102" t="s">
        <v>40</v>
      </c>
      <c r="O124" s="102" t="s">
        <v>353</v>
      </c>
      <c r="P124" s="102" t="s">
        <v>354</v>
      </c>
      <c r="Q124" s="102" t="s">
        <v>355</v>
      </c>
      <c r="R124" s="102" t="s">
        <v>356</v>
      </c>
      <c r="S124" s="102" t="s">
        <v>357</v>
      </c>
      <c r="T124" s="103" t="s">
        <v>358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359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0</v>
      </c>
      <c r="S125" s="105"/>
      <c r="T125" s="210">
        <f>T126</f>
        <v>0.38650000000000001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333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75</v>
      </c>
      <c r="E126" s="215" t="s">
        <v>2577</v>
      </c>
      <c r="F126" s="215" t="s">
        <v>5215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SUM(P127:P128)</f>
        <v>0</v>
      </c>
      <c r="Q126" s="220"/>
      <c r="R126" s="221">
        <f>SUM(R127:R128)</f>
        <v>0</v>
      </c>
      <c r="S126" s="220"/>
      <c r="T126" s="222">
        <f>SUM(T127:T128)</f>
        <v>0.38650000000000001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83</v>
      </c>
      <c r="AT126" s="224" t="s">
        <v>75</v>
      </c>
      <c r="AU126" s="224" t="s">
        <v>76</v>
      </c>
      <c r="AY126" s="223" t="s">
        <v>362</v>
      </c>
      <c r="BK126" s="225">
        <f>SUM(BK127:BK128)</f>
        <v>0</v>
      </c>
    </row>
    <row r="127" s="2" customFormat="1" ht="24.15" customHeight="1">
      <c r="A127" s="39"/>
      <c r="B127" s="40"/>
      <c r="C127" s="228" t="s">
        <v>83</v>
      </c>
      <c r="D127" s="228" t="s">
        <v>365</v>
      </c>
      <c r="E127" s="229" t="s">
        <v>3056</v>
      </c>
      <c r="F127" s="230" t="s">
        <v>3057</v>
      </c>
      <c r="G127" s="231" t="s">
        <v>603</v>
      </c>
      <c r="H127" s="232">
        <v>5</v>
      </c>
      <c r="I127" s="233"/>
      <c r="J127" s="234">
        <f>ROUND(I127*H127,2)</f>
        <v>0</v>
      </c>
      <c r="K127" s="230" t="s">
        <v>369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0.074999999999999997</v>
      </c>
      <c r="T127" s="238">
        <f>S127*H127</f>
        <v>0.375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370</v>
      </c>
      <c r="AT127" s="239" t="s">
        <v>365</v>
      </c>
      <c r="AU127" s="239" t="s">
        <v>83</v>
      </c>
      <c r="AY127" s="18" t="s">
        <v>362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88</v>
      </c>
      <c r="BK127" s="240">
        <f>ROUND(I127*H127,2)</f>
        <v>0</v>
      </c>
      <c r="BL127" s="18" t="s">
        <v>370</v>
      </c>
      <c r="BM127" s="239" t="s">
        <v>88</v>
      </c>
    </row>
    <row r="128" s="2" customFormat="1" ht="24.15" customHeight="1">
      <c r="A128" s="39"/>
      <c r="B128" s="40"/>
      <c r="C128" s="228" t="s">
        <v>88</v>
      </c>
      <c r="D128" s="228" t="s">
        <v>365</v>
      </c>
      <c r="E128" s="229" t="s">
        <v>3058</v>
      </c>
      <c r="F128" s="230" t="s">
        <v>3059</v>
      </c>
      <c r="G128" s="231" t="s">
        <v>603</v>
      </c>
      <c r="H128" s="232">
        <v>50</v>
      </c>
      <c r="I128" s="233"/>
      <c r="J128" s="234">
        <f>ROUND(I128*H128,2)</f>
        <v>0</v>
      </c>
      <c r="K128" s="230" t="s">
        <v>369</v>
      </c>
      <c r="L128" s="45"/>
      <c r="M128" s="288" t="s">
        <v>1</v>
      </c>
      <c r="N128" s="289" t="s">
        <v>42</v>
      </c>
      <c r="O128" s="290"/>
      <c r="P128" s="291">
        <f>O128*H128</f>
        <v>0</v>
      </c>
      <c r="Q128" s="291">
        <v>0</v>
      </c>
      <c r="R128" s="291">
        <f>Q128*H128</f>
        <v>0</v>
      </c>
      <c r="S128" s="291">
        <v>0.00023000000000000001</v>
      </c>
      <c r="T128" s="292">
        <f>S128*H128</f>
        <v>0.0115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370</v>
      </c>
      <c r="AT128" s="239" t="s">
        <v>365</v>
      </c>
      <c r="AU128" s="239" t="s">
        <v>83</v>
      </c>
      <c r="AY128" s="18" t="s">
        <v>362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370</v>
      </c>
      <c r="BM128" s="239" t="s">
        <v>370</v>
      </c>
    </row>
    <row r="129" s="2" customFormat="1" ht="6.96" customHeight="1">
      <c r="A129" s="39"/>
      <c r="B129" s="67"/>
      <c r="C129" s="68"/>
      <c r="D129" s="68"/>
      <c r="E129" s="68"/>
      <c r="F129" s="68"/>
      <c r="G129" s="68"/>
      <c r="H129" s="68"/>
      <c r="I129" s="68"/>
      <c r="J129" s="68"/>
      <c r="K129" s="68"/>
      <c r="L129" s="45"/>
      <c r="M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</sheetData>
  <sheetProtection sheet="1" autoFilter="0" formatColumns="0" formatRows="0" objects="1" scenarios="1" spinCount="100000" saltValue="RM+ZN3nA+dhR9sH5Ox4CLF3WLDFKl4CLS+3X31k/k5Ma7hSFvU56ayjC8thhVK7Nmyoy5IJt4DtGY87Y+KLu0Q==" hashValue="ryE3egJC1JtfGhqRZhjGylftzAOgdtCyfmcdnRWY1lUbYX6rze9Z2EOmkVpvP2yaa6UY8oh2adGsLwMGQITJjw==" algorithmName="SHA-512" password="CC35"/>
  <autoFilter ref="C124:K12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307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4429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5115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5216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ROUND(J130,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ROUND((SUM(BE130:BE195)),  2)</f>
        <v>0</v>
      </c>
      <c r="G37" s="39"/>
      <c r="H37" s="39"/>
      <c r="I37" s="166">
        <v>0.20999999999999999</v>
      </c>
      <c r="J37" s="165">
        <f>ROUND(((SUM(BE130:BE195))*I37),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ROUND((SUM(BF130:BF195)),  2)</f>
        <v>0</v>
      </c>
      <c r="G38" s="39"/>
      <c r="H38" s="39"/>
      <c r="I38" s="166">
        <v>0.12</v>
      </c>
      <c r="J38" s="165">
        <f>ROUND(((SUM(BF130:BF195))*I38),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ROUND((SUM(BG130:BG195)),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ROUND((SUM(BH130:BH195)),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ROUND((SUM(BI130:BI195)),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4429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5115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C19 - RACK-x_C materiál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J130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5217</v>
      </c>
      <c r="E101" s="193"/>
      <c r="F101" s="193"/>
      <c r="G101" s="193"/>
      <c r="H101" s="193"/>
      <c r="I101" s="193"/>
      <c r="J101" s="194">
        <f>J131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5218</v>
      </c>
      <c r="E102" s="198"/>
      <c r="F102" s="198"/>
      <c r="G102" s="198"/>
      <c r="H102" s="198"/>
      <c r="I102" s="198"/>
      <c r="J102" s="199">
        <f>J132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5219</v>
      </c>
      <c r="E103" s="198"/>
      <c r="F103" s="198"/>
      <c r="G103" s="198"/>
      <c r="H103" s="198"/>
      <c r="I103" s="198"/>
      <c r="J103" s="199">
        <f>J145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5220</v>
      </c>
      <c r="E104" s="198"/>
      <c r="F104" s="198"/>
      <c r="G104" s="198"/>
      <c r="H104" s="198"/>
      <c r="I104" s="198"/>
      <c r="J104" s="199">
        <f>J157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5221</v>
      </c>
      <c r="E105" s="198"/>
      <c r="F105" s="198"/>
      <c r="G105" s="198"/>
      <c r="H105" s="198"/>
      <c r="I105" s="198"/>
      <c r="J105" s="199">
        <f>J169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5222</v>
      </c>
      <c r="E106" s="198"/>
      <c r="F106" s="198"/>
      <c r="G106" s="198"/>
      <c r="H106" s="198"/>
      <c r="I106" s="198"/>
      <c r="J106" s="199">
        <f>J181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347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85" t="str">
        <f>E7</f>
        <v>Stavební úpravy Ústecká 2855, Česká Lípa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" customFormat="1" ht="12" customHeight="1">
      <c r="B117" s="22"/>
      <c r="C117" s="33" t="s">
        <v>325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1" customFormat="1" ht="16.5" customHeight="1">
      <c r="B118" s="22"/>
      <c r="C118" s="23"/>
      <c r="D118" s="23"/>
      <c r="E118" s="185" t="s">
        <v>4429</v>
      </c>
      <c r="F118" s="23"/>
      <c r="G118" s="23"/>
      <c r="H118" s="23"/>
      <c r="I118" s="23"/>
      <c r="J118" s="23"/>
      <c r="K118" s="23"/>
      <c r="L118" s="21"/>
    </row>
    <row r="119" s="1" customFormat="1" ht="12" customHeight="1">
      <c r="B119" s="22"/>
      <c r="C119" s="33" t="s">
        <v>327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296" t="s">
        <v>5115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634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E13</f>
        <v>C19 - RACK-x_C materiál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F16</f>
        <v xml:space="preserve">Ústecká 2855, Česká Lípa </v>
      </c>
      <c r="G124" s="41"/>
      <c r="H124" s="41"/>
      <c r="I124" s="33" t="s">
        <v>22</v>
      </c>
      <c r="J124" s="80" t="str">
        <f>IF(J16="","",J16)</f>
        <v>6. 8. 2025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24</v>
      </c>
      <c r="D126" s="41"/>
      <c r="E126" s="41"/>
      <c r="F126" s="28" t="str">
        <f>E19</f>
        <v>Město Č. Lípa, n. T.G.M. 1/1, 47 001 Česká Lípa</v>
      </c>
      <c r="G126" s="41"/>
      <c r="H126" s="41"/>
      <c r="I126" s="33" t="s">
        <v>30</v>
      </c>
      <c r="J126" s="37" t="str">
        <f>E25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28</v>
      </c>
      <c r="D127" s="41"/>
      <c r="E127" s="41"/>
      <c r="F127" s="28" t="str">
        <f>IF(E22="","",E22)</f>
        <v>Vyplň údaj</v>
      </c>
      <c r="G127" s="41"/>
      <c r="H127" s="41"/>
      <c r="I127" s="33" t="s">
        <v>33</v>
      </c>
      <c r="J127" s="37" t="str">
        <f>E28</f>
        <v xml:space="preserve"> 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1"/>
      <c r="B129" s="202"/>
      <c r="C129" s="203" t="s">
        <v>348</v>
      </c>
      <c r="D129" s="204" t="s">
        <v>61</v>
      </c>
      <c r="E129" s="204" t="s">
        <v>57</v>
      </c>
      <c r="F129" s="204" t="s">
        <v>58</v>
      </c>
      <c r="G129" s="204" t="s">
        <v>349</v>
      </c>
      <c r="H129" s="204" t="s">
        <v>350</v>
      </c>
      <c r="I129" s="204" t="s">
        <v>351</v>
      </c>
      <c r="J129" s="204" t="s">
        <v>331</v>
      </c>
      <c r="K129" s="205" t="s">
        <v>352</v>
      </c>
      <c r="L129" s="206"/>
      <c r="M129" s="101" t="s">
        <v>1</v>
      </c>
      <c r="N129" s="102" t="s">
        <v>40</v>
      </c>
      <c r="O129" s="102" t="s">
        <v>353</v>
      </c>
      <c r="P129" s="102" t="s">
        <v>354</v>
      </c>
      <c r="Q129" s="102" t="s">
        <v>355</v>
      </c>
      <c r="R129" s="102" t="s">
        <v>356</v>
      </c>
      <c r="S129" s="102" t="s">
        <v>357</v>
      </c>
      <c r="T129" s="103" t="s">
        <v>358</v>
      </c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</row>
    <row r="130" s="2" customFormat="1" ht="22.8" customHeight="1">
      <c r="A130" s="39"/>
      <c r="B130" s="40"/>
      <c r="C130" s="108" t="s">
        <v>359</v>
      </c>
      <c r="D130" s="41"/>
      <c r="E130" s="41"/>
      <c r="F130" s="41"/>
      <c r="G130" s="41"/>
      <c r="H130" s="41"/>
      <c r="I130" s="41"/>
      <c r="J130" s="207">
        <f>BK130</f>
        <v>0</v>
      </c>
      <c r="K130" s="41"/>
      <c r="L130" s="45"/>
      <c r="M130" s="104"/>
      <c r="N130" s="208"/>
      <c r="O130" s="105"/>
      <c r="P130" s="209">
        <f>P131</f>
        <v>0</v>
      </c>
      <c r="Q130" s="105"/>
      <c r="R130" s="209">
        <f>R131</f>
        <v>0</v>
      </c>
      <c r="S130" s="105"/>
      <c r="T130" s="210">
        <f>T131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75</v>
      </c>
      <c r="AU130" s="18" t="s">
        <v>333</v>
      </c>
      <c r="BK130" s="211">
        <f>BK131</f>
        <v>0</v>
      </c>
    </row>
    <row r="131" s="12" customFormat="1" ht="25.92" customHeight="1">
      <c r="A131" s="12"/>
      <c r="B131" s="212"/>
      <c r="C131" s="213"/>
      <c r="D131" s="214" t="s">
        <v>75</v>
      </c>
      <c r="E131" s="215" t="s">
        <v>2577</v>
      </c>
      <c r="F131" s="215" t="s">
        <v>5223</v>
      </c>
      <c r="G131" s="213"/>
      <c r="H131" s="213"/>
      <c r="I131" s="216"/>
      <c r="J131" s="217">
        <f>BK131</f>
        <v>0</v>
      </c>
      <c r="K131" s="213"/>
      <c r="L131" s="218"/>
      <c r="M131" s="219"/>
      <c r="N131" s="220"/>
      <c r="O131" s="220"/>
      <c r="P131" s="221">
        <f>P132+P145+P157+P169+P181</f>
        <v>0</v>
      </c>
      <c r="Q131" s="220"/>
      <c r="R131" s="221">
        <f>R132+R145+R157+R169+R181</f>
        <v>0</v>
      </c>
      <c r="S131" s="220"/>
      <c r="T131" s="222">
        <f>T132+T145+T157+T169+T181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83</v>
      </c>
      <c r="AT131" s="224" t="s">
        <v>75</v>
      </c>
      <c r="AU131" s="224" t="s">
        <v>76</v>
      </c>
      <c r="AY131" s="223" t="s">
        <v>362</v>
      </c>
      <c r="BK131" s="225">
        <f>BK132+BK145+BK157+BK169+BK181</f>
        <v>0</v>
      </c>
    </row>
    <row r="132" s="12" customFormat="1" ht="22.8" customHeight="1">
      <c r="A132" s="12"/>
      <c r="B132" s="212"/>
      <c r="C132" s="213"/>
      <c r="D132" s="214" t="s">
        <v>75</v>
      </c>
      <c r="E132" s="226" t="s">
        <v>2857</v>
      </c>
      <c r="F132" s="226" t="s">
        <v>5224</v>
      </c>
      <c r="G132" s="213"/>
      <c r="H132" s="213"/>
      <c r="I132" s="216"/>
      <c r="J132" s="227">
        <f>BK132</f>
        <v>0</v>
      </c>
      <c r="K132" s="213"/>
      <c r="L132" s="218"/>
      <c r="M132" s="219"/>
      <c r="N132" s="220"/>
      <c r="O132" s="220"/>
      <c r="P132" s="221">
        <f>SUM(P133:P144)</f>
        <v>0</v>
      </c>
      <c r="Q132" s="220"/>
      <c r="R132" s="221">
        <f>SUM(R133:R144)</f>
        <v>0</v>
      </c>
      <c r="S132" s="220"/>
      <c r="T132" s="222">
        <f>SUM(T133:T144)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83</v>
      </c>
      <c r="AT132" s="224" t="s">
        <v>75</v>
      </c>
      <c r="AU132" s="224" t="s">
        <v>83</v>
      </c>
      <c r="AY132" s="223" t="s">
        <v>362</v>
      </c>
      <c r="BK132" s="225">
        <f>SUM(BK133:BK144)</f>
        <v>0</v>
      </c>
    </row>
    <row r="133" s="2" customFormat="1" ht="24.15" customHeight="1">
      <c r="A133" s="39"/>
      <c r="B133" s="40"/>
      <c r="C133" s="228" t="s">
        <v>83</v>
      </c>
      <c r="D133" s="228" t="s">
        <v>365</v>
      </c>
      <c r="E133" s="229" t="s">
        <v>202</v>
      </c>
      <c r="F133" s="230" t="s">
        <v>3069</v>
      </c>
      <c r="G133" s="231" t="s">
        <v>603</v>
      </c>
      <c r="H133" s="232">
        <v>1</v>
      </c>
      <c r="I133" s="233"/>
      <c r="J133" s="234">
        <f>ROUND(I133*H133,2)</f>
        <v>0</v>
      </c>
      <c r="K133" s="230" t="s">
        <v>1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88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88</v>
      </c>
    </row>
    <row r="134" s="2" customFormat="1" ht="37.8" customHeight="1">
      <c r="A134" s="39"/>
      <c r="B134" s="40"/>
      <c r="C134" s="228" t="s">
        <v>88</v>
      </c>
      <c r="D134" s="228" t="s">
        <v>365</v>
      </c>
      <c r="E134" s="229" t="s">
        <v>2678</v>
      </c>
      <c r="F134" s="230" t="s">
        <v>3070</v>
      </c>
      <c r="G134" s="231" t="s">
        <v>603</v>
      </c>
      <c r="H134" s="232">
        <v>1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88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370</v>
      </c>
    </row>
    <row r="135" s="2" customFormat="1" ht="16.5" customHeight="1">
      <c r="A135" s="39"/>
      <c r="B135" s="40"/>
      <c r="C135" s="228" t="s">
        <v>104</v>
      </c>
      <c r="D135" s="228" t="s">
        <v>365</v>
      </c>
      <c r="E135" s="229" t="s">
        <v>2680</v>
      </c>
      <c r="F135" s="230" t="s">
        <v>3071</v>
      </c>
      <c r="G135" s="231" t="s">
        <v>603</v>
      </c>
      <c r="H135" s="232">
        <v>2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88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386</v>
      </c>
    </row>
    <row r="136" s="2" customFormat="1" ht="16.5" customHeight="1">
      <c r="A136" s="39"/>
      <c r="B136" s="40"/>
      <c r="C136" s="228" t="s">
        <v>370</v>
      </c>
      <c r="D136" s="228" t="s">
        <v>365</v>
      </c>
      <c r="E136" s="229" t="s">
        <v>2682</v>
      </c>
      <c r="F136" s="230" t="s">
        <v>3072</v>
      </c>
      <c r="G136" s="231" t="s">
        <v>603</v>
      </c>
      <c r="H136" s="232">
        <v>4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88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383</v>
      </c>
    </row>
    <row r="137" s="2" customFormat="1" ht="16.5" customHeight="1">
      <c r="A137" s="39"/>
      <c r="B137" s="40"/>
      <c r="C137" s="228" t="s">
        <v>363</v>
      </c>
      <c r="D137" s="228" t="s">
        <v>365</v>
      </c>
      <c r="E137" s="229" t="s">
        <v>2684</v>
      </c>
      <c r="F137" s="230" t="s">
        <v>3073</v>
      </c>
      <c r="G137" s="231" t="s">
        <v>603</v>
      </c>
      <c r="H137" s="232">
        <v>1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370</v>
      </c>
      <c r="AT137" s="239" t="s">
        <v>365</v>
      </c>
      <c r="AU137" s="239" t="s">
        <v>88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370</v>
      </c>
      <c r="BM137" s="239" t="s">
        <v>411</v>
      </c>
    </row>
    <row r="138" s="2" customFormat="1" ht="21.75" customHeight="1">
      <c r="A138" s="39"/>
      <c r="B138" s="40"/>
      <c r="C138" s="228" t="s">
        <v>386</v>
      </c>
      <c r="D138" s="228" t="s">
        <v>365</v>
      </c>
      <c r="E138" s="229" t="s">
        <v>2686</v>
      </c>
      <c r="F138" s="230" t="s">
        <v>3074</v>
      </c>
      <c r="G138" s="231" t="s">
        <v>603</v>
      </c>
      <c r="H138" s="232">
        <v>1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88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8</v>
      </c>
    </row>
    <row r="139" s="2" customFormat="1" ht="16.5" customHeight="1">
      <c r="A139" s="39"/>
      <c r="B139" s="40"/>
      <c r="C139" s="228" t="s">
        <v>397</v>
      </c>
      <c r="D139" s="228" t="s">
        <v>365</v>
      </c>
      <c r="E139" s="229" t="s">
        <v>2688</v>
      </c>
      <c r="F139" s="230" t="s">
        <v>3075</v>
      </c>
      <c r="G139" s="231" t="s">
        <v>603</v>
      </c>
      <c r="H139" s="232">
        <v>2</v>
      </c>
      <c r="I139" s="233"/>
      <c r="J139" s="234">
        <f>ROUND(I139*H139,2)</f>
        <v>0</v>
      </c>
      <c r="K139" s="230" t="s">
        <v>1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370</v>
      </c>
      <c r="AT139" s="239" t="s">
        <v>365</v>
      </c>
      <c r="AU139" s="239" t="s">
        <v>88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431</v>
      </c>
    </row>
    <row r="140" s="2" customFormat="1" ht="16.5" customHeight="1">
      <c r="A140" s="39"/>
      <c r="B140" s="40"/>
      <c r="C140" s="228" t="s">
        <v>383</v>
      </c>
      <c r="D140" s="228" t="s">
        <v>365</v>
      </c>
      <c r="E140" s="229" t="s">
        <v>2690</v>
      </c>
      <c r="F140" s="230" t="s">
        <v>3076</v>
      </c>
      <c r="G140" s="231" t="s">
        <v>603</v>
      </c>
      <c r="H140" s="232">
        <v>15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370</v>
      </c>
      <c r="AT140" s="239" t="s">
        <v>365</v>
      </c>
      <c r="AU140" s="239" t="s">
        <v>88</v>
      </c>
      <c r="AY140" s="18" t="s">
        <v>362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370</v>
      </c>
      <c r="BM140" s="239" t="s">
        <v>440</v>
      </c>
    </row>
    <row r="141" s="2" customFormat="1" ht="16.5" customHeight="1">
      <c r="A141" s="39"/>
      <c r="B141" s="40"/>
      <c r="C141" s="228" t="s">
        <v>406</v>
      </c>
      <c r="D141" s="228" t="s">
        <v>365</v>
      </c>
      <c r="E141" s="229" t="s">
        <v>2692</v>
      </c>
      <c r="F141" s="230" t="s">
        <v>3077</v>
      </c>
      <c r="G141" s="231" t="s">
        <v>603</v>
      </c>
      <c r="H141" s="232">
        <v>46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370</v>
      </c>
      <c r="AT141" s="239" t="s">
        <v>365</v>
      </c>
      <c r="AU141" s="239" t="s">
        <v>88</v>
      </c>
      <c r="AY141" s="18" t="s">
        <v>362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370</v>
      </c>
      <c r="BM141" s="239" t="s">
        <v>450</v>
      </c>
    </row>
    <row r="142" s="2" customFormat="1" ht="37.8" customHeight="1">
      <c r="A142" s="39"/>
      <c r="B142" s="40"/>
      <c r="C142" s="228" t="s">
        <v>411</v>
      </c>
      <c r="D142" s="228" t="s">
        <v>365</v>
      </c>
      <c r="E142" s="229" t="s">
        <v>2694</v>
      </c>
      <c r="F142" s="230" t="s">
        <v>3078</v>
      </c>
      <c r="G142" s="231" t="s">
        <v>603</v>
      </c>
      <c r="H142" s="232">
        <v>1</v>
      </c>
      <c r="I142" s="233"/>
      <c r="J142" s="234">
        <f>ROUND(I142*H142,2)</f>
        <v>0</v>
      </c>
      <c r="K142" s="230" t="s">
        <v>1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370</v>
      </c>
      <c r="AT142" s="239" t="s">
        <v>365</v>
      </c>
      <c r="AU142" s="239" t="s">
        <v>88</v>
      </c>
      <c r="AY142" s="18" t="s">
        <v>362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370</v>
      </c>
      <c r="BM142" s="239" t="s">
        <v>461</v>
      </c>
    </row>
    <row r="143" s="2" customFormat="1" ht="16.5" customHeight="1">
      <c r="A143" s="39"/>
      <c r="B143" s="40"/>
      <c r="C143" s="228" t="s">
        <v>416</v>
      </c>
      <c r="D143" s="228" t="s">
        <v>365</v>
      </c>
      <c r="E143" s="229" t="s">
        <v>2696</v>
      </c>
      <c r="F143" s="230" t="s">
        <v>3079</v>
      </c>
      <c r="G143" s="231" t="s">
        <v>603</v>
      </c>
      <c r="H143" s="232">
        <v>11</v>
      </c>
      <c r="I143" s="233"/>
      <c r="J143" s="234">
        <f>ROUND(I143*H143,2)</f>
        <v>0</v>
      </c>
      <c r="K143" s="230" t="s">
        <v>1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370</v>
      </c>
      <c r="AT143" s="239" t="s">
        <v>365</v>
      </c>
      <c r="AU143" s="239" t="s">
        <v>88</v>
      </c>
      <c r="AY143" s="18" t="s">
        <v>362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370</v>
      </c>
      <c r="BM143" s="239" t="s">
        <v>473</v>
      </c>
    </row>
    <row r="144" s="2" customFormat="1" ht="16.5" customHeight="1">
      <c r="A144" s="39"/>
      <c r="B144" s="40"/>
      <c r="C144" s="228" t="s">
        <v>8</v>
      </c>
      <c r="D144" s="228" t="s">
        <v>365</v>
      </c>
      <c r="E144" s="229" t="s">
        <v>2698</v>
      </c>
      <c r="F144" s="230" t="s">
        <v>3080</v>
      </c>
      <c r="G144" s="231" t="s">
        <v>603</v>
      </c>
      <c r="H144" s="232">
        <v>1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370</v>
      </c>
      <c r="AT144" s="239" t="s">
        <v>365</v>
      </c>
      <c r="AU144" s="239" t="s">
        <v>88</v>
      </c>
      <c r="AY144" s="18" t="s">
        <v>362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370</v>
      </c>
      <c r="BM144" s="239" t="s">
        <v>484</v>
      </c>
    </row>
    <row r="145" s="12" customFormat="1" ht="22.8" customHeight="1">
      <c r="A145" s="12"/>
      <c r="B145" s="212"/>
      <c r="C145" s="213"/>
      <c r="D145" s="214" t="s">
        <v>75</v>
      </c>
      <c r="E145" s="226" t="s">
        <v>2997</v>
      </c>
      <c r="F145" s="226" t="s">
        <v>5225</v>
      </c>
      <c r="G145" s="213"/>
      <c r="H145" s="213"/>
      <c r="I145" s="216"/>
      <c r="J145" s="227">
        <f>BK145</f>
        <v>0</v>
      </c>
      <c r="K145" s="213"/>
      <c r="L145" s="218"/>
      <c r="M145" s="219"/>
      <c r="N145" s="220"/>
      <c r="O145" s="220"/>
      <c r="P145" s="221">
        <f>SUM(P146:P156)</f>
        <v>0</v>
      </c>
      <c r="Q145" s="220"/>
      <c r="R145" s="221">
        <f>SUM(R146:R156)</f>
        <v>0</v>
      </c>
      <c r="S145" s="220"/>
      <c r="T145" s="222">
        <f>SUM(T146:T156)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3" t="s">
        <v>83</v>
      </c>
      <c r="AT145" s="224" t="s">
        <v>75</v>
      </c>
      <c r="AU145" s="224" t="s">
        <v>83</v>
      </c>
      <c r="AY145" s="223" t="s">
        <v>362</v>
      </c>
      <c r="BK145" s="225">
        <f>SUM(BK146:BK156)</f>
        <v>0</v>
      </c>
    </row>
    <row r="146" s="2" customFormat="1" ht="24.15" customHeight="1">
      <c r="A146" s="39"/>
      <c r="B146" s="40"/>
      <c r="C146" s="228" t="s">
        <v>427</v>
      </c>
      <c r="D146" s="228" t="s">
        <v>365</v>
      </c>
      <c r="E146" s="229" t="s">
        <v>202</v>
      </c>
      <c r="F146" s="230" t="s">
        <v>3069</v>
      </c>
      <c r="G146" s="231" t="s">
        <v>603</v>
      </c>
      <c r="H146" s="232">
        <v>1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370</v>
      </c>
      <c r="AT146" s="239" t="s">
        <v>365</v>
      </c>
      <c r="AU146" s="239" t="s">
        <v>88</v>
      </c>
      <c r="AY146" s="18" t="s">
        <v>362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370</v>
      </c>
      <c r="BM146" s="239" t="s">
        <v>492</v>
      </c>
    </row>
    <row r="147" s="2" customFormat="1" ht="37.8" customHeight="1">
      <c r="A147" s="39"/>
      <c r="B147" s="40"/>
      <c r="C147" s="228" t="s">
        <v>431</v>
      </c>
      <c r="D147" s="228" t="s">
        <v>365</v>
      </c>
      <c r="E147" s="229" t="s">
        <v>2678</v>
      </c>
      <c r="F147" s="230" t="s">
        <v>3070</v>
      </c>
      <c r="G147" s="231" t="s">
        <v>603</v>
      </c>
      <c r="H147" s="232">
        <v>1</v>
      </c>
      <c r="I147" s="233"/>
      <c r="J147" s="234">
        <f>ROUND(I147*H147,2)</f>
        <v>0</v>
      </c>
      <c r="K147" s="230" t="s">
        <v>1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370</v>
      </c>
      <c r="AT147" s="239" t="s">
        <v>365</v>
      </c>
      <c r="AU147" s="239" t="s">
        <v>88</v>
      </c>
      <c r="AY147" s="18" t="s">
        <v>362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370</v>
      </c>
      <c r="BM147" s="239" t="s">
        <v>502</v>
      </c>
    </row>
    <row r="148" s="2" customFormat="1" ht="16.5" customHeight="1">
      <c r="A148" s="39"/>
      <c r="B148" s="40"/>
      <c r="C148" s="228" t="s">
        <v>435</v>
      </c>
      <c r="D148" s="228" t="s">
        <v>365</v>
      </c>
      <c r="E148" s="229" t="s">
        <v>2680</v>
      </c>
      <c r="F148" s="230" t="s">
        <v>3071</v>
      </c>
      <c r="G148" s="231" t="s">
        <v>603</v>
      </c>
      <c r="H148" s="232">
        <v>2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370</v>
      </c>
      <c r="AT148" s="239" t="s">
        <v>365</v>
      </c>
      <c r="AU148" s="239" t="s">
        <v>88</v>
      </c>
      <c r="AY148" s="18" t="s">
        <v>362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370</v>
      </c>
      <c r="BM148" s="239" t="s">
        <v>517</v>
      </c>
    </row>
    <row r="149" s="2" customFormat="1" ht="16.5" customHeight="1">
      <c r="A149" s="39"/>
      <c r="B149" s="40"/>
      <c r="C149" s="228" t="s">
        <v>440</v>
      </c>
      <c r="D149" s="228" t="s">
        <v>365</v>
      </c>
      <c r="E149" s="229" t="s">
        <v>2682</v>
      </c>
      <c r="F149" s="230" t="s">
        <v>3072</v>
      </c>
      <c r="G149" s="231" t="s">
        <v>603</v>
      </c>
      <c r="H149" s="232">
        <v>4</v>
      </c>
      <c r="I149" s="233"/>
      <c r="J149" s="234">
        <f>ROUND(I149*H149,2)</f>
        <v>0</v>
      </c>
      <c r="K149" s="230" t="s">
        <v>1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370</v>
      </c>
      <c r="AT149" s="239" t="s">
        <v>365</v>
      </c>
      <c r="AU149" s="239" t="s">
        <v>88</v>
      </c>
      <c r="AY149" s="18" t="s">
        <v>362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370</v>
      </c>
      <c r="BM149" s="239" t="s">
        <v>526</v>
      </c>
    </row>
    <row r="150" s="2" customFormat="1" ht="16.5" customHeight="1">
      <c r="A150" s="39"/>
      <c r="B150" s="40"/>
      <c r="C150" s="228" t="s">
        <v>445</v>
      </c>
      <c r="D150" s="228" t="s">
        <v>365</v>
      </c>
      <c r="E150" s="229" t="s">
        <v>2684</v>
      </c>
      <c r="F150" s="230" t="s">
        <v>3073</v>
      </c>
      <c r="G150" s="231" t="s">
        <v>603</v>
      </c>
      <c r="H150" s="232">
        <v>1</v>
      </c>
      <c r="I150" s="233"/>
      <c r="J150" s="234">
        <f>ROUND(I150*H150,2)</f>
        <v>0</v>
      </c>
      <c r="K150" s="230" t="s">
        <v>1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370</v>
      </c>
      <c r="AT150" s="239" t="s">
        <v>365</v>
      </c>
      <c r="AU150" s="239" t="s">
        <v>88</v>
      </c>
      <c r="AY150" s="18" t="s">
        <v>362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370</v>
      </c>
      <c r="BM150" s="239" t="s">
        <v>536</v>
      </c>
    </row>
    <row r="151" s="2" customFormat="1" ht="21.75" customHeight="1">
      <c r="A151" s="39"/>
      <c r="B151" s="40"/>
      <c r="C151" s="228" t="s">
        <v>450</v>
      </c>
      <c r="D151" s="228" t="s">
        <v>365</v>
      </c>
      <c r="E151" s="229" t="s">
        <v>2686</v>
      </c>
      <c r="F151" s="230" t="s">
        <v>3074</v>
      </c>
      <c r="G151" s="231" t="s">
        <v>603</v>
      </c>
      <c r="H151" s="232">
        <v>1</v>
      </c>
      <c r="I151" s="233"/>
      <c r="J151" s="234">
        <f>ROUND(I151*H151,2)</f>
        <v>0</v>
      </c>
      <c r="K151" s="230" t="s">
        <v>1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370</v>
      </c>
      <c r="AT151" s="239" t="s">
        <v>365</v>
      </c>
      <c r="AU151" s="239" t="s">
        <v>88</v>
      </c>
      <c r="AY151" s="18" t="s">
        <v>362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370</v>
      </c>
      <c r="BM151" s="239" t="s">
        <v>544</v>
      </c>
    </row>
    <row r="152" s="2" customFormat="1" ht="16.5" customHeight="1">
      <c r="A152" s="39"/>
      <c r="B152" s="40"/>
      <c r="C152" s="228" t="s">
        <v>456</v>
      </c>
      <c r="D152" s="228" t="s">
        <v>365</v>
      </c>
      <c r="E152" s="229" t="s">
        <v>2688</v>
      </c>
      <c r="F152" s="230" t="s">
        <v>3075</v>
      </c>
      <c r="G152" s="231" t="s">
        <v>603</v>
      </c>
      <c r="H152" s="232">
        <v>2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370</v>
      </c>
      <c r="AT152" s="239" t="s">
        <v>365</v>
      </c>
      <c r="AU152" s="239" t="s">
        <v>88</v>
      </c>
      <c r="AY152" s="18" t="s">
        <v>362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370</v>
      </c>
      <c r="BM152" s="239" t="s">
        <v>554</v>
      </c>
    </row>
    <row r="153" s="2" customFormat="1" ht="16.5" customHeight="1">
      <c r="A153" s="39"/>
      <c r="B153" s="40"/>
      <c r="C153" s="228" t="s">
        <v>461</v>
      </c>
      <c r="D153" s="228" t="s">
        <v>365</v>
      </c>
      <c r="E153" s="229" t="s">
        <v>2690</v>
      </c>
      <c r="F153" s="230" t="s">
        <v>3076</v>
      </c>
      <c r="G153" s="231" t="s">
        <v>603</v>
      </c>
      <c r="H153" s="232">
        <v>12</v>
      </c>
      <c r="I153" s="233"/>
      <c r="J153" s="234">
        <f>ROUND(I153*H153,2)</f>
        <v>0</v>
      </c>
      <c r="K153" s="230" t="s">
        <v>1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370</v>
      </c>
      <c r="AT153" s="239" t="s">
        <v>365</v>
      </c>
      <c r="AU153" s="239" t="s">
        <v>88</v>
      </c>
      <c r="AY153" s="18" t="s">
        <v>362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370</v>
      </c>
      <c r="BM153" s="239" t="s">
        <v>574</v>
      </c>
    </row>
    <row r="154" s="2" customFormat="1" ht="16.5" customHeight="1">
      <c r="A154" s="39"/>
      <c r="B154" s="40"/>
      <c r="C154" s="228" t="s">
        <v>7</v>
      </c>
      <c r="D154" s="228" t="s">
        <v>365</v>
      </c>
      <c r="E154" s="229" t="s">
        <v>2692</v>
      </c>
      <c r="F154" s="230" t="s">
        <v>3077</v>
      </c>
      <c r="G154" s="231" t="s">
        <v>603</v>
      </c>
      <c r="H154" s="232">
        <v>40</v>
      </c>
      <c r="I154" s="233"/>
      <c r="J154" s="234">
        <f>ROUND(I154*H154,2)</f>
        <v>0</v>
      </c>
      <c r="K154" s="230" t="s">
        <v>1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370</v>
      </c>
      <c r="AT154" s="239" t="s">
        <v>365</v>
      </c>
      <c r="AU154" s="239" t="s">
        <v>88</v>
      </c>
      <c r="AY154" s="18" t="s">
        <v>362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370</v>
      </c>
      <c r="BM154" s="239" t="s">
        <v>1132</v>
      </c>
    </row>
    <row r="155" s="2" customFormat="1" ht="37.8" customHeight="1">
      <c r="A155" s="39"/>
      <c r="B155" s="40"/>
      <c r="C155" s="228" t="s">
        <v>473</v>
      </c>
      <c r="D155" s="228" t="s">
        <v>365</v>
      </c>
      <c r="E155" s="229" t="s">
        <v>2694</v>
      </c>
      <c r="F155" s="230" t="s">
        <v>3078</v>
      </c>
      <c r="G155" s="231" t="s">
        <v>603</v>
      </c>
      <c r="H155" s="232">
        <v>2</v>
      </c>
      <c r="I155" s="233"/>
      <c r="J155" s="234">
        <f>ROUND(I155*H155,2)</f>
        <v>0</v>
      </c>
      <c r="K155" s="230" t="s">
        <v>1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370</v>
      </c>
      <c r="AT155" s="239" t="s">
        <v>365</v>
      </c>
      <c r="AU155" s="239" t="s">
        <v>88</v>
      </c>
      <c r="AY155" s="18" t="s">
        <v>362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370</v>
      </c>
      <c r="BM155" s="239" t="s">
        <v>1141</v>
      </c>
    </row>
    <row r="156" s="2" customFormat="1" ht="16.5" customHeight="1">
      <c r="A156" s="39"/>
      <c r="B156" s="40"/>
      <c r="C156" s="228" t="s">
        <v>479</v>
      </c>
      <c r="D156" s="228" t="s">
        <v>365</v>
      </c>
      <c r="E156" s="229" t="s">
        <v>2696</v>
      </c>
      <c r="F156" s="230" t="s">
        <v>3079</v>
      </c>
      <c r="G156" s="231" t="s">
        <v>603</v>
      </c>
      <c r="H156" s="232">
        <v>23</v>
      </c>
      <c r="I156" s="233"/>
      <c r="J156" s="234">
        <f>ROUND(I156*H156,2)</f>
        <v>0</v>
      </c>
      <c r="K156" s="230" t="s">
        <v>1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370</v>
      </c>
      <c r="AT156" s="239" t="s">
        <v>365</v>
      </c>
      <c r="AU156" s="239" t="s">
        <v>88</v>
      </c>
      <c r="AY156" s="18" t="s">
        <v>362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370</v>
      </c>
      <c r="BM156" s="239" t="s">
        <v>1149</v>
      </c>
    </row>
    <row r="157" s="12" customFormat="1" ht="22.8" customHeight="1">
      <c r="A157" s="12"/>
      <c r="B157" s="212"/>
      <c r="C157" s="213"/>
      <c r="D157" s="214" t="s">
        <v>75</v>
      </c>
      <c r="E157" s="226" t="s">
        <v>3006</v>
      </c>
      <c r="F157" s="226" t="s">
        <v>5226</v>
      </c>
      <c r="G157" s="213"/>
      <c r="H157" s="213"/>
      <c r="I157" s="216"/>
      <c r="J157" s="227">
        <f>BK157</f>
        <v>0</v>
      </c>
      <c r="K157" s="213"/>
      <c r="L157" s="218"/>
      <c r="M157" s="219"/>
      <c r="N157" s="220"/>
      <c r="O157" s="220"/>
      <c r="P157" s="221">
        <f>SUM(P158:P168)</f>
        <v>0</v>
      </c>
      <c r="Q157" s="220"/>
      <c r="R157" s="221">
        <f>SUM(R158:R168)</f>
        <v>0</v>
      </c>
      <c r="S157" s="220"/>
      <c r="T157" s="222">
        <f>SUM(T158:T168)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3" t="s">
        <v>83</v>
      </c>
      <c r="AT157" s="224" t="s">
        <v>75</v>
      </c>
      <c r="AU157" s="224" t="s">
        <v>83</v>
      </c>
      <c r="AY157" s="223" t="s">
        <v>362</v>
      </c>
      <c r="BK157" s="225">
        <f>SUM(BK158:BK168)</f>
        <v>0</v>
      </c>
    </row>
    <row r="158" s="2" customFormat="1" ht="24.15" customHeight="1">
      <c r="A158" s="39"/>
      <c r="B158" s="40"/>
      <c r="C158" s="228" t="s">
        <v>484</v>
      </c>
      <c r="D158" s="228" t="s">
        <v>365</v>
      </c>
      <c r="E158" s="229" t="s">
        <v>202</v>
      </c>
      <c r="F158" s="230" t="s">
        <v>3069</v>
      </c>
      <c r="G158" s="231" t="s">
        <v>603</v>
      </c>
      <c r="H158" s="232">
        <v>1</v>
      </c>
      <c r="I158" s="233"/>
      <c r="J158" s="234">
        <f>ROUND(I158*H158,2)</f>
        <v>0</v>
      </c>
      <c r="K158" s="230" t="s">
        <v>1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370</v>
      </c>
      <c r="AT158" s="239" t="s">
        <v>365</v>
      </c>
      <c r="AU158" s="239" t="s">
        <v>88</v>
      </c>
      <c r="AY158" s="18" t="s">
        <v>362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88</v>
      </c>
      <c r="BK158" s="240">
        <f>ROUND(I158*H158,2)</f>
        <v>0</v>
      </c>
      <c r="BL158" s="18" t="s">
        <v>370</v>
      </c>
      <c r="BM158" s="239" t="s">
        <v>1159</v>
      </c>
    </row>
    <row r="159" s="2" customFormat="1" ht="37.8" customHeight="1">
      <c r="A159" s="39"/>
      <c r="B159" s="40"/>
      <c r="C159" s="228" t="s">
        <v>488</v>
      </c>
      <c r="D159" s="228" t="s">
        <v>365</v>
      </c>
      <c r="E159" s="229" t="s">
        <v>2678</v>
      </c>
      <c r="F159" s="230" t="s">
        <v>3070</v>
      </c>
      <c r="G159" s="231" t="s">
        <v>603</v>
      </c>
      <c r="H159" s="232">
        <v>1</v>
      </c>
      <c r="I159" s="233"/>
      <c r="J159" s="234">
        <f>ROUND(I159*H159,2)</f>
        <v>0</v>
      </c>
      <c r="K159" s="230" t="s">
        <v>1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370</v>
      </c>
      <c r="AT159" s="239" t="s">
        <v>365</v>
      </c>
      <c r="AU159" s="239" t="s">
        <v>88</v>
      </c>
      <c r="AY159" s="18" t="s">
        <v>362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370</v>
      </c>
      <c r="BM159" s="239" t="s">
        <v>1171</v>
      </c>
    </row>
    <row r="160" s="2" customFormat="1" ht="16.5" customHeight="1">
      <c r="A160" s="39"/>
      <c r="B160" s="40"/>
      <c r="C160" s="228" t="s">
        <v>492</v>
      </c>
      <c r="D160" s="228" t="s">
        <v>365</v>
      </c>
      <c r="E160" s="229" t="s">
        <v>2680</v>
      </c>
      <c r="F160" s="230" t="s">
        <v>3071</v>
      </c>
      <c r="G160" s="231" t="s">
        <v>603</v>
      </c>
      <c r="H160" s="232">
        <v>2</v>
      </c>
      <c r="I160" s="233"/>
      <c r="J160" s="234">
        <f>ROUND(I160*H160,2)</f>
        <v>0</v>
      </c>
      <c r="K160" s="230" t="s">
        <v>1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370</v>
      </c>
      <c r="AT160" s="239" t="s">
        <v>365</v>
      </c>
      <c r="AU160" s="239" t="s">
        <v>88</v>
      </c>
      <c r="AY160" s="18" t="s">
        <v>362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370</v>
      </c>
      <c r="BM160" s="239" t="s">
        <v>1180</v>
      </c>
    </row>
    <row r="161" s="2" customFormat="1" ht="16.5" customHeight="1">
      <c r="A161" s="39"/>
      <c r="B161" s="40"/>
      <c r="C161" s="228" t="s">
        <v>497</v>
      </c>
      <c r="D161" s="228" t="s">
        <v>365</v>
      </c>
      <c r="E161" s="229" t="s">
        <v>2682</v>
      </c>
      <c r="F161" s="230" t="s">
        <v>3072</v>
      </c>
      <c r="G161" s="231" t="s">
        <v>603</v>
      </c>
      <c r="H161" s="232">
        <v>4</v>
      </c>
      <c r="I161" s="233"/>
      <c r="J161" s="234">
        <f>ROUND(I161*H161,2)</f>
        <v>0</v>
      </c>
      <c r="K161" s="230" t="s">
        <v>1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370</v>
      </c>
      <c r="AT161" s="239" t="s">
        <v>365</v>
      </c>
      <c r="AU161" s="239" t="s">
        <v>88</v>
      </c>
      <c r="AY161" s="18" t="s">
        <v>362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88</v>
      </c>
      <c r="BK161" s="240">
        <f>ROUND(I161*H161,2)</f>
        <v>0</v>
      </c>
      <c r="BL161" s="18" t="s">
        <v>370</v>
      </c>
      <c r="BM161" s="239" t="s">
        <v>1190</v>
      </c>
    </row>
    <row r="162" s="2" customFormat="1" ht="16.5" customHeight="1">
      <c r="A162" s="39"/>
      <c r="B162" s="40"/>
      <c r="C162" s="228" t="s">
        <v>502</v>
      </c>
      <c r="D162" s="228" t="s">
        <v>365</v>
      </c>
      <c r="E162" s="229" t="s">
        <v>2684</v>
      </c>
      <c r="F162" s="230" t="s">
        <v>3073</v>
      </c>
      <c r="G162" s="231" t="s">
        <v>603</v>
      </c>
      <c r="H162" s="232">
        <v>1</v>
      </c>
      <c r="I162" s="233"/>
      <c r="J162" s="234">
        <f>ROUND(I162*H162,2)</f>
        <v>0</v>
      </c>
      <c r="K162" s="230" t="s">
        <v>1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370</v>
      </c>
      <c r="AT162" s="239" t="s">
        <v>365</v>
      </c>
      <c r="AU162" s="239" t="s">
        <v>88</v>
      </c>
      <c r="AY162" s="18" t="s">
        <v>362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88</v>
      </c>
      <c r="BK162" s="240">
        <f>ROUND(I162*H162,2)</f>
        <v>0</v>
      </c>
      <c r="BL162" s="18" t="s">
        <v>370</v>
      </c>
      <c r="BM162" s="239" t="s">
        <v>1201</v>
      </c>
    </row>
    <row r="163" s="2" customFormat="1" ht="21.75" customHeight="1">
      <c r="A163" s="39"/>
      <c r="B163" s="40"/>
      <c r="C163" s="228" t="s">
        <v>509</v>
      </c>
      <c r="D163" s="228" t="s">
        <v>365</v>
      </c>
      <c r="E163" s="229" t="s">
        <v>2686</v>
      </c>
      <c r="F163" s="230" t="s">
        <v>3074</v>
      </c>
      <c r="G163" s="231" t="s">
        <v>603</v>
      </c>
      <c r="H163" s="232">
        <v>1</v>
      </c>
      <c r="I163" s="233"/>
      <c r="J163" s="234">
        <f>ROUND(I163*H163,2)</f>
        <v>0</v>
      </c>
      <c r="K163" s="230" t="s">
        <v>1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370</v>
      </c>
      <c r="AT163" s="239" t="s">
        <v>365</v>
      </c>
      <c r="AU163" s="239" t="s">
        <v>88</v>
      </c>
      <c r="AY163" s="18" t="s">
        <v>362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88</v>
      </c>
      <c r="BK163" s="240">
        <f>ROUND(I163*H163,2)</f>
        <v>0</v>
      </c>
      <c r="BL163" s="18" t="s">
        <v>370</v>
      </c>
      <c r="BM163" s="239" t="s">
        <v>1214</v>
      </c>
    </row>
    <row r="164" s="2" customFormat="1" ht="16.5" customHeight="1">
      <c r="A164" s="39"/>
      <c r="B164" s="40"/>
      <c r="C164" s="228" t="s">
        <v>517</v>
      </c>
      <c r="D164" s="228" t="s">
        <v>365</v>
      </c>
      <c r="E164" s="229" t="s">
        <v>2688</v>
      </c>
      <c r="F164" s="230" t="s">
        <v>3075</v>
      </c>
      <c r="G164" s="231" t="s">
        <v>603</v>
      </c>
      <c r="H164" s="232">
        <v>2</v>
      </c>
      <c r="I164" s="233"/>
      <c r="J164" s="234">
        <f>ROUND(I164*H164,2)</f>
        <v>0</v>
      </c>
      <c r="K164" s="230" t="s">
        <v>1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370</v>
      </c>
      <c r="AT164" s="239" t="s">
        <v>365</v>
      </c>
      <c r="AU164" s="239" t="s">
        <v>88</v>
      </c>
      <c r="AY164" s="18" t="s">
        <v>362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88</v>
      </c>
      <c r="BK164" s="240">
        <f>ROUND(I164*H164,2)</f>
        <v>0</v>
      </c>
      <c r="BL164" s="18" t="s">
        <v>370</v>
      </c>
      <c r="BM164" s="239" t="s">
        <v>1222</v>
      </c>
    </row>
    <row r="165" s="2" customFormat="1" ht="16.5" customHeight="1">
      <c r="A165" s="39"/>
      <c r="B165" s="40"/>
      <c r="C165" s="228" t="s">
        <v>522</v>
      </c>
      <c r="D165" s="228" t="s">
        <v>365</v>
      </c>
      <c r="E165" s="229" t="s">
        <v>2690</v>
      </c>
      <c r="F165" s="230" t="s">
        <v>3076</v>
      </c>
      <c r="G165" s="231" t="s">
        <v>603</v>
      </c>
      <c r="H165" s="232">
        <v>10</v>
      </c>
      <c r="I165" s="233"/>
      <c r="J165" s="234">
        <f>ROUND(I165*H165,2)</f>
        <v>0</v>
      </c>
      <c r="K165" s="230" t="s">
        <v>1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370</v>
      </c>
      <c r="AT165" s="239" t="s">
        <v>365</v>
      </c>
      <c r="AU165" s="239" t="s">
        <v>88</v>
      </c>
      <c r="AY165" s="18" t="s">
        <v>362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88</v>
      </c>
      <c r="BK165" s="240">
        <f>ROUND(I165*H165,2)</f>
        <v>0</v>
      </c>
      <c r="BL165" s="18" t="s">
        <v>370</v>
      </c>
      <c r="BM165" s="239" t="s">
        <v>1233</v>
      </c>
    </row>
    <row r="166" s="2" customFormat="1" ht="16.5" customHeight="1">
      <c r="A166" s="39"/>
      <c r="B166" s="40"/>
      <c r="C166" s="228" t="s">
        <v>526</v>
      </c>
      <c r="D166" s="228" t="s">
        <v>365</v>
      </c>
      <c r="E166" s="229" t="s">
        <v>2692</v>
      </c>
      <c r="F166" s="230" t="s">
        <v>3077</v>
      </c>
      <c r="G166" s="231" t="s">
        <v>603</v>
      </c>
      <c r="H166" s="232">
        <v>36</v>
      </c>
      <c r="I166" s="233"/>
      <c r="J166" s="234">
        <f>ROUND(I166*H166,2)</f>
        <v>0</v>
      </c>
      <c r="K166" s="230" t="s">
        <v>1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370</v>
      </c>
      <c r="AT166" s="239" t="s">
        <v>365</v>
      </c>
      <c r="AU166" s="239" t="s">
        <v>88</v>
      </c>
      <c r="AY166" s="18" t="s">
        <v>362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88</v>
      </c>
      <c r="BK166" s="240">
        <f>ROUND(I166*H166,2)</f>
        <v>0</v>
      </c>
      <c r="BL166" s="18" t="s">
        <v>370</v>
      </c>
      <c r="BM166" s="239" t="s">
        <v>1239</v>
      </c>
    </row>
    <row r="167" s="2" customFormat="1" ht="37.8" customHeight="1">
      <c r="A167" s="39"/>
      <c r="B167" s="40"/>
      <c r="C167" s="228" t="s">
        <v>530</v>
      </c>
      <c r="D167" s="228" t="s">
        <v>365</v>
      </c>
      <c r="E167" s="229" t="s">
        <v>2694</v>
      </c>
      <c r="F167" s="230" t="s">
        <v>3078</v>
      </c>
      <c r="G167" s="231" t="s">
        <v>603</v>
      </c>
      <c r="H167" s="232">
        <v>2</v>
      </c>
      <c r="I167" s="233"/>
      <c r="J167" s="234">
        <f>ROUND(I167*H167,2)</f>
        <v>0</v>
      </c>
      <c r="K167" s="230" t="s">
        <v>1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370</v>
      </c>
      <c r="AT167" s="239" t="s">
        <v>365</v>
      </c>
      <c r="AU167" s="239" t="s">
        <v>88</v>
      </c>
      <c r="AY167" s="18" t="s">
        <v>362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88</v>
      </c>
      <c r="BK167" s="240">
        <f>ROUND(I167*H167,2)</f>
        <v>0</v>
      </c>
      <c r="BL167" s="18" t="s">
        <v>370</v>
      </c>
      <c r="BM167" s="239" t="s">
        <v>1243</v>
      </c>
    </row>
    <row r="168" s="2" customFormat="1" ht="16.5" customHeight="1">
      <c r="A168" s="39"/>
      <c r="B168" s="40"/>
      <c r="C168" s="228" t="s">
        <v>536</v>
      </c>
      <c r="D168" s="228" t="s">
        <v>365</v>
      </c>
      <c r="E168" s="229" t="s">
        <v>2696</v>
      </c>
      <c r="F168" s="230" t="s">
        <v>3079</v>
      </c>
      <c r="G168" s="231" t="s">
        <v>603</v>
      </c>
      <c r="H168" s="232">
        <v>22</v>
      </c>
      <c r="I168" s="233"/>
      <c r="J168" s="234">
        <f>ROUND(I168*H168,2)</f>
        <v>0</v>
      </c>
      <c r="K168" s="230" t="s">
        <v>1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370</v>
      </c>
      <c r="AT168" s="239" t="s">
        <v>365</v>
      </c>
      <c r="AU168" s="239" t="s">
        <v>88</v>
      </c>
      <c r="AY168" s="18" t="s">
        <v>362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88</v>
      </c>
      <c r="BK168" s="240">
        <f>ROUND(I168*H168,2)</f>
        <v>0</v>
      </c>
      <c r="BL168" s="18" t="s">
        <v>370</v>
      </c>
      <c r="BM168" s="239" t="s">
        <v>1249</v>
      </c>
    </row>
    <row r="169" s="12" customFormat="1" ht="22.8" customHeight="1">
      <c r="A169" s="12"/>
      <c r="B169" s="212"/>
      <c r="C169" s="213"/>
      <c r="D169" s="214" t="s">
        <v>75</v>
      </c>
      <c r="E169" s="226" t="s">
        <v>3083</v>
      </c>
      <c r="F169" s="226" t="s">
        <v>5227</v>
      </c>
      <c r="G169" s="213"/>
      <c r="H169" s="213"/>
      <c r="I169" s="216"/>
      <c r="J169" s="227">
        <f>BK169</f>
        <v>0</v>
      </c>
      <c r="K169" s="213"/>
      <c r="L169" s="218"/>
      <c r="M169" s="219"/>
      <c r="N169" s="220"/>
      <c r="O169" s="220"/>
      <c r="P169" s="221">
        <f>SUM(P170:P180)</f>
        <v>0</v>
      </c>
      <c r="Q169" s="220"/>
      <c r="R169" s="221">
        <f>SUM(R170:R180)</f>
        <v>0</v>
      </c>
      <c r="S169" s="220"/>
      <c r="T169" s="222">
        <f>SUM(T170:T180)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3" t="s">
        <v>83</v>
      </c>
      <c r="AT169" s="224" t="s">
        <v>75</v>
      </c>
      <c r="AU169" s="224" t="s">
        <v>83</v>
      </c>
      <c r="AY169" s="223" t="s">
        <v>362</v>
      </c>
      <c r="BK169" s="225">
        <f>SUM(BK170:BK180)</f>
        <v>0</v>
      </c>
    </row>
    <row r="170" s="2" customFormat="1" ht="24.15" customHeight="1">
      <c r="A170" s="39"/>
      <c r="B170" s="40"/>
      <c r="C170" s="228" t="s">
        <v>540</v>
      </c>
      <c r="D170" s="228" t="s">
        <v>365</v>
      </c>
      <c r="E170" s="229" t="s">
        <v>202</v>
      </c>
      <c r="F170" s="230" t="s">
        <v>3069</v>
      </c>
      <c r="G170" s="231" t="s">
        <v>603</v>
      </c>
      <c r="H170" s="232">
        <v>1</v>
      </c>
      <c r="I170" s="233"/>
      <c r="J170" s="234">
        <f>ROUND(I170*H170,2)</f>
        <v>0</v>
      </c>
      <c r="K170" s="230" t="s">
        <v>1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370</v>
      </c>
      <c r="AT170" s="239" t="s">
        <v>365</v>
      </c>
      <c r="AU170" s="239" t="s">
        <v>88</v>
      </c>
      <c r="AY170" s="18" t="s">
        <v>362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88</v>
      </c>
      <c r="BK170" s="240">
        <f>ROUND(I170*H170,2)</f>
        <v>0</v>
      </c>
      <c r="BL170" s="18" t="s">
        <v>370</v>
      </c>
      <c r="BM170" s="239" t="s">
        <v>1258</v>
      </c>
    </row>
    <row r="171" s="2" customFormat="1" ht="37.8" customHeight="1">
      <c r="A171" s="39"/>
      <c r="B171" s="40"/>
      <c r="C171" s="228" t="s">
        <v>544</v>
      </c>
      <c r="D171" s="228" t="s">
        <v>365</v>
      </c>
      <c r="E171" s="229" t="s">
        <v>2678</v>
      </c>
      <c r="F171" s="230" t="s">
        <v>3070</v>
      </c>
      <c r="G171" s="231" t="s">
        <v>603</v>
      </c>
      <c r="H171" s="232">
        <v>1</v>
      </c>
      <c r="I171" s="233"/>
      <c r="J171" s="234">
        <f>ROUND(I171*H171,2)</f>
        <v>0</v>
      </c>
      <c r="K171" s="230" t="s">
        <v>1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370</v>
      </c>
      <c r="AT171" s="239" t="s">
        <v>365</v>
      </c>
      <c r="AU171" s="239" t="s">
        <v>88</v>
      </c>
      <c r="AY171" s="18" t="s">
        <v>362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88</v>
      </c>
      <c r="BK171" s="240">
        <f>ROUND(I171*H171,2)</f>
        <v>0</v>
      </c>
      <c r="BL171" s="18" t="s">
        <v>370</v>
      </c>
      <c r="BM171" s="239" t="s">
        <v>1199</v>
      </c>
    </row>
    <row r="172" s="2" customFormat="1" ht="16.5" customHeight="1">
      <c r="A172" s="39"/>
      <c r="B172" s="40"/>
      <c r="C172" s="228" t="s">
        <v>548</v>
      </c>
      <c r="D172" s="228" t="s">
        <v>365</v>
      </c>
      <c r="E172" s="229" t="s">
        <v>2680</v>
      </c>
      <c r="F172" s="230" t="s">
        <v>3071</v>
      </c>
      <c r="G172" s="231" t="s">
        <v>603</v>
      </c>
      <c r="H172" s="232">
        <v>2</v>
      </c>
      <c r="I172" s="233"/>
      <c r="J172" s="234">
        <f>ROUND(I172*H172,2)</f>
        <v>0</v>
      </c>
      <c r="K172" s="230" t="s">
        <v>1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370</v>
      </c>
      <c r="AT172" s="239" t="s">
        <v>365</v>
      </c>
      <c r="AU172" s="239" t="s">
        <v>88</v>
      </c>
      <c r="AY172" s="18" t="s">
        <v>362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88</v>
      </c>
      <c r="BK172" s="240">
        <f>ROUND(I172*H172,2)</f>
        <v>0</v>
      </c>
      <c r="BL172" s="18" t="s">
        <v>370</v>
      </c>
      <c r="BM172" s="239" t="s">
        <v>1280</v>
      </c>
    </row>
    <row r="173" s="2" customFormat="1" ht="16.5" customHeight="1">
      <c r="A173" s="39"/>
      <c r="B173" s="40"/>
      <c r="C173" s="228" t="s">
        <v>554</v>
      </c>
      <c r="D173" s="228" t="s">
        <v>365</v>
      </c>
      <c r="E173" s="229" t="s">
        <v>2682</v>
      </c>
      <c r="F173" s="230" t="s">
        <v>3072</v>
      </c>
      <c r="G173" s="231" t="s">
        <v>603</v>
      </c>
      <c r="H173" s="232">
        <v>4</v>
      </c>
      <c r="I173" s="233"/>
      <c r="J173" s="234">
        <f>ROUND(I173*H173,2)</f>
        <v>0</v>
      </c>
      <c r="K173" s="230" t="s">
        <v>1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370</v>
      </c>
      <c r="AT173" s="239" t="s">
        <v>365</v>
      </c>
      <c r="AU173" s="239" t="s">
        <v>88</v>
      </c>
      <c r="AY173" s="18" t="s">
        <v>362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88</v>
      </c>
      <c r="BK173" s="240">
        <f>ROUND(I173*H173,2)</f>
        <v>0</v>
      </c>
      <c r="BL173" s="18" t="s">
        <v>370</v>
      </c>
      <c r="BM173" s="239" t="s">
        <v>1293</v>
      </c>
    </row>
    <row r="174" s="2" customFormat="1" ht="16.5" customHeight="1">
      <c r="A174" s="39"/>
      <c r="B174" s="40"/>
      <c r="C174" s="228" t="s">
        <v>564</v>
      </c>
      <c r="D174" s="228" t="s">
        <v>365</v>
      </c>
      <c r="E174" s="229" t="s">
        <v>2684</v>
      </c>
      <c r="F174" s="230" t="s">
        <v>3073</v>
      </c>
      <c r="G174" s="231" t="s">
        <v>603</v>
      </c>
      <c r="H174" s="232">
        <v>1</v>
      </c>
      <c r="I174" s="233"/>
      <c r="J174" s="234">
        <f>ROUND(I174*H174,2)</f>
        <v>0</v>
      </c>
      <c r="K174" s="230" t="s">
        <v>1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370</v>
      </c>
      <c r="AT174" s="239" t="s">
        <v>365</v>
      </c>
      <c r="AU174" s="239" t="s">
        <v>88</v>
      </c>
      <c r="AY174" s="18" t="s">
        <v>362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88</v>
      </c>
      <c r="BK174" s="240">
        <f>ROUND(I174*H174,2)</f>
        <v>0</v>
      </c>
      <c r="BL174" s="18" t="s">
        <v>370</v>
      </c>
      <c r="BM174" s="239" t="s">
        <v>1307</v>
      </c>
    </row>
    <row r="175" s="2" customFormat="1" ht="21.75" customHeight="1">
      <c r="A175" s="39"/>
      <c r="B175" s="40"/>
      <c r="C175" s="228" t="s">
        <v>574</v>
      </c>
      <c r="D175" s="228" t="s">
        <v>365</v>
      </c>
      <c r="E175" s="229" t="s">
        <v>2686</v>
      </c>
      <c r="F175" s="230" t="s">
        <v>3074</v>
      </c>
      <c r="G175" s="231" t="s">
        <v>603</v>
      </c>
      <c r="H175" s="232">
        <v>1</v>
      </c>
      <c r="I175" s="233"/>
      <c r="J175" s="234">
        <f>ROUND(I175*H175,2)</f>
        <v>0</v>
      </c>
      <c r="K175" s="230" t="s">
        <v>1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370</v>
      </c>
      <c r="AT175" s="239" t="s">
        <v>365</v>
      </c>
      <c r="AU175" s="239" t="s">
        <v>88</v>
      </c>
      <c r="AY175" s="18" t="s">
        <v>362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88</v>
      </c>
      <c r="BK175" s="240">
        <f>ROUND(I175*H175,2)</f>
        <v>0</v>
      </c>
      <c r="BL175" s="18" t="s">
        <v>370</v>
      </c>
      <c r="BM175" s="239" t="s">
        <v>1319</v>
      </c>
    </row>
    <row r="176" s="2" customFormat="1" ht="16.5" customHeight="1">
      <c r="A176" s="39"/>
      <c r="B176" s="40"/>
      <c r="C176" s="228" t="s">
        <v>1128</v>
      </c>
      <c r="D176" s="228" t="s">
        <v>365</v>
      </c>
      <c r="E176" s="229" t="s">
        <v>2688</v>
      </c>
      <c r="F176" s="230" t="s">
        <v>3075</v>
      </c>
      <c r="G176" s="231" t="s">
        <v>603</v>
      </c>
      <c r="H176" s="232">
        <v>2</v>
      </c>
      <c r="I176" s="233"/>
      <c r="J176" s="234">
        <f>ROUND(I176*H176,2)</f>
        <v>0</v>
      </c>
      <c r="K176" s="230" t="s">
        <v>1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370</v>
      </c>
      <c r="AT176" s="239" t="s">
        <v>365</v>
      </c>
      <c r="AU176" s="239" t="s">
        <v>88</v>
      </c>
      <c r="AY176" s="18" t="s">
        <v>362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88</v>
      </c>
      <c r="BK176" s="240">
        <f>ROUND(I176*H176,2)</f>
        <v>0</v>
      </c>
      <c r="BL176" s="18" t="s">
        <v>370</v>
      </c>
      <c r="BM176" s="239" t="s">
        <v>1336</v>
      </c>
    </row>
    <row r="177" s="2" customFormat="1" ht="16.5" customHeight="1">
      <c r="A177" s="39"/>
      <c r="B177" s="40"/>
      <c r="C177" s="228" t="s">
        <v>1132</v>
      </c>
      <c r="D177" s="228" t="s">
        <v>365</v>
      </c>
      <c r="E177" s="229" t="s">
        <v>2690</v>
      </c>
      <c r="F177" s="230" t="s">
        <v>3076</v>
      </c>
      <c r="G177" s="231" t="s">
        <v>603</v>
      </c>
      <c r="H177" s="232">
        <v>10</v>
      </c>
      <c r="I177" s="233"/>
      <c r="J177" s="234">
        <f>ROUND(I177*H177,2)</f>
        <v>0</v>
      </c>
      <c r="K177" s="230" t="s">
        <v>1</v>
      </c>
      <c r="L177" s="45"/>
      <c r="M177" s="235" t="s">
        <v>1</v>
      </c>
      <c r="N177" s="236" t="s">
        <v>42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370</v>
      </c>
      <c r="AT177" s="239" t="s">
        <v>365</v>
      </c>
      <c r="AU177" s="239" t="s">
        <v>88</v>
      </c>
      <c r="AY177" s="18" t="s">
        <v>362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88</v>
      </c>
      <c r="BK177" s="240">
        <f>ROUND(I177*H177,2)</f>
        <v>0</v>
      </c>
      <c r="BL177" s="18" t="s">
        <v>370</v>
      </c>
      <c r="BM177" s="239" t="s">
        <v>1351</v>
      </c>
    </row>
    <row r="178" s="2" customFormat="1" ht="16.5" customHeight="1">
      <c r="A178" s="39"/>
      <c r="B178" s="40"/>
      <c r="C178" s="228" t="s">
        <v>1136</v>
      </c>
      <c r="D178" s="228" t="s">
        <v>365</v>
      </c>
      <c r="E178" s="229" t="s">
        <v>2692</v>
      </c>
      <c r="F178" s="230" t="s">
        <v>3077</v>
      </c>
      <c r="G178" s="231" t="s">
        <v>603</v>
      </c>
      <c r="H178" s="232">
        <v>32</v>
      </c>
      <c r="I178" s="233"/>
      <c r="J178" s="234">
        <f>ROUND(I178*H178,2)</f>
        <v>0</v>
      </c>
      <c r="K178" s="230" t="s">
        <v>1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370</v>
      </c>
      <c r="AT178" s="239" t="s">
        <v>365</v>
      </c>
      <c r="AU178" s="239" t="s">
        <v>88</v>
      </c>
      <c r="AY178" s="18" t="s">
        <v>362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88</v>
      </c>
      <c r="BK178" s="240">
        <f>ROUND(I178*H178,2)</f>
        <v>0</v>
      </c>
      <c r="BL178" s="18" t="s">
        <v>370</v>
      </c>
      <c r="BM178" s="239" t="s">
        <v>1364</v>
      </c>
    </row>
    <row r="179" s="2" customFormat="1" ht="37.8" customHeight="1">
      <c r="A179" s="39"/>
      <c r="B179" s="40"/>
      <c r="C179" s="228" t="s">
        <v>1141</v>
      </c>
      <c r="D179" s="228" t="s">
        <v>365</v>
      </c>
      <c r="E179" s="229" t="s">
        <v>2700</v>
      </c>
      <c r="F179" s="230" t="s">
        <v>3085</v>
      </c>
      <c r="G179" s="231" t="s">
        <v>603</v>
      </c>
      <c r="H179" s="232">
        <v>1</v>
      </c>
      <c r="I179" s="233"/>
      <c r="J179" s="234">
        <f>ROUND(I179*H179,2)</f>
        <v>0</v>
      </c>
      <c r="K179" s="230" t="s">
        <v>1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370</v>
      </c>
      <c r="AT179" s="239" t="s">
        <v>365</v>
      </c>
      <c r="AU179" s="239" t="s">
        <v>88</v>
      </c>
      <c r="AY179" s="18" t="s">
        <v>362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88</v>
      </c>
      <c r="BK179" s="240">
        <f>ROUND(I179*H179,2)</f>
        <v>0</v>
      </c>
      <c r="BL179" s="18" t="s">
        <v>370</v>
      </c>
      <c r="BM179" s="239" t="s">
        <v>1378</v>
      </c>
    </row>
    <row r="180" s="2" customFormat="1" ht="16.5" customHeight="1">
      <c r="A180" s="39"/>
      <c r="B180" s="40"/>
      <c r="C180" s="228" t="s">
        <v>1145</v>
      </c>
      <c r="D180" s="228" t="s">
        <v>365</v>
      </c>
      <c r="E180" s="229" t="s">
        <v>2696</v>
      </c>
      <c r="F180" s="230" t="s">
        <v>3079</v>
      </c>
      <c r="G180" s="231" t="s">
        <v>603</v>
      </c>
      <c r="H180" s="232">
        <v>17</v>
      </c>
      <c r="I180" s="233"/>
      <c r="J180" s="234">
        <f>ROUND(I180*H180,2)</f>
        <v>0</v>
      </c>
      <c r="K180" s="230" t="s">
        <v>1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370</v>
      </c>
      <c r="AT180" s="239" t="s">
        <v>365</v>
      </c>
      <c r="AU180" s="239" t="s">
        <v>88</v>
      </c>
      <c r="AY180" s="18" t="s">
        <v>362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88</v>
      </c>
      <c r="BK180" s="240">
        <f>ROUND(I180*H180,2)</f>
        <v>0</v>
      </c>
      <c r="BL180" s="18" t="s">
        <v>370</v>
      </c>
      <c r="BM180" s="239" t="s">
        <v>1397</v>
      </c>
    </row>
    <row r="181" s="12" customFormat="1" ht="22.8" customHeight="1">
      <c r="A181" s="12"/>
      <c r="B181" s="212"/>
      <c r="C181" s="213"/>
      <c r="D181" s="214" t="s">
        <v>75</v>
      </c>
      <c r="E181" s="226" t="s">
        <v>3086</v>
      </c>
      <c r="F181" s="226" t="s">
        <v>5228</v>
      </c>
      <c r="G181" s="213"/>
      <c r="H181" s="213"/>
      <c r="I181" s="216"/>
      <c r="J181" s="227">
        <f>BK181</f>
        <v>0</v>
      </c>
      <c r="K181" s="213"/>
      <c r="L181" s="218"/>
      <c r="M181" s="219"/>
      <c r="N181" s="220"/>
      <c r="O181" s="220"/>
      <c r="P181" s="221">
        <f>SUM(P182:P195)</f>
        <v>0</v>
      </c>
      <c r="Q181" s="220"/>
      <c r="R181" s="221">
        <f>SUM(R182:R195)</f>
        <v>0</v>
      </c>
      <c r="S181" s="220"/>
      <c r="T181" s="222">
        <f>SUM(T182:T195)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3" t="s">
        <v>83</v>
      </c>
      <c r="AT181" s="224" t="s">
        <v>75</v>
      </c>
      <c r="AU181" s="224" t="s">
        <v>83</v>
      </c>
      <c r="AY181" s="223" t="s">
        <v>362</v>
      </c>
      <c r="BK181" s="225">
        <f>SUM(BK182:BK195)</f>
        <v>0</v>
      </c>
    </row>
    <row r="182" s="2" customFormat="1" ht="24.15" customHeight="1">
      <c r="A182" s="39"/>
      <c r="B182" s="40"/>
      <c r="C182" s="228" t="s">
        <v>1149</v>
      </c>
      <c r="D182" s="228" t="s">
        <v>365</v>
      </c>
      <c r="E182" s="229" t="s">
        <v>202</v>
      </c>
      <c r="F182" s="230" t="s">
        <v>3069</v>
      </c>
      <c r="G182" s="231" t="s">
        <v>603</v>
      </c>
      <c r="H182" s="232">
        <v>1</v>
      </c>
      <c r="I182" s="233"/>
      <c r="J182" s="234">
        <f>ROUND(I182*H182,2)</f>
        <v>0</v>
      </c>
      <c r="K182" s="230" t="s">
        <v>1</v>
      </c>
      <c r="L182" s="45"/>
      <c r="M182" s="235" t="s">
        <v>1</v>
      </c>
      <c r="N182" s="236" t="s">
        <v>42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370</v>
      </c>
      <c r="AT182" s="239" t="s">
        <v>365</v>
      </c>
      <c r="AU182" s="239" t="s">
        <v>88</v>
      </c>
      <c r="AY182" s="18" t="s">
        <v>362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88</v>
      </c>
      <c r="BK182" s="240">
        <f>ROUND(I182*H182,2)</f>
        <v>0</v>
      </c>
      <c r="BL182" s="18" t="s">
        <v>370</v>
      </c>
      <c r="BM182" s="239" t="s">
        <v>1410</v>
      </c>
    </row>
    <row r="183" s="2" customFormat="1" ht="37.8" customHeight="1">
      <c r="A183" s="39"/>
      <c r="B183" s="40"/>
      <c r="C183" s="228" t="s">
        <v>1155</v>
      </c>
      <c r="D183" s="228" t="s">
        <v>365</v>
      </c>
      <c r="E183" s="229" t="s">
        <v>2678</v>
      </c>
      <c r="F183" s="230" t="s">
        <v>3070</v>
      </c>
      <c r="G183" s="231" t="s">
        <v>603</v>
      </c>
      <c r="H183" s="232">
        <v>1</v>
      </c>
      <c r="I183" s="233"/>
      <c r="J183" s="234">
        <f>ROUND(I183*H183,2)</f>
        <v>0</v>
      </c>
      <c r="K183" s="230" t="s">
        <v>1</v>
      </c>
      <c r="L183" s="45"/>
      <c r="M183" s="235" t="s">
        <v>1</v>
      </c>
      <c r="N183" s="236" t="s">
        <v>42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370</v>
      </c>
      <c r="AT183" s="239" t="s">
        <v>365</v>
      </c>
      <c r="AU183" s="239" t="s">
        <v>88</v>
      </c>
      <c r="AY183" s="18" t="s">
        <v>362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88</v>
      </c>
      <c r="BK183" s="240">
        <f>ROUND(I183*H183,2)</f>
        <v>0</v>
      </c>
      <c r="BL183" s="18" t="s">
        <v>370</v>
      </c>
      <c r="BM183" s="239" t="s">
        <v>1428</v>
      </c>
    </row>
    <row r="184" s="2" customFormat="1" ht="16.5" customHeight="1">
      <c r="A184" s="39"/>
      <c r="B184" s="40"/>
      <c r="C184" s="228" t="s">
        <v>1159</v>
      </c>
      <c r="D184" s="228" t="s">
        <v>365</v>
      </c>
      <c r="E184" s="229" t="s">
        <v>2680</v>
      </c>
      <c r="F184" s="230" t="s">
        <v>3071</v>
      </c>
      <c r="G184" s="231" t="s">
        <v>603</v>
      </c>
      <c r="H184" s="232">
        <v>2</v>
      </c>
      <c r="I184" s="233"/>
      <c r="J184" s="234">
        <f>ROUND(I184*H184,2)</f>
        <v>0</v>
      </c>
      <c r="K184" s="230" t="s">
        <v>1</v>
      </c>
      <c r="L184" s="45"/>
      <c r="M184" s="235" t="s">
        <v>1</v>
      </c>
      <c r="N184" s="236" t="s">
        <v>42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370</v>
      </c>
      <c r="AT184" s="239" t="s">
        <v>365</v>
      </c>
      <c r="AU184" s="239" t="s">
        <v>88</v>
      </c>
      <c r="AY184" s="18" t="s">
        <v>362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88</v>
      </c>
      <c r="BK184" s="240">
        <f>ROUND(I184*H184,2)</f>
        <v>0</v>
      </c>
      <c r="BL184" s="18" t="s">
        <v>370</v>
      </c>
      <c r="BM184" s="239" t="s">
        <v>1444</v>
      </c>
    </row>
    <row r="185" s="2" customFormat="1" ht="16.5" customHeight="1">
      <c r="A185" s="39"/>
      <c r="B185" s="40"/>
      <c r="C185" s="228" t="s">
        <v>1165</v>
      </c>
      <c r="D185" s="228" t="s">
        <v>365</v>
      </c>
      <c r="E185" s="229" t="s">
        <v>2682</v>
      </c>
      <c r="F185" s="230" t="s">
        <v>3072</v>
      </c>
      <c r="G185" s="231" t="s">
        <v>603</v>
      </c>
      <c r="H185" s="232">
        <v>4</v>
      </c>
      <c r="I185" s="233"/>
      <c r="J185" s="234">
        <f>ROUND(I185*H185,2)</f>
        <v>0</v>
      </c>
      <c r="K185" s="230" t="s">
        <v>1</v>
      </c>
      <c r="L185" s="45"/>
      <c r="M185" s="235" t="s">
        <v>1</v>
      </c>
      <c r="N185" s="236" t="s">
        <v>42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370</v>
      </c>
      <c r="AT185" s="239" t="s">
        <v>365</v>
      </c>
      <c r="AU185" s="239" t="s">
        <v>88</v>
      </c>
      <c r="AY185" s="18" t="s">
        <v>362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88</v>
      </c>
      <c r="BK185" s="240">
        <f>ROUND(I185*H185,2)</f>
        <v>0</v>
      </c>
      <c r="BL185" s="18" t="s">
        <v>370</v>
      </c>
      <c r="BM185" s="239" t="s">
        <v>1457</v>
      </c>
    </row>
    <row r="186" s="2" customFormat="1" ht="16.5" customHeight="1">
      <c r="A186" s="39"/>
      <c r="B186" s="40"/>
      <c r="C186" s="228" t="s">
        <v>1171</v>
      </c>
      <c r="D186" s="228" t="s">
        <v>365</v>
      </c>
      <c r="E186" s="229" t="s">
        <v>2684</v>
      </c>
      <c r="F186" s="230" t="s">
        <v>3073</v>
      </c>
      <c r="G186" s="231" t="s">
        <v>603</v>
      </c>
      <c r="H186" s="232">
        <v>1</v>
      </c>
      <c r="I186" s="233"/>
      <c r="J186" s="234">
        <f>ROUND(I186*H186,2)</f>
        <v>0</v>
      </c>
      <c r="K186" s="230" t="s">
        <v>1</v>
      </c>
      <c r="L186" s="45"/>
      <c r="M186" s="235" t="s">
        <v>1</v>
      </c>
      <c r="N186" s="236" t="s">
        <v>42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370</v>
      </c>
      <c r="AT186" s="239" t="s">
        <v>365</v>
      </c>
      <c r="AU186" s="239" t="s">
        <v>88</v>
      </c>
      <c r="AY186" s="18" t="s">
        <v>362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88</v>
      </c>
      <c r="BK186" s="240">
        <f>ROUND(I186*H186,2)</f>
        <v>0</v>
      </c>
      <c r="BL186" s="18" t="s">
        <v>370</v>
      </c>
      <c r="BM186" s="239" t="s">
        <v>1170</v>
      </c>
    </row>
    <row r="187" s="2" customFormat="1" ht="21.75" customHeight="1">
      <c r="A187" s="39"/>
      <c r="B187" s="40"/>
      <c r="C187" s="228" t="s">
        <v>1176</v>
      </c>
      <c r="D187" s="228" t="s">
        <v>365</v>
      </c>
      <c r="E187" s="229" t="s">
        <v>2686</v>
      </c>
      <c r="F187" s="230" t="s">
        <v>3074</v>
      </c>
      <c r="G187" s="231" t="s">
        <v>603</v>
      </c>
      <c r="H187" s="232">
        <v>1</v>
      </c>
      <c r="I187" s="233"/>
      <c r="J187" s="234">
        <f>ROUND(I187*H187,2)</f>
        <v>0</v>
      </c>
      <c r="K187" s="230" t="s">
        <v>1</v>
      </c>
      <c r="L187" s="45"/>
      <c r="M187" s="235" t="s">
        <v>1</v>
      </c>
      <c r="N187" s="236" t="s">
        <v>42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370</v>
      </c>
      <c r="AT187" s="239" t="s">
        <v>365</v>
      </c>
      <c r="AU187" s="239" t="s">
        <v>88</v>
      </c>
      <c r="AY187" s="18" t="s">
        <v>362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88</v>
      </c>
      <c r="BK187" s="240">
        <f>ROUND(I187*H187,2)</f>
        <v>0</v>
      </c>
      <c r="BL187" s="18" t="s">
        <v>370</v>
      </c>
      <c r="BM187" s="239" t="s">
        <v>1477</v>
      </c>
    </row>
    <row r="188" s="2" customFormat="1" ht="16.5" customHeight="1">
      <c r="A188" s="39"/>
      <c r="B188" s="40"/>
      <c r="C188" s="228" t="s">
        <v>1180</v>
      </c>
      <c r="D188" s="228" t="s">
        <v>365</v>
      </c>
      <c r="E188" s="229" t="s">
        <v>2688</v>
      </c>
      <c r="F188" s="230" t="s">
        <v>3075</v>
      </c>
      <c r="G188" s="231" t="s">
        <v>603</v>
      </c>
      <c r="H188" s="232">
        <v>2</v>
      </c>
      <c r="I188" s="233"/>
      <c r="J188" s="234">
        <f>ROUND(I188*H188,2)</f>
        <v>0</v>
      </c>
      <c r="K188" s="230" t="s">
        <v>1</v>
      </c>
      <c r="L188" s="45"/>
      <c r="M188" s="235" t="s">
        <v>1</v>
      </c>
      <c r="N188" s="236" t="s">
        <v>42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370</v>
      </c>
      <c r="AT188" s="239" t="s">
        <v>365</v>
      </c>
      <c r="AU188" s="239" t="s">
        <v>88</v>
      </c>
      <c r="AY188" s="18" t="s">
        <v>362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88</v>
      </c>
      <c r="BK188" s="240">
        <f>ROUND(I188*H188,2)</f>
        <v>0</v>
      </c>
      <c r="BL188" s="18" t="s">
        <v>370</v>
      </c>
      <c r="BM188" s="239" t="s">
        <v>1205</v>
      </c>
    </row>
    <row r="189" s="2" customFormat="1" ht="16.5" customHeight="1">
      <c r="A189" s="39"/>
      <c r="B189" s="40"/>
      <c r="C189" s="228" t="s">
        <v>1184</v>
      </c>
      <c r="D189" s="228" t="s">
        <v>365</v>
      </c>
      <c r="E189" s="229" t="s">
        <v>2690</v>
      </c>
      <c r="F189" s="230" t="s">
        <v>3076</v>
      </c>
      <c r="G189" s="231" t="s">
        <v>603</v>
      </c>
      <c r="H189" s="232">
        <v>10</v>
      </c>
      <c r="I189" s="233"/>
      <c r="J189" s="234">
        <f>ROUND(I189*H189,2)</f>
        <v>0</v>
      </c>
      <c r="K189" s="230" t="s">
        <v>1</v>
      </c>
      <c r="L189" s="45"/>
      <c r="M189" s="235" t="s">
        <v>1</v>
      </c>
      <c r="N189" s="236" t="s">
        <v>42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370</v>
      </c>
      <c r="AT189" s="239" t="s">
        <v>365</v>
      </c>
      <c r="AU189" s="239" t="s">
        <v>88</v>
      </c>
      <c r="AY189" s="18" t="s">
        <v>362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88</v>
      </c>
      <c r="BK189" s="240">
        <f>ROUND(I189*H189,2)</f>
        <v>0</v>
      </c>
      <c r="BL189" s="18" t="s">
        <v>370</v>
      </c>
      <c r="BM189" s="239" t="s">
        <v>1503</v>
      </c>
    </row>
    <row r="190" s="2" customFormat="1" ht="16.5" customHeight="1">
      <c r="A190" s="39"/>
      <c r="B190" s="40"/>
      <c r="C190" s="228" t="s">
        <v>1190</v>
      </c>
      <c r="D190" s="228" t="s">
        <v>365</v>
      </c>
      <c r="E190" s="229" t="s">
        <v>2692</v>
      </c>
      <c r="F190" s="230" t="s">
        <v>3077</v>
      </c>
      <c r="G190" s="231" t="s">
        <v>603</v>
      </c>
      <c r="H190" s="232">
        <v>32</v>
      </c>
      <c r="I190" s="233"/>
      <c r="J190" s="234">
        <f>ROUND(I190*H190,2)</f>
        <v>0</v>
      </c>
      <c r="K190" s="230" t="s">
        <v>1</v>
      </c>
      <c r="L190" s="45"/>
      <c r="M190" s="235" t="s">
        <v>1</v>
      </c>
      <c r="N190" s="236" t="s">
        <v>42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370</v>
      </c>
      <c r="AT190" s="239" t="s">
        <v>365</v>
      </c>
      <c r="AU190" s="239" t="s">
        <v>88</v>
      </c>
      <c r="AY190" s="18" t="s">
        <v>362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88</v>
      </c>
      <c r="BK190" s="240">
        <f>ROUND(I190*H190,2)</f>
        <v>0</v>
      </c>
      <c r="BL190" s="18" t="s">
        <v>370</v>
      </c>
      <c r="BM190" s="239" t="s">
        <v>1514</v>
      </c>
    </row>
    <row r="191" s="2" customFormat="1" ht="24.15" customHeight="1">
      <c r="A191" s="39"/>
      <c r="B191" s="40"/>
      <c r="C191" s="228" t="s">
        <v>1195</v>
      </c>
      <c r="D191" s="228" t="s">
        <v>365</v>
      </c>
      <c r="E191" s="229" t="s">
        <v>2702</v>
      </c>
      <c r="F191" s="230" t="s">
        <v>3088</v>
      </c>
      <c r="G191" s="231" t="s">
        <v>603</v>
      </c>
      <c r="H191" s="232">
        <v>1</v>
      </c>
      <c r="I191" s="233"/>
      <c r="J191" s="234">
        <f>ROUND(I191*H191,2)</f>
        <v>0</v>
      </c>
      <c r="K191" s="230" t="s">
        <v>1</v>
      </c>
      <c r="L191" s="45"/>
      <c r="M191" s="235" t="s">
        <v>1</v>
      </c>
      <c r="N191" s="236" t="s">
        <v>42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370</v>
      </c>
      <c r="AT191" s="239" t="s">
        <v>365</v>
      </c>
      <c r="AU191" s="239" t="s">
        <v>88</v>
      </c>
      <c r="AY191" s="18" t="s">
        <v>362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88</v>
      </c>
      <c r="BK191" s="240">
        <f>ROUND(I191*H191,2)</f>
        <v>0</v>
      </c>
      <c r="BL191" s="18" t="s">
        <v>370</v>
      </c>
      <c r="BM191" s="239" t="s">
        <v>1532</v>
      </c>
    </row>
    <row r="192" s="2" customFormat="1" ht="37.8" customHeight="1">
      <c r="A192" s="39"/>
      <c r="B192" s="40"/>
      <c r="C192" s="228" t="s">
        <v>1201</v>
      </c>
      <c r="D192" s="228" t="s">
        <v>365</v>
      </c>
      <c r="E192" s="229" t="s">
        <v>2700</v>
      </c>
      <c r="F192" s="230" t="s">
        <v>3085</v>
      </c>
      <c r="G192" s="231" t="s">
        <v>603</v>
      </c>
      <c r="H192" s="232">
        <v>1</v>
      </c>
      <c r="I192" s="233"/>
      <c r="J192" s="234">
        <f>ROUND(I192*H192,2)</f>
        <v>0</v>
      </c>
      <c r="K192" s="230" t="s">
        <v>1</v>
      </c>
      <c r="L192" s="45"/>
      <c r="M192" s="235" t="s">
        <v>1</v>
      </c>
      <c r="N192" s="236" t="s">
        <v>42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370</v>
      </c>
      <c r="AT192" s="239" t="s">
        <v>365</v>
      </c>
      <c r="AU192" s="239" t="s">
        <v>88</v>
      </c>
      <c r="AY192" s="18" t="s">
        <v>362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88</v>
      </c>
      <c r="BK192" s="240">
        <f>ROUND(I192*H192,2)</f>
        <v>0</v>
      </c>
      <c r="BL192" s="18" t="s">
        <v>370</v>
      </c>
      <c r="BM192" s="239" t="s">
        <v>1555</v>
      </c>
    </row>
    <row r="193" s="2" customFormat="1" ht="21.75" customHeight="1">
      <c r="A193" s="39"/>
      <c r="B193" s="40"/>
      <c r="C193" s="228" t="s">
        <v>1207</v>
      </c>
      <c r="D193" s="228" t="s">
        <v>365</v>
      </c>
      <c r="E193" s="229" t="s">
        <v>2704</v>
      </c>
      <c r="F193" s="230" t="s">
        <v>3089</v>
      </c>
      <c r="G193" s="231" t="s">
        <v>603</v>
      </c>
      <c r="H193" s="232">
        <v>1</v>
      </c>
      <c r="I193" s="233"/>
      <c r="J193" s="234">
        <f>ROUND(I193*H193,2)</f>
        <v>0</v>
      </c>
      <c r="K193" s="230" t="s">
        <v>1</v>
      </c>
      <c r="L193" s="45"/>
      <c r="M193" s="235" t="s">
        <v>1</v>
      </c>
      <c r="N193" s="236" t="s">
        <v>42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370</v>
      </c>
      <c r="AT193" s="239" t="s">
        <v>365</v>
      </c>
      <c r="AU193" s="239" t="s">
        <v>88</v>
      </c>
      <c r="AY193" s="18" t="s">
        <v>362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88</v>
      </c>
      <c r="BK193" s="240">
        <f>ROUND(I193*H193,2)</f>
        <v>0</v>
      </c>
      <c r="BL193" s="18" t="s">
        <v>370</v>
      </c>
      <c r="BM193" s="239" t="s">
        <v>1564</v>
      </c>
    </row>
    <row r="194" s="2" customFormat="1" ht="16.5" customHeight="1">
      <c r="A194" s="39"/>
      <c r="B194" s="40"/>
      <c r="C194" s="228" t="s">
        <v>1214</v>
      </c>
      <c r="D194" s="228" t="s">
        <v>365</v>
      </c>
      <c r="E194" s="229" t="s">
        <v>2696</v>
      </c>
      <c r="F194" s="230" t="s">
        <v>3079</v>
      </c>
      <c r="G194" s="231" t="s">
        <v>603</v>
      </c>
      <c r="H194" s="232">
        <v>17</v>
      </c>
      <c r="I194" s="233"/>
      <c r="J194" s="234">
        <f>ROUND(I194*H194,2)</f>
        <v>0</v>
      </c>
      <c r="K194" s="230" t="s">
        <v>1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370</v>
      </c>
      <c r="AT194" s="239" t="s">
        <v>365</v>
      </c>
      <c r="AU194" s="239" t="s">
        <v>88</v>
      </c>
      <c r="AY194" s="18" t="s">
        <v>362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88</v>
      </c>
      <c r="BK194" s="240">
        <f>ROUND(I194*H194,2)</f>
        <v>0</v>
      </c>
      <c r="BL194" s="18" t="s">
        <v>370</v>
      </c>
      <c r="BM194" s="239" t="s">
        <v>1580</v>
      </c>
    </row>
    <row r="195" s="2" customFormat="1" ht="16.5" customHeight="1">
      <c r="A195" s="39"/>
      <c r="B195" s="40"/>
      <c r="C195" s="228" t="s">
        <v>1218</v>
      </c>
      <c r="D195" s="228" t="s">
        <v>365</v>
      </c>
      <c r="E195" s="229" t="s">
        <v>2698</v>
      </c>
      <c r="F195" s="230" t="s">
        <v>3080</v>
      </c>
      <c r="G195" s="231" t="s">
        <v>603</v>
      </c>
      <c r="H195" s="232">
        <v>1</v>
      </c>
      <c r="I195" s="233"/>
      <c r="J195" s="234">
        <f>ROUND(I195*H195,2)</f>
        <v>0</v>
      </c>
      <c r="K195" s="230" t="s">
        <v>1</v>
      </c>
      <c r="L195" s="45"/>
      <c r="M195" s="288" t="s">
        <v>1</v>
      </c>
      <c r="N195" s="289" t="s">
        <v>42</v>
      </c>
      <c r="O195" s="290"/>
      <c r="P195" s="291">
        <f>O195*H195</f>
        <v>0</v>
      </c>
      <c r="Q195" s="291">
        <v>0</v>
      </c>
      <c r="R195" s="291">
        <f>Q195*H195</f>
        <v>0</v>
      </c>
      <c r="S195" s="291">
        <v>0</v>
      </c>
      <c r="T195" s="292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370</v>
      </c>
      <c r="AT195" s="239" t="s">
        <v>365</v>
      </c>
      <c r="AU195" s="239" t="s">
        <v>88</v>
      </c>
      <c r="AY195" s="18" t="s">
        <v>362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88</v>
      </c>
      <c r="BK195" s="240">
        <f>ROUND(I195*H195,2)</f>
        <v>0</v>
      </c>
      <c r="BL195" s="18" t="s">
        <v>370</v>
      </c>
      <c r="BM195" s="239" t="s">
        <v>1600</v>
      </c>
    </row>
    <row r="196" s="2" customFormat="1" ht="6.96" customHeight="1">
      <c r="A196" s="39"/>
      <c r="B196" s="67"/>
      <c r="C196" s="68"/>
      <c r="D196" s="68"/>
      <c r="E196" s="68"/>
      <c r="F196" s="68"/>
      <c r="G196" s="68"/>
      <c r="H196" s="68"/>
      <c r="I196" s="68"/>
      <c r="J196" s="68"/>
      <c r="K196" s="68"/>
      <c r="L196" s="45"/>
      <c r="M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</row>
  </sheetData>
  <sheetProtection sheet="1" autoFilter="0" formatColumns="0" formatRows="0" objects="1" scenarios="1" spinCount="100000" saltValue="VclLPuTc0ULO1KDvjAdKQ/0Z53OcPplpIrvS2B9ORNrBhmWC9dH7sgKe2ha4nqbL07/udDCsjCLM2mr0kxNnhA==" hashValue="PGDVkIrVhGqm0XZ4FYd4BY8uP/AU3/avoqckd60lzcy+bR9T1yunO9fKus9OgrcS9Ztt23pzZYIoVMDX+BiVFQ==" algorithmName="SHA-512" password="CC35"/>
  <autoFilter ref="C129:K19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310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4429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5115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5229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ROUND(J130,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ROUND((SUM(BE130:BE198)),  2)</f>
        <v>0</v>
      </c>
      <c r="G37" s="39"/>
      <c r="H37" s="39"/>
      <c r="I37" s="166">
        <v>0.20999999999999999</v>
      </c>
      <c r="J37" s="165">
        <f>ROUND(((SUM(BE130:BE198))*I37),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ROUND((SUM(BF130:BF198)),  2)</f>
        <v>0</v>
      </c>
      <c r="G38" s="39"/>
      <c r="H38" s="39"/>
      <c r="I38" s="166">
        <v>0.12</v>
      </c>
      <c r="J38" s="165">
        <f>ROUND(((SUM(BF130:BF198))*I38),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ROUND((SUM(BG130:BG198)),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ROUND((SUM(BH130:BH198)),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ROUND((SUM(BI130:BI198)),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4429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5115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C20 - RACK-x_C montáže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J130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5230</v>
      </c>
      <c r="E101" s="193"/>
      <c r="F101" s="193"/>
      <c r="G101" s="193"/>
      <c r="H101" s="193"/>
      <c r="I101" s="193"/>
      <c r="J101" s="194">
        <f>J131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5218</v>
      </c>
      <c r="E102" s="198"/>
      <c r="F102" s="198"/>
      <c r="G102" s="198"/>
      <c r="H102" s="198"/>
      <c r="I102" s="198"/>
      <c r="J102" s="199">
        <f>J132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5219</v>
      </c>
      <c r="E103" s="198"/>
      <c r="F103" s="198"/>
      <c r="G103" s="198"/>
      <c r="H103" s="198"/>
      <c r="I103" s="198"/>
      <c r="J103" s="199">
        <f>J145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5220</v>
      </c>
      <c r="E104" s="198"/>
      <c r="F104" s="198"/>
      <c r="G104" s="198"/>
      <c r="H104" s="198"/>
      <c r="I104" s="198"/>
      <c r="J104" s="199">
        <f>J158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5221</v>
      </c>
      <c r="E105" s="198"/>
      <c r="F105" s="198"/>
      <c r="G105" s="198"/>
      <c r="H105" s="198"/>
      <c r="I105" s="198"/>
      <c r="J105" s="199">
        <f>J171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5222</v>
      </c>
      <c r="E106" s="198"/>
      <c r="F106" s="198"/>
      <c r="G106" s="198"/>
      <c r="H106" s="198"/>
      <c r="I106" s="198"/>
      <c r="J106" s="199">
        <f>J184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347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85" t="str">
        <f>E7</f>
        <v>Stavební úpravy Ústecká 2855, Česká Lípa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" customFormat="1" ht="12" customHeight="1">
      <c r="B117" s="22"/>
      <c r="C117" s="33" t="s">
        <v>325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1" customFormat="1" ht="16.5" customHeight="1">
      <c r="B118" s="22"/>
      <c r="C118" s="23"/>
      <c r="D118" s="23"/>
      <c r="E118" s="185" t="s">
        <v>4429</v>
      </c>
      <c r="F118" s="23"/>
      <c r="G118" s="23"/>
      <c r="H118" s="23"/>
      <c r="I118" s="23"/>
      <c r="J118" s="23"/>
      <c r="K118" s="23"/>
      <c r="L118" s="21"/>
    </row>
    <row r="119" s="1" customFormat="1" ht="12" customHeight="1">
      <c r="B119" s="22"/>
      <c r="C119" s="33" t="s">
        <v>327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296" t="s">
        <v>5115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634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E13</f>
        <v>C20 - RACK-x_C montáže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F16</f>
        <v xml:space="preserve">Ústecká 2855, Česká Lípa </v>
      </c>
      <c r="G124" s="41"/>
      <c r="H124" s="41"/>
      <c r="I124" s="33" t="s">
        <v>22</v>
      </c>
      <c r="J124" s="80" t="str">
        <f>IF(J16="","",J16)</f>
        <v>6. 8. 2025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24</v>
      </c>
      <c r="D126" s="41"/>
      <c r="E126" s="41"/>
      <c r="F126" s="28" t="str">
        <f>E19</f>
        <v>Město Č. Lípa, n. T.G.M. 1/1, 47 001 Česká Lípa</v>
      </c>
      <c r="G126" s="41"/>
      <c r="H126" s="41"/>
      <c r="I126" s="33" t="s">
        <v>30</v>
      </c>
      <c r="J126" s="37" t="str">
        <f>E25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28</v>
      </c>
      <c r="D127" s="41"/>
      <c r="E127" s="41"/>
      <c r="F127" s="28" t="str">
        <f>IF(E22="","",E22)</f>
        <v>Vyplň údaj</v>
      </c>
      <c r="G127" s="41"/>
      <c r="H127" s="41"/>
      <c r="I127" s="33" t="s">
        <v>33</v>
      </c>
      <c r="J127" s="37" t="str">
        <f>E28</f>
        <v xml:space="preserve"> 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1"/>
      <c r="B129" s="202"/>
      <c r="C129" s="203" t="s">
        <v>348</v>
      </c>
      <c r="D129" s="204" t="s">
        <v>61</v>
      </c>
      <c r="E129" s="204" t="s">
        <v>57</v>
      </c>
      <c r="F129" s="204" t="s">
        <v>58</v>
      </c>
      <c r="G129" s="204" t="s">
        <v>349</v>
      </c>
      <c r="H129" s="204" t="s">
        <v>350</v>
      </c>
      <c r="I129" s="204" t="s">
        <v>351</v>
      </c>
      <c r="J129" s="204" t="s">
        <v>331</v>
      </c>
      <c r="K129" s="205" t="s">
        <v>352</v>
      </c>
      <c r="L129" s="206"/>
      <c r="M129" s="101" t="s">
        <v>1</v>
      </c>
      <c r="N129" s="102" t="s">
        <v>40</v>
      </c>
      <c r="O129" s="102" t="s">
        <v>353</v>
      </c>
      <c r="P129" s="102" t="s">
        <v>354</v>
      </c>
      <c r="Q129" s="102" t="s">
        <v>355</v>
      </c>
      <c r="R129" s="102" t="s">
        <v>356</v>
      </c>
      <c r="S129" s="102" t="s">
        <v>357</v>
      </c>
      <c r="T129" s="103" t="s">
        <v>358</v>
      </c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</row>
    <row r="130" s="2" customFormat="1" ht="22.8" customHeight="1">
      <c r="A130" s="39"/>
      <c r="B130" s="40"/>
      <c r="C130" s="108" t="s">
        <v>359</v>
      </c>
      <c r="D130" s="41"/>
      <c r="E130" s="41"/>
      <c r="F130" s="41"/>
      <c r="G130" s="41"/>
      <c r="H130" s="41"/>
      <c r="I130" s="41"/>
      <c r="J130" s="207">
        <f>BK130</f>
        <v>0</v>
      </c>
      <c r="K130" s="41"/>
      <c r="L130" s="45"/>
      <c r="M130" s="104"/>
      <c r="N130" s="208"/>
      <c r="O130" s="105"/>
      <c r="P130" s="209">
        <f>P131</f>
        <v>0</v>
      </c>
      <c r="Q130" s="105"/>
      <c r="R130" s="209">
        <f>R131</f>
        <v>0</v>
      </c>
      <c r="S130" s="105"/>
      <c r="T130" s="210">
        <f>T131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75</v>
      </c>
      <c r="AU130" s="18" t="s">
        <v>333</v>
      </c>
      <c r="BK130" s="211">
        <f>BK131</f>
        <v>0</v>
      </c>
    </row>
    <row r="131" s="12" customFormat="1" ht="25.92" customHeight="1">
      <c r="A131" s="12"/>
      <c r="B131" s="212"/>
      <c r="C131" s="213"/>
      <c r="D131" s="214" t="s">
        <v>75</v>
      </c>
      <c r="E131" s="215" t="s">
        <v>2577</v>
      </c>
      <c r="F131" s="215" t="s">
        <v>5231</v>
      </c>
      <c r="G131" s="213"/>
      <c r="H131" s="213"/>
      <c r="I131" s="216"/>
      <c r="J131" s="217">
        <f>BK131</f>
        <v>0</v>
      </c>
      <c r="K131" s="213"/>
      <c r="L131" s="218"/>
      <c r="M131" s="219"/>
      <c r="N131" s="220"/>
      <c r="O131" s="220"/>
      <c r="P131" s="221">
        <f>P132+P145+P158+P171+P184</f>
        <v>0</v>
      </c>
      <c r="Q131" s="220"/>
      <c r="R131" s="221">
        <f>R132+R145+R158+R171+R184</f>
        <v>0</v>
      </c>
      <c r="S131" s="220"/>
      <c r="T131" s="222">
        <f>T132+T145+T158+T171+T184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83</v>
      </c>
      <c r="AT131" s="224" t="s">
        <v>75</v>
      </c>
      <c r="AU131" s="224" t="s">
        <v>76</v>
      </c>
      <c r="AY131" s="223" t="s">
        <v>362</v>
      </c>
      <c r="BK131" s="225">
        <f>BK132+BK145+BK158+BK171+BK184</f>
        <v>0</v>
      </c>
    </row>
    <row r="132" s="12" customFormat="1" ht="22.8" customHeight="1">
      <c r="A132" s="12"/>
      <c r="B132" s="212"/>
      <c r="C132" s="213"/>
      <c r="D132" s="214" t="s">
        <v>75</v>
      </c>
      <c r="E132" s="226" t="s">
        <v>2857</v>
      </c>
      <c r="F132" s="226" t="s">
        <v>5224</v>
      </c>
      <c r="G132" s="213"/>
      <c r="H132" s="213"/>
      <c r="I132" s="216"/>
      <c r="J132" s="227">
        <f>BK132</f>
        <v>0</v>
      </c>
      <c r="K132" s="213"/>
      <c r="L132" s="218"/>
      <c r="M132" s="219"/>
      <c r="N132" s="220"/>
      <c r="O132" s="220"/>
      <c r="P132" s="221">
        <f>SUM(P133:P144)</f>
        <v>0</v>
      </c>
      <c r="Q132" s="220"/>
      <c r="R132" s="221">
        <f>SUM(R133:R144)</f>
        <v>0</v>
      </c>
      <c r="S132" s="220"/>
      <c r="T132" s="222">
        <f>SUM(T133:T144)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83</v>
      </c>
      <c r="AT132" s="224" t="s">
        <v>75</v>
      </c>
      <c r="AU132" s="224" t="s">
        <v>83</v>
      </c>
      <c r="AY132" s="223" t="s">
        <v>362</v>
      </c>
      <c r="BK132" s="225">
        <f>SUM(BK133:BK144)</f>
        <v>0</v>
      </c>
    </row>
    <row r="133" s="2" customFormat="1" ht="16.5" customHeight="1">
      <c r="A133" s="39"/>
      <c r="B133" s="40"/>
      <c r="C133" s="228" t="s">
        <v>83</v>
      </c>
      <c r="D133" s="228" t="s">
        <v>365</v>
      </c>
      <c r="E133" s="229" t="s">
        <v>3093</v>
      </c>
      <c r="F133" s="230" t="s">
        <v>3094</v>
      </c>
      <c r="G133" s="231" t="s">
        <v>603</v>
      </c>
      <c r="H133" s="232">
        <v>1</v>
      </c>
      <c r="I133" s="233"/>
      <c r="J133" s="234">
        <f>ROUND(I133*H133,2)</f>
        <v>0</v>
      </c>
      <c r="K133" s="230" t="s">
        <v>369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88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88</v>
      </c>
    </row>
    <row r="134" s="2" customFormat="1" ht="16.5" customHeight="1">
      <c r="A134" s="39"/>
      <c r="B134" s="40"/>
      <c r="C134" s="228" t="s">
        <v>88</v>
      </c>
      <c r="D134" s="228" t="s">
        <v>365</v>
      </c>
      <c r="E134" s="229" t="s">
        <v>3095</v>
      </c>
      <c r="F134" s="230" t="s">
        <v>3096</v>
      </c>
      <c r="G134" s="231" t="s">
        <v>603</v>
      </c>
      <c r="H134" s="232">
        <v>1</v>
      </c>
      <c r="I134" s="233"/>
      <c r="J134" s="234">
        <f>ROUND(I134*H134,2)</f>
        <v>0</v>
      </c>
      <c r="K134" s="230" t="s">
        <v>369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88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370</v>
      </c>
    </row>
    <row r="135" s="2" customFormat="1" ht="16.5" customHeight="1">
      <c r="A135" s="39"/>
      <c r="B135" s="40"/>
      <c r="C135" s="228" t="s">
        <v>104</v>
      </c>
      <c r="D135" s="228" t="s">
        <v>365</v>
      </c>
      <c r="E135" s="229" t="s">
        <v>3097</v>
      </c>
      <c r="F135" s="230" t="s">
        <v>3098</v>
      </c>
      <c r="G135" s="231" t="s">
        <v>603</v>
      </c>
      <c r="H135" s="232">
        <v>2</v>
      </c>
      <c r="I135" s="233"/>
      <c r="J135" s="234">
        <f>ROUND(I135*H135,2)</f>
        <v>0</v>
      </c>
      <c r="K135" s="230" t="s">
        <v>369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88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386</v>
      </c>
    </row>
    <row r="136" s="2" customFormat="1" ht="16.5" customHeight="1">
      <c r="A136" s="39"/>
      <c r="B136" s="40"/>
      <c r="C136" s="228" t="s">
        <v>370</v>
      </c>
      <c r="D136" s="228" t="s">
        <v>365</v>
      </c>
      <c r="E136" s="229" t="s">
        <v>3099</v>
      </c>
      <c r="F136" s="230" t="s">
        <v>3100</v>
      </c>
      <c r="G136" s="231" t="s">
        <v>603</v>
      </c>
      <c r="H136" s="232">
        <v>46</v>
      </c>
      <c r="I136" s="233"/>
      <c r="J136" s="234">
        <f>ROUND(I136*H136,2)</f>
        <v>0</v>
      </c>
      <c r="K136" s="230" t="s">
        <v>369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88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383</v>
      </c>
    </row>
    <row r="137" s="2" customFormat="1" ht="16.5" customHeight="1">
      <c r="A137" s="39"/>
      <c r="B137" s="40"/>
      <c r="C137" s="228" t="s">
        <v>363</v>
      </c>
      <c r="D137" s="228" t="s">
        <v>365</v>
      </c>
      <c r="E137" s="229" t="s">
        <v>3101</v>
      </c>
      <c r="F137" s="230" t="s">
        <v>3102</v>
      </c>
      <c r="G137" s="231" t="s">
        <v>603</v>
      </c>
      <c r="H137" s="232">
        <v>4</v>
      </c>
      <c r="I137" s="233"/>
      <c r="J137" s="234">
        <f>ROUND(I137*H137,2)</f>
        <v>0</v>
      </c>
      <c r="K137" s="230" t="s">
        <v>369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370</v>
      </c>
      <c r="AT137" s="239" t="s">
        <v>365</v>
      </c>
      <c r="AU137" s="239" t="s">
        <v>88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370</v>
      </c>
      <c r="BM137" s="239" t="s">
        <v>411</v>
      </c>
    </row>
    <row r="138" s="2" customFormat="1" ht="16.5" customHeight="1">
      <c r="A138" s="39"/>
      <c r="B138" s="40"/>
      <c r="C138" s="228" t="s">
        <v>386</v>
      </c>
      <c r="D138" s="228" t="s">
        <v>365</v>
      </c>
      <c r="E138" s="229" t="s">
        <v>3103</v>
      </c>
      <c r="F138" s="230" t="s">
        <v>3104</v>
      </c>
      <c r="G138" s="231" t="s">
        <v>603</v>
      </c>
      <c r="H138" s="232">
        <v>1</v>
      </c>
      <c r="I138" s="233"/>
      <c r="J138" s="234">
        <f>ROUND(I138*H138,2)</f>
        <v>0</v>
      </c>
      <c r="K138" s="230" t="s">
        <v>369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88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8</v>
      </c>
    </row>
    <row r="139" s="2" customFormat="1" ht="16.5" customHeight="1">
      <c r="A139" s="39"/>
      <c r="B139" s="40"/>
      <c r="C139" s="228" t="s">
        <v>397</v>
      </c>
      <c r="D139" s="228" t="s">
        <v>365</v>
      </c>
      <c r="E139" s="229" t="s">
        <v>3105</v>
      </c>
      <c r="F139" s="230" t="s">
        <v>3106</v>
      </c>
      <c r="G139" s="231" t="s">
        <v>603</v>
      </c>
      <c r="H139" s="232">
        <v>1</v>
      </c>
      <c r="I139" s="233"/>
      <c r="J139" s="234">
        <f>ROUND(I139*H139,2)</f>
        <v>0</v>
      </c>
      <c r="K139" s="230" t="s">
        <v>369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370</v>
      </c>
      <c r="AT139" s="239" t="s">
        <v>365</v>
      </c>
      <c r="AU139" s="239" t="s">
        <v>88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431</v>
      </c>
    </row>
    <row r="140" s="2" customFormat="1" ht="24.15" customHeight="1">
      <c r="A140" s="39"/>
      <c r="B140" s="40"/>
      <c r="C140" s="228" t="s">
        <v>383</v>
      </c>
      <c r="D140" s="228" t="s">
        <v>365</v>
      </c>
      <c r="E140" s="229" t="s">
        <v>3107</v>
      </c>
      <c r="F140" s="230" t="s">
        <v>3108</v>
      </c>
      <c r="G140" s="231" t="s">
        <v>603</v>
      </c>
      <c r="H140" s="232">
        <v>2</v>
      </c>
      <c r="I140" s="233"/>
      <c r="J140" s="234">
        <f>ROUND(I140*H140,2)</f>
        <v>0</v>
      </c>
      <c r="K140" s="230" t="s">
        <v>369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370</v>
      </c>
      <c r="AT140" s="239" t="s">
        <v>365</v>
      </c>
      <c r="AU140" s="239" t="s">
        <v>88</v>
      </c>
      <c r="AY140" s="18" t="s">
        <v>362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370</v>
      </c>
      <c r="BM140" s="239" t="s">
        <v>440</v>
      </c>
    </row>
    <row r="141" s="2" customFormat="1" ht="21.75" customHeight="1">
      <c r="A141" s="39"/>
      <c r="B141" s="40"/>
      <c r="C141" s="228" t="s">
        <v>406</v>
      </c>
      <c r="D141" s="228" t="s">
        <v>365</v>
      </c>
      <c r="E141" s="229" t="s">
        <v>3109</v>
      </c>
      <c r="F141" s="230" t="s">
        <v>3110</v>
      </c>
      <c r="G141" s="231" t="s">
        <v>603</v>
      </c>
      <c r="H141" s="232">
        <v>46</v>
      </c>
      <c r="I141" s="233"/>
      <c r="J141" s="234">
        <f>ROUND(I141*H141,2)</f>
        <v>0</v>
      </c>
      <c r="K141" s="230" t="s">
        <v>369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370</v>
      </c>
      <c r="AT141" s="239" t="s">
        <v>365</v>
      </c>
      <c r="AU141" s="239" t="s">
        <v>88</v>
      </c>
      <c r="AY141" s="18" t="s">
        <v>362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370</v>
      </c>
      <c r="BM141" s="239" t="s">
        <v>450</v>
      </c>
    </row>
    <row r="142" s="2" customFormat="1" ht="16.5" customHeight="1">
      <c r="A142" s="39"/>
      <c r="B142" s="40"/>
      <c r="C142" s="228" t="s">
        <v>411</v>
      </c>
      <c r="D142" s="228" t="s">
        <v>365</v>
      </c>
      <c r="E142" s="229" t="s">
        <v>3111</v>
      </c>
      <c r="F142" s="230" t="s">
        <v>3112</v>
      </c>
      <c r="G142" s="231" t="s">
        <v>603</v>
      </c>
      <c r="H142" s="232">
        <v>1</v>
      </c>
      <c r="I142" s="233"/>
      <c r="J142" s="234">
        <f>ROUND(I142*H142,2)</f>
        <v>0</v>
      </c>
      <c r="K142" s="230" t="s">
        <v>369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370</v>
      </c>
      <c r="AT142" s="239" t="s">
        <v>365</v>
      </c>
      <c r="AU142" s="239" t="s">
        <v>88</v>
      </c>
      <c r="AY142" s="18" t="s">
        <v>362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370</v>
      </c>
      <c r="BM142" s="239" t="s">
        <v>461</v>
      </c>
    </row>
    <row r="143" s="2" customFormat="1" ht="16.5" customHeight="1">
      <c r="A143" s="39"/>
      <c r="B143" s="40"/>
      <c r="C143" s="228" t="s">
        <v>416</v>
      </c>
      <c r="D143" s="228" t="s">
        <v>365</v>
      </c>
      <c r="E143" s="229" t="s">
        <v>3113</v>
      </c>
      <c r="F143" s="230" t="s">
        <v>3114</v>
      </c>
      <c r="G143" s="231" t="s">
        <v>603</v>
      </c>
      <c r="H143" s="232">
        <v>11</v>
      </c>
      <c r="I143" s="233"/>
      <c r="J143" s="234">
        <f>ROUND(I143*H143,2)</f>
        <v>0</v>
      </c>
      <c r="K143" s="230" t="s">
        <v>369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370</v>
      </c>
      <c r="AT143" s="239" t="s">
        <v>365</v>
      </c>
      <c r="AU143" s="239" t="s">
        <v>88</v>
      </c>
      <c r="AY143" s="18" t="s">
        <v>362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370</v>
      </c>
      <c r="BM143" s="239" t="s">
        <v>473</v>
      </c>
    </row>
    <row r="144" s="2" customFormat="1" ht="16.5" customHeight="1">
      <c r="A144" s="39"/>
      <c r="B144" s="40"/>
      <c r="C144" s="228" t="s">
        <v>8</v>
      </c>
      <c r="D144" s="228" t="s">
        <v>365</v>
      </c>
      <c r="E144" s="229" t="s">
        <v>202</v>
      </c>
      <c r="F144" s="230" t="s">
        <v>3115</v>
      </c>
      <c r="G144" s="231" t="s">
        <v>603</v>
      </c>
      <c r="H144" s="232">
        <v>60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370</v>
      </c>
      <c r="AT144" s="239" t="s">
        <v>365</v>
      </c>
      <c r="AU144" s="239" t="s">
        <v>88</v>
      </c>
      <c r="AY144" s="18" t="s">
        <v>362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370</v>
      </c>
      <c r="BM144" s="239" t="s">
        <v>484</v>
      </c>
    </row>
    <row r="145" s="12" customFormat="1" ht="22.8" customHeight="1">
      <c r="A145" s="12"/>
      <c r="B145" s="212"/>
      <c r="C145" s="213"/>
      <c r="D145" s="214" t="s">
        <v>75</v>
      </c>
      <c r="E145" s="226" t="s">
        <v>2997</v>
      </c>
      <c r="F145" s="226" t="s">
        <v>5225</v>
      </c>
      <c r="G145" s="213"/>
      <c r="H145" s="213"/>
      <c r="I145" s="216"/>
      <c r="J145" s="227">
        <f>BK145</f>
        <v>0</v>
      </c>
      <c r="K145" s="213"/>
      <c r="L145" s="218"/>
      <c r="M145" s="219"/>
      <c r="N145" s="220"/>
      <c r="O145" s="220"/>
      <c r="P145" s="221">
        <f>SUM(P146:P157)</f>
        <v>0</v>
      </c>
      <c r="Q145" s="220"/>
      <c r="R145" s="221">
        <f>SUM(R146:R157)</f>
        <v>0</v>
      </c>
      <c r="S145" s="220"/>
      <c r="T145" s="222">
        <f>SUM(T146:T157)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3" t="s">
        <v>83</v>
      </c>
      <c r="AT145" s="224" t="s">
        <v>75</v>
      </c>
      <c r="AU145" s="224" t="s">
        <v>83</v>
      </c>
      <c r="AY145" s="223" t="s">
        <v>362</v>
      </c>
      <c r="BK145" s="225">
        <f>SUM(BK146:BK157)</f>
        <v>0</v>
      </c>
    </row>
    <row r="146" s="2" customFormat="1" ht="16.5" customHeight="1">
      <c r="A146" s="39"/>
      <c r="B146" s="40"/>
      <c r="C146" s="228" t="s">
        <v>427</v>
      </c>
      <c r="D146" s="228" t="s">
        <v>365</v>
      </c>
      <c r="E146" s="229" t="s">
        <v>3093</v>
      </c>
      <c r="F146" s="230" t="s">
        <v>3094</v>
      </c>
      <c r="G146" s="231" t="s">
        <v>603</v>
      </c>
      <c r="H146" s="232">
        <v>1</v>
      </c>
      <c r="I146" s="233"/>
      <c r="J146" s="234">
        <f>ROUND(I146*H146,2)</f>
        <v>0</v>
      </c>
      <c r="K146" s="230" t="s">
        <v>369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370</v>
      </c>
      <c r="AT146" s="239" t="s">
        <v>365</v>
      </c>
      <c r="AU146" s="239" t="s">
        <v>88</v>
      </c>
      <c r="AY146" s="18" t="s">
        <v>362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370</v>
      </c>
      <c r="BM146" s="239" t="s">
        <v>492</v>
      </c>
    </row>
    <row r="147" s="2" customFormat="1" ht="16.5" customHeight="1">
      <c r="A147" s="39"/>
      <c r="B147" s="40"/>
      <c r="C147" s="228" t="s">
        <v>431</v>
      </c>
      <c r="D147" s="228" t="s">
        <v>365</v>
      </c>
      <c r="E147" s="229" t="s">
        <v>3095</v>
      </c>
      <c r="F147" s="230" t="s">
        <v>3096</v>
      </c>
      <c r="G147" s="231" t="s">
        <v>603</v>
      </c>
      <c r="H147" s="232">
        <v>1</v>
      </c>
      <c r="I147" s="233"/>
      <c r="J147" s="234">
        <f>ROUND(I147*H147,2)</f>
        <v>0</v>
      </c>
      <c r="K147" s="230" t="s">
        <v>369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370</v>
      </c>
      <c r="AT147" s="239" t="s">
        <v>365</v>
      </c>
      <c r="AU147" s="239" t="s">
        <v>88</v>
      </c>
      <c r="AY147" s="18" t="s">
        <v>362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370</v>
      </c>
      <c r="BM147" s="239" t="s">
        <v>502</v>
      </c>
    </row>
    <row r="148" s="2" customFormat="1" ht="16.5" customHeight="1">
      <c r="A148" s="39"/>
      <c r="B148" s="40"/>
      <c r="C148" s="228" t="s">
        <v>435</v>
      </c>
      <c r="D148" s="228" t="s">
        <v>365</v>
      </c>
      <c r="E148" s="229" t="s">
        <v>3097</v>
      </c>
      <c r="F148" s="230" t="s">
        <v>3098</v>
      </c>
      <c r="G148" s="231" t="s">
        <v>603</v>
      </c>
      <c r="H148" s="232">
        <v>2</v>
      </c>
      <c r="I148" s="233"/>
      <c r="J148" s="234">
        <f>ROUND(I148*H148,2)</f>
        <v>0</v>
      </c>
      <c r="K148" s="230" t="s">
        <v>369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370</v>
      </c>
      <c r="AT148" s="239" t="s">
        <v>365</v>
      </c>
      <c r="AU148" s="239" t="s">
        <v>88</v>
      </c>
      <c r="AY148" s="18" t="s">
        <v>362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370</v>
      </c>
      <c r="BM148" s="239" t="s">
        <v>517</v>
      </c>
    </row>
    <row r="149" s="2" customFormat="1" ht="16.5" customHeight="1">
      <c r="A149" s="39"/>
      <c r="B149" s="40"/>
      <c r="C149" s="228" t="s">
        <v>440</v>
      </c>
      <c r="D149" s="228" t="s">
        <v>365</v>
      </c>
      <c r="E149" s="229" t="s">
        <v>3099</v>
      </c>
      <c r="F149" s="230" t="s">
        <v>3100</v>
      </c>
      <c r="G149" s="231" t="s">
        <v>603</v>
      </c>
      <c r="H149" s="232">
        <v>40</v>
      </c>
      <c r="I149" s="233"/>
      <c r="J149" s="234">
        <f>ROUND(I149*H149,2)</f>
        <v>0</v>
      </c>
      <c r="K149" s="230" t="s">
        <v>369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370</v>
      </c>
      <c r="AT149" s="239" t="s">
        <v>365</v>
      </c>
      <c r="AU149" s="239" t="s">
        <v>88</v>
      </c>
      <c r="AY149" s="18" t="s">
        <v>362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370</v>
      </c>
      <c r="BM149" s="239" t="s">
        <v>526</v>
      </c>
    </row>
    <row r="150" s="2" customFormat="1" ht="16.5" customHeight="1">
      <c r="A150" s="39"/>
      <c r="B150" s="40"/>
      <c r="C150" s="228" t="s">
        <v>445</v>
      </c>
      <c r="D150" s="228" t="s">
        <v>365</v>
      </c>
      <c r="E150" s="229" t="s">
        <v>3101</v>
      </c>
      <c r="F150" s="230" t="s">
        <v>3102</v>
      </c>
      <c r="G150" s="231" t="s">
        <v>603</v>
      </c>
      <c r="H150" s="232">
        <v>4</v>
      </c>
      <c r="I150" s="233"/>
      <c r="J150" s="234">
        <f>ROUND(I150*H150,2)</f>
        <v>0</v>
      </c>
      <c r="K150" s="230" t="s">
        <v>369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370</v>
      </c>
      <c r="AT150" s="239" t="s">
        <v>365</v>
      </c>
      <c r="AU150" s="239" t="s">
        <v>88</v>
      </c>
      <c r="AY150" s="18" t="s">
        <v>362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370</v>
      </c>
      <c r="BM150" s="239" t="s">
        <v>536</v>
      </c>
    </row>
    <row r="151" s="2" customFormat="1" ht="16.5" customHeight="1">
      <c r="A151" s="39"/>
      <c r="B151" s="40"/>
      <c r="C151" s="228" t="s">
        <v>450</v>
      </c>
      <c r="D151" s="228" t="s">
        <v>365</v>
      </c>
      <c r="E151" s="229" t="s">
        <v>3103</v>
      </c>
      <c r="F151" s="230" t="s">
        <v>3104</v>
      </c>
      <c r="G151" s="231" t="s">
        <v>603</v>
      </c>
      <c r="H151" s="232">
        <v>1</v>
      </c>
      <c r="I151" s="233"/>
      <c r="J151" s="234">
        <f>ROUND(I151*H151,2)</f>
        <v>0</v>
      </c>
      <c r="K151" s="230" t="s">
        <v>369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370</v>
      </c>
      <c r="AT151" s="239" t="s">
        <v>365</v>
      </c>
      <c r="AU151" s="239" t="s">
        <v>88</v>
      </c>
      <c r="AY151" s="18" t="s">
        <v>362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370</v>
      </c>
      <c r="BM151" s="239" t="s">
        <v>544</v>
      </c>
    </row>
    <row r="152" s="2" customFormat="1" ht="16.5" customHeight="1">
      <c r="A152" s="39"/>
      <c r="B152" s="40"/>
      <c r="C152" s="228" t="s">
        <v>456</v>
      </c>
      <c r="D152" s="228" t="s">
        <v>365</v>
      </c>
      <c r="E152" s="229" t="s">
        <v>3105</v>
      </c>
      <c r="F152" s="230" t="s">
        <v>3106</v>
      </c>
      <c r="G152" s="231" t="s">
        <v>603</v>
      </c>
      <c r="H152" s="232">
        <v>1</v>
      </c>
      <c r="I152" s="233"/>
      <c r="J152" s="234">
        <f>ROUND(I152*H152,2)</f>
        <v>0</v>
      </c>
      <c r="K152" s="230" t="s">
        <v>369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370</v>
      </c>
      <c r="AT152" s="239" t="s">
        <v>365</v>
      </c>
      <c r="AU152" s="239" t="s">
        <v>88</v>
      </c>
      <c r="AY152" s="18" t="s">
        <v>362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370</v>
      </c>
      <c r="BM152" s="239" t="s">
        <v>554</v>
      </c>
    </row>
    <row r="153" s="2" customFormat="1" ht="24.15" customHeight="1">
      <c r="A153" s="39"/>
      <c r="B153" s="40"/>
      <c r="C153" s="228" t="s">
        <v>461</v>
      </c>
      <c r="D153" s="228" t="s">
        <v>365</v>
      </c>
      <c r="E153" s="229" t="s">
        <v>3107</v>
      </c>
      <c r="F153" s="230" t="s">
        <v>3108</v>
      </c>
      <c r="G153" s="231" t="s">
        <v>603</v>
      </c>
      <c r="H153" s="232">
        <v>2</v>
      </c>
      <c r="I153" s="233"/>
      <c r="J153" s="234">
        <f>ROUND(I153*H153,2)</f>
        <v>0</v>
      </c>
      <c r="K153" s="230" t="s">
        <v>369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370</v>
      </c>
      <c r="AT153" s="239" t="s">
        <v>365</v>
      </c>
      <c r="AU153" s="239" t="s">
        <v>88</v>
      </c>
      <c r="AY153" s="18" t="s">
        <v>362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370</v>
      </c>
      <c r="BM153" s="239" t="s">
        <v>574</v>
      </c>
    </row>
    <row r="154" s="2" customFormat="1" ht="21.75" customHeight="1">
      <c r="A154" s="39"/>
      <c r="B154" s="40"/>
      <c r="C154" s="228" t="s">
        <v>7</v>
      </c>
      <c r="D154" s="228" t="s">
        <v>365</v>
      </c>
      <c r="E154" s="229" t="s">
        <v>3109</v>
      </c>
      <c r="F154" s="230" t="s">
        <v>3110</v>
      </c>
      <c r="G154" s="231" t="s">
        <v>603</v>
      </c>
      <c r="H154" s="232">
        <v>40</v>
      </c>
      <c r="I154" s="233"/>
      <c r="J154" s="234">
        <f>ROUND(I154*H154,2)</f>
        <v>0</v>
      </c>
      <c r="K154" s="230" t="s">
        <v>369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370</v>
      </c>
      <c r="AT154" s="239" t="s">
        <v>365</v>
      </c>
      <c r="AU154" s="239" t="s">
        <v>88</v>
      </c>
      <c r="AY154" s="18" t="s">
        <v>362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370</v>
      </c>
      <c r="BM154" s="239" t="s">
        <v>1132</v>
      </c>
    </row>
    <row r="155" s="2" customFormat="1" ht="16.5" customHeight="1">
      <c r="A155" s="39"/>
      <c r="B155" s="40"/>
      <c r="C155" s="228" t="s">
        <v>473</v>
      </c>
      <c r="D155" s="228" t="s">
        <v>365</v>
      </c>
      <c r="E155" s="229" t="s">
        <v>3111</v>
      </c>
      <c r="F155" s="230" t="s">
        <v>3112</v>
      </c>
      <c r="G155" s="231" t="s">
        <v>603</v>
      </c>
      <c r="H155" s="232">
        <v>2</v>
      </c>
      <c r="I155" s="233"/>
      <c r="J155" s="234">
        <f>ROUND(I155*H155,2)</f>
        <v>0</v>
      </c>
      <c r="K155" s="230" t="s">
        <v>369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370</v>
      </c>
      <c r="AT155" s="239" t="s">
        <v>365</v>
      </c>
      <c r="AU155" s="239" t="s">
        <v>88</v>
      </c>
      <c r="AY155" s="18" t="s">
        <v>362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370</v>
      </c>
      <c r="BM155" s="239" t="s">
        <v>1141</v>
      </c>
    </row>
    <row r="156" s="2" customFormat="1" ht="16.5" customHeight="1">
      <c r="A156" s="39"/>
      <c r="B156" s="40"/>
      <c r="C156" s="228" t="s">
        <v>479</v>
      </c>
      <c r="D156" s="228" t="s">
        <v>365</v>
      </c>
      <c r="E156" s="229" t="s">
        <v>3113</v>
      </c>
      <c r="F156" s="230" t="s">
        <v>3114</v>
      </c>
      <c r="G156" s="231" t="s">
        <v>603</v>
      </c>
      <c r="H156" s="232">
        <v>23</v>
      </c>
      <c r="I156" s="233"/>
      <c r="J156" s="234">
        <f>ROUND(I156*H156,2)</f>
        <v>0</v>
      </c>
      <c r="K156" s="230" t="s">
        <v>369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370</v>
      </c>
      <c r="AT156" s="239" t="s">
        <v>365</v>
      </c>
      <c r="AU156" s="239" t="s">
        <v>88</v>
      </c>
      <c r="AY156" s="18" t="s">
        <v>362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370</v>
      </c>
      <c r="BM156" s="239" t="s">
        <v>1149</v>
      </c>
    </row>
    <row r="157" s="2" customFormat="1" ht="16.5" customHeight="1">
      <c r="A157" s="39"/>
      <c r="B157" s="40"/>
      <c r="C157" s="228" t="s">
        <v>484</v>
      </c>
      <c r="D157" s="228" t="s">
        <v>365</v>
      </c>
      <c r="E157" s="229" t="s">
        <v>202</v>
      </c>
      <c r="F157" s="230" t="s">
        <v>3115</v>
      </c>
      <c r="G157" s="231" t="s">
        <v>603</v>
      </c>
      <c r="H157" s="232">
        <v>50</v>
      </c>
      <c r="I157" s="233"/>
      <c r="J157" s="234">
        <f>ROUND(I157*H157,2)</f>
        <v>0</v>
      </c>
      <c r="K157" s="230" t="s">
        <v>1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370</v>
      </c>
      <c r="AT157" s="239" t="s">
        <v>365</v>
      </c>
      <c r="AU157" s="239" t="s">
        <v>88</v>
      </c>
      <c r="AY157" s="18" t="s">
        <v>362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88</v>
      </c>
      <c r="BK157" s="240">
        <f>ROUND(I157*H157,2)</f>
        <v>0</v>
      </c>
      <c r="BL157" s="18" t="s">
        <v>370</v>
      </c>
      <c r="BM157" s="239" t="s">
        <v>1159</v>
      </c>
    </row>
    <row r="158" s="12" customFormat="1" ht="22.8" customHeight="1">
      <c r="A158" s="12"/>
      <c r="B158" s="212"/>
      <c r="C158" s="213"/>
      <c r="D158" s="214" t="s">
        <v>75</v>
      </c>
      <c r="E158" s="226" t="s">
        <v>3006</v>
      </c>
      <c r="F158" s="226" t="s">
        <v>5226</v>
      </c>
      <c r="G158" s="213"/>
      <c r="H158" s="213"/>
      <c r="I158" s="216"/>
      <c r="J158" s="227">
        <f>BK158</f>
        <v>0</v>
      </c>
      <c r="K158" s="213"/>
      <c r="L158" s="218"/>
      <c r="M158" s="219"/>
      <c r="N158" s="220"/>
      <c r="O158" s="220"/>
      <c r="P158" s="221">
        <f>SUM(P159:P170)</f>
        <v>0</v>
      </c>
      <c r="Q158" s="220"/>
      <c r="R158" s="221">
        <f>SUM(R159:R170)</f>
        <v>0</v>
      </c>
      <c r="S158" s="220"/>
      <c r="T158" s="222">
        <f>SUM(T159:T170)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3" t="s">
        <v>83</v>
      </c>
      <c r="AT158" s="224" t="s">
        <v>75</v>
      </c>
      <c r="AU158" s="224" t="s">
        <v>83</v>
      </c>
      <c r="AY158" s="223" t="s">
        <v>362</v>
      </c>
      <c r="BK158" s="225">
        <f>SUM(BK159:BK170)</f>
        <v>0</v>
      </c>
    </row>
    <row r="159" s="2" customFormat="1" ht="16.5" customHeight="1">
      <c r="A159" s="39"/>
      <c r="B159" s="40"/>
      <c r="C159" s="228" t="s">
        <v>488</v>
      </c>
      <c r="D159" s="228" t="s">
        <v>365</v>
      </c>
      <c r="E159" s="229" t="s">
        <v>3093</v>
      </c>
      <c r="F159" s="230" t="s">
        <v>3094</v>
      </c>
      <c r="G159" s="231" t="s">
        <v>603</v>
      </c>
      <c r="H159" s="232">
        <v>1</v>
      </c>
      <c r="I159" s="233"/>
      <c r="J159" s="234">
        <f>ROUND(I159*H159,2)</f>
        <v>0</v>
      </c>
      <c r="K159" s="230" t="s">
        <v>369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370</v>
      </c>
      <c r="AT159" s="239" t="s">
        <v>365</v>
      </c>
      <c r="AU159" s="239" t="s">
        <v>88</v>
      </c>
      <c r="AY159" s="18" t="s">
        <v>362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370</v>
      </c>
      <c r="BM159" s="239" t="s">
        <v>1171</v>
      </c>
    </row>
    <row r="160" s="2" customFormat="1" ht="16.5" customHeight="1">
      <c r="A160" s="39"/>
      <c r="B160" s="40"/>
      <c r="C160" s="228" t="s">
        <v>492</v>
      </c>
      <c r="D160" s="228" t="s">
        <v>365</v>
      </c>
      <c r="E160" s="229" t="s">
        <v>3095</v>
      </c>
      <c r="F160" s="230" t="s">
        <v>3096</v>
      </c>
      <c r="G160" s="231" t="s">
        <v>603</v>
      </c>
      <c r="H160" s="232">
        <v>1</v>
      </c>
      <c r="I160" s="233"/>
      <c r="J160" s="234">
        <f>ROUND(I160*H160,2)</f>
        <v>0</v>
      </c>
      <c r="K160" s="230" t="s">
        <v>369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370</v>
      </c>
      <c r="AT160" s="239" t="s">
        <v>365</v>
      </c>
      <c r="AU160" s="239" t="s">
        <v>88</v>
      </c>
      <c r="AY160" s="18" t="s">
        <v>362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370</v>
      </c>
      <c r="BM160" s="239" t="s">
        <v>1180</v>
      </c>
    </row>
    <row r="161" s="2" customFormat="1" ht="16.5" customHeight="1">
      <c r="A161" s="39"/>
      <c r="B161" s="40"/>
      <c r="C161" s="228" t="s">
        <v>497</v>
      </c>
      <c r="D161" s="228" t="s">
        <v>365</v>
      </c>
      <c r="E161" s="229" t="s">
        <v>3097</v>
      </c>
      <c r="F161" s="230" t="s">
        <v>3098</v>
      </c>
      <c r="G161" s="231" t="s">
        <v>603</v>
      </c>
      <c r="H161" s="232">
        <v>2</v>
      </c>
      <c r="I161" s="233"/>
      <c r="J161" s="234">
        <f>ROUND(I161*H161,2)</f>
        <v>0</v>
      </c>
      <c r="K161" s="230" t="s">
        <v>369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370</v>
      </c>
      <c r="AT161" s="239" t="s">
        <v>365</v>
      </c>
      <c r="AU161" s="239" t="s">
        <v>88</v>
      </c>
      <c r="AY161" s="18" t="s">
        <v>362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88</v>
      </c>
      <c r="BK161" s="240">
        <f>ROUND(I161*H161,2)</f>
        <v>0</v>
      </c>
      <c r="BL161" s="18" t="s">
        <v>370</v>
      </c>
      <c r="BM161" s="239" t="s">
        <v>1190</v>
      </c>
    </row>
    <row r="162" s="2" customFormat="1" ht="16.5" customHeight="1">
      <c r="A162" s="39"/>
      <c r="B162" s="40"/>
      <c r="C162" s="228" t="s">
        <v>502</v>
      </c>
      <c r="D162" s="228" t="s">
        <v>365</v>
      </c>
      <c r="E162" s="229" t="s">
        <v>3099</v>
      </c>
      <c r="F162" s="230" t="s">
        <v>3100</v>
      </c>
      <c r="G162" s="231" t="s">
        <v>603</v>
      </c>
      <c r="H162" s="232">
        <v>36</v>
      </c>
      <c r="I162" s="233"/>
      <c r="J162" s="234">
        <f>ROUND(I162*H162,2)</f>
        <v>0</v>
      </c>
      <c r="K162" s="230" t="s">
        <v>369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370</v>
      </c>
      <c r="AT162" s="239" t="s">
        <v>365</v>
      </c>
      <c r="AU162" s="239" t="s">
        <v>88</v>
      </c>
      <c r="AY162" s="18" t="s">
        <v>362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88</v>
      </c>
      <c r="BK162" s="240">
        <f>ROUND(I162*H162,2)</f>
        <v>0</v>
      </c>
      <c r="BL162" s="18" t="s">
        <v>370</v>
      </c>
      <c r="BM162" s="239" t="s">
        <v>1201</v>
      </c>
    </row>
    <row r="163" s="2" customFormat="1" ht="16.5" customHeight="1">
      <c r="A163" s="39"/>
      <c r="B163" s="40"/>
      <c r="C163" s="228" t="s">
        <v>509</v>
      </c>
      <c r="D163" s="228" t="s">
        <v>365</v>
      </c>
      <c r="E163" s="229" t="s">
        <v>3101</v>
      </c>
      <c r="F163" s="230" t="s">
        <v>3102</v>
      </c>
      <c r="G163" s="231" t="s">
        <v>603</v>
      </c>
      <c r="H163" s="232">
        <v>4</v>
      </c>
      <c r="I163" s="233"/>
      <c r="J163" s="234">
        <f>ROUND(I163*H163,2)</f>
        <v>0</v>
      </c>
      <c r="K163" s="230" t="s">
        <v>369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370</v>
      </c>
      <c r="AT163" s="239" t="s">
        <v>365</v>
      </c>
      <c r="AU163" s="239" t="s">
        <v>88</v>
      </c>
      <c r="AY163" s="18" t="s">
        <v>362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88</v>
      </c>
      <c r="BK163" s="240">
        <f>ROUND(I163*H163,2)</f>
        <v>0</v>
      </c>
      <c r="BL163" s="18" t="s">
        <v>370</v>
      </c>
      <c r="BM163" s="239" t="s">
        <v>1214</v>
      </c>
    </row>
    <row r="164" s="2" customFormat="1" ht="16.5" customHeight="1">
      <c r="A164" s="39"/>
      <c r="B164" s="40"/>
      <c r="C164" s="228" t="s">
        <v>517</v>
      </c>
      <c r="D164" s="228" t="s">
        <v>365</v>
      </c>
      <c r="E164" s="229" t="s">
        <v>3103</v>
      </c>
      <c r="F164" s="230" t="s">
        <v>3104</v>
      </c>
      <c r="G164" s="231" t="s">
        <v>603</v>
      </c>
      <c r="H164" s="232">
        <v>1</v>
      </c>
      <c r="I164" s="233"/>
      <c r="J164" s="234">
        <f>ROUND(I164*H164,2)</f>
        <v>0</v>
      </c>
      <c r="K164" s="230" t="s">
        <v>369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370</v>
      </c>
      <c r="AT164" s="239" t="s">
        <v>365</v>
      </c>
      <c r="AU164" s="239" t="s">
        <v>88</v>
      </c>
      <c r="AY164" s="18" t="s">
        <v>362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88</v>
      </c>
      <c r="BK164" s="240">
        <f>ROUND(I164*H164,2)</f>
        <v>0</v>
      </c>
      <c r="BL164" s="18" t="s">
        <v>370</v>
      </c>
      <c r="BM164" s="239" t="s">
        <v>1222</v>
      </c>
    </row>
    <row r="165" s="2" customFormat="1" ht="16.5" customHeight="1">
      <c r="A165" s="39"/>
      <c r="B165" s="40"/>
      <c r="C165" s="228" t="s">
        <v>522</v>
      </c>
      <c r="D165" s="228" t="s">
        <v>365</v>
      </c>
      <c r="E165" s="229" t="s">
        <v>3105</v>
      </c>
      <c r="F165" s="230" t="s">
        <v>3106</v>
      </c>
      <c r="G165" s="231" t="s">
        <v>603</v>
      </c>
      <c r="H165" s="232">
        <v>1</v>
      </c>
      <c r="I165" s="233"/>
      <c r="J165" s="234">
        <f>ROUND(I165*H165,2)</f>
        <v>0</v>
      </c>
      <c r="K165" s="230" t="s">
        <v>369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370</v>
      </c>
      <c r="AT165" s="239" t="s">
        <v>365</v>
      </c>
      <c r="AU165" s="239" t="s">
        <v>88</v>
      </c>
      <c r="AY165" s="18" t="s">
        <v>362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88</v>
      </c>
      <c r="BK165" s="240">
        <f>ROUND(I165*H165,2)</f>
        <v>0</v>
      </c>
      <c r="BL165" s="18" t="s">
        <v>370</v>
      </c>
      <c r="BM165" s="239" t="s">
        <v>1233</v>
      </c>
    </row>
    <row r="166" s="2" customFormat="1" ht="24.15" customHeight="1">
      <c r="A166" s="39"/>
      <c r="B166" s="40"/>
      <c r="C166" s="228" t="s">
        <v>526</v>
      </c>
      <c r="D166" s="228" t="s">
        <v>365</v>
      </c>
      <c r="E166" s="229" t="s">
        <v>3107</v>
      </c>
      <c r="F166" s="230" t="s">
        <v>3108</v>
      </c>
      <c r="G166" s="231" t="s">
        <v>603</v>
      </c>
      <c r="H166" s="232">
        <v>2</v>
      </c>
      <c r="I166" s="233"/>
      <c r="J166" s="234">
        <f>ROUND(I166*H166,2)</f>
        <v>0</v>
      </c>
      <c r="K166" s="230" t="s">
        <v>369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370</v>
      </c>
      <c r="AT166" s="239" t="s">
        <v>365</v>
      </c>
      <c r="AU166" s="239" t="s">
        <v>88</v>
      </c>
      <c r="AY166" s="18" t="s">
        <v>362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88</v>
      </c>
      <c r="BK166" s="240">
        <f>ROUND(I166*H166,2)</f>
        <v>0</v>
      </c>
      <c r="BL166" s="18" t="s">
        <v>370</v>
      </c>
      <c r="BM166" s="239" t="s">
        <v>1239</v>
      </c>
    </row>
    <row r="167" s="2" customFormat="1" ht="21.75" customHeight="1">
      <c r="A167" s="39"/>
      <c r="B167" s="40"/>
      <c r="C167" s="228" t="s">
        <v>530</v>
      </c>
      <c r="D167" s="228" t="s">
        <v>365</v>
      </c>
      <c r="E167" s="229" t="s">
        <v>3109</v>
      </c>
      <c r="F167" s="230" t="s">
        <v>3110</v>
      </c>
      <c r="G167" s="231" t="s">
        <v>603</v>
      </c>
      <c r="H167" s="232">
        <v>36</v>
      </c>
      <c r="I167" s="233"/>
      <c r="J167" s="234">
        <f>ROUND(I167*H167,2)</f>
        <v>0</v>
      </c>
      <c r="K167" s="230" t="s">
        <v>369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370</v>
      </c>
      <c r="AT167" s="239" t="s">
        <v>365</v>
      </c>
      <c r="AU167" s="239" t="s">
        <v>88</v>
      </c>
      <c r="AY167" s="18" t="s">
        <v>362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88</v>
      </c>
      <c r="BK167" s="240">
        <f>ROUND(I167*H167,2)</f>
        <v>0</v>
      </c>
      <c r="BL167" s="18" t="s">
        <v>370</v>
      </c>
      <c r="BM167" s="239" t="s">
        <v>1243</v>
      </c>
    </row>
    <row r="168" s="2" customFormat="1" ht="16.5" customHeight="1">
      <c r="A168" s="39"/>
      <c r="B168" s="40"/>
      <c r="C168" s="228" t="s">
        <v>536</v>
      </c>
      <c r="D168" s="228" t="s">
        <v>365</v>
      </c>
      <c r="E168" s="229" t="s">
        <v>3111</v>
      </c>
      <c r="F168" s="230" t="s">
        <v>3112</v>
      </c>
      <c r="G168" s="231" t="s">
        <v>603</v>
      </c>
      <c r="H168" s="232">
        <v>2</v>
      </c>
      <c r="I168" s="233"/>
      <c r="J168" s="234">
        <f>ROUND(I168*H168,2)</f>
        <v>0</v>
      </c>
      <c r="K168" s="230" t="s">
        <v>369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370</v>
      </c>
      <c r="AT168" s="239" t="s">
        <v>365</v>
      </c>
      <c r="AU168" s="239" t="s">
        <v>88</v>
      </c>
      <c r="AY168" s="18" t="s">
        <v>362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88</v>
      </c>
      <c r="BK168" s="240">
        <f>ROUND(I168*H168,2)</f>
        <v>0</v>
      </c>
      <c r="BL168" s="18" t="s">
        <v>370</v>
      </c>
      <c r="BM168" s="239" t="s">
        <v>1249</v>
      </c>
    </row>
    <row r="169" s="2" customFormat="1" ht="16.5" customHeight="1">
      <c r="A169" s="39"/>
      <c r="B169" s="40"/>
      <c r="C169" s="228" t="s">
        <v>540</v>
      </c>
      <c r="D169" s="228" t="s">
        <v>365</v>
      </c>
      <c r="E169" s="229" t="s">
        <v>3113</v>
      </c>
      <c r="F169" s="230" t="s">
        <v>3114</v>
      </c>
      <c r="G169" s="231" t="s">
        <v>603</v>
      </c>
      <c r="H169" s="232">
        <v>22</v>
      </c>
      <c r="I169" s="233"/>
      <c r="J169" s="234">
        <f>ROUND(I169*H169,2)</f>
        <v>0</v>
      </c>
      <c r="K169" s="230" t="s">
        <v>369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370</v>
      </c>
      <c r="AT169" s="239" t="s">
        <v>365</v>
      </c>
      <c r="AU169" s="239" t="s">
        <v>88</v>
      </c>
      <c r="AY169" s="18" t="s">
        <v>362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88</v>
      </c>
      <c r="BK169" s="240">
        <f>ROUND(I169*H169,2)</f>
        <v>0</v>
      </c>
      <c r="BL169" s="18" t="s">
        <v>370</v>
      </c>
      <c r="BM169" s="239" t="s">
        <v>1258</v>
      </c>
    </row>
    <row r="170" s="2" customFormat="1" ht="16.5" customHeight="1">
      <c r="A170" s="39"/>
      <c r="B170" s="40"/>
      <c r="C170" s="228" t="s">
        <v>544</v>
      </c>
      <c r="D170" s="228" t="s">
        <v>365</v>
      </c>
      <c r="E170" s="229" t="s">
        <v>202</v>
      </c>
      <c r="F170" s="230" t="s">
        <v>3115</v>
      </c>
      <c r="G170" s="231" t="s">
        <v>603</v>
      </c>
      <c r="H170" s="232">
        <v>46</v>
      </c>
      <c r="I170" s="233"/>
      <c r="J170" s="234">
        <f>ROUND(I170*H170,2)</f>
        <v>0</v>
      </c>
      <c r="K170" s="230" t="s">
        <v>1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370</v>
      </c>
      <c r="AT170" s="239" t="s">
        <v>365</v>
      </c>
      <c r="AU170" s="239" t="s">
        <v>88</v>
      </c>
      <c r="AY170" s="18" t="s">
        <v>362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88</v>
      </c>
      <c r="BK170" s="240">
        <f>ROUND(I170*H170,2)</f>
        <v>0</v>
      </c>
      <c r="BL170" s="18" t="s">
        <v>370</v>
      </c>
      <c r="BM170" s="239" t="s">
        <v>1199</v>
      </c>
    </row>
    <row r="171" s="12" customFormat="1" ht="22.8" customHeight="1">
      <c r="A171" s="12"/>
      <c r="B171" s="212"/>
      <c r="C171" s="213"/>
      <c r="D171" s="214" t="s">
        <v>75</v>
      </c>
      <c r="E171" s="226" t="s">
        <v>3083</v>
      </c>
      <c r="F171" s="226" t="s">
        <v>5227</v>
      </c>
      <c r="G171" s="213"/>
      <c r="H171" s="213"/>
      <c r="I171" s="216"/>
      <c r="J171" s="227">
        <f>BK171</f>
        <v>0</v>
      </c>
      <c r="K171" s="213"/>
      <c r="L171" s="218"/>
      <c r="M171" s="219"/>
      <c r="N171" s="220"/>
      <c r="O171" s="220"/>
      <c r="P171" s="221">
        <f>SUM(P172:P183)</f>
        <v>0</v>
      </c>
      <c r="Q171" s="220"/>
      <c r="R171" s="221">
        <f>SUM(R172:R183)</f>
        <v>0</v>
      </c>
      <c r="S171" s="220"/>
      <c r="T171" s="222">
        <f>SUM(T172:T183)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3" t="s">
        <v>83</v>
      </c>
      <c r="AT171" s="224" t="s">
        <v>75</v>
      </c>
      <c r="AU171" s="224" t="s">
        <v>83</v>
      </c>
      <c r="AY171" s="223" t="s">
        <v>362</v>
      </c>
      <c r="BK171" s="225">
        <f>SUM(BK172:BK183)</f>
        <v>0</v>
      </c>
    </row>
    <row r="172" s="2" customFormat="1" ht="16.5" customHeight="1">
      <c r="A172" s="39"/>
      <c r="B172" s="40"/>
      <c r="C172" s="228" t="s">
        <v>548</v>
      </c>
      <c r="D172" s="228" t="s">
        <v>365</v>
      </c>
      <c r="E172" s="229" t="s">
        <v>3093</v>
      </c>
      <c r="F172" s="230" t="s">
        <v>3094</v>
      </c>
      <c r="G172" s="231" t="s">
        <v>603</v>
      </c>
      <c r="H172" s="232">
        <v>1</v>
      </c>
      <c r="I172" s="233"/>
      <c r="J172" s="234">
        <f>ROUND(I172*H172,2)</f>
        <v>0</v>
      </c>
      <c r="K172" s="230" t="s">
        <v>369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370</v>
      </c>
      <c r="AT172" s="239" t="s">
        <v>365</v>
      </c>
      <c r="AU172" s="239" t="s">
        <v>88</v>
      </c>
      <c r="AY172" s="18" t="s">
        <v>362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88</v>
      </c>
      <c r="BK172" s="240">
        <f>ROUND(I172*H172,2)</f>
        <v>0</v>
      </c>
      <c r="BL172" s="18" t="s">
        <v>370</v>
      </c>
      <c r="BM172" s="239" t="s">
        <v>1280</v>
      </c>
    </row>
    <row r="173" s="2" customFormat="1" ht="16.5" customHeight="1">
      <c r="A173" s="39"/>
      <c r="B173" s="40"/>
      <c r="C173" s="228" t="s">
        <v>554</v>
      </c>
      <c r="D173" s="228" t="s">
        <v>365</v>
      </c>
      <c r="E173" s="229" t="s">
        <v>3095</v>
      </c>
      <c r="F173" s="230" t="s">
        <v>3096</v>
      </c>
      <c r="G173" s="231" t="s">
        <v>603</v>
      </c>
      <c r="H173" s="232">
        <v>1</v>
      </c>
      <c r="I173" s="233"/>
      <c r="J173" s="234">
        <f>ROUND(I173*H173,2)</f>
        <v>0</v>
      </c>
      <c r="K173" s="230" t="s">
        <v>369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370</v>
      </c>
      <c r="AT173" s="239" t="s">
        <v>365</v>
      </c>
      <c r="AU173" s="239" t="s">
        <v>88</v>
      </c>
      <c r="AY173" s="18" t="s">
        <v>362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88</v>
      </c>
      <c r="BK173" s="240">
        <f>ROUND(I173*H173,2)</f>
        <v>0</v>
      </c>
      <c r="BL173" s="18" t="s">
        <v>370</v>
      </c>
      <c r="BM173" s="239" t="s">
        <v>1293</v>
      </c>
    </row>
    <row r="174" s="2" customFormat="1" ht="16.5" customHeight="1">
      <c r="A174" s="39"/>
      <c r="B174" s="40"/>
      <c r="C174" s="228" t="s">
        <v>564</v>
      </c>
      <c r="D174" s="228" t="s">
        <v>365</v>
      </c>
      <c r="E174" s="229" t="s">
        <v>3097</v>
      </c>
      <c r="F174" s="230" t="s">
        <v>3098</v>
      </c>
      <c r="G174" s="231" t="s">
        <v>603</v>
      </c>
      <c r="H174" s="232">
        <v>2</v>
      </c>
      <c r="I174" s="233"/>
      <c r="J174" s="234">
        <f>ROUND(I174*H174,2)</f>
        <v>0</v>
      </c>
      <c r="K174" s="230" t="s">
        <v>369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370</v>
      </c>
      <c r="AT174" s="239" t="s">
        <v>365</v>
      </c>
      <c r="AU174" s="239" t="s">
        <v>88</v>
      </c>
      <c r="AY174" s="18" t="s">
        <v>362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88</v>
      </c>
      <c r="BK174" s="240">
        <f>ROUND(I174*H174,2)</f>
        <v>0</v>
      </c>
      <c r="BL174" s="18" t="s">
        <v>370</v>
      </c>
      <c r="BM174" s="239" t="s">
        <v>1307</v>
      </c>
    </row>
    <row r="175" s="2" customFormat="1" ht="16.5" customHeight="1">
      <c r="A175" s="39"/>
      <c r="B175" s="40"/>
      <c r="C175" s="228" t="s">
        <v>574</v>
      </c>
      <c r="D175" s="228" t="s">
        <v>365</v>
      </c>
      <c r="E175" s="229" t="s">
        <v>3099</v>
      </c>
      <c r="F175" s="230" t="s">
        <v>3100</v>
      </c>
      <c r="G175" s="231" t="s">
        <v>603</v>
      </c>
      <c r="H175" s="232">
        <v>32</v>
      </c>
      <c r="I175" s="233"/>
      <c r="J175" s="234">
        <f>ROUND(I175*H175,2)</f>
        <v>0</v>
      </c>
      <c r="K175" s="230" t="s">
        <v>369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370</v>
      </c>
      <c r="AT175" s="239" t="s">
        <v>365</v>
      </c>
      <c r="AU175" s="239" t="s">
        <v>88</v>
      </c>
      <c r="AY175" s="18" t="s">
        <v>362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88</v>
      </c>
      <c r="BK175" s="240">
        <f>ROUND(I175*H175,2)</f>
        <v>0</v>
      </c>
      <c r="BL175" s="18" t="s">
        <v>370</v>
      </c>
      <c r="BM175" s="239" t="s">
        <v>1319</v>
      </c>
    </row>
    <row r="176" s="2" customFormat="1" ht="16.5" customHeight="1">
      <c r="A176" s="39"/>
      <c r="B176" s="40"/>
      <c r="C176" s="228" t="s">
        <v>1128</v>
      </c>
      <c r="D176" s="228" t="s">
        <v>365</v>
      </c>
      <c r="E176" s="229" t="s">
        <v>3101</v>
      </c>
      <c r="F176" s="230" t="s">
        <v>3102</v>
      </c>
      <c r="G176" s="231" t="s">
        <v>603</v>
      </c>
      <c r="H176" s="232">
        <v>4</v>
      </c>
      <c r="I176" s="233"/>
      <c r="J176" s="234">
        <f>ROUND(I176*H176,2)</f>
        <v>0</v>
      </c>
      <c r="K176" s="230" t="s">
        <v>369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370</v>
      </c>
      <c r="AT176" s="239" t="s">
        <v>365</v>
      </c>
      <c r="AU176" s="239" t="s">
        <v>88</v>
      </c>
      <c r="AY176" s="18" t="s">
        <v>362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88</v>
      </c>
      <c r="BK176" s="240">
        <f>ROUND(I176*H176,2)</f>
        <v>0</v>
      </c>
      <c r="BL176" s="18" t="s">
        <v>370</v>
      </c>
      <c r="BM176" s="239" t="s">
        <v>1336</v>
      </c>
    </row>
    <row r="177" s="2" customFormat="1" ht="16.5" customHeight="1">
      <c r="A177" s="39"/>
      <c r="B177" s="40"/>
      <c r="C177" s="228" t="s">
        <v>1132</v>
      </c>
      <c r="D177" s="228" t="s">
        <v>365</v>
      </c>
      <c r="E177" s="229" t="s">
        <v>3103</v>
      </c>
      <c r="F177" s="230" t="s">
        <v>3104</v>
      </c>
      <c r="G177" s="231" t="s">
        <v>603</v>
      </c>
      <c r="H177" s="232">
        <v>1</v>
      </c>
      <c r="I177" s="233"/>
      <c r="J177" s="234">
        <f>ROUND(I177*H177,2)</f>
        <v>0</v>
      </c>
      <c r="K177" s="230" t="s">
        <v>369</v>
      </c>
      <c r="L177" s="45"/>
      <c r="M177" s="235" t="s">
        <v>1</v>
      </c>
      <c r="N177" s="236" t="s">
        <v>42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370</v>
      </c>
      <c r="AT177" s="239" t="s">
        <v>365</v>
      </c>
      <c r="AU177" s="239" t="s">
        <v>88</v>
      </c>
      <c r="AY177" s="18" t="s">
        <v>362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88</v>
      </c>
      <c r="BK177" s="240">
        <f>ROUND(I177*H177,2)</f>
        <v>0</v>
      </c>
      <c r="BL177" s="18" t="s">
        <v>370</v>
      </c>
      <c r="BM177" s="239" t="s">
        <v>1351</v>
      </c>
    </row>
    <row r="178" s="2" customFormat="1" ht="16.5" customHeight="1">
      <c r="A178" s="39"/>
      <c r="B178" s="40"/>
      <c r="C178" s="228" t="s">
        <v>1136</v>
      </c>
      <c r="D178" s="228" t="s">
        <v>365</v>
      </c>
      <c r="E178" s="229" t="s">
        <v>3105</v>
      </c>
      <c r="F178" s="230" t="s">
        <v>3106</v>
      </c>
      <c r="G178" s="231" t="s">
        <v>603</v>
      </c>
      <c r="H178" s="232">
        <v>1</v>
      </c>
      <c r="I178" s="233"/>
      <c r="J178" s="234">
        <f>ROUND(I178*H178,2)</f>
        <v>0</v>
      </c>
      <c r="K178" s="230" t="s">
        <v>369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370</v>
      </c>
      <c r="AT178" s="239" t="s">
        <v>365</v>
      </c>
      <c r="AU178" s="239" t="s">
        <v>88</v>
      </c>
      <c r="AY178" s="18" t="s">
        <v>362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88</v>
      </c>
      <c r="BK178" s="240">
        <f>ROUND(I178*H178,2)</f>
        <v>0</v>
      </c>
      <c r="BL178" s="18" t="s">
        <v>370</v>
      </c>
      <c r="BM178" s="239" t="s">
        <v>1364</v>
      </c>
    </row>
    <row r="179" s="2" customFormat="1" ht="24.15" customHeight="1">
      <c r="A179" s="39"/>
      <c r="B179" s="40"/>
      <c r="C179" s="228" t="s">
        <v>1141</v>
      </c>
      <c r="D179" s="228" t="s">
        <v>365</v>
      </c>
      <c r="E179" s="229" t="s">
        <v>3107</v>
      </c>
      <c r="F179" s="230" t="s">
        <v>3108</v>
      </c>
      <c r="G179" s="231" t="s">
        <v>603</v>
      </c>
      <c r="H179" s="232">
        <v>2</v>
      </c>
      <c r="I179" s="233"/>
      <c r="J179" s="234">
        <f>ROUND(I179*H179,2)</f>
        <v>0</v>
      </c>
      <c r="K179" s="230" t="s">
        <v>369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370</v>
      </c>
      <c r="AT179" s="239" t="s">
        <v>365</v>
      </c>
      <c r="AU179" s="239" t="s">
        <v>88</v>
      </c>
      <c r="AY179" s="18" t="s">
        <v>362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88</v>
      </c>
      <c r="BK179" s="240">
        <f>ROUND(I179*H179,2)</f>
        <v>0</v>
      </c>
      <c r="BL179" s="18" t="s">
        <v>370</v>
      </c>
      <c r="BM179" s="239" t="s">
        <v>1378</v>
      </c>
    </row>
    <row r="180" s="2" customFormat="1" ht="21.75" customHeight="1">
      <c r="A180" s="39"/>
      <c r="B180" s="40"/>
      <c r="C180" s="228" t="s">
        <v>1145</v>
      </c>
      <c r="D180" s="228" t="s">
        <v>365</v>
      </c>
      <c r="E180" s="229" t="s">
        <v>3109</v>
      </c>
      <c r="F180" s="230" t="s">
        <v>3110</v>
      </c>
      <c r="G180" s="231" t="s">
        <v>603</v>
      </c>
      <c r="H180" s="232">
        <v>32</v>
      </c>
      <c r="I180" s="233"/>
      <c r="J180" s="234">
        <f>ROUND(I180*H180,2)</f>
        <v>0</v>
      </c>
      <c r="K180" s="230" t="s">
        <v>369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370</v>
      </c>
      <c r="AT180" s="239" t="s">
        <v>365</v>
      </c>
      <c r="AU180" s="239" t="s">
        <v>88</v>
      </c>
      <c r="AY180" s="18" t="s">
        <v>362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88</v>
      </c>
      <c r="BK180" s="240">
        <f>ROUND(I180*H180,2)</f>
        <v>0</v>
      </c>
      <c r="BL180" s="18" t="s">
        <v>370</v>
      </c>
      <c r="BM180" s="239" t="s">
        <v>1397</v>
      </c>
    </row>
    <row r="181" s="2" customFormat="1" ht="16.5" customHeight="1">
      <c r="A181" s="39"/>
      <c r="B181" s="40"/>
      <c r="C181" s="228" t="s">
        <v>1149</v>
      </c>
      <c r="D181" s="228" t="s">
        <v>365</v>
      </c>
      <c r="E181" s="229" t="s">
        <v>3111</v>
      </c>
      <c r="F181" s="230" t="s">
        <v>3112</v>
      </c>
      <c r="G181" s="231" t="s">
        <v>603</v>
      </c>
      <c r="H181" s="232">
        <v>1</v>
      </c>
      <c r="I181" s="233"/>
      <c r="J181" s="234">
        <f>ROUND(I181*H181,2)</f>
        <v>0</v>
      </c>
      <c r="K181" s="230" t="s">
        <v>369</v>
      </c>
      <c r="L181" s="45"/>
      <c r="M181" s="235" t="s">
        <v>1</v>
      </c>
      <c r="N181" s="236" t="s">
        <v>42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370</v>
      </c>
      <c r="AT181" s="239" t="s">
        <v>365</v>
      </c>
      <c r="AU181" s="239" t="s">
        <v>88</v>
      </c>
      <c r="AY181" s="18" t="s">
        <v>362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88</v>
      </c>
      <c r="BK181" s="240">
        <f>ROUND(I181*H181,2)</f>
        <v>0</v>
      </c>
      <c r="BL181" s="18" t="s">
        <v>370</v>
      </c>
      <c r="BM181" s="239" t="s">
        <v>1410</v>
      </c>
    </row>
    <row r="182" s="2" customFormat="1" ht="16.5" customHeight="1">
      <c r="A182" s="39"/>
      <c r="B182" s="40"/>
      <c r="C182" s="228" t="s">
        <v>1155</v>
      </c>
      <c r="D182" s="228" t="s">
        <v>365</v>
      </c>
      <c r="E182" s="229" t="s">
        <v>3113</v>
      </c>
      <c r="F182" s="230" t="s">
        <v>3114</v>
      </c>
      <c r="G182" s="231" t="s">
        <v>603</v>
      </c>
      <c r="H182" s="232">
        <v>17</v>
      </c>
      <c r="I182" s="233"/>
      <c r="J182" s="234">
        <f>ROUND(I182*H182,2)</f>
        <v>0</v>
      </c>
      <c r="K182" s="230" t="s">
        <v>369</v>
      </c>
      <c r="L182" s="45"/>
      <c r="M182" s="235" t="s">
        <v>1</v>
      </c>
      <c r="N182" s="236" t="s">
        <v>42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370</v>
      </c>
      <c r="AT182" s="239" t="s">
        <v>365</v>
      </c>
      <c r="AU182" s="239" t="s">
        <v>88</v>
      </c>
      <c r="AY182" s="18" t="s">
        <v>362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88</v>
      </c>
      <c r="BK182" s="240">
        <f>ROUND(I182*H182,2)</f>
        <v>0</v>
      </c>
      <c r="BL182" s="18" t="s">
        <v>370</v>
      </c>
      <c r="BM182" s="239" t="s">
        <v>1428</v>
      </c>
    </row>
    <row r="183" s="2" customFormat="1" ht="16.5" customHeight="1">
      <c r="A183" s="39"/>
      <c r="B183" s="40"/>
      <c r="C183" s="228" t="s">
        <v>1159</v>
      </c>
      <c r="D183" s="228" t="s">
        <v>365</v>
      </c>
      <c r="E183" s="229" t="s">
        <v>202</v>
      </c>
      <c r="F183" s="230" t="s">
        <v>3115</v>
      </c>
      <c r="G183" s="231" t="s">
        <v>603</v>
      </c>
      <c r="H183" s="232">
        <v>42</v>
      </c>
      <c r="I183" s="233"/>
      <c r="J183" s="234">
        <f>ROUND(I183*H183,2)</f>
        <v>0</v>
      </c>
      <c r="K183" s="230" t="s">
        <v>1</v>
      </c>
      <c r="L183" s="45"/>
      <c r="M183" s="235" t="s">
        <v>1</v>
      </c>
      <c r="N183" s="236" t="s">
        <v>42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370</v>
      </c>
      <c r="AT183" s="239" t="s">
        <v>365</v>
      </c>
      <c r="AU183" s="239" t="s">
        <v>88</v>
      </c>
      <c r="AY183" s="18" t="s">
        <v>362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88</v>
      </c>
      <c r="BK183" s="240">
        <f>ROUND(I183*H183,2)</f>
        <v>0</v>
      </c>
      <c r="BL183" s="18" t="s">
        <v>370</v>
      </c>
      <c r="BM183" s="239" t="s">
        <v>1444</v>
      </c>
    </row>
    <row r="184" s="12" customFormat="1" ht="22.8" customHeight="1">
      <c r="A184" s="12"/>
      <c r="B184" s="212"/>
      <c r="C184" s="213"/>
      <c r="D184" s="214" t="s">
        <v>75</v>
      </c>
      <c r="E184" s="226" t="s">
        <v>3086</v>
      </c>
      <c r="F184" s="226" t="s">
        <v>5228</v>
      </c>
      <c r="G184" s="213"/>
      <c r="H184" s="213"/>
      <c r="I184" s="216"/>
      <c r="J184" s="227">
        <f>BK184</f>
        <v>0</v>
      </c>
      <c r="K184" s="213"/>
      <c r="L184" s="218"/>
      <c r="M184" s="219"/>
      <c r="N184" s="220"/>
      <c r="O184" s="220"/>
      <c r="P184" s="221">
        <f>SUM(P185:P198)</f>
        <v>0</v>
      </c>
      <c r="Q184" s="220"/>
      <c r="R184" s="221">
        <f>SUM(R185:R198)</f>
        <v>0</v>
      </c>
      <c r="S184" s="220"/>
      <c r="T184" s="222">
        <f>SUM(T185:T198)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3" t="s">
        <v>83</v>
      </c>
      <c r="AT184" s="224" t="s">
        <v>75</v>
      </c>
      <c r="AU184" s="224" t="s">
        <v>83</v>
      </c>
      <c r="AY184" s="223" t="s">
        <v>362</v>
      </c>
      <c r="BK184" s="225">
        <f>SUM(BK185:BK198)</f>
        <v>0</v>
      </c>
    </row>
    <row r="185" s="2" customFormat="1" ht="16.5" customHeight="1">
      <c r="A185" s="39"/>
      <c r="B185" s="40"/>
      <c r="C185" s="228" t="s">
        <v>1165</v>
      </c>
      <c r="D185" s="228" t="s">
        <v>365</v>
      </c>
      <c r="E185" s="229" t="s">
        <v>3093</v>
      </c>
      <c r="F185" s="230" t="s">
        <v>3094</v>
      </c>
      <c r="G185" s="231" t="s">
        <v>603</v>
      </c>
      <c r="H185" s="232">
        <v>1</v>
      </c>
      <c r="I185" s="233"/>
      <c r="J185" s="234">
        <f>ROUND(I185*H185,2)</f>
        <v>0</v>
      </c>
      <c r="K185" s="230" t="s">
        <v>369</v>
      </c>
      <c r="L185" s="45"/>
      <c r="M185" s="235" t="s">
        <v>1</v>
      </c>
      <c r="N185" s="236" t="s">
        <v>42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370</v>
      </c>
      <c r="AT185" s="239" t="s">
        <v>365</v>
      </c>
      <c r="AU185" s="239" t="s">
        <v>88</v>
      </c>
      <c r="AY185" s="18" t="s">
        <v>362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88</v>
      </c>
      <c r="BK185" s="240">
        <f>ROUND(I185*H185,2)</f>
        <v>0</v>
      </c>
      <c r="BL185" s="18" t="s">
        <v>370</v>
      </c>
      <c r="BM185" s="239" t="s">
        <v>1457</v>
      </c>
    </row>
    <row r="186" s="2" customFormat="1" ht="16.5" customHeight="1">
      <c r="A186" s="39"/>
      <c r="B186" s="40"/>
      <c r="C186" s="228" t="s">
        <v>1171</v>
      </c>
      <c r="D186" s="228" t="s">
        <v>365</v>
      </c>
      <c r="E186" s="229" t="s">
        <v>3095</v>
      </c>
      <c r="F186" s="230" t="s">
        <v>3096</v>
      </c>
      <c r="G186" s="231" t="s">
        <v>603</v>
      </c>
      <c r="H186" s="232">
        <v>1</v>
      </c>
      <c r="I186" s="233"/>
      <c r="J186" s="234">
        <f>ROUND(I186*H186,2)</f>
        <v>0</v>
      </c>
      <c r="K186" s="230" t="s">
        <v>369</v>
      </c>
      <c r="L186" s="45"/>
      <c r="M186" s="235" t="s">
        <v>1</v>
      </c>
      <c r="N186" s="236" t="s">
        <v>42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370</v>
      </c>
      <c r="AT186" s="239" t="s">
        <v>365</v>
      </c>
      <c r="AU186" s="239" t="s">
        <v>88</v>
      </c>
      <c r="AY186" s="18" t="s">
        <v>362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88</v>
      </c>
      <c r="BK186" s="240">
        <f>ROUND(I186*H186,2)</f>
        <v>0</v>
      </c>
      <c r="BL186" s="18" t="s">
        <v>370</v>
      </c>
      <c r="BM186" s="239" t="s">
        <v>1170</v>
      </c>
    </row>
    <row r="187" s="2" customFormat="1" ht="16.5" customHeight="1">
      <c r="A187" s="39"/>
      <c r="B187" s="40"/>
      <c r="C187" s="228" t="s">
        <v>1176</v>
      </c>
      <c r="D187" s="228" t="s">
        <v>365</v>
      </c>
      <c r="E187" s="229" t="s">
        <v>3097</v>
      </c>
      <c r="F187" s="230" t="s">
        <v>3098</v>
      </c>
      <c r="G187" s="231" t="s">
        <v>603</v>
      </c>
      <c r="H187" s="232">
        <v>2</v>
      </c>
      <c r="I187" s="233"/>
      <c r="J187" s="234">
        <f>ROUND(I187*H187,2)</f>
        <v>0</v>
      </c>
      <c r="K187" s="230" t="s">
        <v>369</v>
      </c>
      <c r="L187" s="45"/>
      <c r="M187" s="235" t="s">
        <v>1</v>
      </c>
      <c r="N187" s="236" t="s">
        <v>42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370</v>
      </c>
      <c r="AT187" s="239" t="s">
        <v>365</v>
      </c>
      <c r="AU187" s="239" t="s">
        <v>88</v>
      </c>
      <c r="AY187" s="18" t="s">
        <v>362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88</v>
      </c>
      <c r="BK187" s="240">
        <f>ROUND(I187*H187,2)</f>
        <v>0</v>
      </c>
      <c r="BL187" s="18" t="s">
        <v>370</v>
      </c>
      <c r="BM187" s="239" t="s">
        <v>1477</v>
      </c>
    </row>
    <row r="188" s="2" customFormat="1" ht="16.5" customHeight="1">
      <c r="A188" s="39"/>
      <c r="B188" s="40"/>
      <c r="C188" s="228" t="s">
        <v>1180</v>
      </c>
      <c r="D188" s="228" t="s">
        <v>365</v>
      </c>
      <c r="E188" s="229" t="s">
        <v>3099</v>
      </c>
      <c r="F188" s="230" t="s">
        <v>3100</v>
      </c>
      <c r="G188" s="231" t="s">
        <v>603</v>
      </c>
      <c r="H188" s="232">
        <v>32</v>
      </c>
      <c r="I188" s="233"/>
      <c r="J188" s="234">
        <f>ROUND(I188*H188,2)</f>
        <v>0</v>
      </c>
      <c r="K188" s="230" t="s">
        <v>369</v>
      </c>
      <c r="L188" s="45"/>
      <c r="M188" s="235" t="s">
        <v>1</v>
      </c>
      <c r="N188" s="236" t="s">
        <v>42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370</v>
      </c>
      <c r="AT188" s="239" t="s">
        <v>365</v>
      </c>
      <c r="AU188" s="239" t="s">
        <v>88</v>
      </c>
      <c r="AY188" s="18" t="s">
        <v>362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88</v>
      </c>
      <c r="BK188" s="240">
        <f>ROUND(I188*H188,2)</f>
        <v>0</v>
      </c>
      <c r="BL188" s="18" t="s">
        <v>370</v>
      </c>
      <c r="BM188" s="239" t="s">
        <v>1205</v>
      </c>
    </row>
    <row r="189" s="2" customFormat="1" ht="16.5" customHeight="1">
      <c r="A189" s="39"/>
      <c r="B189" s="40"/>
      <c r="C189" s="228" t="s">
        <v>1184</v>
      </c>
      <c r="D189" s="228" t="s">
        <v>365</v>
      </c>
      <c r="E189" s="229" t="s">
        <v>3101</v>
      </c>
      <c r="F189" s="230" t="s">
        <v>3102</v>
      </c>
      <c r="G189" s="231" t="s">
        <v>603</v>
      </c>
      <c r="H189" s="232">
        <v>4</v>
      </c>
      <c r="I189" s="233"/>
      <c r="J189" s="234">
        <f>ROUND(I189*H189,2)</f>
        <v>0</v>
      </c>
      <c r="K189" s="230" t="s">
        <v>369</v>
      </c>
      <c r="L189" s="45"/>
      <c r="M189" s="235" t="s">
        <v>1</v>
      </c>
      <c r="N189" s="236" t="s">
        <v>42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370</v>
      </c>
      <c r="AT189" s="239" t="s">
        <v>365</v>
      </c>
      <c r="AU189" s="239" t="s">
        <v>88</v>
      </c>
      <c r="AY189" s="18" t="s">
        <v>362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88</v>
      </c>
      <c r="BK189" s="240">
        <f>ROUND(I189*H189,2)</f>
        <v>0</v>
      </c>
      <c r="BL189" s="18" t="s">
        <v>370</v>
      </c>
      <c r="BM189" s="239" t="s">
        <v>1503</v>
      </c>
    </row>
    <row r="190" s="2" customFormat="1" ht="16.5" customHeight="1">
      <c r="A190" s="39"/>
      <c r="B190" s="40"/>
      <c r="C190" s="228" t="s">
        <v>1190</v>
      </c>
      <c r="D190" s="228" t="s">
        <v>365</v>
      </c>
      <c r="E190" s="229" t="s">
        <v>3103</v>
      </c>
      <c r="F190" s="230" t="s">
        <v>3104</v>
      </c>
      <c r="G190" s="231" t="s">
        <v>603</v>
      </c>
      <c r="H190" s="232">
        <v>1</v>
      </c>
      <c r="I190" s="233"/>
      <c r="J190" s="234">
        <f>ROUND(I190*H190,2)</f>
        <v>0</v>
      </c>
      <c r="K190" s="230" t="s">
        <v>369</v>
      </c>
      <c r="L190" s="45"/>
      <c r="M190" s="235" t="s">
        <v>1</v>
      </c>
      <c r="N190" s="236" t="s">
        <v>42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370</v>
      </c>
      <c r="AT190" s="239" t="s">
        <v>365</v>
      </c>
      <c r="AU190" s="239" t="s">
        <v>88</v>
      </c>
      <c r="AY190" s="18" t="s">
        <v>362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88</v>
      </c>
      <c r="BK190" s="240">
        <f>ROUND(I190*H190,2)</f>
        <v>0</v>
      </c>
      <c r="BL190" s="18" t="s">
        <v>370</v>
      </c>
      <c r="BM190" s="239" t="s">
        <v>1514</v>
      </c>
    </row>
    <row r="191" s="2" customFormat="1" ht="16.5" customHeight="1">
      <c r="A191" s="39"/>
      <c r="B191" s="40"/>
      <c r="C191" s="228" t="s">
        <v>1195</v>
      </c>
      <c r="D191" s="228" t="s">
        <v>365</v>
      </c>
      <c r="E191" s="229" t="s">
        <v>3105</v>
      </c>
      <c r="F191" s="230" t="s">
        <v>3106</v>
      </c>
      <c r="G191" s="231" t="s">
        <v>603</v>
      </c>
      <c r="H191" s="232">
        <v>1</v>
      </c>
      <c r="I191" s="233"/>
      <c r="J191" s="234">
        <f>ROUND(I191*H191,2)</f>
        <v>0</v>
      </c>
      <c r="K191" s="230" t="s">
        <v>369</v>
      </c>
      <c r="L191" s="45"/>
      <c r="M191" s="235" t="s">
        <v>1</v>
      </c>
      <c r="N191" s="236" t="s">
        <v>42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370</v>
      </c>
      <c r="AT191" s="239" t="s">
        <v>365</v>
      </c>
      <c r="AU191" s="239" t="s">
        <v>88</v>
      </c>
      <c r="AY191" s="18" t="s">
        <v>362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88</v>
      </c>
      <c r="BK191" s="240">
        <f>ROUND(I191*H191,2)</f>
        <v>0</v>
      </c>
      <c r="BL191" s="18" t="s">
        <v>370</v>
      </c>
      <c r="BM191" s="239" t="s">
        <v>1532</v>
      </c>
    </row>
    <row r="192" s="2" customFormat="1" ht="24.15" customHeight="1">
      <c r="A192" s="39"/>
      <c r="B192" s="40"/>
      <c r="C192" s="228" t="s">
        <v>1201</v>
      </c>
      <c r="D192" s="228" t="s">
        <v>365</v>
      </c>
      <c r="E192" s="229" t="s">
        <v>3107</v>
      </c>
      <c r="F192" s="230" t="s">
        <v>3108</v>
      </c>
      <c r="G192" s="231" t="s">
        <v>603</v>
      </c>
      <c r="H192" s="232">
        <v>2</v>
      </c>
      <c r="I192" s="233"/>
      <c r="J192" s="234">
        <f>ROUND(I192*H192,2)</f>
        <v>0</v>
      </c>
      <c r="K192" s="230" t="s">
        <v>369</v>
      </c>
      <c r="L192" s="45"/>
      <c r="M192" s="235" t="s">
        <v>1</v>
      </c>
      <c r="N192" s="236" t="s">
        <v>42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370</v>
      </c>
      <c r="AT192" s="239" t="s">
        <v>365</v>
      </c>
      <c r="AU192" s="239" t="s">
        <v>88</v>
      </c>
      <c r="AY192" s="18" t="s">
        <v>362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88</v>
      </c>
      <c r="BK192" s="240">
        <f>ROUND(I192*H192,2)</f>
        <v>0</v>
      </c>
      <c r="BL192" s="18" t="s">
        <v>370</v>
      </c>
      <c r="BM192" s="239" t="s">
        <v>1555</v>
      </c>
    </row>
    <row r="193" s="2" customFormat="1" ht="21.75" customHeight="1">
      <c r="A193" s="39"/>
      <c r="B193" s="40"/>
      <c r="C193" s="228" t="s">
        <v>1207</v>
      </c>
      <c r="D193" s="228" t="s">
        <v>365</v>
      </c>
      <c r="E193" s="229" t="s">
        <v>3109</v>
      </c>
      <c r="F193" s="230" t="s">
        <v>3110</v>
      </c>
      <c r="G193" s="231" t="s">
        <v>603</v>
      </c>
      <c r="H193" s="232">
        <v>32</v>
      </c>
      <c r="I193" s="233"/>
      <c r="J193" s="234">
        <f>ROUND(I193*H193,2)</f>
        <v>0</v>
      </c>
      <c r="K193" s="230" t="s">
        <v>369</v>
      </c>
      <c r="L193" s="45"/>
      <c r="M193" s="235" t="s">
        <v>1</v>
      </c>
      <c r="N193" s="236" t="s">
        <v>42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370</v>
      </c>
      <c r="AT193" s="239" t="s">
        <v>365</v>
      </c>
      <c r="AU193" s="239" t="s">
        <v>88</v>
      </c>
      <c r="AY193" s="18" t="s">
        <v>362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88</v>
      </c>
      <c r="BK193" s="240">
        <f>ROUND(I193*H193,2)</f>
        <v>0</v>
      </c>
      <c r="BL193" s="18" t="s">
        <v>370</v>
      </c>
      <c r="BM193" s="239" t="s">
        <v>1564</v>
      </c>
    </row>
    <row r="194" s="2" customFormat="1" ht="16.5" customHeight="1">
      <c r="A194" s="39"/>
      <c r="B194" s="40"/>
      <c r="C194" s="228" t="s">
        <v>1214</v>
      </c>
      <c r="D194" s="228" t="s">
        <v>365</v>
      </c>
      <c r="E194" s="229" t="s">
        <v>3111</v>
      </c>
      <c r="F194" s="230" t="s">
        <v>3112</v>
      </c>
      <c r="G194" s="231" t="s">
        <v>603</v>
      </c>
      <c r="H194" s="232">
        <v>1</v>
      </c>
      <c r="I194" s="233"/>
      <c r="J194" s="234">
        <f>ROUND(I194*H194,2)</f>
        <v>0</v>
      </c>
      <c r="K194" s="230" t="s">
        <v>369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370</v>
      </c>
      <c r="AT194" s="239" t="s">
        <v>365</v>
      </c>
      <c r="AU194" s="239" t="s">
        <v>88</v>
      </c>
      <c r="AY194" s="18" t="s">
        <v>362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88</v>
      </c>
      <c r="BK194" s="240">
        <f>ROUND(I194*H194,2)</f>
        <v>0</v>
      </c>
      <c r="BL194" s="18" t="s">
        <v>370</v>
      </c>
      <c r="BM194" s="239" t="s">
        <v>1580</v>
      </c>
    </row>
    <row r="195" s="2" customFormat="1" ht="16.5" customHeight="1">
      <c r="A195" s="39"/>
      <c r="B195" s="40"/>
      <c r="C195" s="228" t="s">
        <v>1218</v>
      </c>
      <c r="D195" s="228" t="s">
        <v>365</v>
      </c>
      <c r="E195" s="229" t="s">
        <v>3113</v>
      </c>
      <c r="F195" s="230" t="s">
        <v>3114</v>
      </c>
      <c r="G195" s="231" t="s">
        <v>603</v>
      </c>
      <c r="H195" s="232">
        <v>17</v>
      </c>
      <c r="I195" s="233"/>
      <c r="J195" s="234">
        <f>ROUND(I195*H195,2)</f>
        <v>0</v>
      </c>
      <c r="K195" s="230" t="s">
        <v>369</v>
      </c>
      <c r="L195" s="45"/>
      <c r="M195" s="235" t="s">
        <v>1</v>
      </c>
      <c r="N195" s="236" t="s">
        <v>42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370</v>
      </c>
      <c r="AT195" s="239" t="s">
        <v>365</v>
      </c>
      <c r="AU195" s="239" t="s">
        <v>88</v>
      </c>
      <c r="AY195" s="18" t="s">
        <v>362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88</v>
      </c>
      <c r="BK195" s="240">
        <f>ROUND(I195*H195,2)</f>
        <v>0</v>
      </c>
      <c r="BL195" s="18" t="s">
        <v>370</v>
      </c>
      <c r="BM195" s="239" t="s">
        <v>1600</v>
      </c>
    </row>
    <row r="196" s="2" customFormat="1" ht="16.5" customHeight="1">
      <c r="A196" s="39"/>
      <c r="B196" s="40"/>
      <c r="C196" s="228" t="s">
        <v>1222</v>
      </c>
      <c r="D196" s="228" t="s">
        <v>365</v>
      </c>
      <c r="E196" s="229" t="s">
        <v>202</v>
      </c>
      <c r="F196" s="230" t="s">
        <v>3115</v>
      </c>
      <c r="G196" s="231" t="s">
        <v>603</v>
      </c>
      <c r="H196" s="232">
        <v>42</v>
      </c>
      <c r="I196" s="233"/>
      <c r="J196" s="234">
        <f>ROUND(I196*H196,2)</f>
        <v>0</v>
      </c>
      <c r="K196" s="230" t="s">
        <v>1</v>
      </c>
      <c r="L196" s="45"/>
      <c r="M196" s="235" t="s">
        <v>1</v>
      </c>
      <c r="N196" s="236" t="s">
        <v>42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370</v>
      </c>
      <c r="AT196" s="239" t="s">
        <v>365</v>
      </c>
      <c r="AU196" s="239" t="s">
        <v>88</v>
      </c>
      <c r="AY196" s="18" t="s">
        <v>362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88</v>
      </c>
      <c r="BK196" s="240">
        <f>ROUND(I196*H196,2)</f>
        <v>0</v>
      </c>
      <c r="BL196" s="18" t="s">
        <v>370</v>
      </c>
      <c r="BM196" s="239" t="s">
        <v>1608</v>
      </c>
    </row>
    <row r="197" s="2" customFormat="1" ht="16.5" customHeight="1">
      <c r="A197" s="39"/>
      <c r="B197" s="40"/>
      <c r="C197" s="228" t="s">
        <v>1228</v>
      </c>
      <c r="D197" s="228" t="s">
        <v>365</v>
      </c>
      <c r="E197" s="229" t="s">
        <v>3116</v>
      </c>
      <c r="F197" s="230" t="s">
        <v>3117</v>
      </c>
      <c r="G197" s="231" t="s">
        <v>603</v>
      </c>
      <c r="H197" s="232">
        <v>1</v>
      </c>
      <c r="I197" s="233"/>
      <c r="J197" s="234">
        <f>ROUND(I197*H197,2)</f>
        <v>0</v>
      </c>
      <c r="K197" s="230" t="s">
        <v>369</v>
      </c>
      <c r="L197" s="45"/>
      <c r="M197" s="235" t="s">
        <v>1</v>
      </c>
      <c r="N197" s="236" t="s">
        <v>42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370</v>
      </c>
      <c r="AT197" s="239" t="s">
        <v>365</v>
      </c>
      <c r="AU197" s="239" t="s">
        <v>88</v>
      </c>
      <c r="AY197" s="18" t="s">
        <v>362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88</v>
      </c>
      <c r="BK197" s="240">
        <f>ROUND(I197*H197,2)</f>
        <v>0</v>
      </c>
      <c r="BL197" s="18" t="s">
        <v>370</v>
      </c>
      <c r="BM197" s="239" t="s">
        <v>1617</v>
      </c>
    </row>
    <row r="198" s="2" customFormat="1" ht="21.75" customHeight="1">
      <c r="A198" s="39"/>
      <c r="B198" s="40"/>
      <c r="C198" s="228" t="s">
        <v>1233</v>
      </c>
      <c r="D198" s="228" t="s">
        <v>365</v>
      </c>
      <c r="E198" s="229" t="s">
        <v>3118</v>
      </c>
      <c r="F198" s="230" t="s">
        <v>3119</v>
      </c>
      <c r="G198" s="231" t="s">
        <v>603</v>
      </c>
      <c r="H198" s="232">
        <v>1</v>
      </c>
      <c r="I198" s="233"/>
      <c r="J198" s="234">
        <f>ROUND(I198*H198,2)</f>
        <v>0</v>
      </c>
      <c r="K198" s="230" t="s">
        <v>369</v>
      </c>
      <c r="L198" s="45"/>
      <c r="M198" s="288" t="s">
        <v>1</v>
      </c>
      <c r="N198" s="289" t="s">
        <v>42</v>
      </c>
      <c r="O198" s="290"/>
      <c r="P198" s="291">
        <f>O198*H198</f>
        <v>0</v>
      </c>
      <c r="Q198" s="291">
        <v>0</v>
      </c>
      <c r="R198" s="291">
        <f>Q198*H198</f>
        <v>0</v>
      </c>
      <c r="S198" s="291">
        <v>0</v>
      </c>
      <c r="T198" s="292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370</v>
      </c>
      <c r="AT198" s="239" t="s">
        <v>365</v>
      </c>
      <c r="AU198" s="239" t="s">
        <v>88</v>
      </c>
      <c r="AY198" s="18" t="s">
        <v>362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88</v>
      </c>
      <c r="BK198" s="240">
        <f>ROUND(I198*H198,2)</f>
        <v>0</v>
      </c>
      <c r="BL198" s="18" t="s">
        <v>370</v>
      </c>
      <c r="BM198" s="239" t="s">
        <v>1635</v>
      </c>
    </row>
    <row r="199" s="2" customFormat="1" ht="6.96" customHeight="1">
      <c r="A199" s="39"/>
      <c r="B199" s="67"/>
      <c r="C199" s="68"/>
      <c r="D199" s="68"/>
      <c r="E199" s="68"/>
      <c r="F199" s="68"/>
      <c r="G199" s="68"/>
      <c r="H199" s="68"/>
      <c r="I199" s="68"/>
      <c r="J199" s="68"/>
      <c r="K199" s="68"/>
      <c r="L199" s="45"/>
      <c r="M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</row>
  </sheetData>
  <sheetProtection sheet="1" autoFilter="0" formatColumns="0" formatRows="0" objects="1" scenarios="1" spinCount="100000" saltValue="wIl7E7HW9l296CcfHolE2E7q26cf01XK0Qzb/H4G5iGoFAvnmbmrBpVkUvMRXJxe8K72ODOdC4AbtggDzGQVnA==" hashValue="L3wzZyD9okaa5R/a1Z3zeUx1PFDNcEW/aUOCGoqPlgbtV0S3VOMLf3QeNA/SpdDiN9t6HxL3b3bhFo9gyobnTQ==" algorithmName="SHA-512" password="CC35"/>
  <autoFilter ref="C129:K19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311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4429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5115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3314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ROUND(J130,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ROUND((SUM(BE130:BE172)),  2)</f>
        <v>0</v>
      </c>
      <c r="G37" s="39"/>
      <c r="H37" s="39"/>
      <c r="I37" s="166">
        <v>0.20999999999999999</v>
      </c>
      <c r="J37" s="165">
        <f>ROUND(((SUM(BE130:BE172))*I37),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ROUND((SUM(BF130:BF172)),  2)</f>
        <v>0</v>
      </c>
      <c r="G38" s="39"/>
      <c r="H38" s="39"/>
      <c r="I38" s="166">
        <v>0.12</v>
      </c>
      <c r="J38" s="165">
        <f>ROUND(((SUM(BF130:BF172))*I38),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ROUND((SUM(BG130:BG172)),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ROUND((SUM(BH130:BH172)),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ROUND((SUM(BI130:BI172)),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4429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5115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R - Výchozí revize elektroinstalace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J130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3315</v>
      </c>
      <c r="E101" s="193"/>
      <c r="F101" s="193"/>
      <c r="G101" s="193"/>
      <c r="H101" s="193"/>
      <c r="I101" s="193"/>
      <c r="J101" s="194">
        <f>J131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5232</v>
      </c>
      <c r="E102" s="193"/>
      <c r="F102" s="193"/>
      <c r="G102" s="193"/>
      <c r="H102" s="193"/>
      <c r="I102" s="193"/>
      <c r="J102" s="194">
        <f>J133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5233</v>
      </c>
      <c r="E103" s="193"/>
      <c r="F103" s="193"/>
      <c r="G103" s="193"/>
      <c r="H103" s="193"/>
      <c r="I103" s="193"/>
      <c r="J103" s="194">
        <f>J142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5234</v>
      </c>
      <c r="E104" s="193"/>
      <c r="F104" s="193"/>
      <c r="G104" s="193"/>
      <c r="H104" s="193"/>
      <c r="I104" s="193"/>
      <c r="J104" s="194">
        <f>J151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5235</v>
      </c>
      <c r="E105" s="193"/>
      <c r="F105" s="193"/>
      <c r="G105" s="193"/>
      <c r="H105" s="193"/>
      <c r="I105" s="193"/>
      <c r="J105" s="194">
        <f>J160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0"/>
      <c r="C106" s="191"/>
      <c r="D106" s="192" t="s">
        <v>787</v>
      </c>
      <c r="E106" s="193"/>
      <c r="F106" s="193"/>
      <c r="G106" s="193"/>
      <c r="H106" s="193"/>
      <c r="I106" s="193"/>
      <c r="J106" s="194">
        <f>J167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347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85" t="str">
        <f>E7</f>
        <v>Stavební úpravy Ústecká 2855, Česká Lípa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" customFormat="1" ht="12" customHeight="1">
      <c r="B117" s="22"/>
      <c r="C117" s="33" t="s">
        <v>325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1" customFormat="1" ht="16.5" customHeight="1">
      <c r="B118" s="22"/>
      <c r="C118" s="23"/>
      <c r="D118" s="23"/>
      <c r="E118" s="185" t="s">
        <v>4429</v>
      </c>
      <c r="F118" s="23"/>
      <c r="G118" s="23"/>
      <c r="H118" s="23"/>
      <c r="I118" s="23"/>
      <c r="J118" s="23"/>
      <c r="K118" s="23"/>
      <c r="L118" s="21"/>
    </row>
    <row r="119" s="1" customFormat="1" ht="12" customHeight="1">
      <c r="B119" s="22"/>
      <c r="C119" s="33" t="s">
        <v>327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296" t="s">
        <v>5115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634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E13</f>
        <v>R - Výchozí revize elektroinstalace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F16</f>
        <v xml:space="preserve">Ústecká 2855, Česká Lípa </v>
      </c>
      <c r="G124" s="41"/>
      <c r="H124" s="41"/>
      <c r="I124" s="33" t="s">
        <v>22</v>
      </c>
      <c r="J124" s="80" t="str">
        <f>IF(J16="","",J16)</f>
        <v>6. 8. 2025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24</v>
      </c>
      <c r="D126" s="41"/>
      <c r="E126" s="41"/>
      <c r="F126" s="28" t="str">
        <f>E19</f>
        <v>Město Č. Lípa, n. T.G.M. 1/1, 47 001 Česká Lípa</v>
      </c>
      <c r="G126" s="41"/>
      <c r="H126" s="41"/>
      <c r="I126" s="33" t="s">
        <v>30</v>
      </c>
      <c r="J126" s="37" t="str">
        <f>E25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28</v>
      </c>
      <c r="D127" s="41"/>
      <c r="E127" s="41"/>
      <c r="F127" s="28" t="str">
        <f>IF(E22="","",E22)</f>
        <v>Vyplň údaj</v>
      </c>
      <c r="G127" s="41"/>
      <c r="H127" s="41"/>
      <c r="I127" s="33" t="s">
        <v>33</v>
      </c>
      <c r="J127" s="37" t="str">
        <f>E28</f>
        <v xml:space="preserve"> 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1"/>
      <c r="B129" s="202"/>
      <c r="C129" s="203" t="s">
        <v>348</v>
      </c>
      <c r="D129" s="204" t="s">
        <v>61</v>
      </c>
      <c r="E129" s="204" t="s">
        <v>57</v>
      </c>
      <c r="F129" s="204" t="s">
        <v>58</v>
      </c>
      <c r="G129" s="204" t="s">
        <v>349</v>
      </c>
      <c r="H129" s="204" t="s">
        <v>350</v>
      </c>
      <c r="I129" s="204" t="s">
        <v>351</v>
      </c>
      <c r="J129" s="204" t="s">
        <v>331</v>
      </c>
      <c r="K129" s="205" t="s">
        <v>352</v>
      </c>
      <c r="L129" s="206"/>
      <c r="M129" s="101" t="s">
        <v>1</v>
      </c>
      <c r="N129" s="102" t="s">
        <v>40</v>
      </c>
      <c r="O129" s="102" t="s">
        <v>353</v>
      </c>
      <c r="P129" s="102" t="s">
        <v>354</v>
      </c>
      <c r="Q129" s="102" t="s">
        <v>355</v>
      </c>
      <c r="R129" s="102" t="s">
        <v>356</v>
      </c>
      <c r="S129" s="102" t="s">
        <v>357</v>
      </c>
      <c r="T129" s="103" t="s">
        <v>358</v>
      </c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</row>
    <row r="130" s="2" customFormat="1" ht="22.8" customHeight="1">
      <c r="A130" s="39"/>
      <c r="B130" s="40"/>
      <c r="C130" s="108" t="s">
        <v>359</v>
      </c>
      <c r="D130" s="41"/>
      <c r="E130" s="41"/>
      <c r="F130" s="41"/>
      <c r="G130" s="41"/>
      <c r="H130" s="41"/>
      <c r="I130" s="41"/>
      <c r="J130" s="207">
        <f>BK130</f>
        <v>0</v>
      </c>
      <c r="K130" s="41"/>
      <c r="L130" s="45"/>
      <c r="M130" s="104"/>
      <c r="N130" s="208"/>
      <c r="O130" s="105"/>
      <c r="P130" s="209">
        <f>P131+P133+P142+P151+P160+P167</f>
        <v>0</v>
      </c>
      <c r="Q130" s="105"/>
      <c r="R130" s="209">
        <f>R131+R133+R142+R151+R160+R167</f>
        <v>0</v>
      </c>
      <c r="S130" s="105"/>
      <c r="T130" s="210">
        <f>T131+T133+T142+T151+T160+T167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75</v>
      </c>
      <c r="AU130" s="18" t="s">
        <v>333</v>
      </c>
      <c r="BK130" s="211">
        <f>BK131+BK133+BK142+BK151+BK160+BK167</f>
        <v>0</v>
      </c>
    </row>
    <row r="131" s="12" customFormat="1" ht="25.92" customHeight="1">
      <c r="A131" s="12"/>
      <c r="B131" s="212"/>
      <c r="C131" s="213"/>
      <c r="D131" s="214" t="s">
        <v>75</v>
      </c>
      <c r="E131" s="215" t="s">
        <v>2577</v>
      </c>
      <c r="F131" s="215" t="s">
        <v>203</v>
      </c>
      <c r="G131" s="213"/>
      <c r="H131" s="213"/>
      <c r="I131" s="216"/>
      <c r="J131" s="217">
        <f>BK131</f>
        <v>0</v>
      </c>
      <c r="K131" s="213"/>
      <c r="L131" s="218"/>
      <c r="M131" s="219"/>
      <c r="N131" s="220"/>
      <c r="O131" s="220"/>
      <c r="P131" s="221">
        <f>P132</f>
        <v>0</v>
      </c>
      <c r="Q131" s="220"/>
      <c r="R131" s="221">
        <f>R132</f>
        <v>0</v>
      </c>
      <c r="S131" s="220"/>
      <c r="T131" s="222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83</v>
      </c>
      <c r="AT131" s="224" t="s">
        <v>75</v>
      </c>
      <c r="AU131" s="224" t="s">
        <v>76</v>
      </c>
      <c r="AY131" s="223" t="s">
        <v>362</v>
      </c>
      <c r="BK131" s="225">
        <f>BK132</f>
        <v>0</v>
      </c>
    </row>
    <row r="132" s="2" customFormat="1" ht="24.15" customHeight="1">
      <c r="A132" s="39"/>
      <c r="B132" s="40"/>
      <c r="C132" s="228" t="s">
        <v>83</v>
      </c>
      <c r="D132" s="228" t="s">
        <v>365</v>
      </c>
      <c r="E132" s="229" t="s">
        <v>3321</v>
      </c>
      <c r="F132" s="230" t="s">
        <v>3322</v>
      </c>
      <c r="G132" s="231" t="s">
        <v>603</v>
      </c>
      <c r="H132" s="232">
        <v>1</v>
      </c>
      <c r="I132" s="233"/>
      <c r="J132" s="234">
        <f>ROUND(I132*H132,2)</f>
        <v>0</v>
      </c>
      <c r="K132" s="230" t="s">
        <v>369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370</v>
      </c>
      <c r="AT132" s="239" t="s">
        <v>365</v>
      </c>
      <c r="AU132" s="239" t="s">
        <v>83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370</v>
      </c>
      <c r="BM132" s="239" t="s">
        <v>88</v>
      </c>
    </row>
    <row r="133" s="12" customFormat="1" ht="25.92" customHeight="1">
      <c r="A133" s="12"/>
      <c r="B133" s="212"/>
      <c r="C133" s="213"/>
      <c r="D133" s="214" t="s">
        <v>75</v>
      </c>
      <c r="E133" s="215" t="s">
        <v>2857</v>
      </c>
      <c r="F133" s="215" t="s">
        <v>5236</v>
      </c>
      <c r="G133" s="213"/>
      <c r="H133" s="213"/>
      <c r="I133" s="216"/>
      <c r="J133" s="217">
        <f>BK133</f>
        <v>0</v>
      </c>
      <c r="K133" s="213"/>
      <c r="L133" s="218"/>
      <c r="M133" s="219"/>
      <c r="N133" s="220"/>
      <c r="O133" s="220"/>
      <c r="P133" s="221">
        <f>SUM(P134:P141)</f>
        <v>0</v>
      </c>
      <c r="Q133" s="220"/>
      <c r="R133" s="221">
        <f>SUM(R134:R141)</f>
        <v>0</v>
      </c>
      <c r="S133" s="220"/>
      <c r="T133" s="222">
        <f>SUM(T134:T141)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3" t="s">
        <v>83</v>
      </c>
      <c r="AT133" s="224" t="s">
        <v>75</v>
      </c>
      <c r="AU133" s="224" t="s">
        <v>76</v>
      </c>
      <c r="AY133" s="223" t="s">
        <v>362</v>
      </c>
      <c r="BK133" s="225">
        <f>SUM(BK134:BK141)</f>
        <v>0</v>
      </c>
    </row>
    <row r="134" s="2" customFormat="1" ht="24.15" customHeight="1">
      <c r="A134" s="39"/>
      <c r="B134" s="40"/>
      <c r="C134" s="228" t="s">
        <v>88</v>
      </c>
      <c r="D134" s="228" t="s">
        <v>365</v>
      </c>
      <c r="E134" s="229" t="s">
        <v>3324</v>
      </c>
      <c r="F134" s="230" t="s">
        <v>3325</v>
      </c>
      <c r="G134" s="231" t="s">
        <v>3326</v>
      </c>
      <c r="H134" s="232">
        <v>41</v>
      </c>
      <c r="I134" s="233"/>
      <c r="J134" s="234">
        <f>ROUND(I134*H134,2)</f>
        <v>0</v>
      </c>
      <c r="K134" s="230" t="s">
        <v>369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83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370</v>
      </c>
    </row>
    <row r="135" s="2" customFormat="1" ht="24.15" customHeight="1">
      <c r="A135" s="39"/>
      <c r="B135" s="40"/>
      <c r="C135" s="228" t="s">
        <v>104</v>
      </c>
      <c r="D135" s="228" t="s">
        <v>365</v>
      </c>
      <c r="E135" s="229" t="s">
        <v>3327</v>
      </c>
      <c r="F135" s="230" t="s">
        <v>3328</v>
      </c>
      <c r="G135" s="231" t="s">
        <v>3326</v>
      </c>
      <c r="H135" s="232">
        <v>30</v>
      </c>
      <c r="I135" s="233"/>
      <c r="J135" s="234">
        <f>ROUND(I135*H135,2)</f>
        <v>0</v>
      </c>
      <c r="K135" s="230" t="s">
        <v>369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83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386</v>
      </c>
    </row>
    <row r="136" s="2" customFormat="1" ht="24.15" customHeight="1">
      <c r="A136" s="39"/>
      <c r="B136" s="40"/>
      <c r="C136" s="228" t="s">
        <v>370</v>
      </c>
      <c r="D136" s="228" t="s">
        <v>365</v>
      </c>
      <c r="E136" s="229" t="s">
        <v>3329</v>
      </c>
      <c r="F136" s="230" t="s">
        <v>3330</v>
      </c>
      <c r="G136" s="231" t="s">
        <v>3331</v>
      </c>
      <c r="H136" s="232">
        <v>3</v>
      </c>
      <c r="I136" s="233"/>
      <c r="J136" s="234">
        <f>ROUND(I136*H136,2)</f>
        <v>0</v>
      </c>
      <c r="K136" s="230" t="s">
        <v>369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83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383</v>
      </c>
    </row>
    <row r="137" s="2" customFormat="1" ht="24.15" customHeight="1">
      <c r="A137" s="39"/>
      <c r="B137" s="40"/>
      <c r="C137" s="228" t="s">
        <v>363</v>
      </c>
      <c r="D137" s="228" t="s">
        <v>365</v>
      </c>
      <c r="E137" s="229" t="s">
        <v>3332</v>
      </c>
      <c r="F137" s="230" t="s">
        <v>3333</v>
      </c>
      <c r="G137" s="231" t="s">
        <v>3331</v>
      </c>
      <c r="H137" s="232">
        <v>38</v>
      </c>
      <c r="I137" s="233"/>
      <c r="J137" s="234">
        <f>ROUND(I137*H137,2)</f>
        <v>0</v>
      </c>
      <c r="K137" s="230" t="s">
        <v>369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370</v>
      </c>
      <c r="AT137" s="239" t="s">
        <v>365</v>
      </c>
      <c r="AU137" s="239" t="s">
        <v>83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370</v>
      </c>
      <c r="BM137" s="239" t="s">
        <v>411</v>
      </c>
    </row>
    <row r="138" s="2" customFormat="1" ht="24.15" customHeight="1">
      <c r="A138" s="39"/>
      <c r="B138" s="40"/>
      <c r="C138" s="228" t="s">
        <v>386</v>
      </c>
      <c r="D138" s="228" t="s">
        <v>365</v>
      </c>
      <c r="E138" s="229" t="s">
        <v>3334</v>
      </c>
      <c r="F138" s="230" t="s">
        <v>3335</v>
      </c>
      <c r="G138" s="231" t="s">
        <v>3331</v>
      </c>
      <c r="H138" s="232">
        <v>30</v>
      </c>
      <c r="I138" s="233"/>
      <c r="J138" s="234">
        <f>ROUND(I138*H138,2)</f>
        <v>0</v>
      </c>
      <c r="K138" s="230" t="s">
        <v>369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83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8</v>
      </c>
    </row>
    <row r="139" s="2" customFormat="1" ht="24.15" customHeight="1">
      <c r="A139" s="39"/>
      <c r="B139" s="40"/>
      <c r="C139" s="228" t="s">
        <v>397</v>
      </c>
      <c r="D139" s="228" t="s">
        <v>365</v>
      </c>
      <c r="E139" s="229" t="s">
        <v>3336</v>
      </c>
      <c r="F139" s="230" t="s">
        <v>3337</v>
      </c>
      <c r="G139" s="231" t="s">
        <v>3338</v>
      </c>
      <c r="H139" s="232">
        <v>5</v>
      </c>
      <c r="I139" s="233"/>
      <c r="J139" s="234">
        <f>ROUND(I139*H139,2)</f>
        <v>0</v>
      </c>
      <c r="K139" s="230" t="s">
        <v>369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370</v>
      </c>
      <c r="AT139" s="239" t="s">
        <v>365</v>
      </c>
      <c r="AU139" s="239" t="s">
        <v>83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431</v>
      </c>
    </row>
    <row r="140" s="2" customFormat="1" ht="24.15" customHeight="1">
      <c r="A140" s="39"/>
      <c r="B140" s="40"/>
      <c r="C140" s="228" t="s">
        <v>383</v>
      </c>
      <c r="D140" s="228" t="s">
        <v>365</v>
      </c>
      <c r="E140" s="229" t="s">
        <v>3339</v>
      </c>
      <c r="F140" s="230" t="s">
        <v>3340</v>
      </c>
      <c r="G140" s="231" t="s">
        <v>603</v>
      </c>
      <c r="H140" s="232">
        <v>7</v>
      </c>
      <c r="I140" s="233"/>
      <c r="J140" s="234">
        <f>ROUND(I140*H140,2)</f>
        <v>0</v>
      </c>
      <c r="K140" s="230" t="s">
        <v>369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370</v>
      </c>
      <c r="AT140" s="239" t="s">
        <v>365</v>
      </c>
      <c r="AU140" s="239" t="s">
        <v>83</v>
      </c>
      <c r="AY140" s="18" t="s">
        <v>362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370</v>
      </c>
      <c r="BM140" s="239" t="s">
        <v>440</v>
      </c>
    </row>
    <row r="141" s="2" customFormat="1" ht="16.5" customHeight="1">
      <c r="A141" s="39"/>
      <c r="B141" s="40"/>
      <c r="C141" s="228" t="s">
        <v>406</v>
      </c>
      <c r="D141" s="228" t="s">
        <v>365</v>
      </c>
      <c r="E141" s="229" t="s">
        <v>3341</v>
      </c>
      <c r="F141" s="230" t="s">
        <v>3342</v>
      </c>
      <c r="G141" s="231" t="s">
        <v>603</v>
      </c>
      <c r="H141" s="232">
        <v>7</v>
      </c>
      <c r="I141" s="233"/>
      <c r="J141" s="234">
        <f>ROUND(I141*H141,2)</f>
        <v>0</v>
      </c>
      <c r="K141" s="230" t="s">
        <v>369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370</v>
      </c>
      <c r="AT141" s="239" t="s">
        <v>365</v>
      </c>
      <c r="AU141" s="239" t="s">
        <v>83</v>
      </c>
      <c r="AY141" s="18" t="s">
        <v>362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370</v>
      </c>
      <c r="BM141" s="239" t="s">
        <v>450</v>
      </c>
    </row>
    <row r="142" s="12" customFormat="1" ht="25.92" customHeight="1">
      <c r="A142" s="12"/>
      <c r="B142" s="212"/>
      <c r="C142" s="213"/>
      <c r="D142" s="214" t="s">
        <v>75</v>
      </c>
      <c r="E142" s="215" t="s">
        <v>2997</v>
      </c>
      <c r="F142" s="215" t="s">
        <v>5237</v>
      </c>
      <c r="G142" s="213"/>
      <c r="H142" s="213"/>
      <c r="I142" s="216"/>
      <c r="J142" s="217">
        <f>BK142</f>
        <v>0</v>
      </c>
      <c r="K142" s="213"/>
      <c r="L142" s="218"/>
      <c r="M142" s="219"/>
      <c r="N142" s="220"/>
      <c r="O142" s="220"/>
      <c r="P142" s="221">
        <f>SUM(P143:P150)</f>
        <v>0</v>
      </c>
      <c r="Q142" s="220"/>
      <c r="R142" s="221">
        <f>SUM(R143:R150)</f>
        <v>0</v>
      </c>
      <c r="S142" s="220"/>
      <c r="T142" s="222">
        <f>SUM(T143:T150)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3" t="s">
        <v>83</v>
      </c>
      <c r="AT142" s="224" t="s">
        <v>75</v>
      </c>
      <c r="AU142" s="224" t="s">
        <v>76</v>
      </c>
      <c r="AY142" s="223" t="s">
        <v>362</v>
      </c>
      <c r="BK142" s="225">
        <f>SUM(BK143:BK150)</f>
        <v>0</v>
      </c>
    </row>
    <row r="143" s="2" customFormat="1" ht="24.15" customHeight="1">
      <c r="A143" s="39"/>
      <c r="B143" s="40"/>
      <c r="C143" s="228" t="s">
        <v>411</v>
      </c>
      <c r="D143" s="228" t="s">
        <v>365</v>
      </c>
      <c r="E143" s="229" t="s">
        <v>3324</v>
      </c>
      <c r="F143" s="230" t="s">
        <v>3325</v>
      </c>
      <c r="G143" s="231" t="s">
        <v>3326</v>
      </c>
      <c r="H143" s="232">
        <v>3</v>
      </c>
      <c r="I143" s="233"/>
      <c r="J143" s="234">
        <f>ROUND(I143*H143,2)</f>
        <v>0</v>
      </c>
      <c r="K143" s="230" t="s">
        <v>369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370</v>
      </c>
      <c r="AT143" s="239" t="s">
        <v>365</v>
      </c>
      <c r="AU143" s="239" t="s">
        <v>83</v>
      </c>
      <c r="AY143" s="18" t="s">
        <v>362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370</v>
      </c>
      <c r="BM143" s="239" t="s">
        <v>461</v>
      </c>
    </row>
    <row r="144" s="2" customFormat="1" ht="24.15" customHeight="1">
      <c r="A144" s="39"/>
      <c r="B144" s="40"/>
      <c r="C144" s="228" t="s">
        <v>416</v>
      </c>
      <c r="D144" s="228" t="s">
        <v>365</v>
      </c>
      <c r="E144" s="229" t="s">
        <v>3344</v>
      </c>
      <c r="F144" s="230" t="s">
        <v>3345</v>
      </c>
      <c r="G144" s="231" t="s">
        <v>3326</v>
      </c>
      <c r="H144" s="232">
        <v>2</v>
      </c>
      <c r="I144" s="233"/>
      <c r="J144" s="234">
        <f>ROUND(I144*H144,2)</f>
        <v>0</v>
      </c>
      <c r="K144" s="230" t="s">
        <v>369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370</v>
      </c>
      <c r="AT144" s="239" t="s">
        <v>365</v>
      </c>
      <c r="AU144" s="239" t="s">
        <v>83</v>
      </c>
      <c r="AY144" s="18" t="s">
        <v>362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370</v>
      </c>
      <c r="BM144" s="239" t="s">
        <v>473</v>
      </c>
    </row>
    <row r="145" s="2" customFormat="1" ht="24.15" customHeight="1">
      <c r="A145" s="39"/>
      <c r="B145" s="40"/>
      <c r="C145" s="228" t="s">
        <v>8</v>
      </c>
      <c r="D145" s="228" t="s">
        <v>365</v>
      </c>
      <c r="E145" s="229" t="s">
        <v>3332</v>
      </c>
      <c r="F145" s="230" t="s">
        <v>3333</v>
      </c>
      <c r="G145" s="231" t="s">
        <v>3331</v>
      </c>
      <c r="H145" s="232">
        <v>27</v>
      </c>
      <c r="I145" s="233"/>
      <c r="J145" s="234">
        <f>ROUND(I145*H145,2)</f>
        <v>0</v>
      </c>
      <c r="K145" s="230" t="s">
        <v>369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370</v>
      </c>
      <c r="AT145" s="239" t="s">
        <v>365</v>
      </c>
      <c r="AU145" s="239" t="s">
        <v>83</v>
      </c>
      <c r="AY145" s="18" t="s">
        <v>362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88</v>
      </c>
      <c r="BK145" s="240">
        <f>ROUND(I145*H145,2)</f>
        <v>0</v>
      </c>
      <c r="BL145" s="18" t="s">
        <v>370</v>
      </c>
      <c r="BM145" s="239" t="s">
        <v>484</v>
      </c>
    </row>
    <row r="146" s="2" customFormat="1" ht="24.15" customHeight="1">
      <c r="A146" s="39"/>
      <c r="B146" s="40"/>
      <c r="C146" s="228" t="s">
        <v>427</v>
      </c>
      <c r="D146" s="228" t="s">
        <v>365</v>
      </c>
      <c r="E146" s="229" t="s">
        <v>3334</v>
      </c>
      <c r="F146" s="230" t="s">
        <v>3335</v>
      </c>
      <c r="G146" s="231" t="s">
        <v>3331</v>
      </c>
      <c r="H146" s="232">
        <v>62</v>
      </c>
      <c r="I146" s="233"/>
      <c r="J146" s="234">
        <f>ROUND(I146*H146,2)</f>
        <v>0</v>
      </c>
      <c r="K146" s="230" t="s">
        <v>369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370</v>
      </c>
      <c r="AT146" s="239" t="s">
        <v>365</v>
      </c>
      <c r="AU146" s="239" t="s">
        <v>83</v>
      </c>
      <c r="AY146" s="18" t="s">
        <v>362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370</v>
      </c>
      <c r="BM146" s="239" t="s">
        <v>492</v>
      </c>
    </row>
    <row r="147" s="2" customFormat="1" ht="24.15" customHeight="1">
      <c r="A147" s="39"/>
      <c r="B147" s="40"/>
      <c r="C147" s="228" t="s">
        <v>431</v>
      </c>
      <c r="D147" s="228" t="s">
        <v>365</v>
      </c>
      <c r="E147" s="229" t="s">
        <v>3346</v>
      </c>
      <c r="F147" s="230" t="s">
        <v>3347</v>
      </c>
      <c r="G147" s="231" t="s">
        <v>3338</v>
      </c>
      <c r="H147" s="232">
        <v>14</v>
      </c>
      <c r="I147" s="233"/>
      <c r="J147" s="234">
        <f>ROUND(I147*H147,2)</f>
        <v>0</v>
      </c>
      <c r="K147" s="230" t="s">
        <v>369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370</v>
      </c>
      <c r="AT147" s="239" t="s">
        <v>365</v>
      </c>
      <c r="AU147" s="239" t="s">
        <v>83</v>
      </c>
      <c r="AY147" s="18" t="s">
        <v>362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370</v>
      </c>
      <c r="BM147" s="239" t="s">
        <v>502</v>
      </c>
    </row>
    <row r="148" s="2" customFormat="1" ht="24.15" customHeight="1">
      <c r="A148" s="39"/>
      <c r="B148" s="40"/>
      <c r="C148" s="228" t="s">
        <v>435</v>
      </c>
      <c r="D148" s="228" t="s">
        <v>365</v>
      </c>
      <c r="E148" s="229" t="s">
        <v>3336</v>
      </c>
      <c r="F148" s="230" t="s">
        <v>3337</v>
      </c>
      <c r="G148" s="231" t="s">
        <v>3338</v>
      </c>
      <c r="H148" s="232">
        <v>5</v>
      </c>
      <c r="I148" s="233"/>
      <c r="J148" s="234">
        <f>ROUND(I148*H148,2)</f>
        <v>0</v>
      </c>
      <c r="K148" s="230" t="s">
        <v>369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370</v>
      </c>
      <c r="AT148" s="239" t="s">
        <v>365</v>
      </c>
      <c r="AU148" s="239" t="s">
        <v>83</v>
      </c>
      <c r="AY148" s="18" t="s">
        <v>362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370</v>
      </c>
      <c r="BM148" s="239" t="s">
        <v>517</v>
      </c>
    </row>
    <row r="149" s="2" customFormat="1" ht="24.15" customHeight="1">
      <c r="A149" s="39"/>
      <c r="B149" s="40"/>
      <c r="C149" s="228" t="s">
        <v>440</v>
      </c>
      <c r="D149" s="228" t="s">
        <v>365</v>
      </c>
      <c r="E149" s="229" t="s">
        <v>3339</v>
      </c>
      <c r="F149" s="230" t="s">
        <v>3340</v>
      </c>
      <c r="G149" s="231" t="s">
        <v>603</v>
      </c>
      <c r="H149" s="232">
        <v>5</v>
      </c>
      <c r="I149" s="233"/>
      <c r="J149" s="234">
        <f>ROUND(I149*H149,2)</f>
        <v>0</v>
      </c>
      <c r="K149" s="230" t="s">
        <v>369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370</v>
      </c>
      <c r="AT149" s="239" t="s">
        <v>365</v>
      </c>
      <c r="AU149" s="239" t="s">
        <v>83</v>
      </c>
      <c r="AY149" s="18" t="s">
        <v>362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370</v>
      </c>
      <c r="BM149" s="239" t="s">
        <v>526</v>
      </c>
    </row>
    <row r="150" s="2" customFormat="1" ht="16.5" customHeight="1">
      <c r="A150" s="39"/>
      <c r="B150" s="40"/>
      <c r="C150" s="228" t="s">
        <v>445</v>
      </c>
      <c r="D150" s="228" t="s">
        <v>365</v>
      </c>
      <c r="E150" s="229" t="s">
        <v>3341</v>
      </c>
      <c r="F150" s="230" t="s">
        <v>3342</v>
      </c>
      <c r="G150" s="231" t="s">
        <v>603</v>
      </c>
      <c r="H150" s="232">
        <v>5</v>
      </c>
      <c r="I150" s="233"/>
      <c r="J150" s="234">
        <f>ROUND(I150*H150,2)</f>
        <v>0</v>
      </c>
      <c r="K150" s="230" t="s">
        <v>369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370</v>
      </c>
      <c r="AT150" s="239" t="s">
        <v>365</v>
      </c>
      <c r="AU150" s="239" t="s">
        <v>83</v>
      </c>
      <c r="AY150" s="18" t="s">
        <v>362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370</v>
      </c>
      <c r="BM150" s="239" t="s">
        <v>536</v>
      </c>
    </row>
    <row r="151" s="12" customFormat="1" ht="25.92" customHeight="1">
      <c r="A151" s="12"/>
      <c r="B151" s="212"/>
      <c r="C151" s="213"/>
      <c r="D151" s="214" t="s">
        <v>75</v>
      </c>
      <c r="E151" s="215" t="s">
        <v>3006</v>
      </c>
      <c r="F151" s="215" t="s">
        <v>5238</v>
      </c>
      <c r="G151" s="213"/>
      <c r="H151" s="213"/>
      <c r="I151" s="216"/>
      <c r="J151" s="217">
        <f>BK151</f>
        <v>0</v>
      </c>
      <c r="K151" s="213"/>
      <c r="L151" s="218"/>
      <c r="M151" s="219"/>
      <c r="N151" s="220"/>
      <c r="O151" s="220"/>
      <c r="P151" s="221">
        <f>SUM(P152:P159)</f>
        <v>0</v>
      </c>
      <c r="Q151" s="220"/>
      <c r="R151" s="221">
        <f>SUM(R152:R159)</f>
        <v>0</v>
      </c>
      <c r="S151" s="220"/>
      <c r="T151" s="222">
        <f>SUM(T152:T159)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3" t="s">
        <v>83</v>
      </c>
      <c r="AT151" s="224" t="s">
        <v>75</v>
      </c>
      <c r="AU151" s="224" t="s">
        <v>76</v>
      </c>
      <c r="AY151" s="223" t="s">
        <v>362</v>
      </c>
      <c r="BK151" s="225">
        <f>SUM(BK152:BK159)</f>
        <v>0</v>
      </c>
    </row>
    <row r="152" s="2" customFormat="1" ht="24.15" customHeight="1">
      <c r="A152" s="39"/>
      <c r="B152" s="40"/>
      <c r="C152" s="228" t="s">
        <v>450</v>
      </c>
      <c r="D152" s="228" t="s">
        <v>365</v>
      </c>
      <c r="E152" s="229" t="s">
        <v>3324</v>
      </c>
      <c r="F152" s="230" t="s">
        <v>3325</v>
      </c>
      <c r="G152" s="231" t="s">
        <v>3326</v>
      </c>
      <c r="H152" s="232">
        <v>3</v>
      </c>
      <c r="I152" s="233"/>
      <c r="J152" s="234">
        <f>ROUND(I152*H152,2)</f>
        <v>0</v>
      </c>
      <c r="K152" s="230" t="s">
        <v>369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370</v>
      </c>
      <c r="AT152" s="239" t="s">
        <v>365</v>
      </c>
      <c r="AU152" s="239" t="s">
        <v>83</v>
      </c>
      <c r="AY152" s="18" t="s">
        <v>362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370</v>
      </c>
      <c r="BM152" s="239" t="s">
        <v>544</v>
      </c>
    </row>
    <row r="153" s="2" customFormat="1" ht="24.15" customHeight="1">
      <c r="A153" s="39"/>
      <c r="B153" s="40"/>
      <c r="C153" s="228" t="s">
        <v>456</v>
      </c>
      <c r="D153" s="228" t="s">
        <v>365</v>
      </c>
      <c r="E153" s="229" t="s">
        <v>3327</v>
      </c>
      <c r="F153" s="230" t="s">
        <v>3328</v>
      </c>
      <c r="G153" s="231" t="s">
        <v>3326</v>
      </c>
      <c r="H153" s="232">
        <v>4</v>
      </c>
      <c r="I153" s="233"/>
      <c r="J153" s="234">
        <f>ROUND(I153*H153,2)</f>
        <v>0</v>
      </c>
      <c r="K153" s="230" t="s">
        <v>369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370</v>
      </c>
      <c r="AT153" s="239" t="s">
        <v>365</v>
      </c>
      <c r="AU153" s="239" t="s">
        <v>83</v>
      </c>
      <c r="AY153" s="18" t="s">
        <v>362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370</v>
      </c>
      <c r="BM153" s="239" t="s">
        <v>554</v>
      </c>
    </row>
    <row r="154" s="2" customFormat="1" ht="24.15" customHeight="1">
      <c r="A154" s="39"/>
      <c r="B154" s="40"/>
      <c r="C154" s="228" t="s">
        <v>461</v>
      </c>
      <c r="D154" s="228" t="s">
        <v>365</v>
      </c>
      <c r="E154" s="229" t="s">
        <v>3332</v>
      </c>
      <c r="F154" s="230" t="s">
        <v>3333</v>
      </c>
      <c r="G154" s="231" t="s">
        <v>3331</v>
      </c>
      <c r="H154" s="232">
        <v>15</v>
      </c>
      <c r="I154" s="233"/>
      <c r="J154" s="234">
        <f>ROUND(I154*H154,2)</f>
        <v>0</v>
      </c>
      <c r="K154" s="230" t="s">
        <v>369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370</v>
      </c>
      <c r="AT154" s="239" t="s">
        <v>365</v>
      </c>
      <c r="AU154" s="239" t="s">
        <v>83</v>
      </c>
      <c r="AY154" s="18" t="s">
        <v>362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370</v>
      </c>
      <c r="BM154" s="239" t="s">
        <v>574</v>
      </c>
    </row>
    <row r="155" s="2" customFormat="1" ht="24.15" customHeight="1">
      <c r="A155" s="39"/>
      <c r="B155" s="40"/>
      <c r="C155" s="228" t="s">
        <v>7</v>
      </c>
      <c r="D155" s="228" t="s">
        <v>365</v>
      </c>
      <c r="E155" s="229" t="s">
        <v>3334</v>
      </c>
      <c r="F155" s="230" t="s">
        <v>3335</v>
      </c>
      <c r="G155" s="231" t="s">
        <v>3331</v>
      </c>
      <c r="H155" s="232">
        <v>67</v>
      </c>
      <c r="I155" s="233"/>
      <c r="J155" s="234">
        <f>ROUND(I155*H155,2)</f>
        <v>0</v>
      </c>
      <c r="K155" s="230" t="s">
        <v>369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370</v>
      </c>
      <c r="AT155" s="239" t="s">
        <v>365</v>
      </c>
      <c r="AU155" s="239" t="s">
        <v>83</v>
      </c>
      <c r="AY155" s="18" t="s">
        <v>362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370</v>
      </c>
      <c r="BM155" s="239" t="s">
        <v>1132</v>
      </c>
    </row>
    <row r="156" s="2" customFormat="1" ht="24.15" customHeight="1">
      <c r="A156" s="39"/>
      <c r="B156" s="40"/>
      <c r="C156" s="228" t="s">
        <v>473</v>
      </c>
      <c r="D156" s="228" t="s">
        <v>365</v>
      </c>
      <c r="E156" s="229" t="s">
        <v>3346</v>
      </c>
      <c r="F156" s="230" t="s">
        <v>3347</v>
      </c>
      <c r="G156" s="231" t="s">
        <v>3338</v>
      </c>
      <c r="H156" s="232">
        <v>24</v>
      </c>
      <c r="I156" s="233"/>
      <c r="J156" s="234">
        <f>ROUND(I156*H156,2)</f>
        <v>0</v>
      </c>
      <c r="K156" s="230" t="s">
        <v>369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370</v>
      </c>
      <c r="AT156" s="239" t="s">
        <v>365</v>
      </c>
      <c r="AU156" s="239" t="s">
        <v>83</v>
      </c>
      <c r="AY156" s="18" t="s">
        <v>362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370</v>
      </c>
      <c r="BM156" s="239" t="s">
        <v>1141</v>
      </c>
    </row>
    <row r="157" s="2" customFormat="1" ht="24.15" customHeight="1">
      <c r="A157" s="39"/>
      <c r="B157" s="40"/>
      <c r="C157" s="228" t="s">
        <v>479</v>
      </c>
      <c r="D157" s="228" t="s">
        <v>365</v>
      </c>
      <c r="E157" s="229" t="s">
        <v>3336</v>
      </c>
      <c r="F157" s="230" t="s">
        <v>3337</v>
      </c>
      <c r="G157" s="231" t="s">
        <v>3338</v>
      </c>
      <c r="H157" s="232">
        <v>7</v>
      </c>
      <c r="I157" s="233"/>
      <c r="J157" s="234">
        <f>ROUND(I157*H157,2)</f>
        <v>0</v>
      </c>
      <c r="K157" s="230" t="s">
        <v>369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370</v>
      </c>
      <c r="AT157" s="239" t="s">
        <v>365</v>
      </c>
      <c r="AU157" s="239" t="s">
        <v>83</v>
      </c>
      <c r="AY157" s="18" t="s">
        <v>362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88</v>
      </c>
      <c r="BK157" s="240">
        <f>ROUND(I157*H157,2)</f>
        <v>0</v>
      </c>
      <c r="BL157" s="18" t="s">
        <v>370</v>
      </c>
      <c r="BM157" s="239" t="s">
        <v>1149</v>
      </c>
    </row>
    <row r="158" s="2" customFormat="1" ht="24.15" customHeight="1">
      <c r="A158" s="39"/>
      <c r="B158" s="40"/>
      <c r="C158" s="228" t="s">
        <v>484</v>
      </c>
      <c r="D158" s="228" t="s">
        <v>365</v>
      </c>
      <c r="E158" s="229" t="s">
        <v>3339</v>
      </c>
      <c r="F158" s="230" t="s">
        <v>3340</v>
      </c>
      <c r="G158" s="231" t="s">
        <v>603</v>
      </c>
      <c r="H158" s="232">
        <v>7</v>
      </c>
      <c r="I158" s="233"/>
      <c r="J158" s="234">
        <f>ROUND(I158*H158,2)</f>
        <v>0</v>
      </c>
      <c r="K158" s="230" t="s">
        <v>369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370</v>
      </c>
      <c r="AT158" s="239" t="s">
        <v>365</v>
      </c>
      <c r="AU158" s="239" t="s">
        <v>83</v>
      </c>
      <c r="AY158" s="18" t="s">
        <v>362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88</v>
      </c>
      <c r="BK158" s="240">
        <f>ROUND(I158*H158,2)</f>
        <v>0</v>
      </c>
      <c r="BL158" s="18" t="s">
        <v>370</v>
      </c>
      <c r="BM158" s="239" t="s">
        <v>1159</v>
      </c>
    </row>
    <row r="159" s="2" customFormat="1" ht="16.5" customHeight="1">
      <c r="A159" s="39"/>
      <c r="B159" s="40"/>
      <c r="C159" s="228" t="s">
        <v>488</v>
      </c>
      <c r="D159" s="228" t="s">
        <v>365</v>
      </c>
      <c r="E159" s="229" t="s">
        <v>3341</v>
      </c>
      <c r="F159" s="230" t="s">
        <v>3342</v>
      </c>
      <c r="G159" s="231" t="s">
        <v>603</v>
      </c>
      <c r="H159" s="232">
        <v>7</v>
      </c>
      <c r="I159" s="233"/>
      <c r="J159" s="234">
        <f>ROUND(I159*H159,2)</f>
        <v>0</v>
      </c>
      <c r="K159" s="230" t="s">
        <v>369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370</v>
      </c>
      <c r="AT159" s="239" t="s">
        <v>365</v>
      </c>
      <c r="AU159" s="239" t="s">
        <v>83</v>
      </c>
      <c r="AY159" s="18" t="s">
        <v>362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370</v>
      </c>
      <c r="BM159" s="239" t="s">
        <v>1171</v>
      </c>
    </row>
    <row r="160" s="12" customFormat="1" ht="25.92" customHeight="1">
      <c r="A160" s="12"/>
      <c r="B160" s="212"/>
      <c r="C160" s="213"/>
      <c r="D160" s="214" t="s">
        <v>75</v>
      </c>
      <c r="E160" s="215" t="s">
        <v>3083</v>
      </c>
      <c r="F160" s="215" t="s">
        <v>5239</v>
      </c>
      <c r="G160" s="213"/>
      <c r="H160" s="213"/>
      <c r="I160" s="216"/>
      <c r="J160" s="217">
        <f>BK160</f>
        <v>0</v>
      </c>
      <c r="K160" s="213"/>
      <c r="L160" s="218"/>
      <c r="M160" s="219"/>
      <c r="N160" s="220"/>
      <c r="O160" s="220"/>
      <c r="P160" s="221">
        <f>SUM(P161:P166)</f>
        <v>0</v>
      </c>
      <c r="Q160" s="220"/>
      <c r="R160" s="221">
        <f>SUM(R161:R166)</f>
        <v>0</v>
      </c>
      <c r="S160" s="220"/>
      <c r="T160" s="222">
        <f>SUM(T161:T166)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3" t="s">
        <v>83</v>
      </c>
      <c r="AT160" s="224" t="s">
        <v>75</v>
      </c>
      <c r="AU160" s="224" t="s">
        <v>76</v>
      </c>
      <c r="AY160" s="223" t="s">
        <v>362</v>
      </c>
      <c r="BK160" s="225">
        <f>SUM(BK161:BK166)</f>
        <v>0</v>
      </c>
    </row>
    <row r="161" s="2" customFormat="1" ht="24.15" customHeight="1">
      <c r="A161" s="39"/>
      <c r="B161" s="40"/>
      <c r="C161" s="228" t="s">
        <v>492</v>
      </c>
      <c r="D161" s="228" t="s">
        <v>365</v>
      </c>
      <c r="E161" s="229" t="s">
        <v>3324</v>
      </c>
      <c r="F161" s="230" t="s">
        <v>3325</v>
      </c>
      <c r="G161" s="231" t="s">
        <v>3326</v>
      </c>
      <c r="H161" s="232">
        <v>67</v>
      </c>
      <c r="I161" s="233"/>
      <c r="J161" s="234">
        <f>ROUND(I161*H161,2)</f>
        <v>0</v>
      </c>
      <c r="K161" s="230" t="s">
        <v>369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370</v>
      </c>
      <c r="AT161" s="239" t="s">
        <v>365</v>
      </c>
      <c r="AU161" s="239" t="s">
        <v>83</v>
      </c>
      <c r="AY161" s="18" t="s">
        <v>362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88</v>
      </c>
      <c r="BK161" s="240">
        <f>ROUND(I161*H161,2)</f>
        <v>0</v>
      </c>
      <c r="BL161" s="18" t="s">
        <v>370</v>
      </c>
      <c r="BM161" s="239" t="s">
        <v>1180</v>
      </c>
    </row>
    <row r="162" s="2" customFormat="1" ht="24.15" customHeight="1">
      <c r="A162" s="39"/>
      <c r="B162" s="40"/>
      <c r="C162" s="228" t="s">
        <v>497</v>
      </c>
      <c r="D162" s="228" t="s">
        <v>365</v>
      </c>
      <c r="E162" s="229" t="s">
        <v>3332</v>
      </c>
      <c r="F162" s="230" t="s">
        <v>3333</v>
      </c>
      <c r="G162" s="231" t="s">
        <v>3331</v>
      </c>
      <c r="H162" s="232">
        <v>537</v>
      </c>
      <c r="I162" s="233"/>
      <c r="J162" s="234">
        <f>ROUND(I162*H162,2)</f>
        <v>0</v>
      </c>
      <c r="K162" s="230" t="s">
        <v>369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370</v>
      </c>
      <c r="AT162" s="239" t="s">
        <v>365</v>
      </c>
      <c r="AU162" s="239" t="s">
        <v>83</v>
      </c>
      <c r="AY162" s="18" t="s">
        <v>362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88</v>
      </c>
      <c r="BK162" s="240">
        <f>ROUND(I162*H162,2)</f>
        <v>0</v>
      </c>
      <c r="BL162" s="18" t="s">
        <v>370</v>
      </c>
      <c r="BM162" s="239" t="s">
        <v>1190</v>
      </c>
    </row>
    <row r="163" s="2" customFormat="1" ht="24.15" customHeight="1">
      <c r="A163" s="39"/>
      <c r="B163" s="40"/>
      <c r="C163" s="228" t="s">
        <v>502</v>
      </c>
      <c r="D163" s="228" t="s">
        <v>365</v>
      </c>
      <c r="E163" s="229" t="s">
        <v>3346</v>
      </c>
      <c r="F163" s="230" t="s">
        <v>3347</v>
      </c>
      <c r="G163" s="231" t="s">
        <v>3338</v>
      </c>
      <c r="H163" s="232">
        <v>134</v>
      </c>
      <c r="I163" s="233"/>
      <c r="J163" s="234">
        <f>ROUND(I163*H163,2)</f>
        <v>0</v>
      </c>
      <c r="K163" s="230" t="s">
        <v>369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370</v>
      </c>
      <c r="AT163" s="239" t="s">
        <v>365</v>
      </c>
      <c r="AU163" s="239" t="s">
        <v>83</v>
      </c>
      <c r="AY163" s="18" t="s">
        <v>362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88</v>
      </c>
      <c r="BK163" s="240">
        <f>ROUND(I163*H163,2)</f>
        <v>0</v>
      </c>
      <c r="BL163" s="18" t="s">
        <v>370</v>
      </c>
      <c r="BM163" s="239" t="s">
        <v>1201</v>
      </c>
    </row>
    <row r="164" s="2" customFormat="1" ht="24.15" customHeight="1">
      <c r="A164" s="39"/>
      <c r="B164" s="40"/>
      <c r="C164" s="228" t="s">
        <v>509</v>
      </c>
      <c r="D164" s="228" t="s">
        <v>365</v>
      </c>
      <c r="E164" s="229" t="s">
        <v>3336</v>
      </c>
      <c r="F164" s="230" t="s">
        <v>3337</v>
      </c>
      <c r="G164" s="231" t="s">
        <v>3338</v>
      </c>
      <c r="H164" s="232">
        <v>67</v>
      </c>
      <c r="I164" s="233"/>
      <c r="J164" s="234">
        <f>ROUND(I164*H164,2)</f>
        <v>0</v>
      </c>
      <c r="K164" s="230" t="s">
        <v>369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370</v>
      </c>
      <c r="AT164" s="239" t="s">
        <v>365</v>
      </c>
      <c r="AU164" s="239" t="s">
        <v>83</v>
      </c>
      <c r="AY164" s="18" t="s">
        <v>362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88</v>
      </c>
      <c r="BK164" s="240">
        <f>ROUND(I164*H164,2)</f>
        <v>0</v>
      </c>
      <c r="BL164" s="18" t="s">
        <v>370</v>
      </c>
      <c r="BM164" s="239" t="s">
        <v>1214</v>
      </c>
    </row>
    <row r="165" s="2" customFormat="1" ht="24.15" customHeight="1">
      <c r="A165" s="39"/>
      <c r="B165" s="40"/>
      <c r="C165" s="228" t="s">
        <v>517</v>
      </c>
      <c r="D165" s="228" t="s">
        <v>365</v>
      </c>
      <c r="E165" s="229" t="s">
        <v>3339</v>
      </c>
      <c r="F165" s="230" t="s">
        <v>3340</v>
      </c>
      <c r="G165" s="231" t="s">
        <v>603</v>
      </c>
      <c r="H165" s="232">
        <v>67</v>
      </c>
      <c r="I165" s="233"/>
      <c r="J165" s="234">
        <f>ROUND(I165*H165,2)</f>
        <v>0</v>
      </c>
      <c r="K165" s="230" t="s">
        <v>369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370</v>
      </c>
      <c r="AT165" s="239" t="s">
        <v>365</v>
      </c>
      <c r="AU165" s="239" t="s">
        <v>83</v>
      </c>
      <c r="AY165" s="18" t="s">
        <v>362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88</v>
      </c>
      <c r="BK165" s="240">
        <f>ROUND(I165*H165,2)</f>
        <v>0</v>
      </c>
      <c r="BL165" s="18" t="s">
        <v>370</v>
      </c>
      <c r="BM165" s="239" t="s">
        <v>1222</v>
      </c>
    </row>
    <row r="166" s="2" customFormat="1" ht="16.5" customHeight="1">
      <c r="A166" s="39"/>
      <c r="B166" s="40"/>
      <c r="C166" s="228" t="s">
        <v>522</v>
      </c>
      <c r="D166" s="228" t="s">
        <v>365</v>
      </c>
      <c r="E166" s="229" t="s">
        <v>3341</v>
      </c>
      <c r="F166" s="230" t="s">
        <v>3342</v>
      </c>
      <c r="G166" s="231" t="s">
        <v>603</v>
      </c>
      <c r="H166" s="232">
        <v>67</v>
      </c>
      <c r="I166" s="233"/>
      <c r="J166" s="234">
        <f>ROUND(I166*H166,2)</f>
        <v>0</v>
      </c>
      <c r="K166" s="230" t="s">
        <v>369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370</v>
      </c>
      <c r="AT166" s="239" t="s">
        <v>365</v>
      </c>
      <c r="AU166" s="239" t="s">
        <v>83</v>
      </c>
      <c r="AY166" s="18" t="s">
        <v>362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88</v>
      </c>
      <c r="BK166" s="240">
        <f>ROUND(I166*H166,2)</f>
        <v>0</v>
      </c>
      <c r="BL166" s="18" t="s">
        <v>370</v>
      </c>
      <c r="BM166" s="239" t="s">
        <v>1233</v>
      </c>
    </row>
    <row r="167" s="12" customFormat="1" ht="25.92" customHeight="1">
      <c r="A167" s="12"/>
      <c r="B167" s="212"/>
      <c r="C167" s="213"/>
      <c r="D167" s="214" t="s">
        <v>75</v>
      </c>
      <c r="E167" s="215" t="s">
        <v>1765</v>
      </c>
      <c r="F167" s="215" t="s">
        <v>1766</v>
      </c>
      <c r="G167" s="213"/>
      <c r="H167" s="213"/>
      <c r="I167" s="216"/>
      <c r="J167" s="217">
        <f>BK167</f>
        <v>0</v>
      </c>
      <c r="K167" s="213"/>
      <c r="L167" s="218"/>
      <c r="M167" s="219"/>
      <c r="N167" s="220"/>
      <c r="O167" s="220"/>
      <c r="P167" s="221">
        <f>SUM(P168:P172)</f>
        <v>0</v>
      </c>
      <c r="Q167" s="220"/>
      <c r="R167" s="221">
        <f>SUM(R168:R172)</f>
        <v>0</v>
      </c>
      <c r="S167" s="220"/>
      <c r="T167" s="222">
        <f>SUM(T168:T172)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3" t="s">
        <v>370</v>
      </c>
      <c r="AT167" s="224" t="s">
        <v>75</v>
      </c>
      <c r="AU167" s="224" t="s">
        <v>76</v>
      </c>
      <c r="AY167" s="223" t="s">
        <v>362</v>
      </c>
      <c r="BK167" s="225">
        <f>SUM(BK168:BK172)</f>
        <v>0</v>
      </c>
    </row>
    <row r="168" s="2" customFormat="1" ht="24.15" customHeight="1">
      <c r="A168" s="39"/>
      <c r="B168" s="40"/>
      <c r="C168" s="228" t="s">
        <v>526</v>
      </c>
      <c r="D168" s="228" t="s">
        <v>365</v>
      </c>
      <c r="E168" s="229" t="s">
        <v>3351</v>
      </c>
      <c r="F168" s="230" t="s">
        <v>3352</v>
      </c>
      <c r="G168" s="231" t="s">
        <v>603</v>
      </c>
      <c r="H168" s="232">
        <v>1</v>
      </c>
      <c r="I168" s="233"/>
      <c r="J168" s="234">
        <f>ROUND(I168*H168,2)</f>
        <v>0</v>
      </c>
      <c r="K168" s="230" t="s">
        <v>1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558</v>
      </c>
      <c r="AT168" s="239" t="s">
        <v>365</v>
      </c>
      <c r="AU168" s="239" t="s">
        <v>83</v>
      </c>
      <c r="AY168" s="18" t="s">
        <v>362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88</v>
      </c>
      <c r="BK168" s="240">
        <f>ROUND(I168*H168,2)</f>
        <v>0</v>
      </c>
      <c r="BL168" s="18" t="s">
        <v>558</v>
      </c>
      <c r="BM168" s="239" t="s">
        <v>5240</v>
      </c>
    </row>
    <row r="169" s="2" customFormat="1" ht="24.15" customHeight="1">
      <c r="A169" s="39"/>
      <c r="B169" s="40"/>
      <c r="C169" s="228" t="s">
        <v>530</v>
      </c>
      <c r="D169" s="228" t="s">
        <v>365</v>
      </c>
      <c r="E169" s="229" t="s">
        <v>3354</v>
      </c>
      <c r="F169" s="230" t="s">
        <v>3355</v>
      </c>
      <c r="G169" s="231" t="s">
        <v>603</v>
      </c>
      <c r="H169" s="232">
        <v>1</v>
      </c>
      <c r="I169" s="233"/>
      <c r="J169" s="234">
        <f>ROUND(I169*H169,2)</f>
        <v>0</v>
      </c>
      <c r="K169" s="230" t="s">
        <v>1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558</v>
      </c>
      <c r="AT169" s="239" t="s">
        <v>365</v>
      </c>
      <c r="AU169" s="239" t="s">
        <v>83</v>
      </c>
      <c r="AY169" s="18" t="s">
        <v>362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88</v>
      </c>
      <c r="BK169" s="240">
        <f>ROUND(I169*H169,2)</f>
        <v>0</v>
      </c>
      <c r="BL169" s="18" t="s">
        <v>558</v>
      </c>
      <c r="BM169" s="239" t="s">
        <v>5241</v>
      </c>
    </row>
    <row r="170" s="2" customFormat="1" ht="16.5" customHeight="1">
      <c r="A170" s="39"/>
      <c r="B170" s="40"/>
      <c r="C170" s="228" t="s">
        <v>536</v>
      </c>
      <c r="D170" s="228" t="s">
        <v>365</v>
      </c>
      <c r="E170" s="229" t="s">
        <v>3357</v>
      </c>
      <c r="F170" s="230" t="s">
        <v>3358</v>
      </c>
      <c r="G170" s="231" t="s">
        <v>603</v>
      </c>
      <c r="H170" s="232">
        <v>1</v>
      </c>
      <c r="I170" s="233"/>
      <c r="J170" s="234">
        <f>ROUND(I170*H170,2)</f>
        <v>0</v>
      </c>
      <c r="K170" s="230" t="s">
        <v>1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558</v>
      </c>
      <c r="AT170" s="239" t="s">
        <v>365</v>
      </c>
      <c r="AU170" s="239" t="s">
        <v>83</v>
      </c>
      <c r="AY170" s="18" t="s">
        <v>362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88</v>
      </c>
      <c r="BK170" s="240">
        <f>ROUND(I170*H170,2)</f>
        <v>0</v>
      </c>
      <c r="BL170" s="18" t="s">
        <v>558</v>
      </c>
      <c r="BM170" s="239" t="s">
        <v>5242</v>
      </c>
    </row>
    <row r="171" s="2" customFormat="1" ht="16.5" customHeight="1">
      <c r="A171" s="39"/>
      <c r="B171" s="40"/>
      <c r="C171" s="228" t="s">
        <v>540</v>
      </c>
      <c r="D171" s="228" t="s">
        <v>365</v>
      </c>
      <c r="E171" s="229" t="s">
        <v>3360</v>
      </c>
      <c r="F171" s="230" t="s">
        <v>3361</v>
      </c>
      <c r="G171" s="231" t="s">
        <v>603</v>
      </c>
      <c r="H171" s="232">
        <v>1</v>
      </c>
      <c r="I171" s="233"/>
      <c r="J171" s="234">
        <f>ROUND(I171*H171,2)</f>
        <v>0</v>
      </c>
      <c r="K171" s="230" t="s">
        <v>1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558</v>
      </c>
      <c r="AT171" s="239" t="s">
        <v>365</v>
      </c>
      <c r="AU171" s="239" t="s">
        <v>83</v>
      </c>
      <c r="AY171" s="18" t="s">
        <v>362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88</v>
      </c>
      <c r="BK171" s="240">
        <f>ROUND(I171*H171,2)</f>
        <v>0</v>
      </c>
      <c r="BL171" s="18" t="s">
        <v>558</v>
      </c>
      <c r="BM171" s="239" t="s">
        <v>5243</v>
      </c>
    </row>
    <row r="172" s="2" customFormat="1" ht="16.5" customHeight="1">
      <c r="A172" s="39"/>
      <c r="B172" s="40"/>
      <c r="C172" s="228" t="s">
        <v>544</v>
      </c>
      <c r="D172" s="228" t="s">
        <v>365</v>
      </c>
      <c r="E172" s="229" t="s">
        <v>3363</v>
      </c>
      <c r="F172" s="230" t="s">
        <v>3364</v>
      </c>
      <c r="G172" s="231" t="s">
        <v>603</v>
      </c>
      <c r="H172" s="232">
        <v>1</v>
      </c>
      <c r="I172" s="233"/>
      <c r="J172" s="234">
        <f>ROUND(I172*H172,2)</f>
        <v>0</v>
      </c>
      <c r="K172" s="230" t="s">
        <v>1</v>
      </c>
      <c r="L172" s="45"/>
      <c r="M172" s="288" t="s">
        <v>1</v>
      </c>
      <c r="N172" s="289" t="s">
        <v>42</v>
      </c>
      <c r="O172" s="290"/>
      <c r="P172" s="291">
        <f>O172*H172</f>
        <v>0</v>
      </c>
      <c r="Q172" s="291">
        <v>0</v>
      </c>
      <c r="R172" s="291">
        <f>Q172*H172</f>
        <v>0</v>
      </c>
      <c r="S172" s="291">
        <v>0</v>
      </c>
      <c r="T172" s="292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558</v>
      </c>
      <c r="AT172" s="239" t="s">
        <v>365</v>
      </c>
      <c r="AU172" s="239" t="s">
        <v>83</v>
      </c>
      <c r="AY172" s="18" t="s">
        <v>362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88</v>
      </c>
      <c r="BK172" s="240">
        <f>ROUND(I172*H172,2)</f>
        <v>0</v>
      </c>
      <c r="BL172" s="18" t="s">
        <v>558</v>
      </c>
      <c r="BM172" s="239" t="s">
        <v>5244</v>
      </c>
    </row>
    <row r="173" s="2" customFormat="1" ht="6.96" customHeight="1">
      <c r="A173" s="39"/>
      <c r="B173" s="67"/>
      <c r="C173" s="68"/>
      <c r="D173" s="68"/>
      <c r="E173" s="68"/>
      <c r="F173" s="68"/>
      <c r="G173" s="68"/>
      <c r="H173" s="68"/>
      <c r="I173" s="68"/>
      <c r="J173" s="68"/>
      <c r="K173" s="68"/>
      <c r="L173" s="45"/>
      <c r="M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</row>
  </sheetData>
  <sheetProtection sheet="1" autoFilter="0" formatColumns="0" formatRows="0" objects="1" scenarios="1" spinCount="100000" saltValue="jcNQOoKQ6aXl58jpBz3bLNUe7zcsMPGsP0jWFdjOfdku6iR0y2G8tAIwbcmN/SprnuQT5K/577TcNUCuaNa70w==" hashValue="nuihlFtreNzG+uIiZ+hPLaDHyonW7D5ZbonDp1XyMnYpMEQcQa58kwxHNvc8PP8YGCgMIw4DB878qX55wAZh3A==" algorithmName="SHA-512" password="CC35"/>
  <autoFilter ref="C129:K17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313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 s="1" customFormat="1" ht="12" customHeight="1">
      <c r="B8" s="21"/>
      <c r="D8" s="152" t="s">
        <v>325</v>
      </c>
      <c r="L8" s="21"/>
    </row>
    <row r="9" s="2" customFormat="1" ht="16.5" customHeight="1">
      <c r="A9" s="39"/>
      <c r="B9" s="45"/>
      <c r="C9" s="39"/>
      <c r="D9" s="39"/>
      <c r="E9" s="153" t="s">
        <v>4429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327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5245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6. 8. 2025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ROUND((SUM(BE122:BE139)),  2)</f>
        <v>0</v>
      </c>
      <c r="G35" s="39"/>
      <c r="H35" s="39"/>
      <c r="I35" s="166">
        <v>0.20999999999999999</v>
      </c>
      <c r="J35" s="165">
        <f>ROUND(((SUM(BE122:BE139))*I35),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ROUND((SUM(BF122:BF139)),  2)</f>
        <v>0</v>
      </c>
      <c r="G36" s="39"/>
      <c r="H36" s="39"/>
      <c r="I36" s="166">
        <v>0.12</v>
      </c>
      <c r="J36" s="165">
        <f>ROUND(((SUM(BF122:BF139))*I36),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ROUND((SUM(BG122:BG139)),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ROUND((SUM(BH122:BH139)),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ROUND((SUM(BI122:BI139)),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4429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327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EPS2 - EPS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Ústecká 2855, Česká Lípa </v>
      </c>
      <c r="G91" s="41"/>
      <c r="H91" s="41"/>
      <c r="I91" s="33" t="s">
        <v>22</v>
      </c>
      <c r="J91" s="80" t="str">
        <f>IF(J14="","",J14)</f>
        <v>6. 8. 2025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Č. Lípa, n. T.G.M. 1/1, 47 001 Česká Lípa</v>
      </c>
      <c r="G93" s="41"/>
      <c r="H93" s="41"/>
      <c r="I93" s="33" t="s">
        <v>30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330</v>
      </c>
      <c r="D96" s="187"/>
      <c r="E96" s="187"/>
      <c r="F96" s="187"/>
      <c r="G96" s="187"/>
      <c r="H96" s="187"/>
      <c r="I96" s="187"/>
      <c r="J96" s="188" t="s">
        <v>331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332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333</v>
      </c>
    </row>
    <row r="99" s="9" customFormat="1" ht="24.96" customHeight="1">
      <c r="A99" s="9"/>
      <c r="B99" s="190"/>
      <c r="C99" s="191"/>
      <c r="D99" s="192" t="s">
        <v>3367</v>
      </c>
      <c r="E99" s="193"/>
      <c r="F99" s="193"/>
      <c r="G99" s="193"/>
      <c r="H99" s="193"/>
      <c r="I99" s="193"/>
      <c r="J99" s="194">
        <f>J123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3368</v>
      </c>
      <c r="E100" s="193"/>
      <c r="F100" s="193"/>
      <c r="G100" s="193"/>
      <c r="H100" s="193"/>
      <c r="I100" s="193"/>
      <c r="J100" s="194">
        <f>J132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347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5" t="str">
        <f>E7</f>
        <v>Stavební úpravy Ústecká 2855, Česká Lípa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325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5" t="s">
        <v>4429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327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EPS2 - EPS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 xml:space="preserve">Ústecká 2855, Česká Lípa </v>
      </c>
      <c r="G116" s="41"/>
      <c r="H116" s="41"/>
      <c r="I116" s="33" t="s">
        <v>22</v>
      </c>
      <c r="J116" s="80" t="str">
        <f>IF(J14="","",J14)</f>
        <v>6. 8. 2025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E17</f>
        <v>Město Č. Lípa, n. T.G.M. 1/1, 47 001 Česká Lípa</v>
      </c>
      <c r="G118" s="41"/>
      <c r="H118" s="41"/>
      <c r="I118" s="33" t="s">
        <v>30</v>
      </c>
      <c r="J118" s="37" t="str">
        <f>E23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IF(E20="","",E20)</f>
        <v>Vyplň údaj</v>
      </c>
      <c r="G119" s="41"/>
      <c r="H119" s="41"/>
      <c r="I119" s="33" t="s">
        <v>33</v>
      </c>
      <c r="J119" s="37" t="str">
        <f>E26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1"/>
      <c r="B121" s="202"/>
      <c r="C121" s="203" t="s">
        <v>348</v>
      </c>
      <c r="D121" s="204" t="s">
        <v>61</v>
      </c>
      <c r="E121" s="204" t="s">
        <v>57</v>
      </c>
      <c r="F121" s="204" t="s">
        <v>58</v>
      </c>
      <c r="G121" s="204" t="s">
        <v>349</v>
      </c>
      <c r="H121" s="204" t="s">
        <v>350</v>
      </c>
      <c r="I121" s="204" t="s">
        <v>351</v>
      </c>
      <c r="J121" s="204" t="s">
        <v>331</v>
      </c>
      <c r="K121" s="205" t="s">
        <v>352</v>
      </c>
      <c r="L121" s="206"/>
      <c r="M121" s="101" t="s">
        <v>1</v>
      </c>
      <c r="N121" s="102" t="s">
        <v>40</v>
      </c>
      <c r="O121" s="102" t="s">
        <v>353</v>
      </c>
      <c r="P121" s="102" t="s">
        <v>354</v>
      </c>
      <c r="Q121" s="102" t="s">
        <v>355</v>
      </c>
      <c r="R121" s="102" t="s">
        <v>356</v>
      </c>
      <c r="S121" s="102" t="s">
        <v>357</v>
      </c>
      <c r="T121" s="103" t="s">
        <v>358</v>
      </c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</row>
    <row r="122" s="2" customFormat="1" ht="22.8" customHeight="1">
      <c r="A122" s="39"/>
      <c r="B122" s="40"/>
      <c r="C122" s="108" t="s">
        <v>359</v>
      </c>
      <c r="D122" s="41"/>
      <c r="E122" s="41"/>
      <c r="F122" s="41"/>
      <c r="G122" s="41"/>
      <c r="H122" s="41"/>
      <c r="I122" s="41"/>
      <c r="J122" s="207">
        <f>BK122</f>
        <v>0</v>
      </c>
      <c r="K122" s="41"/>
      <c r="L122" s="45"/>
      <c r="M122" s="104"/>
      <c r="N122" s="208"/>
      <c r="O122" s="105"/>
      <c r="P122" s="209">
        <f>P123+P132</f>
        <v>0</v>
      </c>
      <c r="Q122" s="105"/>
      <c r="R122" s="209">
        <f>R123+R132</f>
        <v>0</v>
      </c>
      <c r="S122" s="105"/>
      <c r="T122" s="210">
        <f>T123+T132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75</v>
      </c>
      <c r="AU122" s="18" t="s">
        <v>333</v>
      </c>
      <c r="BK122" s="211">
        <f>BK123+BK132</f>
        <v>0</v>
      </c>
    </row>
    <row r="123" s="12" customFormat="1" ht="25.92" customHeight="1">
      <c r="A123" s="12"/>
      <c r="B123" s="212"/>
      <c r="C123" s="213"/>
      <c r="D123" s="214" t="s">
        <v>75</v>
      </c>
      <c r="E123" s="215" t="s">
        <v>2577</v>
      </c>
      <c r="F123" s="215" t="s">
        <v>3369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SUM(P124:P131)</f>
        <v>0</v>
      </c>
      <c r="Q123" s="220"/>
      <c r="R123" s="221">
        <f>SUM(R124:R131)</f>
        <v>0</v>
      </c>
      <c r="S123" s="220"/>
      <c r="T123" s="222">
        <f>SUM(T124:T131)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83</v>
      </c>
      <c r="AT123" s="224" t="s">
        <v>75</v>
      </c>
      <c r="AU123" s="224" t="s">
        <v>76</v>
      </c>
      <c r="AY123" s="223" t="s">
        <v>362</v>
      </c>
      <c r="BK123" s="225">
        <f>SUM(BK124:BK131)</f>
        <v>0</v>
      </c>
    </row>
    <row r="124" s="2" customFormat="1" ht="16.5" customHeight="1">
      <c r="A124" s="39"/>
      <c r="B124" s="40"/>
      <c r="C124" s="228" t="s">
        <v>83</v>
      </c>
      <c r="D124" s="228" t="s">
        <v>365</v>
      </c>
      <c r="E124" s="229" t="s">
        <v>3386</v>
      </c>
      <c r="F124" s="230" t="s">
        <v>3387</v>
      </c>
      <c r="G124" s="231" t="s">
        <v>603</v>
      </c>
      <c r="H124" s="232">
        <v>236</v>
      </c>
      <c r="I124" s="233"/>
      <c r="J124" s="234">
        <f>ROUND(I124*H124,2)</f>
        <v>0</v>
      </c>
      <c r="K124" s="230" t="s">
        <v>471</v>
      </c>
      <c r="L124" s="45"/>
      <c r="M124" s="235" t="s">
        <v>1</v>
      </c>
      <c r="N124" s="236" t="s">
        <v>42</v>
      </c>
      <c r="O124" s="92"/>
      <c r="P124" s="237">
        <f>O124*H124</f>
        <v>0</v>
      </c>
      <c r="Q124" s="237">
        <v>0</v>
      </c>
      <c r="R124" s="237">
        <f>Q124*H124</f>
        <v>0</v>
      </c>
      <c r="S124" s="237">
        <v>0</v>
      </c>
      <c r="T124" s="238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9" t="s">
        <v>370</v>
      </c>
      <c r="AT124" s="239" t="s">
        <v>365</v>
      </c>
      <c r="AU124" s="239" t="s">
        <v>83</v>
      </c>
      <c r="AY124" s="18" t="s">
        <v>362</v>
      </c>
      <c r="BE124" s="240">
        <f>IF(N124="základní",J124,0)</f>
        <v>0</v>
      </c>
      <c r="BF124" s="240">
        <f>IF(N124="snížená",J124,0)</f>
        <v>0</v>
      </c>
      <c r="BG124" s="240">
        <f>IF(N124="zákl. přenesená",J124,0)</f>
        <v>0</v>
      </c>
      <c r="BH124" s="240">
        <f>IF(N124="sníž. přenesená",J124,0)</f>
        <v>0</v>
      </c>
      <c r="BI124" s="240">
        <f>IF(N124="nulová",J124,0)</f>
        <v>0</v>
      </c>
      <c r="BJ124" s="18" t="s">
        <v>88</v>
      </c>
      <c r="BK124" s="240">
        <f>ROUND(I124*H124,2)</f>
        <v>0</v>
      </c>
      <c r="BL124" s="18" t="s">
        <v>370</v>
      </c>
      <c r="BM124" s="239" t="s">
        <v>450</v>
      </c>
    </row>
    <row r="125" s="2" customFormat="1" ht="16.5" customHeight="1">
      <c r="A125" s="39"/>
      <c r="B125" s="40"/>
      <c r="C125" s="228" t="s">
        <v>88</v>
      </c>
      <c r="D125" s="228" t="s">
        <v>365</v>
      </c>
      <c r="E125" s="229" t="s">
        <v>3388</v>
      </c>
      <c r="F125" s="230" t="s">
        <v>3389</v>
      </c>
      <c r="G125" s="231" t="s">
        <v>603</v>
      </c>
      <c r="H125" s="232">
        <v>236</v>
      </c>
      <c r="I125" s="233"/>
      <c r="J125" s="234">
        <f>ROUND(I125*H125,2)</f>
        <v>0</v>
      </c>
      <c r="K125" s="230" t="s">
        <v>471</v>
      </c>
      <c r="L125" s="45"/>
      <c r="M125" s="235" t="s">
        <v>1</v>
      </c>
      <c r="N125" s="236" t="s">
        <v>42</v>
      </c>
      <c r="O125" s="92"/>
      <c r="P125" s="237">
        <f>O125*H125</f>
        <v>0</v>
      </c>
      <c r="Q125" s="237">
        <v>0</v>
      </c>
      <c r="R125" s="237">
        <f>Q125*H125</f>
        <v>0</v>
      </c>
      <c r="S125" s="237">
        <v>0</v>
      </c>
      <c r="T125" s="238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9" t="s">
        <v>370</v>
      </c>
      <c r="AT125" s="239" t="s">
        <v>365</v>
      </c>
      <c r="AU125" s="239" t="s">
        <v>83</v>
      </c>
      <c r="AY125" s="18" t="s">
        <v>362</v>
      </c>
      <c r="BE125" s="240">
        <f>IF(N125="základní",J125,0)</f>
        <v>0</v>
      </c>
      <c r="BF125" s="240">
        <f>IF(N125="snížená",J125,0)</f>
        <v>0</v>
      </c>
      <c r="BG125" s="240">
        <f>IF(N125="zákl. přenesená",J125,0)</f>
        <v>0</v>
      </c>
      <c r="BH125" s="240">
        <f>IF(N125="sníž. přenesená",J125,0)</f>
        <v>0</v>
      </c>
      <c r="BI125" s="240">
        <f>IF(N125="nulová",J125,0)</f>
        <v>0</v>
      </c>
      <c r="BJ125" s="18" t="s">
        <v>88</v>
      </c>
      <c r="BK125" s="240">
        <f>ROUND(I125*H125,2)</f>
        <v>0</v>
      </c>
      <c r="BL125" s="18" t="s">
        <v>370</v>
      </c>
      <c r="BM125" s="239" t="s">
        <v>461</v>
      </c>
    </row>
    <row r="126" s="2" customFormat="1" ht="24.15" customHeight="1">
      <c r="A126" s="39"/>
      <c r="B126" s="40"/>
      <c r="C126" s="228" t="s">
        <v>104</v>
      </c>
      <c r="D126" s="228" t="s">
        <v>365</v>
      </c>
      <c r="E126" s="229" t="s">
        <v>3392</v>
      </c>
      <c r="F126" s="230" t="s">
        <v>3393</v>
      </c>
      <c r="G126" s="231" t="s">
        <v>603</v>
      </c>
      <c r="H126" s="232">
        <v>12</v>
      </c>
      <c r="I126" s="233"/>
      <c r="J126" s="234">
        <f>ROUND(I126*H126,2)</f>
        <v>0</v>
      </c>
      <c r="K126" s="230" t="s">
        <v>471</v>
      </c>
      <c r="L126" s="45"/>
      <c r="M126" s="235" t="s">
        <v>1</v>
      </c>
      <c r="N126" s="236" t="s">
        <v>42</v>
      </c>
      <c r="O126" s="92"/>
      <c r="P126" s="237">
        <f>O126*H126</f>
        <v>0</v>
      </c>
      <c r="Q126" s="237">
        <v>0</v>
      </c>
      <c r="R126" s="237">
        <f>Q126*H126</f>
        <v>0</v>
      </c>
      <c r="S126" s="237">
        <v>0</v>
      </c>
      <c r="T126" s="238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9" t="s">
        <v>370</v>
      </c>
      <c r="AT126" s="239" t="s">
        <v>365</v>
      </c>
      <c r="AU126" s="239" t="s">
        <v>83</v>
      </c>
      <c r="AY126" s="18" t="s">
        <v>362</v>
      </c>
      <c r="BE126" s="240">
        <f>IF(N126="základní",J126,0)</f>
        <v>0</v>
      </c>
      <c r="BF126" s="240">
        <f>IF(N126="snížená",J126,0)</f>
        <v>0</v>
      </c>
      <c r="BG126" s="240">
        <f>IF(N126="zákl. přenesená",J126,0)</f>
        <v>0</v>
      </c>
      <c r="BH126" s="240">
        <f>IF(N126="sníž. přenesená",J126,0)</f>
        <v>0</v>
      </c>
      <c r="BI126" s="240">
        <f>IF(N126="nulová",J126,0)</f>
        <v>0</v>
      </c>
      <c r="BJ126" s="18" t="s">
        <v>88</v>
      </c>
      <c r="BK126" s="240">
        <f>ROUND(I126*H126,2)</f>
        <v>0</v>
      </c>
      <c r="BL126" s="18" t="s">
        <v>370</v>
      </c>
      <c r="BM126" s="239" t="s">
        <v>484</v>
      </c>
    </row>
    <row r="127" s="2" customFormat="1" ht="24.15" customHeight="1">
      <c r="A127" s="39"/>
      <c r="B127" s="40"/>
      <c r="C127" s="228" t="s">
        <v>370</v>
      </c>
      <c r="D127" s="228" t="s">
        <v>365</v>
      </c>
      <c r="E127" s="229" t="s">
        <v>3394</v>
      </c>
      <c r="F127" s="230" t="s">
        <v>3395</v>
      </c>
      <c r="G127" s="231" t="s">
        <v>603</v>
      </c>
      <c r="H127" s="232">
        <v>16</v>
      </c>
      <c r="I127" s="233"/>
      <c r="J127" s="234">
        <f>ROUND(I127*H127,2)</f>
        <v>0</v>
      </c>
      <c r="K127" s="230" t="s">
        <v>471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370</v>
      </c>
      <c r="AT127" s="239" t="s">
        <v>365</v>
      </c>
      <c r="AU127" s="239" t="s">
        <v>83</v>
      </c>
      <c r="AY127" s="18" t="s">
        <v>362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88</v>
      </c>
      <c r="BK127" s="240">
        <f>ROUND(I127*H127,2)</f>
        <v>0</v>
      </c>
      <c r="BL127" s="18" t="s">
        <v>370</v>
      </c>
      <c r="BM127" s="239" t="s">
        <v>492</v>
      </c>
    </row>
    <row r="128" s="2" customFormat="1" ht="16.5" customHeight="1">
      <c r="A128" s="39"/>
      <c r="B128" s="40"/>
      <c r="C128" s="228" t="s">
        <v>363</v>
      </c>
      <c r="D128" s="228" t="s">
        <v>365</v>
      </c>
      <c r="E128" s="229" t="s">
        <v>3396</v>
      </c>
      <c r="F128" s="230" t="s">
        <v>3397</v>
      </c>
      <c r="G128" s="231" t="s">
        <v>603</v>
      </c>
      <c r="H128" s="232">
        <v>16</v>
      </c>
      <c r="I128" s="233"/>
      <c r="J128" s="234">
        <f>ROUND(I128*H128,2)</f>
        <v>0</v>
      </c>
      <c r="K128" s="230" t="s">
        <v>471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370</v>
      </c>
      <c r="AT128" s="239" t="s">
        <v>365</v>
      </c>
      <c r="AU128" s="239" t="s">
        <v>83</v>
      </c>
      <c r="AY128" s="18" t="s">
        <v>362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370</v>
      </c>
      <c r="BM128" s="239" t="s">
        <v>502</v>
      </c>
    </row>
    <row r="129" s="2" customFormat="1" ht="24.15" customHeight="1">
      <c r="A129" s="39"/>
      <c r="B129" s="40"/>
      <c r="C129" s="228" t="s">
        <v>386</v>
      </c>
      <c r="D129" s="228" t="s">
        <v>365</v>
      </c>
      <c r="E129" s="229" t="s">
        <v>3398</v>
      </c>
      <c r="F129" s="230" t="s">
        <v>3399</v>
      </c>
      <c r="G129" s="231" t="s">
        <v>403</v>
      </c>
      <c r="H129" s="232">
        <v>1500</v>
      </c>
      <c r="I129" s="233"/>
      <c r="J129" s="234">
        <f>ROUND(I129*H129,2)</f>
        <v>0</v>
      </c>
      <c r="K129" s="230" t="s">
        <v>471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370</v>
      </c>
      <c r="AT129" s="239" t="s">
        <v>365</v>
      </c>
      <c r="AU129" s="239" t="s">
        <v>83</v>
      </c>
      <c r="AY129" s="18" t="s">
        <v>362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370</v>
      </c>
      <c r="BM129" s="239" t="s">
        <v>517</v>
      </c>
    </row>
    <row r="130" s="2" customFormat="1" ht="24.15" customHeight="1">
      <c r="A130" s="39"/>
      <c r="B130" s="40"/>
      <c r="C130" s="228" t="s">
        <v>397</v>
      </c>
      <c r="D130" s="228" t="s">
        <v>365</v>
      </c>
      <c r="E130" s="229" t="s">
        <v>3400</v>
      </c>
      <c r="F130" s="230" t="s">
        <v>3401</v>
      </c>
      <c r="G130" s="231" t="s">
        <v>403</v>
      </c>
      <c r="H130" s="232">
        <v>300</v>
      </c>
      <c r="I130" s="233"/>
      <c r="J130" s="234">
        <f>ROUND(I130*H130,2)</f>
        <v>0</v>
      </c>
      <c r="K130" s="230" t="s">
        <v>471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370</v>
      </c>
      <c r="AT130" s="239" t="s">
        <v>365</v>
      </c>
      <c r="AU130" s="239" t="s">
        <v>83</v>
      </c>
      <c r="AY130" s="18" t="s">
        <v>362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370</v>
      </c>
      <c r="BM130" s="239" t="s">
        <v>526</v>
      </c>
    </row>
    <row r="131" s="2" customFormat="1" ht="16.5" customHeight="1">
      <c r="A131" s="39"/>
      <c r="B131" s="40"/>
      <c r="C131" s="228" t="s">
        <v>383</v>
      </c>
      <c r="D131" s="228" t="s">
        <v>365</v>
      </c>
      <c r="E131" s="229" t="s">
        <v>3408</v>
      </c>
      <c r="F131" s="230" t="s">
        <v>3409</v>
      </c>
      <c r="G131" s="231" t="s">
        <v>591</v>
      </c>
      <c r="H131" s="232">
        <v>1</v>
      </c>
      <c r="I131" s="233"/>
      <c r="J131" s="234">
        <f>ROUND(I131*H131,2)</f>
        <v>0</v>
      </c>
      <c r="K131" s="230" t="s">
        <v>471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370</v>
      </c>
      <c r="AT131" s="239" t="s">
        <v>365</v>
      </c>
      <c r="AU131" s="239" t="s">
        <v>83</v>
      </c>
      <c r="AY131" s="18" t="s">
        <v>362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370</v>
      </c>
      <c r="BM131" s="239" t="s">
        <v>574</v>
      </c>
    </row>
    <row r="132" s="12" customFormat="1" ht="25.92" customHeight="1">
      <c r="A132" s="12"/>
      <c r="B132" s="212"/>
      <c r="C132" s="213"/>
      <c r="D132" s="214" t="s">
        <v>75</v>
      </c>
      <c r="E132" s="215" t="s">
        <v>2857</v>
      </c>
      <c r="F132" s="215" t="s">
        <v>3410</v>
      </c>
      <c r="G132" s="213"/>
      <c r="H132" s="213"/>
      <c r="I132" s="216"/>
      <c r="J132" s="217">
        <f>BK132</f>
        <v>0</v>
      </c>
      <c r="K132" s="213"/>
      <c r="L132" s="218"/>
      <c r="M132" s="219"/>
      <c r="N132" s="220"/>
      <c r="O132" s="220"/>
      <c r="P132" s="221">
        <f>SUM(P133:P139)</f>
        <v>0</v>
      </c>
      <c r="Q132" s="220"/>
      <c r="R132" s="221">
        <f>SUM(R133:R139)</f>
        <v>0</v>
      </c>
      <c r="S132" s="220"/>
      <c r="T132" s="222">
        <f>SUM(T133:T139)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83</v>
      </c>
      <c r="AT132" s="224" t="s">
        <v>75</v>
      </c>
      <c r="AU132" s="224" t="s">
        <v>76</v>
      </c>
      <c r="AY132" s="223" t="s">
        <v>362</v>
      </c>
      <c r="BK132" s="225">
        <f>SUM(BK133:BK139)</f>
        <v>0</v>
      </c>
    </row>
    <row r="133" s="2" customFormat="1" ht="16.5" customHeight="1">
      <c r="A133" s="39"/>
      <c r="B133" s="40"/>
      <c r="C133" s="228" t="s">
        <v>406</v>
      </c>
      <c r="D133" s="228" t="s">
        <v>365</v>
      </c>
      <c r="E133" s="229" t="s">
        <v>3411</v>
      </c>
      <c r="F133" s="230" t="s">
        <v>3412</v>
      </c>
      <c r="G133" s="231" t="s">
        <v>591</v>
      </c>
      <c r="H133" s="232">
        <v>1</v>
      </c>
      <c r="I133" s="233"/>
      <c r="J133" s="234">
        <f>ROUND(I133*H133,2)</f>
        <v>0</v>
      </c>
      <c r="K133" s="230" t="s">
        <v>471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83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1132</v>
      </c>
    </row>
    <row r="134" s="2" customFormat="1" ht="21.75" customHeight="1">
      <c r="A134" s="39"/>
      <c r="B134" s="40"/>
      <c r="C134" s="228" t="s">
        <v>411</v>
      </c>
      <c r="D134" s="228" t="s">
        <v>365</v>
      </c>
      <c r="E134" s="229" t="s">
        <v>3413</v>
      </c>
      <c r="F134" s="230" t="s">
        <v>3414</v>
      </c>
      <c r="G134" s="231" t="s">
        <v>591</v>
      </c>
      <c r="H134" s="232">
        <v>1</v>
      </c>
      <c r="I134" s="233"/>
      <c r="J134" s="234">
        <f>ROUND(I134*H134,2)</f>
        <v>0</v>
      </c>
      <c r="K134" s="230" t="s">
        <v>471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83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1141</v>
      </c>
    </row>
    <row r="135" s="2" customFormat="1" ht="16.5" customHeight="1">
      <c r="A135" s="39"/>
      <c r="B135" s="40"/>
      <c r="C135" s="228" t="s">
        <v>416</v>
      </c>
      <c r="D135" s="228" t="s">
        <v>365</v>
      </c>
      <c r="E135" s="229" t="s">
        <v>3417</v>
      </c>
      <c r="F135" s="230" t="s">
        <v>3418</v>
      </c>
      <c r="G135" s="231" t="s">
        <v>591</v>
      </c>
      <c r="H135" s="232">
        <v>1</v>
      </c>
      <c r="I135" s="233"/>
      <c r="J135" s="234">
        <f>ROUND(I135*H135,2)</f>
        <v>0</v>
      </c>
      <c r="K135" s="230" t="s">
        <v>471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83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1159</v>
      </c>
    </row>
    <row r="136" s="2" customFormat="1" ht="16.5" customHeight="1">
      <c r="A136" s="39"/>
      <c r="B136" s="40"/>
      <c r="C136" s="228" t="s">
        <v>8</v>
      </c>
      <c r="D136" s="228" t="s">
        <v>365</v>
      </c>
      <c r="E136" s="229" t="s">
        <v>3419</v>
      </c>
      <c r="F136" s="230" t="s">
        <v>3420</v>
      </c>
      <c r="G136" s="231" t="s">
        <v>591</v>
      </c>
      <c r="H136" s="232">
        <v>1</v>
      </c>
      <c r="I136" s="233"/>
      <c r="J136" s="234">
        <f>ROUND(I136*H136,2)</f>
        <v>0</v>
      </c>
      <c r="K136" s="230" t="s">
        <v>471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83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1171</v>
      </c>
    </row>
    <row r="137" s="2" customFormat="1" ht="16.5" customHeight="1">
      <c r="A137" s="39"/>
      <c r="B137" s="40"/>
      <c r="C137" s="228" t="s">
        <v>427</v>
      </c>
      <c r="D137" s="228" t="s">
        <v>365</v>
      </c>
      <c r="E137" s="229" t="s">
        <v>3421</v>
      </c>
      <c r="F137" s="230" t="s">
        <v>3422</v>
      </c>
      <c r="G137" s="231" t="s">
        <v>591</v>
      </c>
      <c r="H137" s="232">
        <v>1</v>
      </c>
      <c r="I137" s="233"/>
      <c r="J137" s="234">
        <f>ROUND(I137*H137,2)</f>
        <v>0</v>
      </c>
      <c r="K137" s="230" t="s">
        <v>471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370</v>
      </c>
      <c r="AT137" s="239" t="s">
        <v>365</v>
      </c>
      <c r="AU137" s="239" t="s">
        <v>83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370</v>
      </c>
      <c r="BM137" s="239" t="s">
        <v>1180</v>
      </c>
    </row>
    <row r="138" s="2" customFormat="1" ht="16.5" customHeight="1">
      <c r="A138" s="39"/>
      <c r="B138" s="40"/>
      <c r="C138" s="228" t="s">
        <v>431</v>
      </c>
      <c r="D138" s="228" t="s">
        <v>365</v>
      </c>
      <c r="E138" s="229" t="s">
        <v>3423</v>
      </c>
      <c r="F138" s="230" t="s">
        <v>3424</v>
      </c>
      <c r="G138" s="231" t="s">
        <v>591</v>
      </c>
      <c r="H138" s="232">
        <v>1</v>
      </c>
      <c r="I138" s="233"/>
      <c r="J138" s="234">
        <f>ROUND(I138*H138,2)</f>
        <v>0</v>
      </c>
      <c r="K138" s="230" t="s">
        <v>471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83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1190</v>
      </c>
    </row>
    <row r="139" s="2" customFormat="1" ht="16.5" customHeight="1">
      <c r="A139" s="39"/>
      <c r="B139" s="40"/>
      <c r="C139" s="228" t="s">
        <v>435</v>
      </c>
      <c r="D139" s="228" t="s">
        <v>365</v>
      </c>
      <c r="E139" s="229" t="s">
        <v>2859</v>
      </c>
      <c r="F139" s="230" t="s">
        <v>3425</v>
      </c>
      <c r="G139" s="231" t="s">
        <v>591</v>
      </c>
      <c r="H139" s="232">
        <v>1</v>
      </c>
      <c r="I139" s="233"/>
      <c r="J139" s="234">
        <f>ROUND(I139*H139,2)</f>
        <v>0</v>
      </c>
      <c r="K139" s="230" t="s">
        <v>1</v>
      </c>
      <c r="L139" s="45"/>
      <c r="M139" s="288" t="s">
        <v>1</v>
      </c>
      <c r="N139" s="289" t="s">
        <v>42</v>
      </c>
      <c r="O139" s="290"/>
      <c r="P139" s="291">
        <f>O139*H139</f>
        <v>0</v>
      </c>
      <c r="Q139" s="291">
        <v>0</v>
      </c>
      <c r="R139" s="291">
        <f>Q139*H139</f>
        <v>0</v>
      </c>
      <c r="S139" s="291">
        <v>0</v>
      </c>
      <c r="T139" s="292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370</v>
      </c>
      <c r="AT139" s="239" t="s">
        <v>365</v>
      </c>
      <c r="AU139" s="239" t="s">
        <v>83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5246</v>
      </c>
    </row>
    <row r="140" s="2" customFormat="1" ht="6.96" customHeight="1">
      <c r="A140" s="39"/>
      <c r="B140" s="67"/>
      <c r="C140" s="68"/>
      <c r="D140" s="68"/>
      <c r="E140" s="68"/>
      <c r="F140" s="68"/>
      <c r="G140" s="68"/>
      <c r="H140" s="68"/>
      <c r="I140" s="68"/>
      <c r="J140" s="68"/>
      <c r="K140" s="68"/>
      <c r="L140" s="45"/>
      <c r="M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</sheetData>
  <sheetProtection sheet="1" autoFilter="0" formatColumns="0" formatRows="0" objects="1" scenarios="1" spinCount="100000" saltValue="lGYQ7AUu/7rrZu0GSiq/87ej6ytjpjO0lawDOQ+5mjQYdBdiTw0tk1tbSCRgOaVX1IKMXOGnYhANTpoZreCuOA==" hashValue="rg1Xz9GCvfOzskrCy3qBFISKcoeanUu2I8DmMR+jEDSPpSNbfvIdf//mtx2wDObrN0u0qGW0EdNmPJV1E354Sw==" algorithmName="SHA-512" password="CC35"/>
  <autoFilter ref="C121:K13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316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 s="1" customFormat="1" ht="12" customHeight="1">
      <c r="B8" s="21"/>
      <c r="D8" s="152" t="s">
        <v>325</v>
      </c>
      <c r="L8" s="21"/>
    </row>
    <row r="9" s="2" customFormat="1" ht="16.5" customHeight="1">
      <c r="A9" s="39"/>
      <c r="B9" s="45"/>
      <c r="C9" s="39"/>
      <c r="D9" s="39"/>
      <c r="E9" s="153" t="s">
        <v>4429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327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5247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31</v>
      </c>
      <c r="G14" s="39"/>
      <c r="H14" s="39"/>
      <c r="I14" s="152" t="s">
        <v>22</v>
      </c>
      <c r="J14" s="155" t="str">
        <f>'Rekapitulace stavby'!AN8</f>
        <v>6. 8. 2025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>Město Č. Lípa, n. T.G.M. 1/1, 47 001 Česká Lípa</v>
      </c>
      <c r="F17" s="39"/>
      <c r="G17" s="39"/>
      <c r="H17" s="39"/>
      <c r="I17" s="152" t="s">
        <v>27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ROUND((SUM(BE126:BE173)),  2)</f>
        <v>0</v>
      </c>
      <c r="G35" s="39"/>
      <c r="H35" s="39"/>
      <c r="I35" s="166">
        <v>0.20999999999999999</v>
      </c>
      <c r="J35" s="165">
        <f>ROUND(((SUM(BE126:BE173))*I35),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ROUND((SUM(BF126:BF173)),  2)</f>
        <v>0</v>
      </c>
      <c r="G36" s="39"/>
      <c r="H36" s="39"/>
      <c r="I36" s="166">
        <v>0.12</v>
      </c>
      <c r="J36" s="165">
        <f>ROUND(((SUM(BF126:BF173))*I36),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ROUND((SUM(BG126:BG173)),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ROUND((SUM(BH126:BH173)),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ROUND((SUM(BI126:BI173)),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4429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327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UT.C - Vytápění objekt C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6. 8. 2025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Č. Lípa, n. T.G.M. 1/1, 47 001 Česká Lípa</v>
      </c>
      <c r="G93" s="41"/>
      <c r="H93" s="41"/>
      <c r="I93" s="33" t="s">
        <v>30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330</v>
      </c>
      <c r="D96" s="187"/>
      <c r="E96" s="187"/>
      <c r="F96" s="187"/>
      <c r="G96" s="187"/>
      <c r="H96" s="187"/>
      <c r="I96" s="187"/>
      <c r="J96" s="188" t="s">
        <v>331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332</v>
      </c>
      <c r="D98" s="41"/>
      <c r="E98" s="41"/>
      <c r="F98" s="41"/>
      <c r="G98" s="41"/>
      <c r="H98" s="41"/>
      <c r="I98" s="41"/>
      <c r="J98" s="111">
        <f>J126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333</v>
      </c>
    </row>
    <row r="99" s="9" customFormat="1" ht="24.96" customHeight="1">
      <c r="A99" s="9"/>
      <c r="B99" s="190"/>
      <c r="C99" s="191"/>
      <c r="D99" s="192" t="s">
        <v>340</v>
      </c>
      <c r="E99" s="193"/>
      <c r="F99" s="193"/>
      <c r="G99" s="193"/>
      <c r="H99" s="193"/>
      <c r="I99" s="193"/>
      <c r="J99" s="194">
        <f>J127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1900</v>
      </c>
      <c r="E100" s="198"/>
      <c r="F100" s="198"/>
      <c r="G100" s="198"/>
      <c r="H100" s="198"/>
      <c r="I100" s="198"/>
      <c r="J100" s="199">
        <f>J128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3464</v>
      </c>
      <c r="E101" s="198"/>
      <c r="F101" s="198"/>
      <c r="G101" s="198"/>
      <c r="H101" s="198"/>
      <c r="I101" s="198"/>
      <c r="J101" s="199">
        <f>J141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3428</v>
      </c>
      <c r="E102" s="198"/>
      <c r="F102" s="198"/>
      <c r="G102" s="198"/>
      <c r="H102" s="198"/>
      <c r="I102" s="198"/>
      <c r="J102" s="199">
        <f>J151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3429</v>
      </c>
      <c r="E103" s="198"/>
      <c r="F103" s="198"/>
      <c r="G103" s="198"/>
      <c r="H103" s="198"/>
      <c r="I103" s="198"/>
      <c r="J103" s="199">
        <f>J159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0"/>
      <c r="C104" s="191"/>
      <c r="D104" s="192" t="s">
        <v>343</v>
      </c>
      <c r="E104" s="193"/>
      <c r="F104" s="193"/>
      <c r="G104" s="193"/>
      <c r="H104" s="193"/>
      <c r="I104" s="193"/>
      <c r="J104" s="194">
        <f>J170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347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Stavební úpravy Ústecká 2855, Česká Lípa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325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5" t="s">
        <v>4429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327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E11</f>
        <v>UT.C - Vytápění objekt C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F14</f>
        <v xml:space="preserve"> </v>
      </c>
      <c r="G120" s="41"/>
      <c r="H120" s="41"/>
      <c r="I120" s="33" t="s">
        <v>22</v>
      </c>
      <c r="J120" s="80" t="str">
        <f>IF(J14="","",J14)</f>
        <v>6. 8. 2025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E17</f>
        <v>Město Č. Lípa, n. T.G.M. 1/1, 47 001 Česká Lípa</v>
      </c>
      <c r="G122" s="41"/>
      <c r="H122" s="41"/>
      <c r="I122" s="33" t="s">
        <v>30</v>
      </c>
      <c r="J122" s="37" t="str">
        <f>E23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IF(E20="","",E20)</f>
        <v>Vyplň údaj</v>
      </c>
      <c r="G123" s="41"/>
      <c r="H123" s="41"/>
      <c r="I123" s="33" t="s">
        <v>33</v>
      </c>
      <c r="J123" s="37" t="str">
        <f>E26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348</v>
      </c>
      <c r="D125" s="204" t="s">
        <v>61</v>
      </c>
      <c r="E125" s="204" t="s">
        <v>57</v>
      </c>
      <c r="F125" s="204" t="s">
        <v>58</v>
      </c>
      <c r="G125" s="204" t="s">
        <v>349</v>
      </c>
      <c r="H125" s="204" t="s">
        <v>350</v>
      </c>
      <c r="I125" s="204" t="s">
        <v>351</v>
      </c>
      <c r="J125" s="204" t="s">
        <v>331</v>
      </c>
      <c r="K125" s="205" t="s">
        <v>352</v>
      </c>
      <c r="L125" s="206"/>
      <c r="M125" s="101" t="s">
        <v>1</v>
      </c>
      <c r="N125" s="102" t="s">
        <v>40</v>
      </c>
      <c r="O125" s="102" t="s">
        <v>353</v>
      </c>
      <c r="P125" s="102" t="s">
        <v>354</v>
      </c>
      <c r="Q125" s="102" t="s">
        <v>355</v>
      </c>
      <c r="R125" s="102" t="s">
        <v>356</v>
      </c>
      <c r="S125" s="102" t="s">
        <v>357</v>
      </c>
      <c r="T125" s="103" t="s">
        <v>358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359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P127+P170</f>
        <v>0</v>
      </c>
      <c r="Q126" s="105"/>
      <c r="R126" s="209">
        <f>R127+R170</f>
        <v>0.47622000000000003</v>
      </c>
      <c r="S126" s="105"/>
      <c r="T126" s="210">
        <f>T127+T170</f>
        <v>0.18099999999999999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333</v>
      </c>
      <c r="BK126" s="211">
        <f>BK127+BK170</f>
        <v>0</v>
      </c>
    </row>
    <row r="127" s="12" customFormat="1" ht="25.92" customHeight="1">
      <c r="A127" s="12"/>
      <c r="B127" s="212"/>
      <c r="C127" s="213"/>
      <c r="D127" s="214" t="s">
        <v>75</v>
      </c>
      <c r="E127" s="215" t="s">
        <v>513</v>
      </c>
      <c r="F127" s="215" t="s">
        <v>514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P128+P141+P151+P159</f>
        <v>0</v>
      </c>
      <c r="Q127" s="220"/>
      <c r="R127" s="221">
        <f>R128+R141+R151+R159</f>
        <v>0.47622000000000003</v>
      </c>
      <c r="S127" s="220"/>
      <c r="T127" s="222">
        <f>T128+T141+T151+T159</f>
        <v>0.18099999999999999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88</v>
      </c>
      <c r="AT127" s="224" t="s">
        <v>75</v>
      </c>
      <c r="AU127" s="224" t="s">
        <v>76</v>
      </c>
      <c r="AY127" s="223" t="s">
        <v>362</v>
      </c>
      <c r="BK127" s="225">
        <f>BK128+BK141+BK151+BK159</f>
        <v>0</v>
      </c>
    </row>
    <row r="128" s="12" customFormat="1" ht="22.8" customHeight="1">
      <c r="A128" s="12"/>
      <c r="B128" s="212"/>
      <c r="C128" s="213"/>
      <c r="D128" s="214" t="s">
        <v>75</v>
      </c>
      <c r="E128" s="226" t="s">
        <v>1979</v>
      </c>
      <c r="F128" s="226" t="s">
        <v>1980</v>
      </c>
      <c r="G128" s="213"/>
      <c r="H128" s="213"/>
      <c r="I128" s="216"/>
      <c r="J128" s="227">
        <f>BK128</f>
        <v>0</v>
      </c>
      <c r="K128" s="213"/>
      <c r="L128" s="218"/>
      <c r="M128" s="219"/>
      <c r="N128" s="220"/>
      <c r="O128" s="220"/>
      <c r="P128" s="221">
        <f>SUM(P129:P140)</f>
        <v>0</v>
      </c>
      <c r="Q128" s="220"/>
      <c r="R128" s="221">
        <f>SUM(R129:R140)</f>
        <v>0.36099999999999999</v>
      </c>
      <c r="S128" s="220"/>
      <c r="T128" s="222">
        <f>SUM(T129:T140)</f>
        <v>0.126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88</v>
      </c>
      <c r="AT128" s="224" t="s">
        <v>75</v>
      </c>
      <c r="AU128" s="224" t="s">
        <v>83</v>
      </c>
      <c r="AY128" s="223" t="s">
        <v>362</v>
      </c>
      <c r="BK128" s="225">
        <f>SUM(BK129:BK140)</f>
        <v>0</v>
      </c>
    </row>
    <row r="129" s="2" customFormat="1" ht="24.15" customHeight="1">
      <c r="A129" s="39"/>
      <c r="B129" s="40"/>
      <c r="C129" s="228" t="s">
        <v>83</v>
      </c>
      <c r="D129" s="228" t="s">
        <v>365</v>
      </c>
      <c r="E129" s="229" t="s">
        <v>3430</v>
      </c>
      <c r="F129" s="230" t="s">
        <v>3431</v>
      </c>
      <c r="G129" s="231" t="s">
        <v>403</v>
      </c>
      <c r="H129" s="232">
        <v>300</v>
      </c>
      <c r="I129" s="233"/>
      <c r="J129" s="234">
        <f>ROUND(I129*H129,2)</f>
        <v>0</v>
      </c>
      <c r="K129" s="230" t="s">
        <v>369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0.00042000000000000002</v>
      </c>
      <c r="T129" s="238">
        <f>S129*H129</f>
        <v>0.126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440</v>
      </c>
      <c r="AT129" s="239" t="s">
        <v>365</v>
      </c>
      <c r="AU129" s="239" t="s">
        <v>88</v>
      </c>
      <c r="AY129" s="18" t="s">
        <v>362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440</v>
      </c>
      <c r="BM129" s="239" t="s">
        <v>88</v>
      </c>
    </row>
    <row r="130" s="13" customFormat="1">
      <c r="A130" s="13"/>
      <c r="B130" s="241"/>
      <c r="C130" s="242"/>
      <c r="D130" s="243" t="s">
        <v>372</v>
      </c>
      <c r="E130" s="244" t="s">
        <v>1</v>
      </c>
      <c r="F130" s="245" t="s">
        <v>3432</v>
      </c>
      <c r="G130" s="242"/>
      <c r="H130" s="246">
        <v>300</v>
      </c>
      <c r="I130" s="247"/>
      <c r="J130" s="242"/>
      <c r="K130" s="242"/>
      <c r="L130" s="248"/>
      <c r="M130" s="249"/>
      <c r="N130" s="250"/>
      <c r="O130" s="250"/>
      <c r="P130" s="250"/>
      <c r="Q130" s="250"/>
      <c r="R130" s="250"/>
      <c r="S130" s="250"/>
      <c r="T130" s="25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2" t="s">
        <v>372</v>
      </c>
      <c r="AU130" s="252" t="s">
        <v>88</v>
      </c>
      <c r="AV130" s="13" t="s">
        <v>88</v>
      </c>
      <c r="AW130" s="13" t="s">
        <v>32</v>
      </c>
      <c r="AX130" s="13" t="s">
        <v>76</v>
      </c>
      <c r="AY130" s="252" t="s">
        <v>362</v>
      </c>
    </row>
    <row r="131" s="14" customFormat="1">
      <c r="A131" s="14"/>
      <c r="B131" s="263"/>
      <c r="C131" s="264"/>
      <c r="D131" s="243" t="s">
        <v>372</v>
      </c>
      <c r="E131" s="265" t="s">
        <v>1</v>
      </c>
      <c r="F131" s="266" t="s">
        <v>396</v>
      </c>
      <c r="G131" s="264"/>
      <c r="H131" s="267">
        <v>300</v>
      </c>
      <c r="I131" s="268"/>
      <c r="J131" s="264"/>
      <c r="K131" s="264"/>
      <c r="L131" s="269"/>
      <c r="M131" s="270"/>
      <c r="N131" s="271"/>
      <c r="O131" s="271"/>
      <c r="P131" s="271"/>
      <c r="Q131" s="271"/>
      <c r="R131" s="271"/>
      <c r="S131" s="271"/>
      <c r="T131" s="27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73" t="s">
        <v>372</v>
      </c>
      <c r="AU131" s="273" t="s">
        <v>88</v>
      </c>
      <c r="AV131" s="14" t="s">
        <v>370</v>
      </c>
      <c r="AW131" s="14" t="s">
        <v>32</v>
      </c>
      <c r="AX131" s="14" t="s">
        <v>83</v>
      </c>
      <c r="AY131" s="273" t="s">
        <v>362</v>
      </c>
    </row>
    <row r="132" s="2" customFormat="1" ht="33" customHeight="1">
      <c r="A132" s="39"/>
      <c r="B132" s="40"/>
      <c r="C132" s="228" t="s">
        <v>88</v>
      </c>
      <c r="D132" s="228" t="s">
        <v>365</v>
      </c>
      <c r="E132" s="229" t="s">
        <v>3433</v>
      </c>
      <c r="F132" s="230" t="s">
        <v>3434</v>
      </c>
      <c r="G132" s="231" t="s">
        <v>403</v>
      </c>
      <c r="H132" s="232">
        <v>300</v>
      </c>
      <c r="I132" s="233"/>
      <c r="J132" s="234">
        <f>ROUND(I132*H132,2)</f>
        <v>0</v>
      </c>
      <c r="K132" s="230" t="s">
        <v>369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9.0000000000000006E-05</v>
      </c>
      <c r="R132" s="237">
        <f>Q132*H132</f>
        <v>0.027000000000000003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440</v>
      </c>
      <c r="AT132" s="239" t="s">
        <v>365</v>
      </c>
      <c r="AU132" s="239" t="s">
        <v>88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440</v>
      </c>
      <c r="BM132" s="239" t="s">
        <v>370</v>
      </c>
    </row>
    <row r="133" s="13" customFormat="1">
      <c r="A133" s="13"/>
      <c r="B133" s="241"/>
      <c r="C133" s="242"/>
      <c r="D133" s="243" t="s">
        <v>372</v>
      </c>
      <c r="E133" s="244" t="s">
        <v>1</v>
      </c>
      <c r="F133" s="245" t="s">
        <v>3432</v>
      </c>
      <c r="G133" s="242"/>
      <c r="H133" s="246">
        <v>300</v>
      </c>
      <c r="I133" s="247"/>
      <c r="J133" s="242"/>
      <c r="K133" s="242"/>
      <c r="L133" s="248"/>
      <c r="M133" s="249"/>
      <c r="N133" s="250"/>
      <c r="O133" s="250"/>
      <c r="P133" s="250"/>
      <c r="Q133" s="250"/>
      <c r="R133" s="250"/>
      <c r="S133" s="250"/>
      <c r="T133" s="25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2" t="s">
        <v>372</v>
      </c>
      <c r="AU133" s="252" t="s">
        <v>88</v>
      </c>
      <c r="AV133" s="13" t="s">
        <v>88</v>
      </c>
      <c r="AW133" s="13" t="s">
        <v>32</v>
      </c>
      <c r="AX133" s="13" t="s">
        <v>76</v>
      </c>
      <c r="AY133" s="252" t="s">
        <v>362</v>
      </c>
    </row>
    <row r="134" s="14" customFormat="1">
      <c r="A134" s="14"/>
      <c r="B134" s="263"/>
      <c r="C134" s="264"/>
      <c r="D134" s="243" t="s">
        <v>372</v>
      </c>
      <c r="E134" s="265" t="s">
        <v>1</v>
      </c>
      <c r="F134" s="266" t="s">
        <v>396</v>
      </c>
      <c r="G134" s="264"/>
      <c r="H134" s="267">
        <v>300</v>
      </c>
      <c r="I134" s="268"/>
      <c r="J134" s="264"/>
      <c r="K134" s="264"/>
      <c r="L134" s="269"/>
      <c r="M134" s="270"/>
      <c r="N134" s="271"/>
      <c r="O134" s="271"/>
      <c r="P134" s="271"/>
      <c r="Q134" s="271"/>
      <c r="R134" s="271"/>
      <c r="S134" s="271"/>
      <c r="T134" s="272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73" t="s">
        <v>372</v>
      </c>
      <c r="AU134" s="273" t="s">
        <v>88</v>
      </c>
      <c r="AV134" s="14" t="s">
        <v>370</v>
      </c>
      <c r="AW134" s="14" t="s">
        <v>32</v>
      </c>
      <c r="AX134" s="14" t="s">
        <v>83</v>
      </c>
      <c r="AY134" s="273" t="s">
        <v>362</v>
      </c>
    </row>
    <row r="135" s="2" customFormat="1" ht="24.15" customHeight="1">
      <c r="A135" s="39"/>
      <c r="B135" s="40"/>
      <c r="C135" s="253" t="s">
        <v>104</v>
      </c>
      <c r="D135" s="253" t="s">
        <v>380</v>
      </c>
      <c r="E135" s="254" t="s">
        <v>3435</v>
      </c>
      <c r="F135" s="255" t="s">
        <v>3436</v>
      </c>
      <c r="G135" s="256" t="s">
        <v>403</v>
      </c>
      <c r="H135" s="257">
        <v>200</v>
      </c>
      <c r="I135" s="258"/>
      <c r="J135" s="259">
        <f>ROUND(I135*H135,2)</f>
        <v>0</v>
      </c>
      <c r="K135" s="255" t="s">
        <v>369</v>
      </c>
      <c r="L135" s="260"/>
      <c r="M135" s="261" t="s">
        <v>1</v>
      </c>
      <c r="N135" s="262" t="s">
        <v>42</v>
      </c>
      <c r="O135" s="92"/>
      <c r="P135" s="237">
        <f>O135*H135</f>
        <v>0</v>
      </c>
      <c r="Q135" s="237">
        <v>0.00108</v>
      </c>
      <c r="R135" s="237">
        <f>Q135*H135</f>
        <v>0.216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526</v>
      </c>
      <c r="AT135" s="239" t="s">
        <v>380</v>
      </c>
      <c r="AU135" s="239" t="s">
        <v>88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440</v>
      </c>
      <c r="BM135" s="239" t="s">
        <v>386</v>
      </c>
    </row>
    <row r="136" s="13" customFormat="1">
      <c r="A136" s="13"/>
      <c r="B136" s="241"/>
      <c r="C136" s="242"/>
      <c r="D136" s="243" t="s">
        <v>372</v>
      </c>
      <c r="E136" s="244" t="s">
        <v>1</v>
      </c>
      <c r="F136" s="245" t="s">
        <v>3437</v>
      </c>
      <c r="G136" s="242"/>
      <c r="H136" s="246">
        <v>200</v>
      </c>
      <c r="I136" s="247"/>
      <c r="J136" s="242"/>
      <c r="K136" s="242"/>
      <c r="L136" s="248"/>
      <c r="M136" s="249"/>
      <c r="N136" s="250"/>
      <c r="O136" s="250"/>
      <c r="P136" s="250"/>
      <c r="Q136" s="250"/>
      <c r="R136" s="250"/>
      <c r="S136" s="250"/>
      <c r="T136" s="25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2" t="s">
        <v>372</v>
      </c>
      <c r="AU136" s="252" t="s">
        <v>88</v>
      </c>
      <c r="AV136" s="13" t="s">
        <v>88</v>
      </c>
      <c r="AW136" s="13" t="s">
        <v>32</v>
      </c>
      <c r="AX136" s="13" t="s">
        <v>76</v>
      </c>
      <c r="AY136" s="252" t="s">
        <v>362</v>
      </c>
    </row>
    <row r="137" s="14" customFormat="1">
      <c r="A137" s="14"/>
      <c r="B137" s="263"/>
      <c r="C137" s="264"/>
      <c r="D137" s="243" t="s">
        <v>372</v>
      </c>
      <c r="E137" s="265" t="s">
        <v>1</v>
      </c>
      <c r="F137" s="266" t="s">
        <v>396</v>
      </c>
      <c r="G137" s="264"/>
      <c r="H137" s="267">
        <v>200</v>
      </c>
      <c r="I137" s="268"/>
      <c r="J137" s="264"/>
      <c r="K137" s="264"/>
      <c r="L137" s="269"/>
      <c r="M137" s="270"/>
      <c r="N137" s="271"/>
      <c r="O137" s="271"/>
      <c r="P137" s="271"/>
      <c r="Q137" s="271"/>
      <c r="R137" s="271"/>
      <c r="S137" s="271"/>
      <c r="T137" s="27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73" t="s">
        <v>372</v>
      </c>
      <c r="AU137" s="273" t="s">
        <v>88</v>
      </c>
      <c r="AV137" s="14" t="s">
        <v>370</v>
      </c>
      <c r="AW137" s="14" t="s">
        <v>32</v>
      </c>
      <c r="AX137" s="14" t="s">
        <v>83</v>
      </c>
      <c r="AY137" s="273" t="s">
        <v>362</v>
      </c>
    </row>
    <row r="138" s="2" customFormat="1" ht="24.15" customHeight="1">
      <c r="A138" s="39"/>
      <c r="B138" s="40"/>
      <c r="C138" s="253" t="s">
        <v>370</v>
      </c>
      <c r="D138" s="253" t="s">
        <v>380</v>
      </c>
      <c r="E138" s="254" t="s">
        <v>3438</v>
      </c>
      <c r="F138" s="255" t="s">
        <v>3439</v>
      </c>
      <c r="G138" s="256" t="s">
        <v>403</v>
      </c>
      <c r="H138" s="257">
        <v>100</v>
      </c>
      <c r="I138" s="258"/>
      <c r="J138" s="259">
        <f>ROUND(I138*H138,2)</f>
        <v>0</v>
      </c>
      <c r="K138" s="255" t="s">
        <v>369</v>
      </c>
      <c r="L138" s="260"/>
      <c r="M138" s="261" t="s">
        <v>1</v>
      </c>
      <c r="N138" s="262" t="s">
        <v>42</v>
      </c>
      <c r="O138" s="92"/>
      <c r="P138" s="237">
        <f>O138*H138</f>
        <v>0</v>
      </c>
      <c r="Q138" s="237">
        <v>0.0011800000000000001</v>
      </c>
      <c r="R138" s="237">
        <f>Q138*H138</f>
        <v>0.11800000000000001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526</v>
      </c>
      <c r="AT138" s="239" t="s">
        <v>380</v>
      </c>
      <c r="AU138" s="239" t="s">
        <v>88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440</v>
      </c>
      <c r="BM138" s="239" t="s">
        <v>383</v>
      </c>
    </row>
    <row r="139" s="13" customFormat="1">
      <c r="A139" s="13"/>
      <c r="B139" s="241"/>
      <c r="C139" s="242"/>
      <c r="D139" s="243" t="s">
        <v>372</v>
      </c>
      <c r="E139" s="244" t="s">
        <v>1</v>
      </c>
      <c r="F139" s="245" t="s">
        <v>3440</v>
      </c>
      <c r="G139" s="242"/>
      <c r="H139" s="246">
        <v>100</v>
      </c>
      <c r="I139" s="247"/>
      <c r="J139" s="242"/>
      <c r="K139" s="242"/>
      <c r="L139" s="248"/>
      <c r="M139" s="249"/>
      <c r="N139" s="250"/>
      <c r="O139" s="250"/>
      <c r="P139" s="250"/>
      <c r="Q139" s="250"/>
      <c r="R139" s="250"/>
      <c r="S139" s="250"/>
      <c r="T139" s="25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2" t="s">
        <v>372</v>
      </c>
      <c r="AU139" s="252" t="s">
        <v>88</v>
      </c>
      <c r="AV139" s="13" t="s">
        <v>88</v>
      </c>
      <c r="AW139" s="13" t="s">
        <v>32</v>
      </c>
      <c r="AX139" s="13" t="s">
        <v>76</v>
      </c>
      <c r="AY139" s="252" t="s">
        <v>362</v>
      </c>
    </row>
    <row r="140" s="14" customFormat="1">
      <c r="A140" s="14"/>
      <c r="B140" s="263"/>
      <c r="C140" s="264"/>
      <c r="D140" s="243" t="s">
        <v>372</v>
      </c>
      <c r="E140" s="265" t="s">
        <v>1</v>
      </c>
      <c r="F140" s="266" t="s">
        <v>396</v>
      </c>
      <c r="G140" s="264"/>
      <c r="H140" s="267">
        <v>100</v>
      </c>
      <c r="I140" s="268"/>
      <c r="J140" s="264"/>
      <c r="K140" s="264"/>
      <c r="L140" s="269"/>
      <c r="M140" s="270"/>
      <c r="N140" s="271"/>
      <c r="O140" s="271"/>
      <c r="P140" s="271"/>
      <c r="Q140" s="271"/>
      <c r="R140" s="271"/>
      <c r="S140" s="271"/>
      <c r="T140" s="27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73" t="s">
        <v>372</v>
      </c>
      <c r="AU140" s="273" t="s">
        <v>88</v>
      </c>
      <c r="AV140" s="14" t="s">
        <v>370</v>
      </c>
      <c r="AW140" s="14" t="s">
        <v>32</v>
      </c>
      <c r="AX140" s="14" t="s">
        <v>83</v>
      </c>
      <c r="AY140" s="273" t="s">
        <v>362</v>
      </c>
    </row>
    <row r="141" s="12" customFormat="1" ht="22.8" customHeight="1">
      <c r="A141" s="12"/>
      <c r="B141" s="212"/>
      <c r="C141" s="213"/>
      <c r="D141" s="214" t="s">
        <v>75</v>
      </c>
      <c r="E141" s="226" t="s">
        <v>3467</v>
      </c>
      <c r="F141" s="226" t="s">
        <v>3468</v>
      </c>
      <c r="G141" s="213"/>
      <c r="H141" s="213"/>
      <c r="I141" s="216"/>
      <c r="J141" s="227">
        <f>BK141</f>
        <v>0</v>
      </c>
      <c r="K141" s="213"/>
      <c r="L141" s="218"/>
      <c r="M141" s="219"/>
      <c r="N141" s="220"/>
      <c r="O141" s="220"/>
      <c r="P141" s="221">
        <f>SUM(P142:P150)</f>
        <v>0</v>
      </c>
      <c r="Q141" s="220"/>
      <c r="R141" s="221">
        <f>SUM(R142:R150)</f>
        <v>0.025600000000000001</v>
      </c>
      <c r="S141" s="220"/>
      <c r="T141" s="222">
        <f>SUM(T142:T150)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3" t="s">
        <v>88</v>
      </c>
      <c r="AT141" s="224" t="s">
        <v>75</v>
      </c>
      <c r="AU141" s="224" t="s">
        <v>83</v>
      </c>
      <c r="AY141" s="223" t="s">
        <v>362</v>
      </c>
      <c r="BK141" s="225">
        <f>SUM(BK142:BK150)</f>
        <v>0</v>
      </c>
    </row>
    <row r="142" s="2" customFormat="1" ht="21.75" customHeight="1">
      <c r="A142" s="39"/>
      <c r="B142" s="40"/>
      <c r="C142" s="228" t="s">
        <v>363</v>
      </c>
      <c r="D142" s="228" t="s">
        <v>365</v>
      </c>
      <c r="E142" s="229" t="s">
        <v>3469</v>
      </c>
      <c r="F142" s="230" t="s">
        <v>3470</v>
      </c>
      <c r="G142" s="231" t="s">
        <v>470</v>
      </c>
      <c r="H142" s="232">
        <v>4</v>
      </c>
      <c r="I142" s="233"/>
      <c r="J142" s="234">
        <f>ROUND(I142*H142,2)</f>
        <v>0</v>
      </c>
      <c r="K142" s="230" t="s">
        <v>369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0.00069999999999999999</v>
      </c>
      <c r="R142" s="237">
        <f>Q142*H142</f>
        <v>0.0028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440</v>
      </c>
      <c r="AT142" s="239" t="s">
        <v>365</v>
      </c>
      <c r="AU142" s="239" t="s">
        <v>88</v>
      </c>
      <c r="AY142" s="18" t="s">
        <v>362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440</v>
      </c>
      <c r="BM142" s="239" t="s">
        <v>411</v>
      </c>
    </row>
    <row r="143" s="13" customFormat="1">
      <c r="A143" s="13"/>
      <c r="B143" s="241"/>
      <c r="C143" s="242"/>
      <c r="D143" s="243" t="s">
        <v>372</v>
      </c>
      <c r="E143" s="244" t="s">
        <v>1</v>
      </c>
      <c r="F143" s="245" t="s">
        <v>3471</v>
      </c>
      <c r="G143" s="242"/>
      <c r="H143" s="246">
        <v>4</v>
      </c>
      <c r="I143" s="247"/>
      <c r="J143" s="242"/>
      <c r="K143" s="242"/>
      <c r="L143" s="248"/>
      <c r="M143" s="249"/>
      <c r="N143" s="250"/>
      <c r="O143" s="250"/>
      <c r="P143" s="250"/>
      <c r="Q143" s="250"/>
      <c r="R143" s="250"/>
      <c r="S143" s="250"/>
      <c r="T143" s="25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2" t="s">
        <v>372</v>
      </c>
      <c r="AU143" s="252" t="s">
        <v>88</v>
      </c>
      <c r="AV143" s="13" t="s">
        <v>88</v>
      </c>
      <c r="AW143" s="13" t="s">
        <v>32</v>
      </c>
      <c r="AX143" s="13" t="s">
        <v>76</v>
      </c>
      <c r="AY143" s="252" t="s">
        <v>362</v>
      </c>
    </row>
    <row r="144" s="14" customFormat="1">
      <c r="A144" s="14"/>
      <c r="B144" s="263"/>
      <c r="C144" s="264"/>
      <c r="D144" s="243" t="s">
        <v>372</v>
      </c>
      <c r="E144" s="265" t="s">
        <v>1</v>
      </c>
      <c r="F144" s="266" t="s">
        <v>396</v>
      </c>
      <c r="G144" s="264"/>
      <c r="H144" s="267">
        <v>4</v>
      </c>
      <c r="I144" s="268"/>
      <c r="J144" s="264"/>
      <c r="K144" s="264"/>
      <c r="L144" s="269"/>
      <c r="M144" s="270"/>
      <c r="N144" s="271"/>
      <c r="O144" s="271"/>
      <c r="P144" s="271"/>
      <c r="Q144" s="271"/>
      <c r="R144" s="271"/>
      <c r="S144" s="271"/>
      <c r="T144" s="27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73" t="s">
        <v>372</v>
      </c>
      <c r="AU144" s="273" t="s">
        <v>88</v>
      </c>
      <c r="AV144" s="14" t="s">
        <v>370</v>
      </c>
      <c r="AW144" s="14" t="s">
        <v>32</v>
      </c>
      <c r="AX144" s="14" t="s">
        <v>83</v>
      </c>
      <c r="AY144" s="273" t="s">
        <v>362</v>
      </c>
    </row>
    <row r="145" s="2" customFormat="1" ht="24.15" customHeight="1">
      <c r="A145" s="39"/>
      <c r="B145" s="40"/>
      <c r="C145" s="228" t="s">
        <v>386</v>
      </c>
      <c r="D145" s="228" t="s">
        <v>365</v>
      </c>
      <c r="E145" s="229" t="s">
        <v>3472</v>
      </c>
      <c r="F145" s="230" t="s">
        <v>3473</v>
      </c>
      <c r="G145" s="231" t="s">
        <v>403</v>
      </c>
      <c r="H145" s="232">
        <v>40</v>
      </c>
      <c r="I145" s="233"/>
      <c r="J145" s="234">
        <f>ROUND(I145*H145,2)</f>
        <v>0</v>
      </c>
      <c r="K145" s="230" t="s">
        <v>369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0.00046000000000000001</v>
      </c>
      <c r="R145" s="237">
        <f>Q145*H145</f>
        <v>0.0184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440</v>
      </c>
      <c r="AT145" s="239" t="s">
        <v>365</v>
      </c>
      <c r="AU145" s="239" t="s">
        <v>88</v>
      </c>
      <c r="AY145" s="18" t="s">
        <v>362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88</v>
      </c>
      <c r="BK145" s="240">
        <f>ROUND(I145*H145,2)</f>
        <v>0</v>
      </c>
      <c r="BL145" s="18" t="s">
        <v>440</v>
      </c>
      <c r="BM145" s="239" t="s">
        <v>8</v>
      </c>
    </row>
    <row r="146" s="13" customFormat="1">
      <c r="A146" s="13"/>
      <c r="B146" s="241"/>
      <c r="C146" s="242"/>
      <c r="D146" s="243" t="s">
        <v>372</v>
      </c>
      <c r="E146" s="244" t="s">
        <v>1</v>
      </c>
      <c r="F146" s="245" t="s">
        <v>3474</v>
      </c>
      <c r="G146" s="242"/>
      <c r="H146" s="246">
        <v>40</v>
      </c>
      <c r="I146" s="247"/>
      <c r="J146" s="242"/>
      <c r="K146" s="242"/>
      <c r="L146" s="248"/>
      <c r="M146" s="249"/>
      <c r="N146" s="250"/>
      <c r="O146" s="250"/>
      <c r="P146" s="250"/>
      <c r="Q146" s="250"/>
      <c r="R146" s="250"/>
      <c r="S146" s="250"/>
      <c r="T146" s="25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2" t="s">
        <v>372</v>
      </c>
      <c r="AU146" s="252" t="s">
        <v>88</v>
      </c>
      <c r="AV146" s="13" t="s">
        <v>88</v>
      </c>
      <c r="AW146" s="13" t="s">
        <v>32</v>
      </c>
      <c r="AX146" s="13" t="s">
        <v>76</v>
      </c>
      <c r="AY146" s="252" t="s">
        <v>362</v>
      </c>
    </row>
    <row r="147" s="14" customFormat="1">
      <c r="A147" s="14"/>
      <c r="B147" s="263"/>
      <c r="C147" s="264"/>
      <c r="D147" s="243" t="s">
        <v>372</v>
      </c>
      <c r="E147" s="265" t="s">
        <v>1</v>
      </c>
      <c r="F147" s="266" t="s">
        <v>396</v>
      </c>
      <c r="G147" s="264"/>
      <c r="H147" s="267">
        <v>40</v>
      </c>
      <c r="I147" s="268"/>
      <c r="J147" s="264"/>
      <c r="K147" s="264"/>
      <c r="L147" s="269"/>
      <c r="M147" s="270"/>
      <c r="N147" s="271"/>
      <c r="O147" s="271"/>
      <c r="P147" s="271"/>
      <c r="Q147" s="271"/>
      <c r="R147" s="271"/>
      <c r="S147" s="271"/>
      <c r="T147" s="27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73" t="s">
        <v>372</v>
      </c>
      <c r="AU147" s="273" t="s">
        <v>88</v>
      </c>
      <c r="AV147" s="14" t="s">
        <v>370</v>
      </c>
      <c r="AW147" s="14" t="s">
        <v>32</v>
      </c>
      <c r="AX147" s="14" t="s">
        <v>83</v>
      </c>
      <c r="AY147" s="273" t="s">
        <v>362</v>
      </c>
    </row>
    <row r="148" s="2" customFormat="1" ht="33" customHeight="1">
      <c r="A148" s="39"/>
      <c r="B148" s="40"/>
      <c r="C148" s="228" t="s">
        <v>397</v>
      </c>
      <c r="D148" s="228" t="s">
        <v>365</v>
      </c>
      <c r="E148" s="229" t="s">
        <v>3475</v>
      </c>
      <c r="F148" s="230" t="s">
        <v>3476</v>
      </c>
      <c r="G148" s="231" t="s">
        <v>403</v>
      </c>
      <c r="H148" s="232">
        <v>40</v>
      </c>
      <c r="I148" s="233"/>
      <c r="J148" s="234">
        <f>ROUND(I148*H148,2)</f>
        <v>0</v>
      </c>
      <c r="K148" s="230" t="s">
        <v>369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0.00011</v>
      </c>
      <c r="R148" s="237">
        <f>Q148*H148</f>
        <v>0.0044000000000000003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440</v>
      </c>
      <c r="AT148" s="239" t="s">
        <v>365</v>
      </c>
      <c r="AU148" s="239" t="s">
        <v>88</v>
      </c>
      <c r="AY148" s="18" t="s">
        <v>362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440</v>
      </c>
      <c r="BM148" s="239" t="s">
        <v>431</v>
      </c>
    </row>
    <row r="149" s="13" customFormat="1">
      <c r="A149" s="13"/>
      <c r="B149" s="241"/>
      <c r="C149" s="242"/>
      <c r="D149" s="243" t="s">
        <v>372</v>
      </c>
      <c r="E149" s="244" t="s">
        <v>1</v>
      </c>
      <c r="F149" s="245" t="s">
        <v>3474</v>
      </c>
      <c r="G149" s="242"/>
      <c r="H149" s="246">
        <v>40</v>
      </c>
      <c r="I149" s="247"/>
      <c r="J149" s="242"/>
      <c r="K149" s="242"/>
      <c r="L149" s="248"/>
      <c r="M149" s="249"/>
      <c r="N149" s="250"/>
      <c r="O149" s="250"/>
      <c r="P149" s="250"/>
      <c r="Q149" s="250"/>
      <c r="R149" s="250"/>
      <c r="S149" s="250"/>
      <c r="T149" s="25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2" t="s">
        <v>372</v>
      </c>
      <c r="AU149" s="252" t="s">
        <v>88</v>
      </c>
      <c r="AV149" s="13" t="s">
        <v>88</v>
      </c>
      <c r="AW149" s="13" t="s">
        <v>32</v>
      </c>
      <c r="AX149" s="13" t="s">
        <v>76</v>
      </c>
      <c r="AY149" s="252" t="s">
        <v>362</v>
      </c>
    </row>
    <row r="150" s="14" customFormat="1">
      <c r="A150" s="14"/>
      <c r="B150" s="263"/>
      <c r="C150" s="264"/>
      <c r="D150" s="243" t="s">
        <v>372</v>
      </c>
      <c r="E150" s="265" t="s">
        <v>1</v>
      </c>
      <c r="F150" s="266" t="s">
        <v>396</v>
      </c>
      <c r="G150" s="264"/>
      <c r="H150" s="267">
        <v>40</v>
      </c>
      <c r="I150" s="268"/>
      <c r="J150" s="264"/>
      <c r="K150" s="264"/>
      <c r="L150" s="269"/>
      <c r="M150" s="270"/>
      <c r="N150" s="271"/>
      <c r="O150" s="271"/>
      <c r="P150" s="271"/>
      <c r="Q150" s="271"/>
      <c r="R150" s="271"/>
      <c r="S150" s="271"/>
      <c r="T150" s="27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73" t="s">
        <v>372</v>
      </c>
      <c r="AU150" s="273" t="s">
        <v>88</v>
      </c>
      <c r="AV150" s="14" t="s">
        <v>370</v>
      </c>
      <c r="AW150" s="14" t="s">
        <v>32</v>
      </c>
      <c r="AX150" s="14" t="s">
        <v>83</v>
      </c>
      <c r="AY150" s="273" t="s">
        <v>362</v>
      </c>
    </row>
    <row r="151" s="12" customFormat="1" ht="22.8" customHeight="1">
      <c r="A151" s="12"/>
      <c r="B151" s="212"/>
      <c r="C151" s="213"/>
      <c r="D151" s="214" t="s">
        <v>75</v>
      </c>
      <c r="E151" s="226" t="s">
        <v>3441</v>
      </c>
      <c r="F151" s="226" t="s">
        <v>3442</v>
      </c>
      <c r="G151" s="213"/>
      <c r="H151" s="213"/>
      <c r="I151" s="216"/>
      <c r="J151" s="227">
        <f>BK151</f>
        <v>0</v>
      </c>
      <c r="K151" s="213"/>
      <c r="L151" s="218"/>
      <c r="M151" s="219"/>
      <c r="N151" s="220"/>
      <c r="O151" s="220"/>
      <c r="P151" s="221">
        <f>SUM(P152:P158)</f>
        <v>0</v>
      </c>
      <c r="Q151" s="220"/>
      <c r="R151" s="221">
        <f>SUM(R152:R158)</f>
        <v>0.0235</v>
      </c>
      <c r="S151" s="220"/>
      <c r="T151" s="222">
        <f>SUM(T152:T158)</f>
        <v>0.055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3" t="s">
        <v>88</v>
      </c>
      <c r="AT151" s="224" t="s">
        <v>75</v>
      </c>
      <c r="AU151" s="224" t="s">
        <v>83</v>
      </c>
      <c r="AY151" s="223" t="s">
        <v>362</v>
      </c>
      <c r="BK151" s="225">
        <f>SUM(BK152:BK158)</f>
        <v>0</v>
      </c>
    </row>
    <row r="152" s="2" customFormat="1" ht="24.15" customHeight="1">
      <c r="A152" s="39"/>
      <c r="B152" s="40"/>
      <c r="C152" s="228" t="s">
        <v>383</v>
      </c>
      <c r="D152" s="228" t="s">
        <v>365</v>
      </c>
      <c r="E152" s="229" t="s">
        <v>3443</v>
      </c>
      <c r="F152" s="230" t="s">
        <v>3444</v>
      </c>
      <c r="G152" s="231" t="s">
        <v>470</v>
      </c>
      <c r="H152" s="232">
        <v>50</v>
      </c>
      <c r="I152" s="233"/>
      <c r="J152" s="234">
        <f>ROUND(I152*H152,2)</f>
        <v>0</v>
      </c>
      <c r="K152" s="230" t="s">
        <v>369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0.00012999999999999999</v>
      </c>
      <c r="R152" s="237">
        <f>Q152*H152</f>
        <v>0.0064999999999999997</v>
      </c>
      <c r="S152" s="237">
        <v>0.0011000000000000001</v>
      </c>
      <c r="T152" s="238">
        <f>S152*H152</f>
        <v>0.055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440</v>
      </c>
      <c r="AT152" s="239" t="s">
        <v>365</v>
      </c>
      <c r="AU152" s="239" t="s">
        <v>88</v>
      </c>
      <c r="AY152" s="18" t="s">
        <v>362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440</v>
      </c>
      <c r="BM152" s="239" t="s">
        <v>440</v>
      </c>
    </row>
    <row r="153" s="13" customFormat="1">
      <c r="A153" s="13"/>
      <c r="B153" s="241"/>
      <c r="C153" s="242"/>
      <c r="D153" s="243" t="s">
        <v>372</v>
      </c>
      <c r="E153" s="244" t="s">
        <v>1</v>
      </c>
      <c r="F153" s="245" t="s">
        <v>3445</v>
      </c>
      <c r="G153" s="242"/>
      <c r="H153" s="246">
        <v>50</v>
      </c>
      <c r="I153" s="247"/>
      <c r="J153" s="242"/>
      <c r="K153" s="242"/>
      <c r="L153" s="248"/>
      <c r="M153" s="249"/>
      <c r="N153" s="250"/>
      <c r="O153" s="250"/>
      <c r="P153" s="250"/>
      <c r="Q153" s="250"/>
      <c r="R153" s="250"/>
      <c r="S153" s="250"/>
      <c r="T153" s="25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2" t="s">
        <v>372</v>
      </c>
      <c r="AU153" s="252" t="s">
        <v>88</v>
      </c>
      <c r="AV153" s="13" t="s">
        <v>88</v>
      </c>
      <c r="AW153" s="13" t="s">
        <v>32</v>
      </c>
      <c r="AX153" s="13" t="s">
        <v>76</v>
      </c>
      <c r="AY153" s="252" t="s">
        <v>362</v>
      </c>
    </row>
    <row r="154" s="14" customFormat="1">
      <c r="A154" s="14"/>
      <c r="B154" s="263"/>
      <c r="C154" s="264"/>
      <c r="D154" s="243" t="s">
        <v>372</v>
      </c>
      <c r="E154" s="265" t="s">
        <v>1</v>
      </c>
      <c r="F154" s="266" t="s">
        <v>396</v>
      </c>
      <c r="G154" s="264"/>
      <c r="H154" s="267">
        <v>50</v>
      </c>
      <c r="I154" s="268"/>
      <c r="J154" s="264"/>
      <c r="K154" s="264"/>
      <c r="L154" s="269"/>
      <c r="M154" s="270"/>
      <c r="N154" s="271"/>
      <c r="O154" s="271"/>
      <c r="P154" s="271"/>
      <c r="Q154" s="271"/>
      <c r="R154" s="271"/>
      <c r="S154" s="271"/>
      <c r="T154" s="27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73" t="s">
        <v>372</v>
      </c>
      <c r="AU154" s="273" t="s">
        <v>88</v>
      </c>
      <c r="AV154" s="14" t="s">
        <v>370</v>
      </c>
      <c r="AW154" s="14" t="s">
        <v>32</v>
      </c>
      <c r="AX154" s="14" t="s">
        <v>83</v>
      </c>
      <c r="AY154" s="273" t="s">
        <v>362</v>
      </c>
    </row>
    <row r="155" s="2" customFormat="1" ht="21.75" customHeight="1">
      <c r="A155" s="39"/>
      <c r="B155" s="40"/>
      <c r="C155" s="228" t="s">
        <v>406</v>
      </c>
      <c r="D155" s="228" t="s">
        <v>365</v>
      </c>
      <c r="E155" s="229" t="s">
        <v>3446</v>
      </c>
      <c r="F155" s="230" t="s">
        <v>3447</v>
      </c>
      <c r="G155" s="231" t="s">
        <v>470</v>
      </c>
      <c r="H155" s="232">
        <v>50</v>
      </c>
      <c r="I155" s="233"/>
      <c r="J155" s="234">
        <f>ROUND(I155*H155,2)</f>
        <v>0</v>
      </c>
      <c r="K155" s="230" t="s">
        <v>369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0.00034000000000000002</v>
      </c>
      <c r="R155" s="237">
        <f>Q155*H155</f>
        <v>0.017000000000000001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440</v>
      </c>
      <c r="AT155" s="239" t="s">
        <v>365</v>
      </c>
      <c r="AU155" s="239" t="s">
        <v>88</v>
      </c>
      <c r="AY155" s="18" t="s">
        <v>362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440</v>
      </c>
      <c r="BM155" s="239" t="s">
        <v>450</v>
      </c>
    </row>
    <row r="156" s="13" customFormat="1">
      <c r="A156" s="13"/>
      <c r="B156" s="241"/>
      <c r="C156" s="242"/>
      <c r="D156" s="243" t="s">
        <v>372</v>
      </c>
      <c r="E156" s="244" t="s">
        <v>1</v>
      </c>
      <c r="F156" s="245" t="s">
        <v>3445</v>
      </c>
      <c r="G156" s="242"/>
      <c r="H156" s="246">
        <v>50</v>
      </c>
      <c r="I156" s="247"/>
      <c r="J156" s="242"/>
      <c r="K156" s="242"/>
      <c r="L156" s="248"/>
      <c r="M156" s="249"/>
      <c r="N156" s="250"/>
      <c r="O156" s="250"/>
      <c r="P156" s="250"/>
      <c r="Q156" s="250"/>
      <c r="R156" s="250"/>
      <c r="S156" s="250"/>
      <c r="T156" s="25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2" t="s">
        <v>372</v>
      </c>
      <c r="AU156" s="252" t="s">
        <v>88</v>
      </c>
      <c r="AV156" s="13" t="s">
        <v>88</v>
      </c>
      <c r="AW156" s="13" t="s">
        <v>32</v>
      </c>
      <c r="AX156" s="13" t="s">
        <v>76</v>
      </c>
      <c r="AY156" s="252" t="s">
        <v>362</v>
      </c>
    </row>
    <row r="157" s="14" customFormat="1">
      <c r="A157" s="14"/>
      <c r="B157" s="263"/>
      <c r="C157" s="264"/>
      <c r="D157" s="243" t="s">
        <v>372</v>
      </c>
      <c r="E157" s="265" t="s">
        <v>1</v>
      </c>
      <c r="F157" s="266" t="s">
        <v>396</v>
      </c>
      <c r="G157" s="264"/>
      <c r="H157" s="267">
        <v>50</v>
      </c>
      <c r="I157" s="268"/>
      <c r="J157" s="264"/>
      <c r="K157" s="264"/>
      <c r="L157" s="269"/>
      <c r="M157" s="270"/>
      <c r="N157" s="271"/>
      <c r="O157" s="271"/>
      <c r="P157" s="271"/>
      <c r="Q157" s="271"/>
      <c r="R157" s="271"/>
      <c r="S157" s="271"/>
      <c r="T157" s="27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73" t="s">
        <v>372</v>
      </c>
      <c r="AU157" s="273" t="s">
        <v>88</v>
      </c>
      <c r="AV157" s="14" t="s">
        <v>370</v>
      </c>
      <c r="AW157" s="14" t="s">
        <v>32</v>
      </c>
      <c r="AX157" s="14" t="s">
        <v>83</v>
      </c>
      <c r="AY157" s="273" t="s">
        <v>362</v>
      </c>
    </row>
    <row r="158" s="2" customFormat="1" ht="24.15" customHeight="1">
      <c r="A158" s="39"/>
      <c r="B158" s="40"/>
      <c r="C158" s="228" t="s">
        <v>411</v>
      </c>
      <c r="D158" s="228" t="s">
        <v>365</v>
      </c>
      <c r="E158" s="229" t="s">
        <v>3448</v>
      </c>
      <c r="F158" s="230" t="s">
        <v>3449</v>
      </c>
      <c r="G158" s="231" t="s">
        <v>482</v>
      </c>
      <c r="H158" s="232">
        <v>0.024</v>
      </c>
      <c r="I158" s="233"/>
      <c r="J158" s="234">
        <f>ROUND(I158*H158,2)</f>
        <v>0</v>
      </c>
      <c r="K158" s="230" t="s">
        <v>369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440</v>
      </c>
      <c r="AT158" s="239" t="s">
        <v>365</v>
      </c>
      <c r="AU158" s="239" t="s">
        <v>88</v>
      </c>
      <c r="AY158" s="18" t="s">
        <v>362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88</v>
      </c>
      <c r="BK158" s="240">
        <f>ROUND(I158*H158,2)</f>
        <v>0</v>
      </c>
      <c r="BL158" s="18" t="s">
        <v>440</v>
      </c>
      <c r="BM158" s="239" t="s">
        <v>461</v>
      </c>
    </row>
    <row r="159" s="12" customFormat="1" ht="22.8" customHeight="1">
      <c r="A159" s="12"/>
      <c r="B159" s="212"/>
      <c r="C159" s="213"/>
      <c r="D159" s="214" t="s">
        <v>75</v>
      </c>
      <c r="E159" s="226" t="s">
        <v>3450</v>
      </c>
      <c r="F159" s="226" t="s">
        <v>3451</v>
      </c>
      <c r="G159" s="213"/>
      <c r="H159" s="213"/>
      <c r="I159" s="216"/>
      <c r="J159" s="227">
        <f>BK159</f>
        <v>0</v>
      </c>
      <c r="K159" s="213"/>
      <c r="L159" s="218"/>
      <c r="M159" s="219"/>
      <c r="N159" s="220"/>
      <c r="O159" s="220"/>
      <c r="P159" s="221">
        <f>SUM(P160:P169)</f>
        <v>0</v>
      </c>
      <c r="Q159" s="220"/>
      <c r="R159" s="221">
        <f>SUM(R160:R169)</f>
        <v>0.066119999999999998</v>
      </c>
      <c r="S159" s="220"/>
      <c r="T159" s="222">
        <f>SUM(T160:T169)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3" t="s">
        <v>88</v>
      </c>
      <c r="AT159" s="224" t="s">
        <v>75</v>
      </c>
      <c r="AU159" s="224" t="s">
        <v>83</v>
      </c>
      <c r="AY159" s="223" t="s">
        <v>362</v>
      </c>
      <c r="BK159" s="225">
        <f>SUM(BK160:BK169)</f>
        <v>0</v>
      </c>
    </row>
    <row r="160" s="2" customFormat="1" ht="33" customHeight="1">
      <c r="A160" s="39"/>
      <c r="B160" s="40"/>
      <c r="C160" s="228" t="s">
        <v>416</v>
      </c>
      <c r="D160" s="228" t="s">
        <v>365</v>
      </c>
      <c r="E160" s="229" t="s">
        <v>3478</v>
      </c>
      <c r="F160" s="230" t="s">
        <v>3479</v>
      </c>
      <c r="G160" s="231" t="s">
        <v>470</v>
      </c>
      <c r="H160" s="232">
        <v>3</v>
      </c>
      <c r="I160" s="233"/>
      <c r="J160" s="234">
        <f>ROUND(I160*H160,2)</f>
        <v>0</v>
      </c>
      <c r="K160" s="230" t="s">
        <v>369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0.022040000000000001</v>
      </c>
      <c r="R160" s="237">
        <f>Q160*H160</f>
        <v>0.066119999999999998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440</v>
      </c>
      <c r="AT160" s="239" t="s">
        <v>365</v>
      </c>
      <c r="AU160" s="239" t="s">
        <v>88</v>
      </c>
      <c r="AY160" s="18" t="s">
        <v>362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440</v>
      </c>
      <c r="BM160" s="239" t="s">
        <v>473</v>
      </c>
    </row>
    <row r="161" s="13" customFormat="1">
      <c r="A161" s="13"/>
      <c r="B161" s="241"/>
      <c r="C161" s="242"/>
      <c r="D161" s="243" t="s">
        <v>372</v>
      </c>
      <c r="E161" s="244" t="s">
        <v>1</v>
      </c>
      <c r="F161" s="245" t="s">
        <v>3483</v>
      </c>
      <c r="G161" s="242"/>
      <c r="H161" s="246">
        <v>3</v>
      </c>
      <c r="I161" s="247"/>
      <c r="J161" s="242"/>
      <c r="K161" s="242"/>
      <c r="L161" s="248"/>
      <c r="M161" s="249"/>
      <c r="N161" s="250"/>
      <c r="O161" s="250"/>
      <c r="P161" s="250"/>
      <c r="Q161" s="250"/>
      <c r="R161" s="250"/>
      <c r="S161" s="250"/>
      <c r="T161" s="25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2" t="s">
        <v>372</v>
      </c>
      <c r="AU161" s="252" t="s">
        <v>88</v>
      </c>
      <c r="AV161" s="13" t="s">
        <v>88</v>
      </c>
      <c r="AW161" s="13" t="s">
        <v>32</v>
      </c>
      <c r="AX161" s="13" t="s">
        <v>76</v>
      </c>
      <c r="AY161" s="252" t="s">
        <v>362</v>
      </c>
    </row>
    <row r="162" s="14" customFormat="1">
      <c r="A162" s="14"/>
      <c r="B162" s="263"/>
      <c r="C162" s="264"/>
      <c r="D162" s="243" t="s">
        <v>372</v>
      </c>
      <c r="E162" s="265" t="s">
        <v>1</v>
      </c>
      <c r="F162" s="266" t="s">
        <v>396</v>
      </c>
      <c r="G162" s="264"/>
      <c r="H162" s="267">
        <v>3</v>
      </c>
      <c r="I162" s="268"/>
      <c r="J162" s="264"/>
      <c r="K162" s="264"/>
      <c r="L162" s="269"/>
      <c r="M162" s="270"/>
      <c r="N162" s="271"/>
      <c r="O162" s="271"/>
      <c r="P162" s="271"/>
      <c r="Q162" s="271"/>
      <c r="R162" s="271"/>
      <c r="S162" s="271"/>
      <c r="T162" s="27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3" t="s">
        <v>372</v>
      </c>
      <c r="AU162" s="273" t="s">
        <v>88</v>
      </c>
      <c r="AV162" s="14" t="s">
        <v>370</v>
      </c>
      <c r="AW162" s="14" t="s">
        <v>32</v>
      </c>
      <c r="AX162" s="14" t="s">
        <v>83</v>
      </c>
      <c r="AY162" s="273" t="s">
        <v>362</v>
      </c>
    </row>
    <row r="163" s="2" customFormat="1" ht="37.8" customHeight="1">
      <c r="A163" s="39"/>
      <c r="B163" s="40"/>
      <c r="C163" s="228" t="s">
        <v>8</v>
      </c>
      <c r="D163" s="228" t="s">
        <v>365</v>
      </c>
      <c r="E163" s="229" t="s">
        <v>3452</v>
      </c>
      <c r="F163" s="230" t="s">
        <v>3453</v>
      </c>
      <c r="G163" s="231" t="s">
        <v>470</v>
      </c>
      <c r="H163" s="232">
        <v>66</v>
      </c>
      <c r="I163" s="233"/>
      <c r="J163" s="234">
        <f>ROUND(I163*H163,2)</f>
        <v>0</v>
      </c>
      <c r="K163" s="230" t="s">
        <v>471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440</v>
      </c>
      <c r="AT163" s="239" t="s">
        <v>365</v>
      </c>
      <c r="AU163" s="239" t="s">
        <v>88</v>
      </c>
      <c r="AY163" s="18" t="s">
        <v>362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88</v>
      </c>
      <c r="BK163" s="240">
        <f>ROUND(I163*H163,2)</f>
        <v>0</v>
      </c>
      <c r="BL163" s="18" t="s">
        <v>440</v>
      </c>
      <c r="BM163" s="239" t="s">
        <v>484</v>
      </c>
    </row>
    <row r="164" s="13" customFormat="1">
      <c r="A164" s="13"/>
      <c r="B164" s="241"/>
      <c r="C164" s="242"/>
      <c r="D164" s="243" t="s">
        <v>372</v>
      </c>
      <c r="E164" s="244" t="s">
        <v>1</v>
      </c>
      <c r="F164" s="245" t="s">
        <v>5248</v>
      </c>
      <c r="G164" s="242"/>
      <c r="H164" s="246">
        <v>66</v>
      </c>
      <c r="I164" s="247"/>
      <c r="J164" s="242"/>
      <c r="K164" s="242"/>
      <c r="L164" s="248"/>
      <c r="M164" s="249"/>
      <c r="N164" s="250"/>
      <c r="O164" s="250"/>
      <c r="P164" s="250"/>
      <c r="Q164" s="250"/>
      <c r="R164" s="250"/>
      <c r="S164" s="250"/>
      <c r="T164" s="25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2" t="s">
        <v>372</v>
      </c>
      <c r="AU164" s="252" t="s">
        <v>88</v>
      </c>
      <c r="AV164" s="13" t="s">
        <v>88</v>
      </c>
      <c r="AW164" s="13" t="s">
        <v>32</v>
      </c>
      <c r="AX164" s="13" t="s">
        <v>76</v>
      </c>
      <c r="AY164" s="252" t="s">
        <v>362</v>
      </c>
    </row>
    <row r="165" s="14" customFormat="1">
      <c r="A165" s="14"/>
      <c r="B165" s="263"/>
      <c r="C165" s="264"/>
      <c r="D165" s="243" t="s">
        <v>372</v>
      </c>
      <c r="E165" s="265" t="s">
        <v>1</v>
      </c>
      <c r="F165" s="266" t="s">
        <v>396</v>
      </c>
      <c r="G165" s="264"/>
      <c r="H165" s="267">
        <v>66</v>
      </c>
      <c r="I165" s="268"/>
      <c r="J165" s="264"/>
      <c r="K165" s="264"/>
      <c r="L165" s="269"/>
      <c r="M165" s="270"/>
      <c r="N165" s="271"/>
      <c r="O165" s="271"/>
      <c r="P165" s="271"/>
      <c r="Q165" s="271"/>
      <c r="R165" s="271"/>
      <c r="S165" s="271"/>
      <c r="T165" s="27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73" t="s">
        <v>372</v>
      </c>
      <c r="AU165" s="273" t="s">
        <v>88</v>
      </c>
      <c r="AV165" s="14" t="s">
        <v>370</v>
      </c>
      <c r="AW165" s="14" t="s">
        <v>32</v>
      </c>
      <c r="AX165" s="14" t="s">
        <v>83</v>
      </c>
      <c r="AY165" s="273" t="s">
        <v>362</v>
      </c>
    </row>
    <row r="166" s="2" customFormat="1" ht="37.8" customHeight="1">
      <c r="A166" s="39"/>
      <c r="B166" s="40"/>
      <c r="C166" s="228" t="s">
        <v>427</v>
      </c>
      <c r="D166" s="228" t="s">
        <v>365</v>
      </c>
      <c r="E166" s="229" t="s">
        <v>3455</v>
      </c>
      <c r="F166" s="230" t="s">
        <v>3456</v>
      </c>
      <c r="G166" s="231" t="s">
        <v>470</v>
      </c>
      <c r="H166" s="232">
        <v>10</v>
      </c>
      <c r="I166" s="233"/>
      <c r="J166" s="234">
        <f>ROUND(I166*H166,2)</f>
        <v>0</v>
      </c>
      <c r="K166" s="230" t="s">
        <v>471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440</v>
      </c>
      <c r="AT166" s="239" t="s">
        <v>365</v>
      </c>
      <c r="AU166" s="239" t="s">
        <v>88</v>
      </c>
      <c r="AY166" s="18" t="s">
        <v>362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88</v>
      </c>
      <c r="BK166" s="240">
        <f>ROUND(I166*H166,2)</f>
        <v>0</v>
      </c>
      <c r="BL166" s="18" t="s">
        <v>440</v>
      </c>
      <c r="BM166" s="239" t="s">
        <v>492</v>
      </c>
    </row>
    <row r="167" s="13" customFormat="1">
      <c r="A167" s="13"/>
      <c r="B167" s="241"/>
      <c r="C167" s="242"/>
      <c r="D167" s="243" t="s">
        <v>372</v>
      </c>
      <c r="E167" s="244" t="s">
        <v>1</v>
      </c>
      <c r="F167" s="245" t="s">
        <v>5249</v>
      </c>
      <c r="G167" s="242"/>
      <c r="H167" s="246">
        <v>10</v>
      </c>
      <c r="I167" s="247"/>
      <c r="J167" s="242"/>
      <c r="K167" s="242"/>
      <c r="L167" s="248"/>
      <c r="M167" s="249"/>
      <c r="N167" s="250"/>
      <c r="O167" s="250"/>
      <c r="P167" s="250"/>
      <c r="Q167" s="250"/>
      <c r="R167" s="250"/>
      <c r="S167" s="250"/>
      <c r="T167" s="25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2" t="s">
        <v>372</v>
      </c>
      <c r="AU167" s="252" t="s">
        <v>88</v>
      </c>
      <c r="AV167" s="13" t="s">
        <v>88</v>
      </c>
      <c r="AW167" s="13" t="s">
        <v>32</v>
      </c>
      <c r="AX167" s="13" t="s">
        <v>76</v>
      </c>
      <c r="AY167" s="252" t="s">
        <v>362</v>
      </c>
    </row>
    <row r="168" s="14" customFormat="1">
      <c r="A168" s="14"/>
      <c r="B168" s="263"/>
      <c r="C168" s="264"/>
      <c r="D168" s="243" t="s">
        <v>372</v>
      </c>
      <c r="E168" s="265" t="s">
        <v>1</v>
      </c>
      <c r="F168" s="266" t="s">
        <v>396</v>
      </c>
      <c r="G168" s="264"/>
      <c r="H168" s="267">
        <v>10</v>
      </c>
      <c r="I168" s="268"/>
      <c r="J168" s="264"/>
      <c r="K168" s="264"/>
      <c r="L168" s="269"/>
      <c r="M168" s="270"/>
      <c r="N168" s="271"/>
      <c r="O168" s="271"/>
      <c r="P168" s="271"/>
      <c r="Q168" s="271"/>
      <c r="R168" s="271"/>
      <c r="S168" s="271"/>
      <c r="T168" s="27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3" t="s">
        <v>372</v>
      </c>
      <c r="AU168" s="273" t="s">
        <v>88</v>
      </c>
      <c r="AV168" s="14" t="s">
        <v>370</v>
      </c>
      <c r="AW168" s="14" t="s">
        <v>32</v>
      </c>
      <c r="AX168" s="14" t="s">
        <v>83</v>
      </c>
      <c r="AY168" s="273" t="s">
        <v>362</v>
      </c>
    </row>
    <row r="169" s="2" customFormat="1" ht="24.15" customHeight="1">
      <c r="A169" s="39"/>
      <c r="B169" s="40"/>
      <c r="C169" s="228" t="s">
        <v>431</v>
      </c>
      <c r="D169" s="228" t="s">
        <v>365</v>
      </c>
      <c r="E169" s="229" t="s">
        <v>3458</v>
      </c>
      <c r="F169" s="230" t="s">
        <v>3459</v>
      </c>
      <c r="G169" s="231" t="s">
        <v>482</v>
      </c>
      <c r="H169" s="232">
        <v>1.617</v>
      </c>
      <c r="I169" s="233"/>
      <c r="J169" s="234">
        <f>ROUND(I169*H169,2)</f>
        <v>0</v>
      </c>
      <c r="K169" s="230" t="s">
        <v>369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440</v>
      </c>
      <c r="AT169" s="239" t="s">
        <v>365</v>
      </c>
      <c r="AU169" s="239" t="s">
        <v>88</v>
      </c>
      <c r="AY169" s="18" t="s">
        <v>362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88</v>
      </c>
      <c r="BK169" s="240">
        <f>ROUND(I169*H169,2)</f>
        <v>0</v>
      </c>
      <c r="BL169" s="18" t="s">
        <v>440</v>
      </c>
      <c r="BM169" s="239" t="s">
        <v>502</v>
      </c>
    </row>
    <row r="170" s="12" customFormat="1" ht="25.92" customHeight="1">
      <c r="A170" s="12"/>
      <c r="B170" s="212"/>
      <c r="C170" s="213"/>
      <c r="D170" s="214" t="s">
        <v>75</v>
      </c>
      <c r="E170" s="215" t="s">
        <v>552</v>
      </c>
      <c r="F170" s="215" t="s">
        <v>553</v>
      </c>
      <c r="G170" s="213"/>
      <c r="H170" s="213"/>
      <c r="I170" s="216"/>
      <c r="J170" s="217">
        <f>BK170</f>
        <v>0</v>
      </c>
      <c r="K170" s="213"/>
      <c r="L170" s="218"/>
      <c r="M170" s="219"/>
      <c r="N170" s="220"/>
      <c r="O170" s="220"/>
      <c r="P170" s="221">
        <f>SUM(P171:P173)</f>
        <v>0</v>
      </c>
      <c r="Q170" s="220"/>
      <c r="R170" s="221">
        <f>SUM(R171:R173)</f>
        <v>0</v>
      </c>
      <c r="S170" s="220"/>
      <c r="T170" s="222">
        <f>SUM(T171:T173)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3" t="s">
        <v>370</v>
      </c>
      <c r="AT170" s="224" t="s">
        <v>75</v>
      </c>
      <c r="AU170" s="224" t="s">
        <v>76</v>
      </c>
      <c r="AY170" s="223" t="s">
        <v>362</v>
      </c>
      <c r="BK170" s="225">
        <f>SUM(BK171:BK173)</f>
        <v>0</v>
      </c>
    </row>
    <row r="171" s="2" customFormat="1" ht="16.5" customHeight="1">
      <c r="A171" s="39"/>
      <c r="B171" s="40"/>
      <c r="C171" s="228" t="s">
        <v>435</v>
      </c>
      <c r="D171" s="228" t="s">
        <v>365</v>
      </c>
      <c r="E171" s="229" t="s">
        <v>3460</v>
      </c>
      <c r="F171" s="230" t="s">
        <v>3461</v>
      </c>
      <c r="G171" s="231" t="s">
        <v>557</v>
      </c>
      <c r="H171" s="232">
        <v>50</v>
      </c>
      <c r="I171" s="233"/>
      <c r="J171" s="234">
        <f>ROUND(I171*H171,2)</f>
        <v>0</v>
      </c>
      <c r="K171" s="230" t="s">
        <v>369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627</v>
      </c>
      <c r="AT171" s="239" t="s">
        <v>365</v>
      </c>
      <c r="AU171" s="239" t="s">
        <v>83</v>
      </c>
      <c r="AY171" s="18" t="s">
        <v>362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88</v>
      </c>
      <c r="BK171" s="240">
        <f>ROUND(I171*H171,2)</f>
        <v>0</v>
      </c>
      <c r="BL171" s="18" t="s">
        <v>627</v>
      </c>
      <c r="BM171" s="239" t="s">
        <v>517</v>
      </c>
    </row>
    <row r="172" s="13" customFormat="1">
      <c r="A172" s="13"/>
      <c r="B172" s="241"/>
      <c r="C172" s="242"/>
      <c r="D172" s="243" t="s">
        <v>372</v>
      </c>
      <c r="E172" s="244" t="s">
        <v>1</v>
      </c>
      <c r="F172" s="245" t="s">
        <v>3462</v>
      </c>
      <c r="G172" s="242"/>
      <c r="H172" s="246">
        <v>50</v>
      </c>
      <c r="I172" s="247"/>
      <c r="J172" s="242"/>
      <c r="K172" s="242"/>
      <c r="L172" s="248"/>
      <c r="M172" s="249"/>
      <c r="N172" s="250"/>
      <c r="O172" s="250"/>
      <c r="P172" s="250"/>
      <c r="Q172" s="250"/>
      <c r="R172" s="250"/>
      <c r="S172" s="250"/>
      <c r="T172" s="25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2" t="s">
        <v>372</v>
      </c>
      <c r="AU172" s="252" t="s">
        <v>83</v>
      </c>
      <c r="AV172" s="13" t="s">
        <v>88</v>
      </c>
      <c r="AW172" s="13" t="s">
        <v>32</v>
      </c>
      <c r="AX172" s="13" t="s">
        <v>76</v>
      </c>
      <c r="AY172" s="252" t="s">
        <v>362</v>
      </c>
    </row>
    <row r="173" s="14" customFormat="1">
      <c r="A173" s="14"/>
      <c r="B173" s="263"/>
      <c r="C173" s="264"/>
      <c r="D173" s="243" t="s">
        <v>372</v>
      </c>
      <c r="E173" s="265" t="s">
        <v>1</v>
      </c>
      <c r="F173" s="266" t="s">
        <v>396</v>
      </c>
      <c r="G173" s="264"/>
      <c r="H173" s="267">
        <v>50</v>
      </c>
      <c r="I173" s="268"/>
      <c r="J173" s="264"/>
      <c r="K173" s="264"/>
      <c r="L173" s="269"/>
      <c r="M173" s="293"/>
      <c r="N173" s="294"/>
      <c r="O173" s="294"/>
      <c r="P173" s="294"/>
      <c r="Q173" s="294"/>
      <c r="R173" s="294"/>
      <c r="S173" s="294"/>
      <c r="T173" s="29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73" t="s">
        <v>372</v>
      </c>
      <c r="AU173" s="273" t="s">
        <v>83</v>
      </c>
      <c r="AV173" s="14" t="s">
        <v>370</v>
      </c>
      <c r="AW173" s="14" t="s">
        <v>32</v>
      </c>
      <c r="AX173" s="14" t="s">
        <v>83</v>
      </c>
      <c r="AY173" s="273" t="s">
        <v>362</v>
      </c>
    </row>
    <row r="174" s="2" customFormat="1" ht="6.96" customHeight="1">
      <c r="A174" s="39"/>
      <c r="B174" s="67"/>
      <c r="C174" s="68"/>
      <c r="D174" s="68"/>
      <c r="E174" s="68"/>
      <c r="F174" s="68"/>
      <c r="G174" s="68"/>
      <c r="H174" s="68"/>
      <c r="I174" s="68"/>
      <c r="J174" s="68"/>
      <c r="K174" s="68"/>
      <c r="L174" s="45"/>
      <c r="M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</row>
  </sheetData>
  <sheetProtection sheet="1" autoFilter="0" formatColumns="0" formatRows="0" objects="1" scenarios="1" spinCount="100000" saltValue="8jAbK4K7K9tGOz6vMBFYKJUWqJGk/nHoIAl2E+b5gqCVPK8t5Yip7VMFkHsSpOT2SuN0uKXohVUdPn38tGMUmw==" hashValue="RliDC/xUIYs4zAcastCgUSLR978WXLsDyOUtTE9EwHvuKgAaztg3msoQQKd40Wummij5h1DaNn1LWsHA4P+jeQ==" algorithmName="SHA-512" password="CC35"/>
  <autoFilter ref="C125:K17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318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 s="1" customFormat="1" ht="12" customHeight="1">
      <c r="B8" s="21"/>
      <c r="D8" s="152" t="s">
        <v>325</v>
      </c>
      <c r="L8" s="21"/>
    </row>
    <row r="9" s="2" customFormat="1" ht="16.5" customHeight="1">
      <c r="A9" s="39"/>
      <c r="B9" s="45"/>
      <c r="C9" s="39"/>
      <c r="D9" s="39"/>
      <c r="E9" s="153" t="s">
        <v>4429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327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5250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6. 8. 2025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ROUND((SUM(BE124:BE186)),  2)</f>
        <v>0</v>
      </c>
      <c r="G35" s="39"/>
      <c r="H35" s="39"/>
      <c r="I35" s="166">
        <v>0.20999999999999999</v>
      </c>
      <c r="J35" s="165">
        <f>ROUND(((SUM(BE124:BE186))*I35),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ROUND((SUM(BF124:BF186)),  2)</f>
        <v>0</v>
      </c>
      <c r="G36" s="39"/>
      <c r="H36" s="39"/>
      <c r="I36" s="166">
        <v>0.12</v>
      </c>
      <c r="J36" s="165">
        <f>ROUND(((SUM(BF124:BF186))*I36),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ROUND((SUM(BG124:BG186)),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ROUND((SUM(BH124:BH186)),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ROUND((SUM(BI124:BI186)),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4429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327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VZT.C - Vzduchotechnika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Ústecká 2855, Česká Lípa </v>
      </c>
      <c r="G91" s="41"/>
      <c r="H91" s="41"/>
      <c r="I91" s="33" t="s">
        <v>22</v>
      </c>
      <c r="J91" s="80" t="str">
        <f>IF(J14="","",J14)</f>
        <v>6. 8. 2025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Č. Lípa, n. T.G.M. 1/1, 47 001 Česká Lípa</v>
      </c>
      <c r="G93" s="41"/>
      <c r="H93" s="41"/>
      <c r="I93" s="33" t="s">
        <v>30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330</v>
      </c>
      <c r="D96" s="187"/>
      <c r="E96" s="187"/>
      <c r="F96" s="187"/>
      <c r="G96" s="187"/>
      <c r="H96" s="187"/>
      <c r="I96" s="187"/>
      <c r="J96" s="188" t="s">
        <v>331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332</v>
      </c>
      <c r="D98" s="41"/>
      <c r="E98" s="41"/>
      <c r="F98" s="41"/>
      <c r="G98" s="41"/>
      <c r="H98" s="41"/>
      <c r="I98" s="41"/>
      <c r="J98" s="111">
        <f>J124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333</v>
      </c>
    </row>
    <row r="99" s="9" customFormat="1" ht="24.96" customHeight="1">
      <c r="A99" s="9"/>
      <c r="B99" s="190"/>
      <c r="C99" s="191"/>
      <c r="D99" s="192" t="s">
        <v>3488</v>
      </c>
      <c r="E99" s="193"/>
      <c r="F99" s="193"/>
      <c r="G99" s="193"/>
      <c r="H99" s="193"/>
      <c r="I99" s="193"/>
      <c r="J99" s="194">
        <f>J125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3489</v>
      </c>
      <c r="E100" s="193"/>
      <c r="F100" s="193"/>
      <c r="G100" s="193"/>
      <c r="H100" s="193"/>
      <c r="I100" s="193"/>
      <c r="J100" s="194">
        <f>J152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5251</v>
      </c>
      <c r="E101" s="193"/>
      <c r="F101" s="193"/>
      <c r="G101" s="193"/>
      <c r="H101" s="193"/>
      <c r="I101" s="193"/>
      <c r="J101" s="194">
        <f>J158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5252</v>
      </c>
      <c r="E102" s="193"/>
      <c r="F102" s="193"/>
      <c r="G102" s="193"/>
      <c r="H102" s="193"/>
      <c r="I102" s="193"/>
      <c r="J102" s="194">
        <f>J169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347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Stavební úpravy Ústecká 2855, Česká Lípa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325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85" t="s">
        <v>4429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327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E11</f>
        <v>VZT.C - Vzduchotechnika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F14</f>
        <v xml:space="preserve">Ústecká 2855, Česká Lípa </v>
      </c>
      <c r="G118" s="41"/>
      <c r="H118" s="41"/>
      <c r="I118" s="33" t="s">
        <v>22</v>
      </c>
      <c r="J118" s="80" t="str">
        <f>IF(J14="","",J14)</f>
        <v>6. 8. 2025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24</v>
      </c>
      <c r="D120" s="41"/>
      <c r="E120" s="41"/>
      <c r="F120" s="28" t="str">
        <f>E17</f>
        <v>Město Č. Lípa, n. T.G.M. 1/1, 47 001 Česká Lípa</v>
      </c>
      <c r="G120" s="41"/>
      <c r="H120" s="41"/>
      <c r="I120" s="33" t="s">
        <v>30</v>
      </c>
      <c r="J120" s="37" t="str">
        <f>E23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IF(E20="","",E20)</f>
        <v>Vyplň údaj</v>
      </c>
      <c r="G121" s="41"/>
      <c r="H121" s="41"/>
      <c r="I121" s="33" t="s">
        <v>33</v>
      </c>
      <c r="J121" s="37" t="str">
        <f>E26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1"/>
      <c r="B123" s="202"/>
      <c r="C123" s="203" t="s">
        <v>348</v>
      </c>
      <c r="D123" s="204" t="s">
        <v>61</v>
      </c>
      <c r="E123" s="204" t="s">
        <v>57</v>
      </c>
      <c r="F123" s="204" t="s">
        <v>58</v>
      </c>
      <c r="G123" s="204" t="s">
        <v>349</v>
      </c>
      <c r="H123" s="204" t="s">
        <v>350</v>
      </c>
      <c r="I123" s="204" t="s">
        <v>351</v>
      </c>
      <c r="J123" s="204" t="s">
        <v>331</v>
      </c>
      <c r="K123" s="205" t="s">
        <v>352</v>
      </c>
      <c r="L123" s="206"/>
      <c r="M123" s="101" t="s">
        <v>1</v>
      </c>
      <c r="N123" s="102" t="s">
        <v>40</v>
      </c>
      <c r="O123" s="102" t="s">
        <v>353</v>
      </c>
      <c r="P123" s="102" t="s">
        <v>354</v>
      </c>
      <c r="Q123" s="102" t="s">
        <v>355</v>
      </c>
      <c r="R123" s="102" t="s">
        <v>356</v>
      </c>
      <c r="S123" s="102" t="s">
        <v>357</v>
      </c>
      <c r="T123" s="103" t="s">
        <v>358</v>
      </c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</row>
    <row r="124" s="2" customFormat="1" ht="22.8" customHeight="1">
      <c r="A124" s="39"/>
      <c r="B124" s="40"/>
      <c r="C124" s="108" t="s">
        <v>359</v>
      </c>
      <c r="D124" s="41"/>
      <c r="E124" s="41"/>
      <c r="F124" s="41"/>
      <c r="G124" s="41"/>
      <c r="H124" s="41"/>
      <c r="I124" s="41"/>
      <c r="J124" s="207">
        <f>BK124</f>
        <v>0</v>
      </c>
      <c r="K124" s="41"/>
      <c r="L124" s="45"/>
      <c r="M124" s="104"/>
      <c r="N124" s="208"/>
      <c r="O124" s="105"/>
      <c r="P124" s="209">
        <f>P125+P152+P158+P169</f>
        <v>0</v>
      </c>
      <c r="Q124" s="105"/>
      <c r="R124" s="209">
        <f>R125+R152+R158+R169</f>
        <v>0</v>
      </c>
      <c r="S124" s="105"/>
      <c r="T124" s="210">
        <f>T125+T152+T158+T169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75</v>
      </c>
      <c r="AU124" s="18" t="s">
        <v>333</v>
      </c>
      <c r="BK124" s="211">
        <f>BK125+BK152+BK158+BK169</f>
        <v>0</v>
      </c>
    </row>
    <row r="125" s="12" customFormat="1" ht="25.92" customHeight="1">
      <c r="A125" s="12"/>
      <c r="B125" s="212"/>
      <c r="C125" s="213"/>
      <c r="D125" s="214" t="s">
        <v>75</v>
      </c>
      <c r="E125" s="215" t="s">
        <v>2577</v>
      </c>
      <c r="F125" s="215" t="s">
        <v>3494</v>
      </c>
      <c r="G125" s="213"/>
      <c r="H125" s="213"/>
      <c r="I125" s="216"/>
      <c r="J125" s="217">
        <f>BK125</f>
        <v>0</v>
      </c>
      <c r="K125" s="213"/>
      <c r="L125" s="218"/>
      <c r="M125" s="219"/>
      <c r="N125" s="220"/>
      <c r="O125" s="220"/>
      <c r="P125" s="221">
        <f>SUM(P126:P151)</f>
        <v>0</v>
      </c>
      <c r="Q125" s="220"/>
      <c r="R125" s="221">
        <f>SUM(R126:R151)</f>
        <v>0</v>
      </c>
      <c r="S125" s="220"/>
      <c r="T125" s="222">
        <f>SUM(T126:T151)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3" t="s">
        <v>83</v>
      </c>
      <c r="AT125" s="224" t="s">
        <v>75</v>
      </c>
      <c r="AU125" s="224" t="s">
        <v>76</v>
      </c>
      <c r="AY125" s="223" t="s">
        <v>362</v>
      </c>
      <c r="BK125" s="225">
        <f>SUM(BK126:BK151)</f>
        <v>0</v>
      </c>
    </row>
    <row r="126" s="2" customFormat="1" ht="37.8" customHeight="1">
      <c r="A126" s="39"/>
      <c r="B126" s="40"/>
      <c r="C126" s="228" t="s">
        <v>83</v>
      </c>
      <c r="D126" s="228" t="s">
        <v>365</v>
      </c>
      <c r="E126" s="229" t="s">
        <v>5253</v>
      </c>
      <c r="F126" s="230" t="s">
        <v>5254</v>
      </c>
      <c r="G126" s="231" t="s">
        <v>603</v>
      </c>
      <c r="H126" s="232">
        <v>71</v>
      </c>
      <c r="I126" s="233"/>
      <c r="J126" s="234">
        <f>ROUND(I126*H126,2)</f>
        <v>0</v>
      </c>
      <c r="K126" s="230" t="s">
        <v>471</v>
      </c>
      <c r="L126" s="45"/>
      <c r="M126" s="235" t="s">
        <v>1</v>
      </c>
      <c r="N126" s="236" t="s">
        <v>42</v>
      </c>
      <c r="O126" s="92"/>
      <c r="P126" s="237">
        <f>O126*H126</f>
        <v>0</v>
      </c>
      <c r="Q126" s="237">
        <v>0</v>
      </c>
      <c r="R126" s="237">
        <f>Q126*H126</f>
        <v>0</v>
      </c>
      <c r="S126" s="237">
        <v>0</v>
      </c>
      <c r="T126" s="238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9" t="s">
        <v>370</v>
      </c>
      <c r="AT126" s="239" t="s">
        <v>365</v>
      </c>
      <c r="AU126" s="239" t="s">
        <v>83</v>
      </c>
      <c r="AY126" s="18" t="s">
        <v>362</v>
      </c>
      <c r="BE126" s="240">
        <f>IF(N126="základní",J126,0)</f>
        <v>0</v>
      </c>
      <c r="BF126" s="240">
        <f>IF(N126="snížená",J126,0)</f>
        <v>0</v>
      </c>
      <c r="BG126" s="240">
        <f>IF(N126="zákl. přenesená",J126,0)</f>
        <v>0</v>
      </c>
      <c r="BH126" s="240">
        <f>IF(N126="sníž. přenesená",J126,0)</f>
        <v>0</v>
      </c>
      <c r="BI126" s="240">
        <f>IF(N126="nulová",J126,0)</f>
        <v>0</v>
      </c>
      <c r="BJ126" s="18" t="s">
        <v>88</v>
      </c>
      <c r="BK126" s="240">
        <f>ROUND(I126*H126,2)</f>
        <v>0</v>
      </c>
      <c r="BL126" s="18" t="s">
        <v>370</v>
      </c>
      <c r="BM126" s="239" t="s">
        <v>88</v>
      </c>
    </row>
    <row r="127" s="2" customFormat="1" ht="16.5" customHeight="1">
      <c r="A127" s="39"/>
      <c r="B127" s="40"/>
      <c r="C127" s="228" t="s">
        <v>88</v>
      </c>
      <c r="D127" s="228" t="s">
        <v>365</v>
      </c>
      <c r="E127" s="229" t="s">
        <v>3497</v>
      </c>
      <c r="F127" s="230" t="s">
        <v>3498</v>
      </c>
      <c r="G127" s="231" t="s">
        <v>603</v>
      </c>
      <c r="H127" s="232">
        <v>142</v>
      </c>
      <c r="I127" s="233"/>
      <c r="J127" s="234">
        <f>ROUND(I127*H127,2)</f>
        <v>0</v>
      </c>
      <c r="K127" s="230" t="s">
        <v>471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370</v>
      </c>
      <c r="AT127" s="239" t="s">
        <v>365</v>
      </c>
      <c r="AU127" s="239" t="s">
        <v>83</v>
      </c>
      <c r="AY127" s="18" t="s">
        <v>362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88</v>
      </c>
      <c r="BK127" s="240">
        <f>ROUND(I127*H127,2)</f>
        <v>0</v>
      </c>
      <c r="BL127" s="18" t="s">
        <v>370</v>
      </c>
      <c r="BM127" s="239" t="s">
        <v>370</v>
      </c>
    </row>
    <row r="128" s="2" customFormat="1" ht="16.5" customHeight="1">
      <c r="A128" s="39"/>
      <c r="B128" s="40"/>
      <c r="C128" s="228" t="s">
        <v>104</v>
      </c>
      <c r="D128" s="228" t="s">
        <v>365</v>
      </c>
      <c r="E128" s="229" t="s">
        <v>3499</v>
      </c>
      <c r="F128" s="230" t="s">
        <v>3500</v>
      </c>
      <c r="G128" s="231" t="s">
        <v>603</v>
      </c>
      <c r="H128" s="232">
        <v>71</v>
      </c>
      <c r="I128" s="233"/>
      <c r="J128" s="234">
        <f>ROUND(I128*H128,2)</f>
        <v>0</v>
      </c>
      <c r="K128" s="230" t="s">
        <v>471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370</v>
      </c>
      <c r="AT128" s="239" t="s">
        <v>365</v>
      </c>
      <c r="AU128" s="239" t="s">
        <v>83</v>
      </c>
      <c r="AY128" s="18" t="s">
        <v>362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370</v>
      </c>
      <c r="BM128" s="239" t="s">
        <v>386</v>
      </c>
    </row>
    <row r="129" s="2" customFormat="1" ht="16.5" customHeight="1">
      <c r="A129" s="39"/>
      <c r="B129" s="40"/>
      <c r="C129" s="228" t="s">
        <v>370</v>
      </c>
      <c r="D129" s="228" t="s">
        <v>365</v>
      </c>
      <c r="E129" s="229" t="s">
        <v>3501</v>
      </c>
      <c r="F129" s="230" t="s">
        <v>3502</v>
      </c>
      <c r="G129" s="231" t="s">
        <v>603</v>
      </c>
      <c r="H129" s="232">
        <v>67</v>
      </c>
      <c r="I129" s="233"/>
      <c r="J129" s="234">
        <f>ROUND(I129*H129,2)</f>
        <v>0</v>
      </c>
      <c r="K129" s="230" t="s">
        <v>471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370</v>
      </c>
      <c r="AT129" s="239" t="s">
        <v>365</v>
      </c>
      <c r="AU129" s="239" t="s">
        <v>83</v>
      </c>
      <c r="AY129" s="18" t="s">
        <v>362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370</v>
      </c>
      <c r="BM129" s="239" t="s">
        <v>383</v>
      </c>
    </row>
    <row r="130" s="2" customFormat="1" ht="37.8" customHeight="1">
      <c r="A130" s="39"/>
      <c r="B130" s="40"/>
      <c r="C130" s="228" t="s">
        <v>363</v>
      </c>
      <c r="D130" s="228" t="s">
        <v>365</v>
      </c>
      <c r="E130" s="229" t="s">
        <v>5255</v>
      </c>
      <c r="F130" s="230" t="s">
        <v>5256</v>
      </c>
      <c r="G130" s="231" t="s">
        <v>603</v>
      </c>
      <c r="H130" s="232">
        <v>2</v>
      </c>
      <c r="I130" s="233"/>
      <c r="J130" s="234">
        <f>ROUND(I130*H130,2)</f>
        <v>0</v>
      </c>
      <c r="K130" s="230" t="s">
        <v>471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370</v>
      </c>
      <c r="AT130" s="239" t="s">
        <v>365</v>
      </c>
      <c r="AU130" s="239" t="s">
        <v>83</v>
      </c>
      <c r="AY130" s="18" t="s">
        <v>362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370</v>
      </c>
      <c r="BM130" s="239" t="s">
        <v>411</v>
      </c>
    </row>
    <row r="131" s="2" customFormat="1" ht="16.5" customHeight="1">
      <c r="A131" s="39"/>
      <c r="B131" s="40"/>
      <c r="C131" s="228" t="s">
        <v>386</v>
      </c>
      <c r="D131" s="228" t="s">
        <v>365</v>
      </c>
      <c r="E131" s="229" t="s">
        <v>5257</v>
      </c>
      <c r="F131" s="230" t="s">
        <v>5258</v>
      </c>
      <c r="G131" s="231" t="s">
        <v>603</v>
      </c>
      <c r="H131" s="232">
        <v>4</v>
      </c>
      <c r="I131" s="233"/>
      <c r="J131" s="234">
        <f>ROUND(I131*H131,2)</f>
        <v>0</v>
      </c>
      <c r="K131" s="230" t="s">
        <v>471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370</v>
      </c>
      <c r="AT131" s="239" t="s">
        <v>365</v>
      </c>
      <c r="AU131" s="239" t="s">
        <v>83</v>
      </c>
      <c r="AY131" s="18" t="s">
        <v>362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370</v>
      </c>
      <c r="BM131" s="239" t="s">
        <v>8</v>
      </c>
    </row>
    <row r="132" s="2" customFormat="1" ht="16.5" customHeight="1">
      <c r="A132" s="39"/>
      <c r="B132" s="40"/>
      <c r="C132" s="228" t="s">
        <v>397</v>
      </c>
      <c r="D132" s="228" t="s">
        <v>365</v>
      </c>
      <c r="E132" s="229" t="s">
        <v>5259</v>
      </c>
      <c r="F132" s="230" t="s">
        <v>5260</v>
      </c>
      <c r="G132" s="231" t="s">
        <v>603</v>
      </c>
      <c r="H132" s="232">
        <v>2</v>
      </c>
      <c r="I132" s="233"/>
      <c r="J132" s="234">
        <f>ROUND(I132*H132,2)</f>
        <v>0</v>
      </c>
      <c r="K132" s="230" t="s">
        <v>471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370</v>
      </c>
      <c r="AT132" s="239" t="s">
        <v>365</v>
      </c>
      <c r="AU132" s="239" t="s">
        <v>83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370</v>
      </c>
      <c r="BM132" s="239" t="s">
        <v>431</v>
      </c>
    </row>
    <row r="133" s="2" customFormat="1" ht="37.8" customHeight="1">
      <c r="A133" s="39"/>
      <c r="B133" s="40"/>
      <c r="C133" s="228" t="s">
        <v>383</v>
      </c>
      <c r="D133" s="228" t="s">
        <v>365</v>
      </c>
      <c r="E133" s="229" t="s">
        <v>5261</v>
      </c>
      <c r="F133" s="230" t="s">
        <v>5262</v>
      </c>
      <c r="G133" s="231" t="s">
        <v>603</v>
      </c>
      <c r="H133" s="232">
        <v>1</v>
      </c>
      <c r="I133" s="233"/>
      <c r="J133" s="234">
        <f>ROUND(I133*H133,2)</f>
        <v>0</v>
      </c>
      <c r="K133" s="230" t="s">
        <v>471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83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440</v>
      </c>
    </row>
    <row r="134" s="2" customFormat="1" ht="16.5" customHeight="1">
      <c r="A134" s="39"/>
      <c r="B134" s="40"/>
      <c r="C134" s="228" t="s">
        <v>406</v>
      </c>
      <c r="D134" s="228" t="s">
        <v>365</v>
      </c>
      <c r="E134" s="229" t="s">
        <v>3497</v>
      </c>
      <c r="F134" s="230" t="s">
        <v>3498</v>
      </c>
      <c r="G134" s="231" t="s">
        <v>603</v>
      </c>
      <c r="H134" s="232">
        <v>2</v>
      </c>
      <c r="I134" s="233"/>
      <c r="J134" s="234">
        <f>ROUND(I134*H134,2)</f>
        <v>0</v>
      </c>
      <c r="K134" s="230" t="s">
        <v>471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83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450</v>
      </c>
    </row>
    <row r="135" s="2" customFormat="1" ht="16.5" customHeight="1">
      <c r="A135" s="39"/>
      <c r="B135" s="40"/>
      <c r="C135" s="228" t="s">
        <v>411</v>
      </c>
      <c r="D135" s="228" t="s">
        <v>365</v>
      </c>
      <c r="E135" s="229" t="s">
        <v>5263</v>
      </c>
      <c r="F135" s="230" t="s">
        <v>3500</v>
      </c>
      <c r="G135" s="231" t="s">
        <v>603</v>
      </c>
      <c r="H135" s="232">
        <v>1</v>
      </c>
      <c r="I135" s="233"/>
      <c r="J135" s="234">
        <f>ROUND(I135*H135,2)</f>
        <v>0</v>
      </c>
      <c r="K135" s="230" t="s">
        <v>471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83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461</v>
      </c>
    </row>
    <row r="136" s="2" customFormat="1" ht="33" customHeight="1">
      <c r="A136" s="39"/>
      <c r="B136" s="40"/>
      <c r="C136" s="228" t="s">
        <v>416</v>
      </c>
      <c r="D136" s="228" t="s">
        <v>365</v>
      </c>
      <c r="E136" s="229" t="s">
        <v>3503</v>
      </c>
      <c r="F136" s="230" t="s">
        <v>3504</v>
      </c>
      <c r="G136" s="231" t="s">
        <v>603</v>
      </c>
      <c r="H136" s="232">
        <v>69</v>
      </c>
      <c r="I136" s="233"/>
      <c r="J136" s="234">
        <f>ROUND(I136*H136,2)</f>
        <v>0</v>
      </c>
      <c r="K136" s="230" t="s">
        <v>471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83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473</v>
      </c>
    </row>
    <row r="137" s="2" customFormat="1" ht="33" customHeight="1">
      <c r="A137" s="39"/>
      <c r="B137" s="40"/>
      <c r="C137" s="228" t="s">
        <v>8</v>
      </c>
      <c r="D137" s="228" t="s">
        <v>365</v>
      </c>
      <c r="E137" s="229" t="s">
        <v>3505</v>
      </c>
      <c r="F137" s="230" t="s">
        <v>3506</v>
      </c>
      <c r="G137" s="231" t="s">
        <v>603</v>
      </c>
      <c r="H137" s="232">
        <v>85</v>
      </c>
      <c r="I137" s="233"/>
      <c r="J137" s="234">
        <f>ROUND(I137*H137,2)</f>
        <v>0</v>
      </c>
      <c r="K137" s="230" t="s">
        <v>471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370</v>
      </c>
      <c r="AT137" s="239" t="s">
        <v>365</v>
      </c>
      <c r="AU137" s="239" t="s">
        <v>83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370</v>
      </c>
      <c r="BM137" s="239" t="s">
        <v>484</v>
      </c>
    </row>
    <row r="138" s="2" customFormat="1" ht="24.15" customHeight="1">
      <c r="A138" s="39"/>
      <c r="B138" s="40"/>
      <c r="C138" s="228" t="s">
        <v>427</v>
      </c>
      <c r="D138" s="228" t="s">
        <v>365</v>
      </c>
      <c r="E138" s="229" t="s">
        <v>3507</v>
      </c>
      <c r="F138" s="230" t="s">
        <v>3508</v>
      </c>
      <c r="G138" s="231" t="s">
        <v>603</v>
      </c>
      <c r="H138" s="232">
        <v>10</v>
      </c>
      <c r="I138" s="233"/>
      <c r="J138" s="234">
        <f>ROUND(I138*H138,2)</f>
        <v>0</v>
      </c>
      <c r="K138" s="230" t="s">
        <v>471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83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492</v>
      </c>
    </row>
    <row r="139" s="2" customFormat="1" ht="24.15" customHeight="1">
      <c r="A139" s="39"/>
      <c r="B139" s="40"/>
      <c r="C139" s="228" t="s">
        <v>431</v>
      </c>
      <c r="D139" s="228" t="s">
        <v>365</v>
      </c>
      <c r="E139" s="229" t="s">
        <v>3544</v>
      </c>
      <c r="F139" s="230" t="s">
        <v>3545</v>
      </c>
      <c r="G139" s="231" t="s">
        <v>603</v>
      </c>
      <c r="H139" s="232">
        <v>2</v>
      </c>
      <c r="I139" s="233"/>
      <c r="J139" s="234">
        <f>ROUND(I139*H139,2)</f>
        <v>0</v>
      </c>
      <c r="K139" s="230" t="s">
        <v>471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370</v>
      </c>
      <c r="AT139" s="239" t="s">
        <v>365</v>
      </c>
      <c r="AU139" s="239" t="s">
        <v>83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502</v>
      </c>
    </row>
    <row r="140" s="2" customFormat="1" ht="24.15" customHeight="1">
      <c r="A140" s="39"/>
      <c r="B140" s="40"/>
      <c r="C140" s="228" t="s">
        <v>435</v>
      </c>
      <c r="D140" s="228" t="s">
        <v>365</v>
      </c>
      <c r="E140" s="229" t="s">
        <v>3509</v>
      </c>
      <c r="F140" s="230" t="s">
        <v>3510</v>
      </c>
      <c r="G140" s="231" t="s">
        <v>3511</v>
      </c>
      <c r="H140" s="232">
        <v>340</v>
      </c>
      <c r="I140" s="233"/>
      <c r="J140" s="234">
        <f>ROUND(I140*H140,2)</f>
        <v>0</v>
      </c>
      <c r="K140" s="230" t="s">
        <v>471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370</v>
      </c>
      <c r="AT140" s="239" t="s">
        <v>365</v>
      </c>
      <c r="AU140" s="239" t="s">
        <v>83</v>
      </c>
      <c r="AY140" s="18" t="s">
        <v>362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370</v>
      </c>
      <c r="BM140" s="239" t="s">
        <v>517</v>
      </c>
    </row>
    <row r="141" s="2" customFormat="1" ht="24.15" customHeight="1">
      <c r="A141" s="39"/>
      <c r="B141" s="40"/>
      <c r="C141" s="228" t="s">
        <v>440</v>
      </c>
      <c r="D141" s="228" t="s">
        <v>365</v>
      </c>
      <c r="E141" s="229" t="s">
        <v>3512</v>
      </c>
      <c r="F141" s="230" t="s">
        <v>3513</v>
      </c>
      <c r="G141" s="231" t="s">
        <v>3511</v>
      </c>
      <c r="H141" s="232">
        <v>130</v>
      </c>
      <c r="I141" s="233"/>
      <c r="J141" s="234">
        <f>ROUND(I141*H141,2)</f>
        <v>0</v>
      </c>
      <c r="K141" s="230" t="s">
        <v>471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370</v>
      </c>
      <c r="AT141" s="239" t="s">
        <v>365</v>
      </c>
      <c r="AU141" s="239" t="s">
        <v>83</v>
      </c>
      <c r="AY141" s="18" t="s">
        <v>362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370</v>
      </c>
      <c r="BM141" s="239" t="s">
        <v>526</v>
      </c>
    </row>
    <row r="142" s="2" customFormat="1" ht="24.15" customHeight="1">
      <c r="A142" s="39"/>
      <c r="B142" s="40"/>
      <c r="C142" s="228" t="s">
        <v>445</v>
      </c>
      <c r="D142" s="228" t="s">
        <v>365</v>
      </c>
      <c r="E142" s="229" t="s">
        <v>3514</v>
      </c>
      <c r="F142" s="230" t="s">
        <v>3515</v>
      </c>
      <c r="G142" s="231" t="s">
        <v>3511</v>
      </c>
      <c r="H142" s="232">
        <v>90</v>
      </c>
      <c r="I142" s="233"/>
      <c r="J142" s="234">
        <f>ROUND(I142*H142,2)</f>
        <v>0</v>
      </c>
      <c r="K142" s="230" t="s">
        <v>471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370</v>
      </c>
      <c r="AT142" s="239" t="s">
        <v>365</v>
      </c>
      <c r="AU142" s="239" t="s">
        <v>83</v>
      </c>
      <c r="AY142" s="18" t="s">
        <v>362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370</v>
      </c>
      <c r="BM142" s="239" t="s">
        <v>536</v>
      </c>
    </row>
    <row r="143" s="2" customFormat="1" ht="24.15" customHeight="1">
      <c r="A143" s="39"/>
      <c r="B143" s="40"/>
      <c r="C143" s="228" t="s">
        <v>450</v>
      </c>
      <c r="D143" s="228" t="s">
        <v>365</v>
      </c>
      <c r="E143" s="229" t="s">
        <v>3516</v>
      </c>
      <c r="F143" s="230" t="s">
        <v>3517</v>
      </c>
      <c r="G143" s="231" t="s">
        <v>403</v>
      </c>
      <c r="H143" s="232">
        <v>130</v>
      </c>
      <c r="I143" s="233"/>
      <c r="J143" s="234">
        <f>ROUND(I143*H143,2)</f>
        <v>0</v>
      </c>
      <c r="K143" s="230" t="s">
        <v>471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370</v>
      </c>
      <c r="AT143" s="239" t="s">
        <v>365</v>
      </c>
      <c r="AU143" s="239" t="s">
        <v>83</v>
      </c>
      <c r="AY143" s="18" t="s">
        <v>362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370</v>
      </c>
      <c r="BM143" s="239" t="s">
        <v>544</v>
      </c>
    </row>
    <row r="144" s="2" customFormat="1" ht="24.15" customHeight="1">
      <c r="A144" s="39"/>
      <c r="B144" s="40"/>
      <c r="C144" s="228" t="s">
        <v>456</v>
      </c>
      <c r="D144" s="228" t="s">
        <v>365</v>
      </c>
      <c r="E144" s="229" t="s">
        <v>3518</v>
      </c>
      <c r="F144" s="230" t="s">
        <v>3519</v>
      </c>
      <c r="G144" s="231" t="s">
        <v>403</v>
      </c>
      <c r="H144" s="232">
        <v>90</v>
      </c>
      <c r="I144" s="233"/>
      <c r="J144" s="234">
        <f>ROUND(I144*H144,2)</f>
        <v>0</v>
      </c>
      <c r="K144" s="230" t="s">
        <v>471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370</v>
      </c>
      <c r="AT144" s="239" t="s">
        <v>365</v>
      </c>
      <c r="AU144" s="239" t="s">
        <v>83</v>
      </c>
      <c r="AY144" s="18" t="s">
        <v>362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370</v>
      </c>
      <c r="BM144" s="239" t="s">
        <v>554</v>
      </c>
    </row>
    <row r="145" s="2" customFormat="1" ht="33" customHeight="1">
      <c r="A145" s="39"/>
      <c r="B145" s="40"/>
      <c r="C145" s="228" t="s">
        <v>461</v>
      </c>
      <c r="D145" s="228" t="s">
        <v>365</v>
      </c>
      <c r="E145" s="229" t="s">
        <v>3520</v>
      </c>
      <c r="F145" s="230" t="s">
        <v>3521</v>
      </c>
      <c r="G145" s="231" t="s">
        <v>368</v>
      </c>
      <c r="H145" s="232">
        <v>340</v>
      </c>
      <c r="I145" s="233"/>
      <c r="J145" s="234">
        <f>ROUND(I145*H145,2)</f>
        <v>0</v>
      </c>
      <c r="K145" s="230" t="s">
        <v>471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370</v>
      </c>
      <c r="AT145" s="239" t="s">
        <v>365</v>
      </c>
      <c r="AU145" s="239" t="s">
        <v>83</v>
      </c>
      <c r="AY145" s="18" t="s">
        <v>362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88</v>
      </c>
      <c r="BK145" s="240">
        <f>ROUND(I145*H145,2)</f>
        <v>0</v>
      </c>
      <c r="BL145" s="18" t="s">
        <v>370</v>
      </c>
      <c r="BM145" s="239" t="s">
        <v>574</v>
      </c>
    </row>
    <row r="146" s="2" customFormat="1" ht="37.8" customHeight="1">
      <c r="A146" s="39"/>
      <c r="B146" s="40"/>
      <c r="C146" s="228" t="s">
        <v>7</v>
      </c>
      <c r="D146" s="228" t="s">
        <v>365</v>
      </c>
      <c r="E146" s="229" t="s">
        <v>3522</v>
      </c>
      <c r="F146" s="230" t="s">
        <v>3523</v>
      </c>
      <c r="G146" s="231" t="s">
        <v>368</v>
      </c>
      <c r="H146" s="232">
        <v>80</v>
      </c>
      <c r="I146" s="233"/>
      <c r="J146" s="234">
        <f>ROUND(I146*H146,2)</f>
        <v>0</v>
      </c>
      <c r="K146" s="230" t="s">
        <v>471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370</v>
      </c>
      <c r="AT146" s="239" t="s">
        <v>365</v>
      </c>
      <c r="AU146" s="239" t="s">
        <v>83</v>
      </c>
      <c r="AY146" s="18" t="s">
        <v>362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370</v>
      </c>
      <c r="BM146" s="239" t="s">
        <v>1132</v>
      </c>
    </row>
    <row r="147" s="2" customFormat="1" ht="24.15" customHeight="1">
      <c r="A147" s="39"/>
      <c r="B147" s="40"/>
      <c r="C147" s="228" t="s">
        <v>473</v>
      </c>
      <c r="D147" s="228" t="s">
        <v>365</v>
      </c>
      <c r="E147" s="229" t="s">
        <v>5264</v>
      </c>
      <c r="F147" s="230" t="s">
        <v>3525</v>
      </c>
      <c r="G147" s="231" t="s">
        <v>603</v>
      </c>
      <c r="H147" s="232">
        <v>74</v>
      </c>
      <c r="I147" s="233"/>
      <c r="J147" s="234">
        <f>ROUND(I147*H147,2)</f>
        <v>0</v>
      </c>
      <c r="K147" s="230" t="s">
        <v>471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370</v>
      </c>
      <c r="AT147" s="239" t="s">
        <v>365</v>
      </c>
      <c r="AU147" s="239" t="s">
        <v>83</v>
      </c>
      <c r="AY147" s="18" t="s">
        <v>362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370</v>
      </c>
      <c r="BM147" s="239" t="s">
        <v>1141</v>
      </c>
    </row>
    <row r="148" s="2" customFormat="1" ht="24.15" customHeight="1">
      <c r="A148" s="39"/>
      <c r="B148" s="40"/>
      <c r="C148" s="228" t="s">
        <v>479</v>
      </c>
      <c r="D148" s="228" t="s">
        <v>365</v>
      </c>
      <c r="E148" s="229" t="s">
        <v>3526</v>
      </c>
      <c r="F148" s="230" t="s">
        <v>3527</v>
      </c>
      <c r="G148" s="231" t="s">
        <v>1168</v>
      </c>
      <c r="H148" s="232">
        <v>16</v>
      </c>
      <c r="I148" s="233"/>
      <c r="J148" s="234">
        <f>ROUND(I148*H148,2)</f>
        <v>0</v>
      </c>
      <c r="K148" s="230" t="s">
        <v>471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370</v>
      </c>
      <c r="AT148" s="239" t="s">
        <v>365</v>
      </c>
      <c r="AU148" s="239" t="s">
        <v>83</v>
      </c>
      <c r="AY148" s="18" t="s">
        <v>362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370</v>
      </c>
      <c r="BM148" s="239" t="s">
        <v>1149</v>
      </c>
    </row>
    <row r="149" s="2" customFormat="1" ht="24.15" customHeight="1">
      <c r="A149" s="39"/>
      <c r="B149" s="40"/>
      <c r="C149" s="228" t="s">
        <v>484</v>
      </c>
      <c r="D149" s="228" t="s">
        <v>365</v>
      </c>
      <c r="E149" s="229" t="s">
        <v>3528</v>
      </c>
      <c r="F149" s="230" t="s">
        <v>3529</v>
      </c>
      <c r="G149" s="231" t="s">
        <v>1168</v>
      </c>
      <c r="H149" s="232">
        <v>12</v>
      </c>
      <c r="I149" s="233"/>
      <c r="J149" s="234">
        <f>ROUND(I149*H149,2)</f>
        <v>0</v>
      </c>
      <c r="K149" s="230" t="s">
        <v>471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370</v>
      </c>
      <c r="AT149" s="239" t="s">
        <v>365</v>
      </c>
      <c r="AU149" s="239" t="s">
        <v>83</v>
      </c>
      <c r="AY149" s="18" t="s">
        <v>362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370</v>
      </c>
      <c r="BM149" s="239" t="s">
        <v>1159</v>
      </c>
    </row>
    <row r="150" s="2" customFormat="1" ht="16.5" customHeight="1">
      <c r="A150" s="39"/>
      <c r="B150" s="40"/>
      <c r="C150" s="228" t="s">
        <v>488</v>
      </c>
      <c r="D150" s="228" t="s">
        <v>365</v>
      </c>
      <c r="E150" s="229" t="s">
        <v>3530</v>
      </c>
      <c r="F150" s="230" t="s">
        <v>3531</v>
      </c>
      <c r="G150" s="231" t="s">
        <v>603</v>
      </c>
      <c r="H150" s="232">
        <v>16</v>
      </c>
      <c r="I150" s="233"/>
      <c r="J150" s="234">
        <f>ROUND(I150*H150,2)</f>
        <v>0</v>
      </c>
      <c r="K150" s="230" t="s">
        <v>471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370</v>
      </c>
      <c r="AT150" s="239" t="s">
        <v>365</v>
      </c>
      <c r="AU150" s="239" t="s">
        <v>83</v>
      </c>
      <c r="AY150" s="18" t="s">
        <v>362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370</v>
      </c>
      <c r="BM150" s="239" t="s">
        <v>1171</v>
      </c>
    </row>
    <row r="151" s="2" customFormat="1" ht="24.15" customHeight="1">
      <c r="A151" s="39"/>
      <c r="B151" s="40"/>
      <c r="C151" s="228" t="s">
        <v>492</v>
      </c>
      <c r="D151" s="228" t="s">
        <v>365</v>
      </c>
      <c r="E151" s="229" t="s">
        <v>5265</v>
      </c>
      <c r="F151" s="230" t="s">
        <v>5266</v>
      </c>
      <c r="G151" s="231" t="s">
        <v>603</v>
      </c>
      <c r="H151" s="232">
        <v>2</v>
      </c>
      <c r="I151" s="233"/>
      <c r="J151" s="234">
        <f>ROUND(I151*H151,2)</f>
        <v>0</v>
      </c>
      <c r="K151" s="230" t="s">
        <v>471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370</v>
      </c>
      <c r="AT151" s="239" t="s">
        <v>365</v>
      </c>
      <c r="AU151" s="239" t="s">
        <v>83</v>
      </c>
      <c r="AY151" s="18" t="s">
        <v>362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370</v>
      </c>
      <c r="BM151" s="239" t="s">
        <v>1180</v>
      </c>
    </row>
    <row r="152" s="12" customFormat="1" ht="25.92" customHeight="1">
      <c r="A152" s="12"/>
      <c r="B152" s="212"/>
      <c r="C152" s="213"/>
      <c r="D152" s="214" t="s">
        <v>75</v>
      </c>
      <c r="E152" s="215" t="s">
        <v>2857</v>
      </c>
      <c r="F152" s="215" t="s">
        <v>3532</v>
      </c>
      <c r="G152" s="213"/>
      <c r="H152" s="213"/>
      <c r="I152" s="216"/>
      <c r="J152" s="217">
        <f>BK152</f>
        <v>0</v>
      </c>
      <c r="K152" s="213"/>
      <c r="L152" s="218"/>
      <c r="M152" s="219"/>
      <c r="N152" s="220"/>
      <c r="O152" s="220"/>
      <c r="P152" s="221">
        <f>SUM(P153:P157)</f>
        <v>0</v>
      </c>
      <c r="Q152" s="220"/>
      <c r="R152" s="221">
        <f>SUM(R153:R157)</f>
        <v>0</v>
      </c>
      <c r="S152" s="220"/>
      <c r="T152" s="222">
        <f>SUM(T153:T157)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3" t="s">
        <v>83</v>
      </c>
      <c r="AT152" s="224" t="s">
        <v>75</v>
      </c>
      <c r="AU152" s="224" t="s">
        <v>76</v>
      </c>
      <c r="AY152" s="223" t="s">
        <v>362</v>
      </c>
      <c r="BK152" s="225">
        <f>SUM(BK153:BK157)</f>
        <v>0</v>
      </c>
    </row>
    <row r="153" s="2" customFormat="1" ht="37.8" customHeight="1">
      <c r="A153" s="39"/>
      <c r="B153" s="40"/>
      <c r="C153" s="228" t="s">
        <v>497</v>
      </c>
      <c r="D153" s="228" t="s">
        <v>365</v>
      </c>
      <c r="E153" s="229" t="s">
        <v>3533</v>
      </c>
      <c r="F153" s="230" t="s">
        <v>3534</v>
      </c>
      <c r="G153" s="231" t="s">
        <v>603</v>
      </c>
      <c r="H153" s="232">
        <v>15</v>
      </c>
      <c r="I153" s="233"/>
      <c r="J153" s="234">
        <f>ROUND(I153*H153,2)</f>
        <v>0</v>
      </c>
      <c r="K153" s="230" t="s">
        <v>471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370</v>
      </c>
      <c r="AT153" s="239" t="s">
        <v>365</v>
      </c>
      <c r="AU153" s="239" t="s">
        <v>83</v>
      </c>
      <c r="AY153" s="18" t="s">
        <v>362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370</v>
      </c>
      <c r="BM153" s="239" t="s">
        <v>1190</v>
      </c>
    </row>
    <row r="154" s="2" customFormat="1" ht="16.5" customHeight="1">
      <c r="A154" s="39"/>
      <c r="B154" s="40"/>
      <c r="C154" s="228" t="s">
        <v>502</v>
      </c>
      <c r="D154" s="228" t="s">
        <v>365</v>
      </c>
      <c r="E154" s="229" t="s">
        <v>3535</v>
      </c>
      <c r="F154" s="230" t="s">
        <v>3536</v>
      </c>
      <c r="G154" s="231" t="s">
        <v>603</v>
      </c>
      <c r="H154" s="232">
        <v>15</v>
      </c>
      <c r="I154" s="233"/>
      <c r="J154" s="234">
        <f>ROUND(I154*H154,2)</f>
        <v>0</v>
      </c>
      <c r="K154" s="230" t="s">
        <v>471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370</v>
      </c>
      <c r="AT154" s="239" t="s">
        <v>365</v>
      </c>
      <c r="AU154" s="239" t="s">
        <v>83</v>
      </c>
      <c r="AY154" s="18" t="s">
        <v>362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370</v>
      </c>
      <c r="BM154" s="239" t="s">
        <v>1201</v>
      </c>
    </row>
    <row r="155" s="2" customFormat="1" ht="24.15" customHeight="1">
      <c r="A155" s="39"/>
      <c r="B155" s="40"/>
      <c r="C155" s="228" t="s">
        <v>509</v>
      </c>
      <c r="D155" s="228" t="s">
        <v>365</v>
      </c>
      <c r="E155" s="229" t="s">
        <v>3537</v>
      </c>
      <c r="F155" s="230" t="s">
        <v>3538</v>
      </c>
      <c r="G155" s="231" t="s">
        <v>1168</v>
      </c>
      <c r="H155" s="232">
        <v>15</v>
      </c>
      <c r="I155" s="233"/>
      <c r="J155" s="234">
        <f>ROUND(I155*H155,2)</f>
        <v>0</v>
      </c>
      <c r="K155" s="230" t="s">
        <v>471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370</v>
      </c>
      <c r="AT155" s="239" t="s">
        <v>365</v>
      </c>
      <c r="AU155" s="239" t="s">
        <v>83</v>
      </c>
      <c r="AY155" s="18" t="s">
        <v>362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370</v>
      </c>
      <c r="BM155" s="239" t="s">
        <v>1214</v>
      </c>
    </row>
    <row r="156" s="2" customFormat="1" ht="21.75" customHeight="1">
      <c r="A156" s="39"/>
      <c r="B156" s="40"/>
      <c r="C156" s="228" t="s">
        <v>517</v>
      </c>
      <c r="D156" s="228" t="s">
        <v>365</v>
      </c>
      <c r="E156" s="229" t="s">
        <v>3539</v>
      </c>
      <c r="F156" s="230" t="s">
        <v>3540</v>
      </c>
      <c r="G156" s="231" t="s">
        <v>603</v>
      </c>
      <c r="H156" s="232">
        <v>15</v>
      </c>
      <c r="I156" s="233"/>
      <c r="J156" s="234">
        <f>ROUND(I156*H156,2)</f>
        <v>0</v>
      </c>
      <c r="K156" s="230" t="s">
        <v>471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370</v>
      </c>
      <c r="AT156" s="239" t="s">
        <v>365</v>
      </c>
      <c r="AU156" s="239" t="s">
        <v>83</v>
      </c>
      <c r="AY156" s="18" t="s">
        <v>362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370</v>
      </c>
      <c r="BM156" s="239" t="s">
        <v>1222</v>
      </c>
    </row>
    <row r="157" s="2" customFormat="1" ht="21.75" customHeight="1">
      <c r="A157" s="39"/>
      <c r="B157" s="40"/>
      <c r="C157" s="228" t="s">
        <v>522</v>
      </c>
      <c r="D157" s="228" t="s">
        <v>365</v>
      </c>
      <c r="E157" s="229" t="s">
        <v>3541</v>
      </c>
      <c r="F157" s="230" t="s">
        <v>3542</v>
      </c>
      <c r="G157" s="231" t="s">
        <v>603</v>
      </c>
      <c r="H157" s="232">
        <v>15</v>
      </c>
      <c r="I157" s="233"/>
      <c r="J157" s="234">
        <f>ROUND(I157*H157,2)</f>
        <v>0</v>
      </c>
      <c r="K157" s="230" t="s">
        <v>471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370</v>
      </c>
      <c r="AT157" s="239" t="s">
        <v>365</v>
      </c>
      <c r="AU157" s="239" t="s">
        <v>83</v>
      </c>
      <c r="AY157" s="18" t="s">
        <v>362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88</v>
      </c>
      <c r="BK157" s="240">
        <f>ROUND(I157*H157,2)</f>
        <v>0</v>
      </c>
      <c r="BL157" s="18" t="s">
        <v>370</v>
      </c>
      <c r="BM157" s="239" t="s">
        <v>1233</v>
      </c>
    </row>
    <row r="158" s="12" customFormat="1" ht="25.92" customHeight="1">
      <c r="A158" s="12"/>
      <c r="B158" s="212"/>
      <c r="C158" s="213"/>
      <c r="D158" s="214" t="s">
        <v>75</v>
      </c>
      <c r="E158" s="215" t="s">
        <v>2997</v>
      </c>
      <c r="F158" s="215" t="s">
        <v>5267</v>
      </c>
      <c r="G158" s="213"/>
      <c r="H158" s="213"/>
      <c r="I158" s="216"/>
      <c r="J158" s="217">
        <f>BK158</f>
        <v>0</v>
      </c>
      <c r="K158" s="213"/>
      <c r="L158" s="218"/>
      <c r="M158" s="219"/>
      <c r="N158" s="220"/>
      <c r="O158" s="220"/>
      <c r="P158" s="221">
        <f>SUM(P159:P168)</f>
        <v>0</v>
      </c>
      <c r="Q158" s="220"/>
      <c r="R158" s="221">
        <f>SUM(R159:R168)</f>
        <v>0</v>
      </c>
      <c r="S158" s="220"/>
      <c r="T158" s="222">
        <f>SUM(T159:T168)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3" t="s">
        <v>83</v>
      </c>
      <c r="AT158" s="224" t="s">
        <v>75</v>
      </c>
      <c r="AU158" s="224" t="s">
        <v>76</v>
      </c>
      <c r="AY158" s="223" t="s">
        <v>362</v>
      </c>
      <c r="BK158" s="225">
        <f>SUM(BK159:BK168)</f>
        <v>0</v>
      </c>
    </row>
    <row r="159" s="2" customFormat="1" ht="24.15" customHeight="1">
      <c r="A159" s="39"/>
      <c r="B159" s="40"/>
      <c r="C159" s="228" t="s">
        <v>526</v>
      </c>
      <c r="D159" s="228" t="s">
        <v>365</v>
      </c>
      <c r="E159" s="229" t="s">
        <v>5268</v>
      </c>
      <c r="F159" s="230" t="s">
        <v>5269</v>
      </c>
      <c r="G159" s="231" t="s">
        <v>1168</v>
      </c>
      <c r="H159" s="232">
        <v>1</v>
      </c>
      <c r="I159" s="233"/>
      <c r="J159" s="234">
        <f>ROUND(I159*H159,2)</f>
        <v>0</v>
      </c>
      <c r="K159" s="230" t="s">
        <v>471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370</v>
      </c>
      <c r="AT159" s="239" t="s">
        <v>365</v>
      </c>
      <c r="AU159" s="239" t="s">
        <v>83</v>
      </c>
      <c r="AY159" s="18" t="s">
        <v>362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370</v>
      </c>
      <c r="BM159" s="239" t="s">
        <v>1239</v>
      </c>
    </row>
    <row r="160" s="2" customFormat="1" ht="21.75" customHeight="1">
      <c r="A160" s="39"/>
      <c r="B160" s="40"/>
      <c r="C160" s="228" t="s">
        <v>530</v>
      </c>
      <c r="D160" s="228" t="s">
        <v>365</v>
      </c>
      <c r="E160" s="229" t="s">
        <v>5270</v>
      </c>
      <c r="F160" s="230" t="s">
        <v>5271</v>
      </c>
      <c r="G160" s="231" t="s">
        <v>1168</v>
      </c>
      <c r="H160" s="232">
        <v>1</v>
      </c>
      <c r="I160" s="233"/>
      <c r="J160" s="234">
        <f>ROUND(I160*H160,2)</f>
        <v>0</v>
      </c>
      <c r="K160" s="230" t="s">
        <v>471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370</v>
      </c>
      <c r="AT160" s="239" t="s">
        <v>365</v>
      </c>
      <c r="AU160" s="239" t="s">
        <v>83</v>
      </c>
      <c r="AY160" s="18" t="s">
        <v>362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370</v>
      </c>
      <c r="BM160" s="239" t="s">
        <v>1243</v>
      </c>
    </row>
    <row r="161" s="2" customFormat="1" ht="21.75" customHeight="1">
      <c r="A161" s="39"/>
      <c r="B161" s="40"/>
      <c r="C161" s="228" t="s">
        <v>536</v>
      </c>
      <c r="D161" s="228" t="s">
        <v>365</v>
      </c>
      <c r="E161" s="229" t="s">
        <v>5272</v>
      </c>
      <c r="F161" s="230" t="s">
        <v>5273</v>
      </c>
      <c r="G161" s="231" t="s">
        <v>1168</v>
      </c>
      <c r="H161" s="232">
        <v>1</v>
      </c>
      <c r="I161" s="233"/>
      <c r="J161" s="234">
        <f>ROUND(I161*H161,2)</f>
        <v>0</v>
      </c>
      <c r="K161" s="230" t="s">
        <v>471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370</v>
      </c>
      <c r="AT161" s="239" t="s">
        <v>365</v>
      </c>
      <c r="AU161" s="239" t="s">
        <v>83</v>
      </c>
      <c r="AY161" s="18" t="s">
        <v>362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88</v>
      </c>
      <c r="BK161" s="240">
        <f>ROUND(I161*H161,2)</f>
        <v>0</v>
      </c>
      <c r="BL161" s="18" t="s">
        <v>370</v>
      </c>
      <c r="BM161" s="239" t="s">
        <v>1249</v>
      </c>
    </row>
    <row r="162" s="2" customFormat="1" ht="33" customHeight="1">
      <c r="A162" s="39"/>
      <c r="B162" s="40"/>
      <c r="C162" s="228" t="s">
        <v>540</v>
      </c>
      <c r="D162" s="228" t="s">
        <v>365</v>
      </c>
      <c r="E162" s="229" t="s">
        <v>5274</v>
      </c>
      <c r="F162" s="230" t="s">
        <v>5275</v>
      </c>
      <c r="G162" s="231" t="s">
        <v>3511</v>
      </c>
      <c r="H162" s="232">
        <v>10</v>
      </c>
      <c r="I162" s="233"/>
      <c r="J162" s="234">
        <f>ROUND(I162*H162,2)</f>
        <v>0</v>
      </c>
      <c r="K162" s="230" t="s">
        <v>471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370</v>
      </c>
      <c r="AT162" s="239" t="s">
        <v>365</v>
      </c>
      <c r="AU162" s="239" t="s">
        <v>83</v>
      </c>
      <c r="AY162" s="18" t="s">
        <v>362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88</v>
      </c>
      <c r="BK162" s="240">
        <f>ROUND(I162*H162,2)</f>
        <v>0</v>
      </c>
      <c r="BL162" s="18" t="s">
        <v>370</v>
      </c>
      <c r="BM162" s="239" t="s">
        <v>1258</v>
      </c>
    </row>
    <row r="163" s="2" customFormat="1" ht="37.8" customHeight="1">
      <c r="A163" s="39"/>
      <c r="B163" s="40"/>
      <c r="C163" s="228" t="s">
        <v>544</v>
      </c>
      <c r="D163" s="228" t="s">
        <v>365</v>
      </c>
      <c r="E163" s="229" t="s">
        <v>5276</v>
      </c>
      <c r="F163" s="230" t="s">
        <v>5277</v>
      </c>
      <c r="G163" s="231" t="s">
        <v>1168</v>
      </c>
      <c r="H163" s="232">
        <v>1</v>
      </c>
      <c r="I163" s="233"/>
      <c r="J163" s="234">
        <f>ROUND(I163*H163,2)</f>
        <v>0</v>
      </c>
      <c r="K163" s="230" t="s">
        <v>471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370</v>
      </c>
      <c r="AT163" s="239" t="s">
        <v>365</v>
      </c>
      <c r="AU163" s="239" t="s">
        <v>83</v>
      </c>
      <c r="AY163" s="18" t="s">
        <v>362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88</v>
      </c>
      <c r="BK163" s="240">
        <f>ROUND(I163*H163,2)</f>
        <v>0</v>
      </c>
      <c r="BL163" s="18" t="s">
        <v>370</v>
      </c>
      <c r="BM163" s="239" t="s">
        <v>1199</v>
      </c>
    </row>
    <row r="164" s="2" customFormat="1" ht="21.75" customHeight="1">
      <c r="A164" s="39"/>
      <c r="B164" s="40"/>
      <c r="C164" s="228" t="s">
        <v>548</v>
      </c>
      <c r="D164" s="228" t="s">
        <v>365</v>
      </c>
      <c r="E164" s="229" t="s">
        <v>5278</v>
      </c>
      <c r="F164" s="230" t="s">
        <v>5279</v>
      </c>
      <c r="G164" s="231" t="s">
        <v>1168</v>
      </c>
      <c r="H164" s="232">
        <v>1</v>
      </c>
      <c r="I164" s="233"/>
      <c r="J164" s="234">
        <f>ROUND(I164*H164,2)</f>
        <v>0</v>
      </c>
      <c r="K164" s="230" t="s">
        <v>471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370</v>
      </c>
      <c r="AT164" s="239" t="s">
        <v>365</v>
      </c>
      <c r="AU164" s="239" t="s">
        <v>83</v>
      </c>
      <c r="AY164" s="18" t="s">
        <v>362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88</v>
      </c>
      <c r="BK164" s="240">
        <f>ROUND(I164*H164,2)</f>
        <v>0</v>
      </c>
      <c r="BL164" s="18" t="s">
        <v>370</v>
      </c>
      <c r="BM164" s="239" t="s">
        <v>1280</v>
      </c>
    </row>
    <row r="165" s="2" customFormat="1" ht="16.5" customHeight="1">
      <c r="A165" s="39"/>
      <c r="B165" s="40"/>
      <c r="C165" s="228" t="s">
        <v>554</v>
      </c>
      <c r="D165" s="228" t="s">
        <v>365</v>
      </c>
      <c r="E165" s="229" t="s">
        <v>5280</v>
      </c>
      <c r="F165" s="230" t="s">
        <v>5281</v>
      </c>
      <c r="G165" s="231" t="s">
        <v>1168</v>
      </c>
      <c r="H165" s="232">
        <v>1</v>
      </c>
      <c r="I165" s="233"/>
      <c r="J165" s="234">
        <f>ROUND(I165*H165,2)</f>
        <v>0</v>
      </c>
      <c r="K165" s="230" t="s">
        <v>471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370</v>
      </c>
      <c r="AT165" s="239" t="s">
        <v>365</v>
      </c>
      <c r="AU165" s="239" t="s">
        <v>83</v>
      </c>
      <c r="AY165" s="18" t="s">
        <v>362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88</v>
      </c>
      <c r="BK165" s="240">
        <f>ROUND(I165*H165,2)</f>
        <v>0</v>
      </c>
      <c r="BL165" s="18" t="s">
        <v>370</v>
      </c>
      <c r="BM165" s="239" t="s">
        <v>1293</v>
      </c>
    </row>
    <row r="166" s="2" customFormat="1" ht="24.15" customHeight="1">
      <c r="A166" s="39"/>
      <c r="B166" s="40"/>
      <c r="C166" s="228" t="s">
        <v>564</v>
      </c>
      <c r="D166" s="228" t="s">
        <v>365</v>
      </c>
      <c r="E166" s="229" t="s">
        <v>5282</v>
      </c>
      <c r="F166" s="230" t="s">
        <v>5283</v>
      </c>
      <c r="G166" s="231" t="s">
        <v>3511</v>
      </c>
      <c r="H166" s="232">
        <v>2</v>
      </c>
      <c r="I166" s="233"/>
      <c r="J166" s="234">
        <f>ROUND(I166*H166,2)</f>
        <v>0</v>
      </c>
      <c r="K166" s="230" t="s">
        <v>471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370</v>
      </c>
      <c r="AT166" s="239" t="s">
        <v>365</v>
      </c>
      <c r="AU166" s="239" t="s">
        <v>83</v>
      </c>
      <c r="AY166" s="18" t="s">
        <v>362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88</v>
      </c>
      <c r="BK166" s="240">
        <f>ROUND(I166*H166,2)</f>
        <v>0</v>
      </c>
      <c r="BL166" s="18" t="s">
        <v>370</v>
      </c>
      <c r="BM166" s="239" t="s">
        <v>1307</v>
      </c>
    </row>
    <row r="167" s="2" customFormat="1" ht="16.5" customHeight="1">
      <c r="A167" s="39"/>
      <c r="B167" s="40"/>
      <c r="C167" s="228" t="s">
        <v>574</v>
      </c>
      <c r="D167" s="228" t="s">
        <v>365</v>
      </c>
      <c r="E167" s="229" t="s">
        <v>5284</v>
      </c>
      <c r="F167" s="230" t="s">
        <v>5285</v>
      </c>
      <c r="G167" s="231" t="s">
        <v>1168</v>
      </c>
      <c r="H167" s="232">
        <v>1</v>
      </c>
      <c r="I167" s="233"/>
      <c r="J167" s="234">
        <f>ROUND(I167*H167,2)</f>
        <v>0</v>
      </c>
      <c r="K167" s="230" t="s">
        <v>471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370</v>
      </c>
      <c r="AT167" s="239" t="s">
        <v>365</v>
      </c>
      <c r="AU167" s="239" t="s">
        <v>83</v>
      </c>
      <c r="AY167" s="18" t="s">
        <v>362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88</v>
      </c>
      <c r="BK167" s="240">
        <f>ROUND(I167*H167,2)</f>
        <v>0</v>
      </c>
      <c r="BL167" s="18" t="s">
        <v>370</v>
      </c>
      <c r="BM167" s="239" t="s">
        <v>1319</v>
      </c>
    </row>
    <row r="168" s="2" customFormat="1" ht="16.5" customHeight="1">
      <c r="A168" s="39"/>
      <c r="B168" s="40"/>
      <c r="C168" s="228" t="s">
        <v>1128</v>
      </c>
      <c r="D168" s="228" t="s">
        <v>365</v>
      </c>
      <c r="E168" s="229" t="s">
        <v>5286</v>
      </c>
      <c r="F168" s="230" t="s">
        <v>5287</v>
      </c>
      <c r="G168" s="231" t="s">
        <v>1168</v>
      </c>
      <c r="H168" s="232">
        <v>1</v>
      </c>
      <c r="I168" s="233"/>
      <c r="J168" s="234">
        <f>ROUND(I168*H168,2)</f>
        <v>0</v>
      </c>
      <c r="K168" s="230" t="s">
        <v>471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370</v>
      </c>
      <c r="AT168" s="239" t="s">
        <v>365</v>
      </c>
      <c r="AU168" s="239" t="s">
        <v>83</v>
      </c>
      <c r="AY168" s="18" t="s">
        <v>362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88</v>
      </c>
      <c r="BK168" s="240">
        <f>ROUND(I168*H168,2)</f>
        <v>0</v>
      </c>
      <c r="BL168" s="18" t="s">
        <v>370</v>
      </c>
      <c r="BM168" s="239" t="s">
        <v>1336</v>
      </c>
    </row>
    <row r="169" s="12" customFormat="1" ht="25.92" customHeight="1">
      <c r="A169" s="12"/>
      <c r="B169" s="212"/>
      <c r="C169" s="213"/>
      <c r="D169" s="214" t="s">
        <v>75</v>
      </c>
      <c r="E169" s="215" t="s">
        <v>3006</v>
      </c>
      <c r="F169" s="215" t="s">
        <v>5288</v>
      </c>
      <c r="G169" s="213"/>
      <c r="H169" s="213"/>
      <c r="I169" s="216"/>
      <c r="J169" s="217">
        <f>BK169</f>
        <v>0</v>
      </c>
      <c r="K169" s="213"/>
      <c r="L169" s="218"/>
      <c r="M169" s="219"/>
      <c r="N169" s="220"/>
      <c r="O169" s="220"/>
      <c r="P169" s="221">
        <f>SUM(P170:P186)</f>
        <v>0</v>
      </c>
      <c r="Q169" s="220"/>
      <c r="R169" s="221">
        <f>SUM(R170:R186)</f>
        <v>0</v>
      </c>
      <c r="S169" s="220"/>
      <c r="T169" s="222">
        <f>SUM(T170:T186)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3" t="s">
        <v>83</v>
      </c>
      <c r="AT169" s="224" t="s">
        <v>75</v>
      </c>
      <c r="AU169" s="224" t="s">
        <v>76</v>
      </c>
      <c r="AY169" s="223" t="s">
        <v>362</v>
      </c>
      <c r="BK169" s="225">
        <f>SUM(BK170:BK186)</f>
        <v>0</v>
      </c>
    </row>
    <row r="170" s="2" customFormat="1" ht="37.8" customHeight="1">
      <c r="A170" s="39"/>
      <c r="B170" s="40"/>
      <c r="C170" s="228" t="s">
        <v>1132</v>
      </c>
      <c r="D170" s="228" t="s">
        <v>365</v>
      </c>
      <c r="E170" s="229" t="s">
        <v>3588</v>
      </c>
      <c r="F170" s="230" t="s">
        <v>3589</v>
      </c>
      <c r="G170" s="231" t="s">
        <v>3590</v>
      </c>
      <c r="H170" s="232">
        <v>1</v>
      </c>
      <c r="I170" s="233"/>
      <c r="J170" s="234">
        <f>ROUND(I170*H170,2)</f>
        <v>0</v>
      </c>
      <c r="K170" s="230" t="s">
        <v>471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370</v>
      </c>
      <c r="AT170" s="239" t="s">
        <v>365</v>
      </c>
      <c r="AU170" s="239" t="s">
        <v>83</v>
      </c>
      <c r="AY170" s="18" t="s">
        <v>362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88</v>
      </c>
      <c r="BK170" s="240">
        <f>ROUND(I170*H170,2)</f>
        <v>0</v>
      </c>
      <c r="BL170" s="18" t="s">
        <v>370</v>
      </c>
      <c r="BM170" s="239" t="s">
        <v>1351</v>
      </c>
    </row>
    <row r="171" s="2" customFormat="1" ht="37.8" customHeight="1">
      <c r="A171" s="39"/>
      <c r="B171" s="40"/>
      <c r="C171" s="228" t="s">
        <v>1136</v>
      </c>
      <c r="D171" s="228" t="s">
        <v>365</v>
      </c>
      <c r="E171" s="229" t="s">
        <v>3591</v>
      </c>
      <c r="F171" s="230" t="s">
        <v>3592</v>
      </c>
      <c r="G171" s="231" t="s">
        <v>3590</v>
      </c>
      <c r="H171" s="232">
        <v>1</v>
      </c>
      <c r="I171" s="233"/>
      <c r="J171" s="234">
        <f>ROUND(I171*H171,2)</f>
        <v>0</v>
      </c>
      <c r="K171" s="230" t="s">
        <v>471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370</v>
      </c>
      <c r="AT171" s="239" t="s">
        <v>365</v>
      </c>
      <c r="AU171" s="239" t="s">
        <v>83</v>
      </c>
      <c r="AY171" s="18" t="s">
        <v>362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88</v>
      </c>
      <c r="BK171" s="240">
        <f>ROUND(I171*H171,2)</f>
        <v>0</v>
      </c>
      <c r="BL171" s="18" t="s">
        <v>370</v>
      </c>
      <c r="BM171" s="239" t="s">
        <v>1364</v>
      </c>
    </row>
    <row r="172" s="2" customFormat="1" ht="37.8" customHeight="1">
      <c r="A172" s="39"/>
      <c r="B172" s="40"/>
      <c r="C172" s="228" t="s">
        <v>1141</v>
      </c>
      <c r="D172" s="228" t="s">
        <v>365</v>
      </c>
      <c r="E172" s="229" t="s">
        <v>3593</v>
      </c>
      <c r="F172" s="230" t="s">
        <v>3594</v>
      </c>
      <c r="G172" s="231" t="s">
        <v>3590</v>
      </c>
      <c r="H172" s="232">
        <v>1</v>
      </c>
      <c r="I172" s="233"/>
      <c r="J172" s="234">
        <f>ROUND(I172*H172,2)</f>
        <v>0</v>
      </c>
      <c r="K172" s="230" t="s">
        <v>471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370</v>
      </c>
      <c r="AT172" s="239" t="s">
        <v>365</v>
      </c>
      <c r="AU172" s="239" t="s">
        <v>83</v>
      </c>
      <c r="AY172" s="18" t="s">
        <v>362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88</v>
      </c>
      <c r="BK172" s="240">
        <f>ROUND(I172*H172,2)</f>
        <v>0</v>
      </c>
      <c r="BL172" s="18" t="s">
        <v>370</v>
      </c>
      <c r="BM172" s="239" t="s">
        <v>1378</v>
      </c>
    </row>
    <row r="173" s="2" customFormat="1" ht="24.15" customHeight="1">
      <c r="A173" s="39"/>
      <c r="B173" s="40"/>
      <c r="C173" s="228" t="s">
        <v>1145</v>
      </c>
      <c r="D173" s="228" t="s">
        <v>365</v>
      </c>
      <c r="E173" s="229" t="s">
        <v>3595</v>
      </c>
      <c r="F173" s="230" t="s">
        <v>3596</v>
      </c>
      <c r="G173" s="231" t="s">
        <v>3590</v>
      </c>
      <c r="H173" s="232">
        <v>1</v>
      </c>
      <c r="I173" s="233"/>
      <c r="J173" s="234">
        <f>ROUND(I173*H173,2)</f>
        <v>0</v>
      </c>
      <c r="K173" s="230" t="s">
        <v>471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370</v>
      </c>
      <c r="AT173" s="239" t="s">
        <v>365</v>
      </c>
      <c r="AU173" s="239" t="s">
        <v>83</v>
      </c>
      <c r="AY173" s="18" t="s">
        <v>362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88</v>
      </c>
      <c r="BK173" s="240">
        <f>ROUND(I173*H173,2)</f>
        <v>0</v>
      </c>
      <c r="BL173" s="18" t="s">
        <v>370</v>
      </c>
      <c r="BM173" s="239" t="s">
        <v>1397</v>
      </c>
    </row>
    <row r="174" s="2" customFormat="1" ht="16.5" customHeight="1">
      <c r="A174" s="39"/>
      <c r="B174" s="40"/>
      <c r="C174" s="228" t="s">
        <v>1149</v>
      </c>
      <c r="D174" s="228" t="s">
        <v>365</v>
      </c>
      <c r="E174" s="229" t="s">
        <v>3597</v>
      </c>
      <c r="F174" s="230" t="s">
        <v>3598</v>
      </c>
      <c r="G174" s="231" t="s">
        <v>3590</v>
      </c>
      <c r="H174" s="232">
        <v>1</v>
      </c>
      <c r="I174" s="233"/>
      <c r="J174" s="234">
        <f>ROUND(I174*H174,2)</f>
        <v>0</v>
      </c>
      <c r="K174" s="230" t="s">
        <v>471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370</v>
      </c>
      <c r="AT174" s="239" t="s">
        <v>365</v>
      </c>
      <c r="AU174" s="239" t="s">
        <v>83</v>
      </c>
      <c r="AY174" s="18" t="s">
        <v>362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88</v>
      </c>
      <c r="BK174" s="240">
        <f>ROUND(I174*H174,2)</f>
        <v>0</v>
      </c>
      <c r="BL174" s="18" t="s">
        <v>370</v>
      </c>
      <c r="BM174" s="239" t="s">
        <v>1410</v>
      </c>
    </row>
    <row r="175" s="2" customFormat="1" ht="16.5" customHeight="1">
      <c r="A175" s="39"/>
      <c r="B175" s="40"/>
      <c r="C175" s="228" t="s">
        <v>1155</v>
      </c>
      <c r="D175" s="228" t="s">
        <v>365</v>
      </c>
      <c r="E175" s="229" t="s">
        <v>3599</v>
      </c>
      <c r="F175" s="230" t="s">
        <v>3600</v>
      </c>
      <c r="G175" s="231" t="s">
        <v>3590</v>
      </c>
      <c r="H175" s="232">
        <v>1</v>
      </c>
      <c r="I175" s="233"/>
      <c r="J175" s="234">
        <f>ROUND(I175*H175,2)</f>
        <v>0</v>
      </c>
      <c r="K175" s="230" t="s">
        <v>471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370</v>
      </c>
      <c r="AT175" s="239" t="s">
        <v>365</v>
      </c>
      <c r="AU175" s="239" t="s">
        <v>83</v>
      </c>
      <c r="AY175" s="18" t="s">
        <v>362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88</v>
      </c>
      <c r="BK175" s="240">
        <f>ROUND(I175*H175,2)</f>
        <v>0</v>
      </c>
      <c r="BL175" s="18" t="s">
        <v>370</v>
      </c>
      <c r="BM175" s="239" t="s">
        <v>1428</v>
      </c>
    </row>
    <row r="176" s="2" customFormat="1" ht="16.5" customHeight="1">
      <c r="A176" s="39"/>
      <c r="B176" s="40"/>
      <c r="C176" s="228" t="s">
        <v>1159</v>
      </c>
      <c r="D176" s="228" t="s">
        <v>365</v>
      </c>
      <c r="E176" s="229" t="s">
        <v>3601</v>
      </c>
      <c r="F176" s="230" t="s">
        <v>3602</v>
      </c>
      <c r="G176" s="231" t="s">
        <v>3590</v>
      </c>
      <c r="H176" s="232">
        <v>1</v>
      </c>
      <c r="I176" s="233"/>
      <c r="J176" s="234">
        <f>ROUND(I176*H176,2)</f>
        <v>0</v>
      </c>
      <c r="K176" s="230" t="s">
        <v>471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370</v>
      </c>
      <c r="AT176" s="239" t="s">
        <v>365</v>
      </c>
      <c r="AU176" s="239" t="s">
        <v>83</v>
      </c>
      <c r="AY176" s="18" t="s">
        <v>362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88</v>
      </c>
      <c r="BK176" s="240">
        <f>ROUND(I176*H176,2)</f>
        <v>0</v>
      </c>
      <c r="BL176" s="18" t="s">
        <v>370</v>
      </c>
      <c r="BM176" s="239" t="s">
        <v>1444</v>
      </c>
    </row>
    <row r="177" s="2" customFormat="1" ht="16.5" customHeight="1">
      <c r="A177" s="39"/>
      <c r="B177" s="40"/>
      <c r="C177" s="228" t="s">
        <v>1165</v>
      </c>
      <c r="D177" s="228" t="s">
        <v>365</v>
      </c>
      <c r="E177" s="229" t="s">
        <v>3603</v>
      </c>
      <c r="F177" s="230" t="s">
        <v>3604</v>
      </c>
      <c r="G177" s="231" t="s">
        <v>3590</v>
      </c>
      <c r="H177" s="232">
        <v>1</v>
      </c>
      <c r="I177" s="233"/>
      <c r="J177" s="234">
        <f>ROUND(I177*H177,2)</f>
        <v>0</v>
      </c>
      <c r="K177" s="230" t="s">
        <v>471</v>
      </c>
      <c r="L177" s="45"/>
      <c r="M177" s="235" t="s">
        <v>1</v>
      </c>
      <c r="N177" s="236" t="s">
        <v>42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370</v>
      </c>
      <c r="AT177" s="239" t="s">
        <v>365</v>
      </c>
      <c r="AU177" s="239" t="s">
        <v>83</v>
      </c>
      <c r="AY177" s="18" t="s">
        <v>362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88</v>
      </c>
      <c r="BK177" s="240">
        <f>ROUND(I177*H177,2)</f>
        <v>0</v>
      </c>
      <c r="BL177" s="18" t="s">
        <v>370</v>
      </c>
      <c r="BM177" s="239" t="s">
        <v>1457</v>
      </c>
    </row>
    <row r="178" s="2" customFormat="1" ht="16.5" customHeight="1">
      <c r="A178" s="39"/>
      <c r="B178" s="40"/>
      <c r="C178" s="228" t="s">
        <v>1171</v>
      </c>
      <c r="D178" s="228" t="s">
        <v>365</v>
      </c>
      <c r="E178" s="229" t="s">
        <v>3605</v>
      </c>
      <c r="F178" s="230" t="s">
        <v>3606</v>
      </c>
      <c r="G178" s="231" t="s">
        <v>3590</v>
      </c>
      <c r="H178" s="232">
        <v>1</v>
      </c>
      <c r="I178" s="233"/>
      <c r="J178" s="234">
        <f>ROUND(I178*H178,2)</f>
        <v>0</v>
      </c>
      <c r="K178" s="230" t="s">
        <v>471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370</v>
      </c>
      <c r="AT178" s="239" t="s">
        <v>365</v>
      </c>
      <c r="AU178" s="239" t="s">
        <v>83</v>
      </c>
      <c r="AY178" s="18" t="s">
        <v>362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88</v>
      </c>
      <c r="BK178" s="240">
        <f>ROUND(I178*H178,2)</f>
        <v>0</v>
      </c>
      <c r="BL178" s="18" t="s">
        <v>370</v>
      </c>
      <c r="BM178" s="239" t="s">
        <v>1170</v>
      </c>
    </row>
    <row r="179" s="2" customFormat="1" ht="16.5" customHeight="1">
      <c r="A179" s="39"/>
      <c r="B179" s="40"/>
      <c r="C179" s="228" t="s">
        <v>1176</v>
      </c>
      <c r="D179" s="228" t="s">
        <v>365</v>
      </c>
      <c r="E179" s="229" t="s">
        <v>3607</v>
      </c>
      <c r="F179" s="230" t="s">
        <v>3608</v>
      </c>
      <c r="G179" s="231" t="s">
        <v>3590</v>
      </c>
      <c r="H179" s="232">
        <v>1</v>
      </c>
      <c r="I179" s="233"/>
      <c r="J179" s="234">
        <f>ROUND(I179*H179,2)</f>
        <v>0</v>
      </c>
      <c r="K179" s="230" t="s">
        <v>471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370</v>
      </c>
      <c r="AT179" s="239" t="s">
        <v>365</v>
      </c>
      <c r="AU179" s="239" t="s">
        <v>83</v>
      </c>
      <c r="AY179" s="18" t="s">
        <v>362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88</v>
      </c>
      <c r="BK179" s="240">
        <f>ROUND(I179*H179,2)</f>
        <v>0</v>
      </c>
      <c r="BL179" s="18" t="s">
        <v>370</v>
      </c>
      <c r="BM179" s="239" t="s">
        <v>1477</v>
      </c>
    </row>
    <row r="180" s="2" customFormat="1" ht="16.5" customHeight="1">
      <c r="A180" s="39"/>
      <c r="B180" s="40"/>
      <c r="C180" s="228" t="s">
        <v>1180</v>
      </c>
      <c r="D180" s="228" t="s">
        <v>365</v>
      </c>
      <c r="E180" s="229" t="s">
        <v>3609</v>
      </c>
      <c r="F180" s="230" t="s">
        <v>3610</v>
      </c>
      <c r="G180" s="231" t="s">
        <v>3590</v>
      </c>
      <c r="H180" s="232">
        <v>1</v>
      </c>
      <c r="I180" s="233"/>
      <c r="J180" s="234">
        <f>ROUND(I180*H180,2)</f>
        <v>0</v>
      </c>
      <c r="K180" s="230" t="s">
        <v>471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370</v>
      </c>
      <c r="AT180" s="239" t="s">
        <v>365</v>
      </c>
      <c r="AU180" s="239" t="s">
        <v>83</v>
      </c>
      <c r="AY180" s="18" t="s">
        <v>362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88</v>
      </c>
      <c r="BK180" s="240">
        <f>ROUND(I180*H180,2)</f>
        <v>0</v>
      </c>
      <c r="BL180" s="18" t="s">
        <v>370</v>
      </c>
      <c r="BM180" s="239" t="s">
        <v>1205</v>
      </c>
    </row>
    <row r="181" s="2" customFormat="1" ht="16.5" customHeight="1">
      <c r="A181" s="39"/>
      <c r="B181" s="40"/>
      <c r="C181" s="228" t="s">
        <v>1184</v>
      </c>
      <c r="D181" s="228" t="s">
        <v>365</v>
      </c>
      <c r="E181" s="229" t="s">
        <v>3611</v>
      </c>
      <c r="F181" s="230" t="s">
        <v>3612</v>
      </c>
      <c r="G181" s="231" t="s">
        <v>3590</v>
      </c>
      <c r="H181" s="232">
        <v>1</v>
      </c>
      <c r="I181" s="233"/>
      <c r="J181" s="234">
        <f>ROUND(I181*H181,2)</f>
        <v>0</v>
      </c>
      <c r="K181" s="230" t="s">
        <v>471</v>
      </c>
      <c r="L181" s="45"/>
      <c r="M181" s="235" t="s">
        <v>1</v>
      </c>
      <c r="N181" s="236" t="s">
        <v>42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370</v>
      </c>
      <c r="AT181" s="239" t="s">
        <v>365</v>
      </c>
      <c r="AU181" s="239" t="s">
        <v>83</v>
      </c>
      <c r="AY181" s="18" t="s">
        <v>362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88</v>
      </c>
      <c r="BK181" s="240">
        <f>ROUND(I181*H181,2)</f>
        <v>0</v>
      </c>
      <c r="BL181" s="18" t="s">
        <v>370</v>
      </c>
      <c r="BM181" s="239" t="s">
        <v>1503</v>
      </c>
    </row>
    <row r="182" s="2" customFormat="1" ht="16.5" customHeight="1">
      <c r="A182" s="39"/>
      <c r="B182" s="40"/>
      <c r="C182" s="228" t="s">
        <v>1190</v>
      </c>
      <c r="D182" s="228" t="s">
        <v>365</v>
      </c>
      <c r="E182" s="229" t="s">
        <v>3613</v>
      </c>
      <c r="F182" s="230" t="s">
        <v>3614</v>
      </c>
      <c r="G182" s="231" t="s">
        <v>3590</v>
      </c>
      <c r="H182" s="232">
        <v>1</v>
      </c>
      <c r="I182" s="233"/>
      <c r="J182" s="234">
        <f>ROUND(I182*H182,2)</f>
        <v>0</v>
      </c>
      <c r="K182" s="230" t="s">
        <v>471</v>
      </c>
      <c r="L182" s="45"/>
      <c r="M182" s="235" t="s">
        <v>1</v>
      </c>
      <c r="N182" s="236" t="s">
        <v>42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370</v>
      </c>
      <c r="AT182" s="239" t="s">
        <v>365</v>
      </c>
      <c r="AU182" s="239" t="s">
        <v>83</v>
      </c>
      <c r="AY182" s="18" t="s">
        <v>362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88</v>
      </c>
      <c r="BK182" s="240">
        <f>ROUND(I182*H182,2)</f>
        <v>0</v>
      </c>
      <c r="BL182" s="18" t="s">
        <v>370</v>
      </c>
      <c r="BM182" s="239" t="s">
        <v>1514</v>
      </c>
    </row>
    <row r="183" s="2" customFormat="1" ht="16.5" customHeight="1">
      <c r="A183" s="39"/>
      <c r="B183" s="40"/>
      <c r="C183" s="228" t="s">
        <v>1195</v>
      </c>
      <c r="D183" s="228" t="s">
        <v>365</v>
      </c>
      <c r="E183" s="229" t="s">
        <v>3615</v>
      </c>
      <c r="F183" s="230" t="s">
        <v>3616</v>
      </c>
      <c r="G183" s="231" t="s">
        <v>3590</v>
      </c>
      <c r="H183" s="232">
        <v>1</v>
      </c>
      <c r="I183" s="233"/>
      <c r="J183" s="234">
        <f>ROUND(I183*H183,2)</f>
        <v>0</v>
      </c>
      <c r="K183" s="230" t="s">
        <v>471</v>
      </c>
      <c r="L183" s="45"/>
      <c r="M183" s="235" t="s">
        <v>1</v>
      </c>
      <c r="N183" s="236" t="s">
        <v>42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370</v>
      </c>
      <c r="AT183" s="239" t="s">
        <v>365</v>
      </c>
      <c r="AU183" s="239" t="s">
        <v>83</v>
      </c>
      <c r="AY183" s="18" t="s">
        <v>362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88</v>
      </c>
      <c r="BK183" s="240">
        <f>ROUND(I183*H183,2)</f>
        <v>0</v>
      </c>
      <c r="BL183" s="18" t="s">
        <v>370</v>
      </c>
      <c r="BM183" s="239" t="s">
        <v>1532</v>
      </c>
    </row>
    <row r="184" s="2" customFormat="1" ht="16.5" customHeight="1">
      <c r="A184" s="39"/>
      <c r="B184" s="40"/>
      <c r="C184" s="228" t="s">
        <v>1201</v>
      </c>
      <c r="D184" s="228" t="s">
        <v>365</v>
      </c>
      <c r="E184" s="229" t="s">
        <v>3617</v>
      </c>
      <c r="F184" s="230" t="s">
        <v>3358</v>
      </c>
      <c r="G184" s="231" t="s">
        <v>3590</v>
      </c>
      <c r="H184" s="232">
        <v>1</v>
      </c>
      <c r="I184" s="233"/>
      <c r="J184" s="234">
        <f>ROUND(I184*H184,2)</f>
        <v>0</v>
      </c>
      <c r="K184" s="230" t="s">
        <v>471</v>
      </c>
      <c r="L184" s="45"/>
      <c r="M184" s="235" t="s">
        <v>1</v>
      </c>
      <c r="N184" s="236" t="s">
        <v>42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370</v>
      </c>
      <c r="AT184" s="239" t="s">
        <v>365</v>
      </c>
      <c r="AU184" s="239" t="s">
        <v>83</v>
      </c>
      <c r="AY184" s="18" t="s">
        <v>362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88</v>
      </c>
      <c r="BK184" s="240">
        <f>ROUND(I184*H184,2)</f>
        <v>0</v>
      </c>
      <c r="BL184" s="18" t="s">
        <v>370</v>
      </c>
      <c r="BM184" s="239" t="s">
        <v>1555</v>
      </c>
    </row>
    <row r="185" s="2" customFormat="1" ht="16.5" customHeight="1">
      <c r="A185" s="39"/>
      <c r="B185" s="40"/>
      <c r="C185" s="228" t="s">
        <v>1207</v>
      </c>
      <c r="D185" s="228" t="s">
        <v>365</v>
      </c>
      <c r="E185" s="229" t="s">
        <v>3618</v>
      </c>
      <c r="F185" s="230" t="s">
        <v>3361</v>
      </c>
      <c r="G185" s="231" t="s">
        <v>3590</v>
      </c>
      <c r="H185" s="232">
        <v>1</v>
      </c>
      <c r="I185" s="233"/>
      <c r="J185" s="234">
        <f>ROUND(I185*H185,2)</f>
        <v>0</v>
      </c>
      <c r="K185" s="230" t="s">
        <v>471</v>
      </c>
      <c r="L185" s="45"/>
      <c r="M185" s="235" t="s">
        <v>1</v>
      </c>
      <c r="N185" s="236" t="s">
        <v>42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370</v>
      </c>
      <c r="AT185" s="239" t="s">
        <v>365</v>
      </c>
      <c r="AU185" s="239" t="s">
        <v>83</v>
      </c>
      <c r="AY185" s="18" t="s">
        <v>362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88</v>
      </c>
      <c r="BK185" s="240">
        <f>ROUND(I185*H185,2)</f>
        <v>0</v>
      </c>
      <c r="BL185" s="18" t="s">
        <v>370</v>
      </c>
      <c r="BM185" s="239" t="s">
        <v>1564</v>
      </c>
    </row>
    <row r="186" s="2" customFormat="1" ht="33" customHeight="1">
      <c r="A186" s="39"/>
      <c r="B186" s="40"/>
      <c r="C186" s="228" t="s">
        <v>1214</v>
      </c>
      <c r="D186" s="228" t="s">
        <v>365</v>
      </c>
      <c r="E186" s="229" t="s">
        <v>3619</v>
      </c>
      <c r="F186" s="230" t="s">
        <v>3620</v>
      </c>
      <c r="G186" s="231" t="s">
        <v>3590</v>
      </c>
      <c r="H186" s="232">
        <v>1</v>
      </c>
      <c r="I186" s="233"/>
      <c r="J186" s="234">
        <f>ROUND(I186*H186,2)</f>
        <v>0</v>
      </c>
      <c r="K186" s="230" t="s">
        <v>471</v>
      </c>
      <c r="L186" s="45"/>
      <c r="M186" s="288" t="s">
        <v>1</v>
      </c>
      <c r="N186" s="289" t="s">
        <v>42</v>
      </c>
      <c r="O186" s="290"/>
      <c r="P186" s="291">
        <f>O186*H186</f>
        <v>0</v>
      </c>
      <c r="Q186" s="291">
        <v>0</v>
      </c>
      <c r="R186" s="291">
        <f>Q186*H186</f>
        <v>0</v>
      </c>
      <c r="S186" s="291">
        <v>0</v>
      </c>
      <c r="T186" s="292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370</v>
      </c>
      <c r="AT186" s="239" t="s">
        <v>365</v>
      </c>
      <c r="AU186" s="239" t="s">
        <v>83</v>
      </c>
      <c r="AY186" s="18" t="s">
        <v>362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88</v>
      </c>
      <c r="BK186" s="240">
        <f>ROUND(I186*H186,2)</f>
        <v>0</v>
      </c>
      <c r="BL186" s="18" t="s">
        <v>370</v>
      </c>
      <c r="BM186" s="239" t="s">
        <v>1580</v>
      </c>
    </row>
    <row r="187" s="2" customFormat="1" ht="6.96" customHeight="1">
      <c r="A187" s="39"/>
      <c r="B187" s="67"/>
      <c r="C187" s="68"/>
      <c r="D187" s="68"/>
      <c r="E187" s="68"/>
      <c r="F187" s="68"/>
      <c r="G187" s="68"/>
      <c r="H187" s="68"/>
      <c r="I187" s="68"/>
      <c r="J187" s="68"/>
      <c r="K187" s="68"/>
      <c r="L187" s="45"/>
      <c r="M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</row>
  </sheetData>
  <sheetProtection sheet="1" autoFilter="0" formatColumns="0" formatRows="0" objects="1" scenarios="1" spinCount="100000" saltValue="5HkHi4kPinQES/W2irVPOEEvJXcrDnxC1iTRxNVd6S91W1/21oXU5zGUecHgN3UCrKME0q1kl/EBwCxk5jpFSg==" hashValue="8HEFb9ZjNkX8lODUTCAbHxwO3JpvlR/kg51vJ98egsQdZJInkIYSaRUb2AjBePl26YHUFfuH2TMMGzqssWeTFQ==" algorithmName="SHA-512" password="CC35"/>
  <autoFilter ref="C123:K18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321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 s="1" customFormat="1" ht="12" customHeight="1">
      <c r="B8" s="21"/>
      <c r="D8" s="152" t="s">
        <v>325</v>
      </c>
      <c r="L8" s="21"/>
    </row>
    <row r="9" s="2" customFormat="1" ht="16.5" customHeight="1">
      <c r="A9" s="39"/>
      <c r="B9" s="45"/>
      <c r="C9" s="39"/>
      <c r="D9" s="39"/>
      <c r="E9" s="153" t="s">
        <v>4429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327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5289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6. 8. 2025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ROUND(J132,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ROUND((SUM(BE132:BE536)),  2)</f>
        <v>0</v>
      </c>
      <c r="G35" s="39"/>
      <c r="H35" s="39"/>
      <c r="I35" s="166">
        <v>0.20999999999999999</v>
      </c>
      <c r="J35" s="165">
        <f>ROUND(((SUM(BE132:BE536))*I35),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ROUND((SUM(BF132:BF536)),  2)</f>
        <v>0</v>
      </c>
      <c r="G36" s="39"/>
      <c r="H36" s="39"/>
      <c r="I36" s="166">
        <v>0.12</v>
      </c>
      <c r="J36" s="165">
        <f>ROUND(((SUM(BF132:BF536))*I36),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ROUND((SUM(BG132:BG536)),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ROUND((SUM(BH132:BH536)),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ROUND((SUM(BI132:BI536)),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4429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327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ZTI.C - Zdravotechnika - C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Ústecká 2855, Česká Lípa </v>
      </c>
      <c r="G91" s="41"/>
      <c r="H91" s="41"/>
      <c r="I91" s="33" t="s">
        <v>22</v>
      </c>
      <c r="J91" s="80" t="str">
        <f>IF(J14="","",J14)</f>
        <v>6. 8. 2025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Č. Lípa, n. T.G.M. 1/1, 47 001 Česká Lípa</v>
      </c>
      <c r="G93" s="41"/>
      <c r="H93" s="41"/>
      <c r="I93" s="33" t="s">
        <v>30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330</v>
      </c>
      <c r="D96" s="187"/>
      <c r="E96" s="187"/>
      <c r="F96" s="187"/>
      <c r="G96" s="187"/>
      <c r="H96" s="187"/>
      <c r="I96" s="187"/>
      <c r="J96" s="188" t="s">
        <v>331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332</v>
      </c>
      <c r="D98" s="41"/>
      <c r="E98" s="41"/>
      <c r="F98" s="41"/>
      <c r="G98" s="41"/>
      <c r="H98" s="41"/>
      <c r="I98" s="41"/>
      <c r="J98" s="111">
        <f>J132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333</v>
      </c>
    </row>
    <row r="99" s="9" customFormat="1" ht="24.96" customHeight="1">
      <c r="A99" s="9"/>
      <c r="B99" s="190"/>
      <c r="C99" s="191"/>
      <c r="D99" s="192" t="s">
        <v>334</v>
      </c>
      <c r="E99" s="193"/>
      <c r="F99" s="193"/>
      <c r="G99" s="193"/>
      <c r="H99" s="193"/>
      <c r="I99" s="193"/>
      <c r="J99" s="194">
        <f>J133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2098</v>
      </c>
      <c r="E100" s="198"/>
      <c r="F100" s="198"/>
      <c r="G100" s="198"/>
      <c r="H100" s="198"/>
      <c r="I100" s="198"/>
      <c r="J100" s="199">
        <f>J134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3642</v>
      </c>
      <c r="E101" s="198"/>
      <c r="F101" s="198"/>
      <c r="G101" s="198"/>
      <c r="H101" s="198"/>
      <c r="I101" s="198"/>
      <c r="J101" s="199">
        <f>J159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3643</v>
      </c>
      <c r="E102" s="198"/>
      <c r="F102" s="198"/>
      <c r="G102" s="198"/>
      <c r="H102" s="198"/>
      <c r="I102" s="198"/>
      <c r="J102" s="199">
        <f>J163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338</v>
      </c>
      <c r="E103" s="198"/>
      <c r="F103" s="198"/>
      <c r="G103" s="198"/>
      <c r="H103" s="198"/>
      <c r="I103" s="198"/>
      <c r="J103" s="199">
        <f>J170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0"/>
      <c r="C104" s="191"/>
      <c r="D104" s="192" t="s">
        <v>340</v>
      </c>
      <c r="E104" s="193"/>
      <c r="F104" s="193"/>
      <c r="G104" s="193"/>
      <c r="H104" s="193"/>
      <c r="I104" s="193"/>
      <c r="J104" s="194">
        <f>J180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6"/>
      <c r="C105" s="134"/>
      <c r="D105" s="197" t="s">
        <v>1901</v>
      </c>
      <c r="E105" s="198"/>
      <c r="F105" s="198"/>
      <c r="G105" s="198"/>
      <c r="H105" s="198"/>
      <c r="I105" s="198"/>
      <c r="J105" s="199">
        <f>J181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621</v>
      </c>
      <c r="E106" s="198"/>
      <c r="F106" s="198"/>
      <c r="G106" s="198"/>
      <c r="H106" s="198"/>
      <c r="I106" s="198"/>
      <c r="J106" s="199">
        <f>J264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780</v>
      </c>
      <c r="E107" s="198"/>
      <c r="F107" s="198"/>
      <c r="G107" s="198"/>
      <c r="H107" s="198"/>
      <c r="I107" s="198"/>
      <c r="J107" s="199">
        <f>J386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3644</v>
      </c>
      <c r="E108" s="198"/>
      <c r="F108" s="198"/>
      <c r="G108" s="198"/>
      <c r="H108" s="198"/>
      <c r="I108" s="198"/>
      <c r="J108" s="199">
        <f>J507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3645</v>
      </c>
      <c r="E109" s="198"/>
      <c r="F109" s="198"/>
      <c r="G109" s="198"/>
      <c r="H109" s="198"/>
      <c r="I109" s="198"/>
      <c r="J109" s="199">
        <f>J523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0"/>
      <c r="C110" s="191"/>
      <c r="D110" s="192" t="s">
        <v>343</v>
      </c>
      <c r="E110" s="193"/>
      <c r="F110" s="193"/>
      <c r="G110" s="193"/>
      <c r="H110" s="193"/>
      <c r="I110" s="193"/>
      <c r="J110" s="194">
        <f>J530</f>
        <v>0</v>
      </c>
      <c r="K110" s="191"/>
      <c r="L110" s="195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2" customFormat="1" ht="21.84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6" s="2" customFormat="1" ht="6.96" customHeight="1">
      <c r="A116" s="39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4" t="s">
        <v>347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185" t="str">
        <f>E7</f>
        <v>Stavební úpravy Ústecká 2855, Česká Lípa</v>
      </c>
      <c r="F120" s="33"/>
      <c r="G120" s="33"/>
      <c r="H120" s="33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" customFormat="1" ht="12" customHeight="1">
      <c r="B121" s="22"/>
      <c r="C121" s="33" t="s">
        <v>325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2" customFormat="1" ht="16.5" customHeight="1">
      <c r="A122" s="39"/>
      <c r="B122" s="40"/>
      <c r="C122" s="41"/>
      <c r="D122" s="41"/>
      <c r="E122" s="185" t="s">
        <v>4429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327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E11</f>
        <v>ZTI.C - Zdravotechnika - C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20</v>
      </c>
      <c r="D126" s="41"/>
      <c r="E126" s="41"/>
      <c r="F126" s="28" t="str">
        <f>F14</f>
        <v xml:space="preserve">Ústecká 2855, Česká Lípa </v>
      </c>
      <c r="G126" s="41"/>
      <c r="H126" s="41"/>
      <c r="I126" s="33" t="s">
        <v>22</v>
      </c>
      <c r="J126" s="80" t="str">
        <f>IF(J14="","",J14)</f>
        <v>6. 8. 2025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24</v>
      </c>
      <c r="D128" s="41"/>
      <c r="E128" s="41"/>
      <c r="F128" s="28" t="str">
        <f>E17</f>
        <v>Město Č. Lípa, n. T.G.M. 1/1, 47 001 Česká Lípa</v>
      </c>
      <c r="G128" s="41"/>
      <c r="H128" s="41"/>
      <c r="I128" s="33" t="s">
        <v>30</v>
      </c>
      <c r="J128" s="37" t="str">
        <f>E23</f>
        <v xml:space="preserve"> 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28</v>
      </c>
      <c r="D129" s="41"/>
      <c r="E129" s="41"/>
      <c r="F129" s="28" t="str">
        <f>IF(E20="","",E20)</f>
        <v>Vyplň údaj</v>
      </c>
      <c r="G129" s="41"/>
      <c r="H129" s="41"/>
      <c r="I129" s="33" t="s">
        <v>33</v>
      </c>
      <c r="J129" s="37" t="str">
        <f>E26</f>
        <v xml:space="preserve"> 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01"/>
      <c r="B131" s="202"/>
      <c r="C131" s="203" t="s">
        <v>348</v>
      </c>
      <c r="D131" s="204" t="s">
        <v>61</v>
      </c>
      <c r="E131" s="204" t="s">
        <v>57</v>
      </c>
      <c r="F131" s="204" t="s">
        <v>58</v>
      </c>
      <c r="G131" s="204" t="s">
        <v>349</v>
      </c>
      <c r="H131" s="204" t="s">
        <v>350</v>
      </c>
      <c r="I131" s="204" t="s">
        <v>351</v>
      </c>
      <c r="J131" s="204" t="s">
        <v>331</v>
      </c>
      <c r="K131" s="205" t="s">
        <v>352</v>
      </c>
      <c r="L131" s="206"/>
      <c r="M131" s="101" t="s">
        <v>1</v>
      </c>
      <c r="N131" s="102" t="s">
        <v>40</v>
      </c>
      <c r="O131" s="102" t="s">
        <v>353</v>
      </c>
      <c r="P131" s="102" t="s">
        <v>354</v>
      </c>
      <c r="Q131" s="102" t="s">
        <v>355</v>
      </c>
      <c r="R131" s="102" t="s">
        <v>356</v>
      </c>
      <c r="S131" s="102" t="s">
        <v>357</v>
      </c>
      <c r="T131" s="103" t="s">
        <v>358</v>
      </c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</row>
    <row r="132" s="2" customFormat="1" ht="22.8" customHeight="1">
      <c r="A132" s="39"/>
      <c r="B132" s="40"/>
      <c r="C132" s="108" t="s">
        <v>359</v>
      </c>
      <c r="D132" s="41"/>
      <c r="E132" s="41"/>
      <c r="F132" s="41"/>
      <c r="G132" s="41"/>
      <c r="H132" s="41"/>
      <c r="I132" s="41"/>
      <c r="J132" s="207">
        <f>BK132</f>
        <v>0</v>
      </c>
      <c r="K132" s="41"/>
      <c r="L132" s="45"/>
      <c r="M132" s="104"/>
      <c r="N132" s="208"/>
      <c r="O132" s="105"/>
      <c r="P132" s="209">
        <f>P133+P180+P530</f>
        <v>0</v>
      </c>
      <c r="Q132" s="105"/>
      <c r="R132" s="209">
        <f>R133+R180+R530</f>
        <v>38.325571400000001</v>
      </c>
      <c r="S132" s="105"/>
      <c r="T132" s="210">
        <f>T133+T180+T530</f>
        <v>13.985999999999999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75</v>
      </c>
      <c r="AU132" s="18" t="s">
        <v>333</v>
      </c>
      <c r="BK132" s="211">
        <f>BK133+BK180+BK530</f>
        <v>0</v>
      </c>
    </row>
    <row r="133" s="12" customFormat="1" ht="25.92" customHeight="1">
      <c r="A133" s="12"/>
      <c r="B133" s="212"/>
      <c r="C133" s="213"/>
      <c r="D133" s="214" t="s">
        <v>75</v>
      </c>
      <c r="E133" s="215" t="s">
        <v>360</v>
      </c>
      <c r="F133" s="215" t="s">
        <v>361</v>
      </c>
      <c r="G133" s="213"/>
      <c r="H133" s="213"/>
      <c r="I133" s="216"/>
      <c r="J133" s="217">
        <f>BK133</f>
        <v>0</v>
      </c>
      <c r="K133" s="213"/>
      <c r="L133" s="218"/>
      <c r="M133" s="219"/>
      <c r="N133" s="220"/>
      <c r="O133" s="220"/>
      <c r="P133" s="221">
        <f>P134+P159+P163+P170</f>
        <v>0</v>
      </c>
      <c r="Q133" s="220"/>
      <c r="R133" s="221">
        <f>R134+R159+R163+R170</f>
        <v>29.663501400000001</v>
      </c>
      <c r="S133" s="220"/>
      <c r="T133" s="222">
        <f>T134+T159+T163+T170</f>
        <v>13.985999999999999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3" t="s">
        <v>83</v>
      </c>
      <c r="AT133" s="224" t="s">
        <v>75</v>
      </c>
      <c r="AU133" s="224" t="s">
        <v>76</v>
      </c>
      <c r="AY133" s="223" t="s">
        <v>362</v>
      </c>
      <c r="BK133" s="225">
        <f>BK134+BK159+BK163+BK170</f>
        <v>0</v>
      </c>
    </row>
    <row r="134" s="12" customFormat="1" ht="22.8" customHeight="1">
      <c r="A134" s="12"/>
      <c r="B134" s="212"/>
      <c r="C134" s="213"/>
      <c r="D134" s="214" t="s">
        <v>75</v>
      </c>
      <c r="E134" s="226" t="s">
        <v>83</v>
      </c>
      <c r="F134" s="226" t="s">
        <v>2100</v>
      </c>
      <c r="G134" s="213"/>
      <c r="H134" s="213"/>
      <c r="I134" s="216"/>
      <c r="J134" s="227">
        <f>BK134</f>
        <v>0</v>
      </c>
      <c r="K134" s="213"/>
      <c r="L134" s="218"/>
      <c r="M134" s="219"/>
      <c r="N134" s="220"/>
      <c r="O134" s="220"/>
      <c r="P134" s="221">
        <f>SUM(P135:P158)</f>
        <v>0</v>
      </c>
      <c r="Q134" s="220"/>
      <c r="R134" s="221">
        <f>SUM(R135:R158)</f>
        <v>17.132999999999999</v>
      </c>
      <c r="S134" s="220"/>
      <c r="T134" s="222">
        <f>SUM(T135:T158)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83</v>
      </c>
      <c r="AT134" s="224" t="s">
        <v>75</v>
      </c>
      <c r="AU134" s="224" t="s">
        <v>83</v>
      </c>
      <c r="AY134" s="223" t="s">
        <v>362</v>
      </c>
      <c r="BK134" s="225">
        <f>SUM(BK135:BK158)</f>
        <v>0</v>
      </c>
    </row>
    <row r="135" s="2" customFormat="1" ht="33" customHeight="1">
      <c r="A135" s="39"/>
      <c r="B135" s="40"/>
      <c r="C135" s="228" t="s">
        <v>83</v>
      </c>
      <c r="D135" s="228" t="s">
        <v>365</v>
      </c>
      <c r="E135" s="229" t="s">
        <v>3646</v>
      </c>
      <c r="F135" s="230" t="s">
        <v>3647</v>
      </c>
      <c r="G135" s="231" t="s">
        <v>464</v>
      </c>
      <c r="H135" s="232">
        <v>13.32</v>
      </c>
      <c r="I135" s="233"/>
      <c r="J135" s="234">
        <f>ROUND(I135*H135,2)</f>
        <v>0</v>
      </c>
      <c r="K135" s="230" t="s">
        <v>369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88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88</v>
      </c>
    </row>
    <row r="136" s="13" customFormat="1">
      <c r="A136" s="13"/>
      <c r="B136" s="241"/>
      <c r="C136" s="242"/>
      <c r="D136" s="243" t="s">
        <v>372</v>
      </c>
      <c r="E136" s="244" t="s">
        <v>1</v>
      </c>
      <c r="F136" s="245" t="s">
        <v>5290</v>
      </c>
      <c r="G136" s="242"/>
      <c r="H136" s="246">
        <v>13.32</v>
      </c>
      <c r="I136" s="247"/>
      <c r="J136" s="242"/>
      <c r="K136" s="242"/>
      <c r="L136" s="248"/>
      <c r="M136" s="249"/>
      <c r="N136" s="250"/>
      <c r="O136" s="250"/>
      <c r="P136" s="250"/>
      <c r="Q136" s="250"/>
      <c r="R136" s="250"/>
      <c r="S136" s="250"/>
      <c r="T136" s="25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2" t="s">
        <v>372</v>
      </c>
      <c r="AU136" s="252" t="s">
        <v>88</v>
      </c>
      <c r="AV136" s="13" t="s">
        <v>88</v>
      </c>
      <c r="AW136" s="13" t="s">
        <v>32</v>
      </c>
      <c r="AX136" s="13" t="s">
        <v>76</v>
      </c>
      <c r="AY136" s="252" t="s">
        <v>362</v>
      </c>
    </row>
    <row r="137" s="14" customFormat="1">
      <c r="A137" s="14"/>
      <c r="B137" s="263"/>
      <c r="C137" s="264"/>
      <c r="D137" s="243" t="s">
        <v>372</v>
      </c>
      <c r="E137" s="265" t="s">
        <v>1</v>
      </c>
      <c r="F137" s="266" t="s">
        <v>396</v>
      </c>
      <c r="G137" s="264"/>
      <c r="H137" s="267">
        <v>13.32</v>
      </c>
      <c r="I137" s="268"/>
      <c r="J137" s="264"/>
      <c r="K137" s="264"/>
      <c r="L137" s="269"/>
      <c r="M137" s="270"/>
      <c r="N137" s="271"/>
      <c r="O137" s="271"/>
      <c r="P137" s="271"/>
      <c r="Q137" s="271"/>
      <c r="R137" s="271"/>
      <c r="S137" s="271"/>
      <c r="T137" s="27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73" t="s">
        <v>372</v>
      </c>
      <c r="AU137" s="273" t="s">
        <v>88</v>
      </c>
      <c r="AV137" s="14" t="s">
        <v>370</v>
      </c>
      <c r="AW137" s="14" t="s">
        <v>32</v>
      </c>
      <c r="AX137" s="14" t="s">
        <v>83</v>
      </c>
      <c r="AY137" s="273" t="s">
        <v>362</v>
      </c>
    </row>
    <row r="138" s="2" customFormat="1" ht="33" customHeight="1">
      <c r="A138" s="39"/>
      <c r="B138" s="40"/>
      <c r="C138" s="228" t="s">
        <v>88</v>
      </c>
      <c r="D138" s="228" t="s">
        <v>365</v>
      </c>
      <c r="E138" s="229" t="s">
        <v>3649</v>
      </c>
      <c r="F138" s="230" t="s">
        <v>3650</v>
      </c>
      <c r="G138" s="231" t="s">
        <v>464</v>
      </c>
      <c r="H138" s="232">
        <v>13.32</v>
      </c>
      <c r="I138" s="233"/>
      <c r="J138" s="234">
        <f>ROUND(I138*H138,2)</f>
        <v>0</v>
      </c>
      <c r="K138" s="230" t="s">
        <v>369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88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370</v>
      </c>
    </row>
    <row r="139" s="13" customFormat="1">
      <c r="A139" s="13"/>
      <c r="B139" s="241"/>
      <c r="C139" s="242"/>
      <c r="D139" s="243" t="s">
        <v>372</v>
      </c>
      <c r="E139" s="244" t="s">
        <v>1</v>
      </c>
      <c r="F139" s="245" t="s">
        <v>5291</v>
      </c>
      <c r="G139" s="242"/>
      <c r="H139" s="246">
        <v>13.32</v>
      </c>
      <c r="I139" s="247"/>
      <c r="J139" s="242"/>
      <c r="K139" s="242"/>
      <c r="L139" s="248"/>
      <c r="M139" s="249"/>
      <c r="N139" s="250"/>
      <c r="O139" s="250"/>
      <c r="P139" s="250"/>
      <c r="Q139" s="250"/>
      <c r="R139" s="250"/>
      <c r="S139" s="250"/>
      <c r="T139" s="25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2" t="s">
        <v>372</v>
      </c>
      <c r="AU139" s="252" t="s">
        <v>88</v>
      </c>
      <c r="AV139" s="13" t="s">
        <v>88</v>
      </c>
      <c r="AW139" s="13" t="s">
        <v>32</v>
      </c>
      <c r="AX139" s="13" t="s">
        <v>76</v>
      </c>
      <c r="AY139" s="252" t="s">
        <v>362</v>
      </c>
    </row>
    <row r="140" s="14" customFormat="1">
      <c r="A140" s="14"/>
      <c r="B140" s="263"/>
      <c r="C140" s="264"/>
      <c r="D140" s="243" t="s">
        <v>372</v>
      </c>
      <c r="E140" s="265" t="s">
        <v>1</v>
      </c>
      <c r="F140" s="266" t="s">
        <v>396</v>
      </c>
      <c r="G140" s="264"/>
      <c r="H140" s="267">
        <v>13.32</v>
      </c>
      <c r="I140" s="268"/>
      <c r="J140" s="264"/>
      <c r="K140" s="264"/>
      <c r="L140" s="269"/>
      <c r="M140" s="270"/>
      <c r="N140" s="271"/>
      <c r="O140" s="271"/>
      <c r="P140" s="271"/>
      <c r="Q140" s="271"/>
      <c r="R140" s="271"/>
      <c r="S140" s="271"/>
      <c r="T140" s="27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73" t="s">
        <v>372</v>
      </c>
      <c r="AU140" s="273" t="s">
        <v>88</v>
      </c>
      <c r="AV140" s="14" t="s">
        <v>370</v>
      </c>
      <c r="AW140" s="14" t="s">
        <v>32</v>
      </c>
      <c r="AX140" s="14" t="s">
        <v>83</v>
      </c>
      <c r="AY140" s="273" t="s">
        <v>362</v>
      </c>
    </row>
    <row r="141" s="2" customFormat="1" ht="37.8" customHeight="1">
      <c r="A141" s="39"/>
      <c r="B141" s="40"/>
      <c r="C141" s="228" t="s">
        <v>104</v>
      </c>
      <c r="D141" s="228" t="s">
        <v>365</v>
      </c>
      <c r="E141" s="229" t="s">
        <v>2114</v>
      </c>
      <c r="F141" s="230" t="s">
        <v>2115</v>
      </c>
      <c r="G141" s="231" t="s">
        <v>464</v>
      </c>
      <c r="H141" s="232">
        <v>11.766</v>
      </c>
      <c r="I141" s="233"/>
      <c r="J141" s="234">
        <f>ROUND(I141*H141,2)</f>
        <v>0</v>
      </c>
      <c r="K141" s="230" t="s">
        <v>369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370</v>
      </c>
      <c r="AT141" s="239" t="s">
        <v>365</v>
      </c>
      <c r="AU141" s="239" t="s">
        <v>88</v>
      </c>
      <c r="AY141" s="18" t="s">
        <v>362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370</v>
      </c>
      <c r="BM141" s="239" t="s">
        <v>386</v>
      </c>
    </row>
    <row r="142" s="13" customFormat="1">
      <c r="A142" s="13"/>
      <c r="B142" s="241"/>
      <c r="C142" s="242"/>
      <c r="D142" s="243" t="s">
        <v>372</v>
      </c>
      <c r="E142" s="244" t="s">
        <v>1</v>
      </c>
      <c r="F142" s="245" t="s">
        <v>5292</v>
      </c>
      <c r="G142" s="242"/>
      <c r="H142" s="246">
        <v>2.2200000000000002</v>
      </c>
      <c r="I142" s="247"/>
      <c r="J142" s="242"/>
      <c r="K142" s="242"/>
      <c r="L142" s="248"/>
      <c r="M142" s="249"/>
      <c r="N142" s="250"/>
      <c r="O142" s="250"/>
      <c r="P142" s="250"/>
      <c r="Q142" s="250"/>
      <c r="R142" s="250"/>
      <c r="S142" s="250"/>
      <c r="T142" s="25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2" t="s">
        <v>372</v>
      </c>
      <c r="AU142" s="252" t="s">
        <v>88</v>
      </c>
      <c r="AV142" s="13" t="s">
        <v>88</v>
      </c>
      <c r="AW142" s="13" t="s">
        <v>32</v>
      </c>
      <c r="AX142" s="13" t="s">
        <v>76</v>
      </c>
      <c r="AY142" s="252" t="s">
        <v>362</v>
      </c>
    </row>
    <row r="143" s="13" customFormat="1">
      <c r="A143" s="13"/>
      <c r="B143" s="241"/>
      <c r="C143" s="242"/>
      <c r="D143" s="243" t="s">
        <v>372</v>
      </c>
      <c r="E143" s="244" t="s">
        <v>1</v>
      </c>
      <c r="F143" s="245" t="s">
        <v>5293</v>
      </c>
      <c r="G143" s="242"/>
      <c r="H143" s="246">
        <v>9.0649999999999995</v>
      </c>
      <c r="I143" s="247"/>
      <c r="J143" s="242"/>
      <c r="K143" s="242"/>
      <c r="L143" s="248"/>
      <c r="M143" s="249"/>
      <c r="N143" s="250"/>
      <c r="O143" s="250"/>
      <c r="P143" s="250"/>
      <c r="Q143" s="250"/>
      <c r="R143" s="250"/>
      <c r="S143" s="250"/>
      <c r="T143" s="25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2" t="s">
        <v>372</v>
      </c>
      <c r="AU143" s="252" t="s">
        <v>88</v>
      </c>
      <c r="AV143" s="13" t="s">
        <v>88</v>
      </c>
      <c r="AW143" s="13" t="s">
        <v>32</v>
      </c>
      <c r="AX143" s="13" t="s">
        <v>76</v>
      </c>
      <c r="AY143" s="252" t="s">
        <v>362</v>
      </c>
    </row>
    <row r="144" s="13" customFormat="1">
      <c r="A144" s="13"/>
      <c r="B144" s="241"/>
      <c r="C144" s="242"/>
      <c r="D144" s="243" t="s">
        <v>372</v>
      </c>
      <c r="E144" s="244" t="s">
        <v>1</v>
      </c>
      <c r="F144" s="245" t="s">
        <v>5294</v>
      </c>
      <c r="G144" s="242"/>
      <c r="H144" s="246">
        <v>0.48099999999999998</v>
      </c>
      <c r="I144" s="247"/>
      <c r="J144" s="242"/>
      <c r="K144" s="242"/>
      <c r="L144" s="248"/>
      <c r="M144" s="249"/>
      <c r="N144" s="250"/>
      <c r="O144" s="250"/>
      <c r="P144" s="250"/>
      <c r="Q144" s="250"/>
      <c r="R144" s="250"/>
      <c r="S144" s="250"/>
      <c r="T144" s="25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2" t="s">
        <v>372</v>
      </c>
      <c r="AU144" s="252" t="s">
        <v>88</v>
      </c>
      <c r="AV144" s="13" t="s">
        <v>88</v>
      </c>
      <c r="AW144" s="13" t="s">
        <v>32</v>
      </c>
      <c r="AX144" s="13" t="s">
        <v>76</v>
      </c>
      <c r="AY144" s="252" t="s">
        <v>362</v>
      </c>
    </row>
    <row r="145" s="14" customFormat="1">
      <c r="A145" s="14"/>
      <c r="B145" s="263"/>
      <c r="C145" s="264"/>
      <c r="D145" s="243" t="s">
        <v>372</v>
      </c>
      <c r="E145" s="265" t="s">
        <v>1</v>
      </c>
      <c r="F145" s="266" t="s">
        <v>396</v>
      </c>
      <c r="G145" s="264"/>
      <c r="H145" s="267">
        <v>11.766</v>
      </c>
      <c r="I145" s="268"/>
      <c r="J145" s="264"/>
      <c r="K145" s="264"/>
      <c r="L145" s="269"/>
      <c r="M145" s="270"/>
      <c r="N145" s="271"/>
      <c r="O145" s="271"/>
      <c r="P145" s="271"/>
      <c r="Q145" s="271"/>
      <c r="R145" s="271"/>
      <c r="S145" s="271"/>
      <c r="T145" s="27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73" t="s">
        <v>372</v>
      </c>
      <c r="AU145" s="273" t="s">
        <v>88</v>
      </c>
      <c r="AV145" s="14" t="s">
        <v>370</v>
      </c>
      <c r="AW145" s="14" t="s">
        <v>32</v>
      </c>
      <c r="AX145" s="14" t="s">
        <v>83</v>
      </c>
      <c r="AY145" s="273" t="s">
        <v>362</v>
      </c>
    </row>
    <row r="146" s="2" customFormat="1" ht="33" customHeight="1">
      <c r="A146" s="39"/>
      <c r="B146" s="40"/>
      <c r="C146" s="228" t="s">
        <v>370</v>
      </c>
      <c r="D146" s="228" t="s">
        <v>365</v>
      </c>
      <c r="E146" s="229" t="s">
        <v>3655</v>
      </c>
      <c r="F146" s="230" t="s">
        <v>3656</v>
      </c>
      <c r="G146" s="231" t="s">
        <v>482</v>
      </c>
      <c r="H146" s="232">
        <v>21.178999999999998</v>
      </c>
      <c r="I146" s="233"/>
      <c r="J146" s="234">
        <f>ROUND(I146*H146,2)</f>
        <v>0</v>
      </c>
      <c r="K146" s="230" t="s">
        <v>369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370</v>
      </c>
      <c r="AT146" s="239" t="s">
        <v>365</v>
      </c>
      <c r="AU146" s="239" t="s">
        <v>88</v>
      </c>
      <c r="AY146" s="18" t="s">
        <v>362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370</v>
      </c>
      <c r="BM146" s="239" t="s">
        <v>383</v>
      </c>
    </row>
    <row r="147" s="13" customFormat="1">
      <c r="A147" s="13"/>
      <c r="B147" s="241"/>
      <c r="C147" s="242"/>
      <c r="D147" s="243" t="s">
        <v>372</v>
      </c>
      <c r="E147" s="244" t="s">
        <v>1</v>
      </c>
      <c r="F147" s="245" t="s">
        <v>5295</v>
      </c>
      <c r="G147" s="242"/>
      <c r="H147" s="246">
        <v>21.178999999999998</v>
      </c>
      <c r="I147" s="247"/>
      <c r="J147" s="242"/>
      <c r="K147" s="242"/>
      <c r="L147" s="248"/>
      <c r="M147" s="249"/>
      <c r="N147" s="250"/>
      <c r="O147" s="250"/>
      <c r="P147" s="250"/>
      <c r="Q147" s="250"/>
      <c r="R147" s="250"/>
      <c r="S147" s="250"/>
      <c r="T147" s="25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2" t="s">
        <v>372</v>
      </c>
      <c r="AU147" s="252" t="s">
        <v>88</v>
      </c>
      <c r="AV147" s="13" t="s">
        <v>88</v>
      </c>
      <c r="AW147" s="13" t="s">
        <v>32</v>
      </c>
      <c r="AX147" s="13" t="s">
        <v>76</v>
      </c>
      <c r="AY147" s="252" t="s">
        <v>362</v>
      </c>
    </row>
    <row r="148" s="14" customFormat="1">
      <c r="A148" s="14"/>
      <c r="B148" s="263"/>
      <c r="C148" s="264"/>
      <c r="D148" s="243" t="s">
        <v>372</v>
      </c>
      <c r="E148" s="265" t="s">
        <v>1</v>
      </c>
      <c r="F148" s="266" t="s">
        <v>396</v>
      </c>
      <c r="G148" s="264"/>
      <c r="H148" s="267">
        <v>21.178999999999998</v>
      </c>
      <c r="I148" s="268"/>
      <c r="J148" s="264"/>
      <c r="K148" s="264"/>
      <c r="L148" s="269"/>
      <c r="M148" s="270"/>
      <c r="N148" s="271"/>
      <c r="O148" s="271"/>
      <c r="P148" s="271"/>
      <c r="Q148" s="271"/>
      <c r="R148" s="271"/>
      <c r="S148" s="271"/>
      <c r="T148" s="27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73" t="s">
        <v>372</v>
      </c>
      <c r="AU148" s="273" t="s">
        <v>88</v>
      </c>
      <c r="AV148" s="14" t="s">
        <v>370</v>
      </c>
      <c r="AW148" s="14" t="s">
        <v>32</v>
      </c>
      <c r="AX148" s="14" t="s">
        <v>83</v>
      </c>
      <c r="AY148" s="273" t="s">
        <v>362</v>
      </c>
    </row>
    <row r="149" s="2" customFormat="1" ht="24.15" customHeight="1">
      <c r="A149" s="39"/>
      <c r="B149" s="40"/>
      <c r="C149" s="228" t="s">
        <v>363</v>
      </c>
      <c r="D149" s="228" t="s">
        <v>365</v>
      </c>
      <c r="E149" s="229" t="s">
        <v>2212</v>
      </c>
      <c r="F149" s="230" t="s">
        <v>2213</v>
      </c>
      <c r="G149" s="231" t="s">
        <v>464</v>
      </c>
      <c r="H149" s="232">
        <v>1.5540000000000001</v>
      </c>
      <c r="I149" s="233"/>
      <c r="J149" s="234">
        <f>ROUND(I149*H149,2)</f>
        <v>0</v>
      </c>
      <c r="K149" s="230" t="s">
        <v>369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370</v>
      </c>
      <c r="AT149" s="239" t="s">
        <v>365</v>
      </c>
      <c r="AU149" s="239" t="s">
        <v>88</v>
      </c>
      <c r="AY149" s="18" t="s">
        <v>362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370</v>
      </c>
      <c r="BM149" s="239" t="s">
        <v>411</v>
      </c>
    </row>
    <row r="150" s="13" customFormat="1">
      <c r="A150" s="13"/>
      <c r="B150" s="241"/>
      <c r="C150" s="242"/>
      <c r="D150" s="243" t="s">
        <v>372</v>
      </c>
      <c r="E150" s="244" t="s">
        <v>1</v>
      </c>
      <c r="F150" s="245" t="s">
        <v>5291</v>
      </c>
      <c r="G150" s="242"/>
      <c r="H150" s="246">
        <v>13.32</v>
      </c>
      <c r="I150" s="247"/>
      <c r="J150" s="242"/>
      <c r="K150" s="242"/>
      <c r="L150" s="248"/>
      <c r="M150" s="249"/>
      <c r="N150" s="250"/>
      <c r="O150" s="250"/>
      <c r="P150" s="250"/>
      <c r="Q150" s="250"/>
      <c r="R150" s="250"/>
      <c r="S150" s="250"/>
      <c r="T150" s="25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2" t="s">
        <v>372</v>
      </c>
      <c r="AU150" s="252" t="s">
        <v>88</v>
      </c>
      <c r="AV150" s="13" t="s">
        <v>88</v>
      </c>
      <c r="AW150" s="13" t="s">
        <v>32</v>
      </c>
      <c r="AX150" s="13" t="s">
        <v>76</v>
      </c>
      <c r="AY150" s="252" t="s">
        <v>362</v>
      </c>
    </row>
    <row r="151" s="13" customFormat="1">
      <c r="A151" s="13"/>
      <c r="B151" s="241"/>
      <c r="C151" s="242"/>
      <c r="D151" s="243" t="s">
        <v>372</v>
      </c>
      <c r="E151" s="244" t="s">
        <v>1</v>
      </c>
      <c r="F151" s="245" t="s">
        <v>5296</v>
      </c>
      <c r="G151" s="242"/>
      <c r="H151" s="246">
        <v>-11.766</v>
      </c>
      <c r="I151" s="247"/>
      <c r="J151" s="242"/>
      <c r="K151" s="242"/>
      <c r="L151" s="248"/>
      <c r="M151" s="249"/>
      <c r="N151" s="250"/>
      <c r="O151" s="250"/>
      <c r="P151" s="250"/>
      <c r="Q151" s="250"/>
      <c r="R151" s="250"/>
      <c r="S151" s="250"/>
      <c r="T151" s="25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2" t="s">
        <v>372</v>
      </c>
      <c r="AU151" s="252" t="s">
        <v>88</v>
      </c>
      <c r="AV151" s="13" t="s">
        <v>88</v>
      </c>
      <c r="AW151" s="13" t="s">
        <v>32</v>
      </c>
      <c r="AX151" s="13" t="s">
        <v>76</v>
      </c>
      <c r="AY151" s="252" t="s">
        <v>362</v>
      </c>
    </row>
    <row r="152" s="14" customFormat="1">
      <c r="A152" s="14"/>
      <c r="B152" s="263"/>
      <c r="C152" s="264"/>
      <c r="D152" s="243" t="s">
        <v>372</v>
      </c>
      <c r="E152" s="265" t="s">
        <v>1</v>
      </c>
      <c r="F152" s="266" t="s">
        <v>396</v>
      </c>
      <c r="G152" s="264"/>
      <c r="H152" s="267">
        <v>1.5540000000000003</v>
      </c>
      <c r="I152" s="268"/>
      <c r="J152" s="264"/>
      <c r="K152" s="264"/>
      <c r="L152" s="269"/>
      <c r="M152" s="270"/>
      <c r="N152" s="271"/>
      <c r="O152" s="271"/>
      <c r="P152" s="271"/>
      <c r="Q152" s="271"/>
      <c r="R152" s="271"/>
      <c r="S152" s="271"/>
      <c r="T152" s="27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73" t="s">
        <v>372</v>
      </c>
      <c r="AU152" s="273" t="s">
        <v>88</v>
      </c>
      <c r="AV152" s="14" t="s">
        <v>370</v>
      </c>
      <c r="AW152" s="14" t="s">
        <v>32</v>
      </c>
      <c r="AX152" s="14" t="s">
        <v>83</v>
      </c>
      <c r="AY152" s="273" t="s">
        <v>362</v>
      </c>
    </row>
    <row r="153" s="2" customFormat="1" ht="24.15" customHeight="1">
      <c r="A153" s="39"/>
      <c r="B153" s="40"/>
      <c r="C153" s="228" t="s">
        <v>386</v>
      </c>
      <c r="D153" s="228" t="s">
        <v>365</v>
      </c>
      <c r="E153" s="229" t="s">
        <v>3659</v>
      </c>
      <c r="F153" s="230" t="s">
        <v>3660</v>
      </c>
      <c r="G153" s="231" t="s">
        <v>464</v>
      </c>
      <c r="H153" s="232">
        <v>9.0649999999999995</v>
      </c>
      <c r="I153" s="233"/>
      <c r="J153" s="234">
        <f>ROUND(I153*H153,2)</f>
        <v>0</v>
      </c>
      <c r="K153" s="230" t="s">
        <v>369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370</v>
      </c>
      <c r="AT153" s="239" t="s">
        <v>365</v>
      </c>
      <c r="AU153" s="239" t="s">
        <v>88</v>
      </c>
      <c r="AY153" s="18" t="s">
        <v>362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370</v>
      </c>
      <c r="BM153" s="239" t="s">
        <v>8</v>
      </c>
    </row>
    <row r="154" s="13" customFormat="1">
      <c r="A154" s="13"/>
      <c r="B154" s="241"/>
      <c r="C154" s="242"/>
      <c r="D154" s="243" t="s">
        <v>372</v>
      </c>
      <c r="E154" s="244" t="s">
        <v>1</v>
      </c>
      <c r="F154" s="245" t="s">
        <v>5297</v>
      </c>
      <c r="G154" s="242"/>
      <c r="H154" s="246">
        <v>9.0649999999999995</v>
      </c>
      <c r="I154" s="247"/>
      <c r="J154" s="242"/>
      <c r="K154" s="242"/>
      <c r="L154" s="248"/>
      <c r="M154" s="249"/>
      <c r="N154" s="250"/>
      <c r="O154" s="250"/>
      <c r="P154" s="250"/>
      <c r="Q154" s="250"/>
      <c r="R154" s="250"/>
      <c r="S154" s="250"/>
      <c r="T154" s="25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2" t="s">
        <v>372</v>
      </c>
      <c r="AU154" s="252" t="s">
        <v>88</v>
      </c>
      <c r="AV154" s="13" t="s">
        <v>88</v>
      </c>
      <c r="AW154" s="13" t="s">
        <v>32</v>
      </c>
      <c r="AX154" s="13" t="s">
        <v>76</v>
      </c>
      <c r="AY154" s="252" t="s">
        <v>362</v>
      </c>
    </row>
    <row r="155" s="14" customFormat="1">
      <c r="A155" s="14"/>
      <c r="B155" s="263"/>
      <c r="C155" s="264"/>
      <c r="D155" s="243" t="s">
        <v>372</v>
      </c>
      <c r="E155" s="265" t="s">
        <v>1</v>
      </c>
      <c r="F155" s="266" t="s">
        <v>396</v>
      </c>
      <c r="G155" s="264"/>
      <c r="H155" s="267">
        <v>9.0649999999999995</v>
      </c>
      <c r="I155" s="268"/>
      <c r="J155" s="264"/>
      <c r="K155" s="264"/>
      <c r="L155" s="269"/>
      <c r="M155" s="270"/>
      <c r="N155" s="271"/>
      <c r="O155" s="271"/>
      <c r="P155" s="271"/>
      <c r="Q155" s="271"/>
      <c r="R155" s="271"/>
      <c r="S155" s="271"/>
      <c r="T155" s="27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73" t="s">
        <v>372</v>
      </c>
      <c r="AU155" s="273" t="s">
        <v>88</v>
      </c>
      <c r="AV155" s="14" t="s">
        <v>370</v>
      </c>
      <c r="AW155" s="14" t="s">
        <v>32</v>
      </c>
      <c r="AX155" s="14" t="s">
        <v>83</v>
      </c>
      <c r="AY155" s="273" t="s">
        <v>362</v>
      </c>
    </row>
    <row r="156" s="2" customFormat="1" ht="16.5" customHeight="1">
      <c r="A156" s="39"/>
      <c r="B156" s="40"/>
      <c r="C156" s="253" t="s">
        <v>397</v>
      </c>
      <c r="D156" s="253" t="s">
        <v>380</v>
      </c>
      <c r="E156" s="254" t="s">
        <v>3662</v>
      </c>
      <c r="F156" s="255" t="s">
        <v>3663</v>
      </c>
      <c r="G156" s="256" t="s">
        <v>482</v>
      </c>
      <c r="H156" s="257">
        <v>17.132999999999999</v>
      </c>
      <c r="I156" s="258"/>
      <c r="J156" s="259">
        <f>ROUND(I156*H156,2)</f>
        <v>0</v>
      </c>
      <c r="K156" s="255" t="s">
        <v>369</v>
      </c>
      <c r="L156" s="260"/>
      <c r="M156" s="261" t="s">
        <v>1</v>
      </c>
      <c r="N156" s="262" t="s">
        <v>42</v>
      </c>
      <c r="O156" s="92"/>
      <c r="P156" s="237">
        <f>O156*H156</f>
        <v>0</v>
      </c>
      <c r="Q156" s="237">
        <v>1</v>
      </c>
      <c r="R156" s="237">
        <f>Q156*H156</f>
        <v>17.132999999999999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383</v>
      </c>
      <c r="AT156" s="239" t="s">
        <v>380</v>
      </c>
      <c r="AU156" s="239" t="s">
        <v>88</v>
      </c>
      <c r="AY156" s="18" t="s">
        <v>362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370</v>
      </c>
      <c r="BM156" s="239" t="s">
        <v>431</v>
      </c>
    </row>
    <row r="157" s="13" customFormat="1">
      <c r="A157" s="13"/>
      <c r="B157" s="241"/>
      <c r="C157" s="242"/>
      <c r="D157" s="243" t="s">
        <v>372</v>
      </c>
      <c r="E157" s="244" t="s">
        <v>1</v>
      </c>
      <c r="F157" s="245" t="s">
        <v>5298</v>
      </c>
      <c r="G157" s="242"/>
      <c r="H157" s="246">
        <v>17.132999999999999</v>
      </c>
      <c r="I157" s="247"/>
      <c r="J157" s="242"/>
      <c r="K157" s="242"/>
      <c r="L157" s="248"/>
      <c r="M157" s="249"/>
      <c r="N157" s="250"/>
      <c r="O157" s="250"/>
      <c r="P157" s="250"/>
      <c r="Q157" s="250"/>
      <c r="R157" s="250"/>
      <c r="S157" s="250"/>
      <c r="T157" s="25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2" t="s">
        <v>372</v>
      </c>
      <c r="AU157" s="252" t="s">
        <v>88</v>
      </c>
      <c r="AV157" s="13" t="s">
        <v>88</v>
      </c>
      <c r="AW157" s="13" t="s">
        <v>32</v>
      </c>
      <c r="AX157" s="13" t="s">
        <v>76</v>
      </c>
      <c r="AY157" s="252" t="s">
        <v>362</v>
      </c>
    </row>
    <row r="158" s="14" customFormat="1">
      <c r="A158" s="14"/>
      <c r="B158" s="263"/>
      <c r="C158" s="264"/>
      <c r="D158" s="243" t="s">
        <v>372</v>
      </c>
      <c r="E158" s="265" t="s">
        <v>1</v>
      </c>
      <c r="F158" s="266" t="s">
        <v>396</v>
      </c>
      <c r="G158" s="264"/>
      <c r="H158" s="267">
        <v>17.132999999999999</v>
      </c>
      <c r="I158" s="268"/>
      <c r="J158" s="264"/>
      <c r="K158" s="264"/>
      <c r="L158" s="269"/>
      <c r="M158" s="270"/>
      <c r="N158" s="271"/>
      <c r="O158" s="271"/>
      <c r="P158" s="271"/>
      <c r="Q158" s="271"/>
      <c r="R158" s="271"/>
      <c r="S158" s="271"/>
      <c r="T158" s="27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73" t="s">
        <v>372</v>
      </c>
      <c r="AU158" s="273" t="s">
        <v>88</v>
      </c>
      <c r="AV158" s="14" t="s">
        <v>370</v>
      </c>
      <c r="AW158" s="14" t="s">
        <v>32</v>
      </c>
      <c r="AX158" s="14" t="s">
        <v>83</v>
      </c>
      <c r="AY158" s="273" t="s">
        <v>362</v>
      </c>
    </row>
    <row r="159" s="12" customFormat="1" ht="22.8" customHeight="1">
      <c r="A159" s="12"/>
      <c r="B159" s="212"/>
      <c r="C159" s="213"/>
      <c r="D159" s="214" t="s">
        <v>75</v>
      </c>
      <c r="E159" s="226" t="s">
        <v>370</v>
      </c>
      <c r="F159" s="226" t="s">
        <v>3665</v>
      </c>
      <c r="G159" s="213"/>
      <c r="H159" s="213"/>
      <c r="I159" s="216"/>
      <c r="J159" s="227">
        <f>BK159</f>
        <v>0</v>
      </c>
      <c r="K159" s="213"/>
      <c r="L159" s="218"/>
      <c r="M159" s="219"/>
      <c r="N159" s="220"/>
      <c r="O159" s="220"/>
      <c r="P159" s="221">
        <f>SUM(P160:P162)</f>
        <v>0</v>
      </c>
      <c r="Q159" s="220"/>
      <c r="R159" s="221">
        <f>SUM(R160:R162)</f>
        <v>4.1975094000000004</v>
      </c>
      <c r="S159" s="220"/>
      <c r="T159" s="222">
        <f>SUM(T160:T162)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3" t="s">
        <v>83</v>
      </c>
      <c r="AT159" s="224" t="s">
        <v>75</v>
      </c>
      <c r="AU159" s="224" t="s">
        <v>83</v>
      </c>
      <c r="AY159" s="223" t="s">
        <v>362</v>
      </c>
      <c r="BK159" s="225">
        <f>SUM(BK160:BK162)</f>
        <v>0</v>
      </c>
    </row>
    <row r="160" s="2" customFormat="1" ht="24.15" customHeight="1">
      <c r="A160" s="39"/>
      <c r="B160" s="40"/>
      <c r="C160" s="228" t="s">
        <v>383</v>
      </c>
      <c r="D160" s="228" t="s">
        <v>365</v>
      </c>
      <c r="E160" s="229" t="s">
        <v>3666</v>
      </c>
      <c r="F160" s="230" t="s">
        <v>3667</v>
      </c>
      <c r="G160" s="231" t="s">
        <v>464</v>
      </c>
      <c r="H160" s="232">
        <v>2.2200000000000002</v>
      </c>
      <c r="I160" s="233"/>
      <c r="J160" s="234">
        <f>ROUND(I160*H160,2)</f>
        <v>0</v>
      </c>
      <c r="K160" s="230" t="s">
        <v>369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1.8907700000000001</v>
      </c>
      <c r="R160" s="237">
        <f>Q160*H160</f>
        <v>4.1975094000000004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370</v>
      </c>
      <c r="AT160" s="239" t="s">
        <v>365</v>
      </c>
      <c r="AU160" s="239" t="s">
        <v>88</v>
      </c>
      <c r="AY160" s="18" t="s">
        <v>362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370</v>
      </c>
      <c r="BM160" s="239" t="s">
        <v>440</v>
      </c>
    </row>
    <row r="161" s="13" customFormat="1">
      <c r="A161" s="13"/>
      <c r="B161" s="241"/>
      <c r="C161" s="242"/>
      <c r="D161" s="243" t="s">
        <v>372</v>
      </c>
      <c r="E161" s="244" t="s">
        <v>1</v>
      </c>
      <c r="F161" s="245" t="s">
        <v>5299</v>
      </c>
      <c r="G161" s="242"/>
      <c r="H161" s="246">
        <v>2.2200000000000002</v>
      </c>
      <c r="I161" s="247"/>
      <c r="J161" s="242"/>
      <c r="K161" s="242"/>
      <c r="L161" s="248"/>
      <c r="M161" s="249"/>
      <c r="N161" s="250"/>
      <c r="O161" s="250"/>
      <c r="P161" s="250"/>
      <c r="Q161" s="250"/>
      <c r="R161" s="250"/>
      <c r="S161" s="250"/>
      <c r="T161" s="25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2" t="s">
        <v>372</v>
      </c>
      <c r="AU161" s="252" t="s">
        <v>88</v>
      </c>
      <c r="AV161" s="13" t="s">
        <v>88</v>
      </c>
      <c r="AW161" s="13" t="s">
        <v>32</v>
      </c>
      <c r="AX161" s="13" t="s">
        <v>76</v>
      </c>
      <c r="AY161" s="252" t="s">
        <v>362</v>
      </c>
    </row>
    <row r="162" s="14" customFormat="1">
      <c r="A162" s="14"/>
      <c r="B162" s="263"/>
      <c r="C162" s="264"/>
      <c r="D162" s="243" t="s">
        <v>372</v>
      </c>
      <c r="E162" s="265" t="s">
        <v>1</v>
      </c>
      <c r="F162" s="266" t="s">
        <v>396</v>
      </c>
      <c r="G162" s="264"/>
      <c r="H162" s="267">
        <v>2.2200000000000002</v>
      </c>
      <c r="I162" s="268"/>
      <c r="J162" s="264"/>
      <c r="K162" s="264"/>
      <c r="L162" s="269"/>
      <c r="M162" s="270"/>
      <c r="N162" s="271"/>
      <c r="O162" s="271"/>
      <c r="P162" s="271"/>
      <c r="Q162" s="271"/>
      <c r="R162" s="271"/>
      <c r="S162" s="271"/>
      <c r="T162" s="27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3" t="s">
        <v>372</v>
      </c>
      <c r="AU162" s="273" t="s">
        <v>88</v>
      </c>
      <c r="AV162" s="14" t="s">
        <v>370</v>
      </c>
      <c r="AW162" s="14" t="s">
        <v>32</v>
      </c>
      <c r="AX162" s="14" t="s">
        <v>83</v>
      </c>
      <c r="AY162" s="273" t="s">
        <v>362</v>
      </c>
    </row>
    <row r="163" s="12" customFormat="1" ht="22.8" customHeight="1">
      <c r="A163" s="12"/>
      <c r="B163" s="212"/>
      <c r="C163" s="213"/>
      <c r="D163" s="214" t="s">
        <v>75</v>
      </c>
      <c r="E163" s="226" t="s">
        <v>406</v>
      </c>
      <c r="F163" s="226" t="s">
        <v>3669</v>
      </c>
      <c r="G163" s="213"/>
      <c r="H163" s="213"/>
      <c r="I163" s="216"/>
      <c r="J163" s="227">
        <f>BK163</f>
        <v>0</v>
      </c>
      <c r="K163" s="213"/>
      <c r="L163" s="218"/>
      <c r="M163" s="219"/>
      <c r="N163" s="220"/>
      <c r="O163" s="220"/>
      <c r="P163" s="221">
        <f>SUM(P164:P169)</f>
        <v>0</v>
      </c>
      <c r="Q163" s="220"/>
      <c r="R163" s="221">
        <f>SUM(R164:R169)</f>
        <v>8.3329920000000008</v>
      </c>
      <c r="S163" s="220"/>
      <c r="T163" s="222">
        <f>SUM(T164:T169)</f>
        <v>13.985999999999999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3" t="s">
        <v>83</v>
      </c>
      <c r="AT163" s="224" t="s">
        <v>75</v>
      </c>
      <c r="AU163" s="224" t="s">
        <v>83</v>
      </c>
      <c r="AY163" s="223" t="s">
        <v>362</v>
      </c>
      <c r="BK163" s="225">
        <f>SUM(BK164:BK169)</f>
        <v>0</v>
      </c>
    </row>
    <row r="164" s="2" customFormat="1" ht="24.15" customHeight="1">
      <c r="A164" s="39"/>
      <c r="B164" s="40"/>
      <c r="C164" s="228" t="s">
        <v>406</v>
      </c>
      <c r="D164" s="228" t="s">
        <v>365</v>
      </c>
      <c r="E164" s="229" t="s">
        <v>3670</v>
      </c>
      <c r="F164" s="230" t="s">
        <v>3671</v>
      </c>
      <c r="G164" s="231" t="s">
        <v>368</v>
      </c>
      <c r="H164" s="232">
        <v>22.199999999999999</v>
      </c>
      <c r="I164" s="233"/>
      <c r="J164" s="234">
        <f>ROUND(I164*H164,2)</f>
        <v>0</v>
      </c>
      <c r="K164" s="230" t="s">
        <v>369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0.63</v>
      </c>
      <c r="T164" s="238">
        <f>S164*H164</f>
        <v>13.985999999999999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370</v>
      </c>
      <c r="AT164" s="239" t="s">
        <v>365</v>
      </c>
      <c r="AU164" s="239" t="s">
        <v>88</v>
      </c>
      <c r="AY164" s="18" t="s">
        <v>362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88</v>
      </c>
      <c r="BK164" s="240">
        <f>ROUND(I164*H164,2)</f>
        <v>0</v>
      </c>
      <c r="BL164" s="18" t="s">
        <v>370</v>
      </c>
      <c r="BM164" s="239" t="s">
        <v>450</v>
      </c>
    </row>
    <row r="165" s="13" customFormat="1">
      <c r="A165" s="13"/>
      <c r="B165" s="241"/>
      <c r="C165" s="242"/>
      <c r="D165" s="243" t="s">
        <v>372</v>
      </c>
      <c r="E165" s="244" t="s">
        <v>1</v>
      </c>
      <c r="F165" s="245" t="s">
        <v>5300</v>
      </c>
      <c r="G165" s="242"/>
      <c r="H165" s="246">
        <v>22.199999999999999</v>
      </c>
      <c r="I165" s="247"/>
      <c r="J165" s="242"/>
      <c r="K165" s="242"/>
      <c r="L165" s="248"/>
      <c r="M165" s="249"/>
      <c r="N165" s="250"/>
      <c r="O165" s="250"/>
      <c r="P165" s="250"/>
      <c r="Q165" s="250"/>
      <c r="R165" s="250"/>
      <c r="S165" s="250"/>
      <c r="T165" s="25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2" t="s">
        <v>372</v>
      </c>
      <c r="AU165" s="252" t="s">
        <v>88</v>
      </c>
      <c r="AV165" s="13" t="s">
        <v>88</v>
      </c>
      <c r="AW165" s="13" t="s">
        <v>32</v>
      </c>
      <c r="AX165" s="13" t="s">
        <v>76</v>
      </c>
      <c r="AY165" s="252" t="s">
        <v>362</v>
      </c>
    </row>
    <row r="166" s="14" customFormat="1">
      <c r="A166" s="14"/>
      <c r="B166" s="263"/>
      <c r="C166" s="264"/>
      <c r="D166" s="243" t="s">
        <v>372</v>
      </c>
      <c r="E166" s="265" t="s">
        <v>1</v>
      </c>
      <c r="F166" s="266" t="s">
        <v>396</v>
      </c>
      <c r="G166" s="264"/>
      <c r="H166" s="267">
        <v>22.199999999999999</v>
      </c>
      <c r="I166" s="268"/>
      <c r="J166" s="264"/>
      <c r="K166" s="264"/>
      <c r="L166" s="269"/>
      <c r="M166" s="270"/>
      <c r="N166" s="271"/>
      <c r="O166" s="271"/>
      <c r="P166" s="271"/>
      <c r="Q166" s="271"/>
      <c r="R166" s="271"/>
      <c r="S166" s="271"/>
      <c r="T166" s="27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3" t="s">
        <v>372</v>
      </c>
      <c r="AU166" s="273" t="s">
        <v>88</v>
      </c>
      <c r="AV166" s="14" t="s">
        <v>370</v>
      </c>
      <c r="AW166" s="14" t="s">
        <v>32</v>
      </c>
      <c r="AX166" s="14" t="s">
        <v>83</v>
      </c>
      <c r="AY166" s="273" t="s">
        <v>362</v>
      </c>
    </row>
    <row r="167" s="2" customFormat="1" ht="37.8" customHeight="1">
      <c r="A167" s="39"/>
      <c r="B167" s="40"/>
      <c r="C167" s="228" t="s">
        <v>411</v>
      </c>
      <c r="D167" s="228" t="s">
        <v>365</v>
      </c>
      <c r="E167" s="229" t="s">
        <v>3673</v>
      </c>
      <c r="F167" s="230" t="s">
        <v>3674</v>
      </c>
      <c r="G167" s="231" t="s">
        <v>368</v>
      </c>
      <c r="H167" s="232">
        <v>22.199999999999999</v>
      </c>
      <c r="I167" s="233"/>
      <c r="J167" s="234">
        <f>ROUND(I167*H167,2)</f>
        <v>0</v>
      </c>
      <c r="K167" s="230" t="s">
        <v>369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0.37536000000000003</v>
      </c>
      <c r="R167" s="237">
        <f>Q167*H167</f>
        <v>8.3329920000000008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370</v>
      </c>
      <c r="AT167" s="239" t="s">
        <v>365</v>
      </c>
      <c r="AU167" s="239" t="s">
        <v>88</v>
      </c>
      <c r="AY167" s="18" t="s">
        <v>362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88</v>
      </c>
      <c r="BK167" s="240">
        <f>ROUND(I167*H167,2)</f>
        <v>0</v>
      </c>
      <c r="BL167" s="18" t="s">
        <v>370</v>
      </c>
      <c r="BM167" s="239" t="s">
        <v>461</v>
      </c>
    </row>
    <row r="168" s="13" customFormat="1">
      <c r="A168" s="13"/>
      <c r="B168" s="241"/>
      <c r="C168" s="242"/>
      <c r="D168" s="243" t="s">
        <v>372</v>
      </c>
      <c r="E168" s="244" t="s">
        <v>1</v>
      </c>
      <c r="F168" s="245" t="s">
        <v>5300</v>
      </c>
      <c r="G168" s="242"/>
      <c r="H168" s="246">
        <v>22.199999999999999</v>
      </c>
      <c r="I168" s="247"/>
      <c r="J168" s="242"/>
      <c r="K168" s="242"/>
      <c r="L168" s="248"/>
      <c r="M168" s="249"/>
      <c r="N168" s="250"/>
      <c r="O168" s="250"/>
      <c r="P168" s="250"/>
      <c r="Q168" s="250"/>
      <c r="R168" s="250"/>
      <c r="S168" s="250"/>
      <c r="T168" s="25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2" t="s">
        <v>372</v>
      </c>
      <c r="AU168" s="252" t="s">
        <v>88</v>
      </c>
      <c r="AV168" s="13" t="s">
        <v>88</v>
      </c>
      <c r="AW168" s="13" t="s">
        <v>32</v>
      </c>
      <c r="AX168" s="13" t="s">
        <v>76</v>
      </c>
      <c r="AY168" s="252" t="s">
        <v>362</v>
      </c>
    </row>
    <row r="169" s="14" customFormat="1">
      <c r="A169" s="14"/>
      <c r="B169" s="263"/>
      <c r="C169" s="264"/>
      <c r="D169" s="243" t="s">
        <v>372</v>
      </c>
      <c r="E169" s="265" t="s">
        <v>1</v>
      </c>
      <c r="F169" s="266" t="s">
        <v>396</v>
      </c>
      <c r="G169" s="264"/>
      <c r="H169" s="267">
        <v>22.199999999999999</v>
      </c>
      <c r="I169" s="268"/>
      <c r="J169" s="264"/>
      <c r="K169" s="264"/>
      <c r="L169" s="269"/>
      <c r="M169" s="270"/>
      <c r="N169" s="271"/>
      <c r="O169" s="271"/>
      <c r="P169" s="271"/>
      <c r="Q169" s="271"/>
      <c r="R169" s="271"/>
      <c r="S169" s="271"/>
      <c r="T169" s="27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73" t="s">
        <v>372</v>
      </c>
      <c r="AU169" s="273" t="s">
        <v>88</v>
      </c>
      <c r="AV169" s="14" t="s">
        <v>370</v>
      </c>
      <c r="AW169" s="14" t="s">
        <v>32</v>
      </c>
      <c r="AX169" s="14" t="s">
        <v>83</v>
      </c>
      <c r="AY169" s="273" t="s">
        <v>362</v>
      </c>
    </row>
    <row r="170" s="12" customFormat="1" ht="22.8" customHeight="1">
      <c r="A170" s="12"/>
      <c r="B170" s="212"/>
      <c r="C170" s="213"/>
      <c r="D170" s="214" t="s">
        <v>75</v>
      </c>
      <c r="E170" s="226" t="s">
        <v>477</v>
      </c>
      <c r="F170" s="226" t="s">
        <v>478</v>
      </c>
      <c r="G170" s="213"/>
      <c r="H170" s="213"/>
      <c r="I170" s="216"/>
      <c r="J170" s="227">
        <f>BK170</f>
        <v>0</v>
      </c>
      <c r="K170" s="213"/>
      <c r="L170" s="218"/>
      <c r="M170" s="219"/>
      <c r="N170" s="220"/>
      <c r="O170" s="220"/>
      <c r="P170" s="221">
        <f>SUM(P171:P179)</f>
        <v>0</v>
      </c>
      <c r="Q170" s="220"/>
      <c r="R170" s="221">
        <f>SUM(R171:R179)</f>
        <v>0</v>
      </c>
      <c r="S170" s="220"/>
      <c r="T170" s="222">
        <f>SUM(T171:T179)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3" t="s">
        <v>83</v>
      </c>
      <c r="AT170" s="224" t="s">
        <v>75</v>
      </c>
      <c r="AU170" s="224" t="s">
        <v>83</v>
      </c>
      <c r="AY170" s="223" t="s">
        <v>362</v>
      </c>
      <c r="BK170" s="225">
        <f>SUM(BK171:BK179)</f>
        <v>0</v>
      </c>
    </row>
    <row r="171" s="2" customFormat="1" ht="16.5" customHeight="1">
      <c r="A171" s="39"/>
      <c r="B171" s="40"/>
      <c r="C171" s="228" t="s">
        <v>416</v>
      </c>
      <c r="D171" s="228" t="s">
        <v>365</v>
      </c>
      <c r="E171" s="229" t="s">
        <v>480</v>
      </c>
      <c r="F171" s="230" t="s">
        <v>481</v>
      </c>
      <c r="G171" s="231" t="s">
        <v>482</v>
      </c>
      <c r="H171" s="232">
        <v>13.986000000000001</v>
      </c>
      <c r="I171" s="233"/>
      <c r="J171" s="234">
        <f>ROUND(I171*H171,2)</f>
        <v>0</v>
      </c>
      <c r="K171" s="230" t="s">
        <v>369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370</v>
      </c>
      <c r="AT171" s="239" t="s">
        <v>365</v>
      </c>
      <c r="AU171" s="239" t="s">
        <v>88</v>
      </c>
      <c r="AY171" s="18" t="s">
        <v>362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88</v>
      </c>
      <c r="BK171" s="240">
        <f>ROUND(I171*H171,2)</f>
        <v>0</v>
      </c>
      <c r="BL171" s="18" t="s">
        <v>370</v>
      </c>
      <c r="BM171" s="239" t="s">
        <v>5301</v>
      </c>
    </row>
    <row r="172" s="2" customFormat="1" ht="16.5" customHeight="1">
      <c r="A172" s="39"/>
      <c r="B172" s="40"/>
      <c r="C172" s="228" t="s">
        <v>8</v>
      </c>
      <c r="D172" s="228" t="s">
        <v>365</v>
      </c>
      <c r="E172" s="229" t="s">
        <v>3676</v>
      </c>
      <c r="F172" s="230" t="s">
        <v>3677</v>
      </c>
      <c r="G172" s="231" t="s">
        <v>482</v>
      </c>
      <c r="H172" s="232">
        <v>13.986000000000001</v>
      </c>
      <c r="I172" s="233"/>
      <c r="J172" s="234">
        <f>ROUND(I172*H172,2)</f>
        <v>0</v>
      </c>
      <c r="K172" s="230" t="s">
        <v>369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370</v>
      </c>
      <c r="AT172" s="239" t="s">
        <v>365</v>
      </c>
      <c r="AU172" s="239" t="s">
        <v>88</v>
      </c>
      <c r="AY172" s="18" t="s">
        <v>362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88</v>
      </c>
      <c r="BK172" s="240">
        <f>ROUND(I172*H172,2)</f>
        <v>0</v>
      </c>
      <c r="BL172" s="18" t="s">
        <v>370</v>
      </c>
      <c r="BM172" s="239" t="s">
        <v>473</v>
      </c>
    </row>
    <row r="173" s="2" customFormat="1" ht="24.15" customHeight="1">
      <c r="A173" s="39"/>
      <c r="B173" s="40"/>
      <c r="C173" s="228" t="s">
        <v>427</v>
      </c>
      <c r="D173" s="228" t="s">
        <v>365</v>
      </c>
      <c r="E173" s="229" t="s">
        <v>3678</v>
      </c>
      <c r="F173" s="230" t="s">
        <v>3679</v>
      </c>
      <c r="G173" s="231" t="s">
        <v>482</v>
      </c>
      <c r="H173" s="232">
        <v>124.79000000000001</v>
      </c>
      <c r="I173" s="233"/>
      <c r="J173" s="234">
        <f>ROUND(I173*H173,2)</f>
        <v>0</v>
      </c>
      <c r="K173" s="230" t="s">
        <v>369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370</v>
      </c>
      <c r="AT173" s="239" t="s">
        <v>365</v>
      </c>
      <c r="AU173" s="239" t="s">
        <v>88</v>
      </c>
      <c r="AY173" s="18" t="s">
        <v>362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88</v>
      </c>
      <c r="BK173" s="240">
        <f>ROUND(I173*H173,2)</f>
        <v>0</v>
      </c>
      <c r="BL173" s="18" t="s">
        <v>370</v>
      </c>
      <c r="BM173" s="239" t="s">
        <v>484</v>
      </c>
    </row>
    <row r="174" s="13" customFormat="1">
      <c r="A174" s="13"/>
      <c r="B174" s="241"/>
      <c r="C174" s="242"/>
      <c r="D174" s="243" t="s">
        <v>372</v>
      </c>
      <c r="E174" s="244" t="s">
        <v>1</v>
      </c>
      <c r="F174" s="245" t="s">
        <v>5302</v>
      </c>
      <c r="G174" s="242"/>
      <c r="H174" s="246">
        <v>124.79000000000001</v>
      </c>
      <c r="I174" s="247"/>
      <c r="J174" s="242"/>
      <c r="K174" s="242"/>
      <c r="L174" s="248"/>
      <c r="M174" s="249"/>
      <c r="N174" s="250"/>
      <c r="O174" s="250"/>
      <c r="P174" s="250"/>
      <c r="Q174" s="250"/>
      <c r="R174" s="250"/>
      <c r="S174" s="250"/>
      <c r="T174" s="25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2" t="s">
        <v>372</v>
      </c>
      <c r="AU174" s="252" t="s">
        <v>88</v>
      </c>
      <c r="AV174" s="13" t="s">
        <v>88</v>
      </c>
      <c r="AW174" s="13" t="s">
        <v>32</v>
      </c>
      <c r="AX174" s="13" t="s">
        <v>76</v>
      </c>
      <c r="AY174" s="252" t="s">
        <v>362</v>
      </c>
    </row>
    <row r="175" s="14" customFormat="1">
      <c r="A175" s="14"/>
      <c r="B175" s="263"/>
      <c r="C175" s="264"/>
      <c r="D175" s="243" t="s">
        <v>372</v>
      </c>
      <c r="E175" s="265" t="s">
        <v>1</v>
      </c>
      <c r="F175" s="266" t="s">
        <v>396</v>
      </c>
      <c r="G175" s="264"/>
      <c r="H175" s="267">
        <v>124.79000000000001</v>
      </c>
      <c r="I175" s="268"/>
      <c r="J175" s="264"/>
      <c r="K175" s="264"/>
      <c r="L175" s="269"/>
      <c r="M175" s="270"/>
      <c r="N175" s="271"/>
      <c r="O175" s="271"/>
      <c r="P175" s="271"/>
      <c r="Q175" s="271"/>
      <c r="R175" s="271"/>
      <c r="S175" s="271"/>
      <c r="T175" s="27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3" t="s">
        <v>372</v>
      </c>
      <c r="AU175" s="273" t="s">
        <v>88</v>
      </c>
      <c r="AV175" s="14" t="s">
        <v>370</v>
      </c>
      <c r="AW175" s="14" t="s">
        <v>32</v>
      </c>
      <c r="AX175" s="14" t="s">
        <v>83</v>
      </c>
      <c r="AY175" s="273" t="s">
        <v>362</v>
      </c>
    </row>
    <row r="176" s="2" customFormat="1" ht="33" customHeight="1">
      <c r="A176" s="39"/>
      <c r="B176" s="40"/>
      <c r="C176" s="228" t="s">
        <v>431</v>
      </c>
      <c r="D176" s="228" t="s">
        <v>365</v>
      </c>
      <c r="E176" s="229" t="s">
        <v>3681</v>
      </c>
      <c r="F176" s="230" t="s">
        <v>3682</v>
      </c>
      <c r="G176" s="231" t="s">
        <v>482</v>
      </c>
      <c r="H176" s="232">
        <v>4.1959999999999997</v>
      </c>
      <c r="I176" s="233"/>
      <c r="J176" s="234">
        <f>ROUND(I176*H176,2)</f>
        <v>0</v>
      </c>
      <c r="K176" s="230" t="s">
        <v>369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370</v>
      </c>
      <c r="AT176" s="239" t="s">
        <v>365</v>
      </c>
      <c r="AU176" s="239" t="s">
        <v>88</v>
      </c>
      <c r="AY176" s="18" t="s">
        <v>362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88</v>
      </c>
      <c r="BK176" s="240">
        <f>ROUND(I176*H176,2)</f>
        <v>0</v>
      </c>
      <c r="BL176" s="18" t="s">
        <v>370</v>
      </c>
      <c r="BM176" s="239" t="s">
        <v>5303</v>
      </c>
    </row>
    <row r="177" s="13" customFormat="1">
      <c r="A177" s="13"/>
      <c r="B177" s="241"/>
      <c r="C177" s="242"/>
      <c r="D177" s="243" t="s">
        <v>372</v>
      </c>
      <c r="E177" s="242"/>
      <c r="F177" s="245" t="s">
        <v>5304</v>
      </c>
      <c r="G177" s="242"/>
      <c r="H177" s="246">
        <v>4.1959999999999997</v>
      </c>
      <c r="I177" s="247"/>
      <c r="J177" s="242"/>
      <c r="K177" s="242"/>
      <c r="L177" s="248"/>
      <c r="M177" s="249"/>
      <c r="N177" s="250"/>
      <c r="O177" s="250"/>
      <c r="P177" s="250"/>
      <c r="Q177" s="250"/>
      <c r="R177" s="250"/>
      <c r="S177" s="250"/>
      <c r="T177" s="25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2" t="s">
        <v>372</v>
      </c>
      <c r="AU177" s="252" t="s">
        <v>88</v>
      </c>
      <c r="AV177" s="13" t="s">
        <v>88</v>
      </c>
      <c r="AW177" s="13" t="s">
        <v>4</v>
      </c>
      <c r="AX177" s="13" t="s">
        <v>83</v>
      </c>
      <c r="AY177" s="252" t="s">
        <v>362</v>
      </c>
    </row>
    <row r="178" s="2" customFormat="1" ht="37.8" customHeight="1">
      <c r="A178" s="39"/>
      <c r="B178" s="40"/>
      <c r="C178" s="228" t="s">
        <v>435</v>
      </c>
      <c r="D178" s="228" t="s">
        <v>365</v>
      </c>
      <c r="E178" s="229" t="s">
        <v>3685</v>
      </c>
      <c r="F178" s="230" t="s">
        <v>3686</v>
      </c>
      <c r="G178" s="231" t="s">
        <v>482</v>
      </c>
      <c r="H178" s="232">
        <v>9.7899999999999991</v>
      </c>
      <c r="I178" s="233"/>
      <c r="J178" s="234">
        <f>ROUND(I178*H178,2)</f>
        <v>0</v>
      </c>
      <c r="K178" s="230" t="s">
        <v>369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370</v>
      </c>
      <c r="AT178" s="239" t="s">
        <v>365</v>
      </c>
      <c r="AU178" s="239" t="s">
        <v>88</v>
      </c>
      <c r="AY178" s="18" t="s">
        <v>362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88</v>
      </c>
      <c r="BK178" s="240">
        <f>ROUND(I178*H178,2)</f>
        <v>0</v>
      </c>
      <c r="BL178" s="18" t="s">
        <v>370</v>
      </c>
      <c r="BM178" s="239" t="s">
        <v>492</v>
      </c>
    </row>
    <row r="179" s="13" customFormat="1">
      <c r="A179" s="13"/>
      <c r="B179" s="241"/>
      <c r="C179" s="242"/>
      <c r="D179" s="243" t="s">
        <v>372</v>
      </c>
      <c r="E179" s="242"/>
      <c r="F179" s="245" t="s">
        <v>5305</v>
      </c>
      <c r="G179" s="242"/>
      <c r="H179" s="246">
        <v>9.7899999999999991</v>
      </c>
      <c r="I179" s="247"/>
      <c r="J179" s="242"/>
      <c r="K179" s="242"/>
      <c r="L179" s="248"/>
      <c r="M179" s="249"/>
      <c r="N179" s="250"/>
      <c r="O179" s="250"/>
      <c r="P179" s="250"/>
      <c r="Q179" s="250"/>
      <c r="R179" s="250"/>
      <c r="S179" s="250"/>
      <c r="T179" s="25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2" t="s">
        <v>372</v>
      </c>
      <c r="AU179" s="252" t="s">
        <v>88</v>
      </c>
      <c r="AV179" s="13" t="s">
        <v>88</v>
      </c>
      <c r="AW179" s="13" t="s">
        <v>4</v>
      </c>
      <c r="AX179" s="13" t="s">
        <v>83</v>
      </c>
      <c r="AY179" s="252" t="s">
        <v>362</v>
      </c>
    </row>
    <row r="180" s="12" customFormat="1" ht="25.92" customHeight="1">
      <c r="A180" s="12"/>
      <c r="B180" s="212"/>
      <c r="C180" s="213"/>
      <c r="D180" s="214" t="s">
        <v>75</v>
      </c>
      <c r="E180" s="215" t="s">
        <v>513</v>
      </c>
      <c r="F180" s="215" t="s">
        <v>514</v>
      </c>
      <c r="G180" s="213"/>
      <c r="H180" s="213"/>
      <c r="I180" s="216"/>
      <c r="J180" s="217">
        <f>BK180</f>
        <v>0</v>
      </c>
      <c r="K180" s="213"/>
      <c r="L180" s="218"/>
      <c r="M180" s="219"/>
      <c r="N180" s="220"/>
      <c r="O180" s="220"/>
      <c r="P180" s="221">
        <f>P181+P264+P386+P507+P523</f>
        <v>0</v>
      </c>
      <c r="Q180" s="220"/>
      <c r="R180" s="221">
        <f>R181+R264+R386+R507+R523</f>
        <v>8.6620700000000017</v>
      </c>
      <c r="S180" s="220"/>
      <c r="T180" s="222">
        <f>T181+T264+T386+T507+T523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3" t="s">
        <v>88</v>
      </c>
      <c r="AT180" s="224" t="s">
        <v>75</v>
      </c>
      <c r="AU180" s="224" t="s">
        <v>76</v>
      </c>
      <c r="AY180" s="223" t="s">
        <v>362</v>
      </c>
      <c r="BK180" s="225">
        <f>BK181+BK264+BK386+BK507+BK523</f>
        <v>0</v>
      </c>
    </row>
    <row r="181" s="12" customFormat="1" ht="22.8" customHeight="1">
      <c r="A181" s="12"/>
      <c r="B181" s="212"/>
      <c r="C181" s="213"/>
      <c r="D181" s="214" t="s">
        <v>75</v>
      </c>
      <c r="E181" s="226" t="s">
        <v>2003</v>
      </c>
      <c r="F181" s="226" t="s">
        <v>2004</v>
      </c>
      <c r="G181" s="213"/>
      <c r="H181" s="213"/>
      <c r="I181" s="216"/>
      <c r="J181" s="227">
        <f>BK181</f>
        <v>0</v>
      </c>
      <c r="K181" s="213"/>
      <c r="L181" s="218"/>
      <c r="M181" s="219"/>
      <c r="N181" s="220"/>
      <c r="O181" s="220"/>
      <c r="P181" s="221">
        <f>SUM(P182:P263)</f>
        <v>0</v>
      </c>
      <c r="Q181" s="220"/>
      <c r="R181" s="221">
        <f>SUM(R182:R263)</f>
        <v>1.7056399999999998</v>
      </c>
      <c r="S181" s="220"/>
      <c r="T181" s="222">
        <f>SUM(T182:T263)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3" t="s">
        <v>88</v>
      </c>
      <c r="AT181" s="224" t="s">
        <v>75</v>
      </c>
      <c r="AU181" s="224" t="s">
        <v>83</v>
      </c>
      <c r="AY181" s="223" t="s">
        <v>362</v>
      </c>
      <c r="BK181" s="225">
        <f>SUM(BK182:BK263)</f>
        <v>0</v>
      </c>
    </row>
    <row r="182" s="2" customFormat="1" ht="16.5" customHeight="1">
      <c r="A182" s="39"/>
      <c r="B182" s="40"/>
      <c r="C182" s="228" t="s">
        <v>440</v>
      </c>
      <c r="D182" s="228" t="s">
        <v>365</v>
      </c>
      <c r="E182" s="229" t="s">
        <v>3688</v>
      </c>
      <c r="F182" s="230" t="s">
        <v>3689</v>
      </c>
      <c r="G182" s="231" t="s">
        <v>470</v>
      </c>
      <c r="H182" s="232">
        <v>35</v>
      </c>
      <c r="I182" s="233"/>
      <c r="J182" s="234">
        <f>ROUND(I182*H182,2)</f>
        <v>0</v>
      </c>
      <c r="K182" s="230" t="s">
        <v>369</v>
      </c>
      <c r="L182" s="45"/>
      <c r="M182" s="235" t="s">
        <v>1</v>
      </c>
      <c r="N182" s="236" t="s">
        <v>42</v>
      </c>
      <c r="O182" s="92"/>
      <c r="P182" s="237">
        <f>O182*H182</f>
        <v>0</v>
      </c>
      <c r="Q182" s="237">
        <v>0.016320000000000001</v>
      </c>
      <c r="R182" s="237">
        <f>Q182*H182</f>
        <v>0.57120000000000004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440</v>
      </c>
      <c r="AT182" s="239" t="s">
        <v>365</v>
      </c>
      <c r="AU182" s="239" t="s">
        <v>88</v>
      </c>
      <c r="AY182" s="18" t="s">
        <v>362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88</v>
      </c>
      <c r="BK182" s="240">
        <f>ROUND(I182*H182,2)</f>
        <v>0</v>
      </c>
      <c r="BL182" s="18" t="s">
        <v>440</v>
      </c>
      <c r="BM182" s="239" t="s">
        <v>502</v>
      </c>
    </row>
    <row r="183" s="13" customFormat="1">
      <c r="A183" s="13"/>
      <c r="B183" s="241"/>
      <c r="C183" s="242"/>
      <c r="D183" s="243" t="s">
        <v>372</v>
      </c>
      <c r="E183" s="244" t="s">
        <v>1</v>
      </c>
      <c r="F183" s="245" t="s">
        <v>5306</v>
      </c>
      <c r="G183" s="242"/>
      <c r="H183" s="246">
        <v>35</v>
      </c>
      <c r="I183" s="247"/>
      <c r="J183" s="242"/>
      <c r="K183" s="242"/>
      <c r="L183" s="248"/>
      <c r="M183" s="249"/>
      <c r="N183" s="250"/>
      <c r="O183" s="250"/>
      <c r="P183" s="250"/>
      <c r="Q183" s="250"/>
      <c r="R183" s="250"/>
      <c r="S183" s="250"/>
      <c r="T183" s="25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2" t="s">
        <v>372</v>
      </c>
      <c r="AU183" s="252" t="s">
        <v>88</v>
      </c>
      <c r="AV183" s="13" t="s">
        <v>88</v>
      </c>
      <c r="AW183" s="13" t="s">
        <v>32</v>
      </c>
      <c r="AX183" s="13" t="s">
        <v>76</v>
      </c>
      <c r="AY183" s="252" t="s">
        <v>362</v>
      </c>
    </row>
    <row r="184" s="14" customFormat="1">
      <c r="A184" s="14"/>
      <c r="B184" s="263"/>
      <c r="C184" s="264"/>
      <c r="D184" s="243" t="s">
        <v>372</v>
      </c>
      <c r="E184" s="265" t="s">
        <v>1</v>
      </c>
      <c r="F184" s="266" t="s">
        <v>396</v>
      </c>
      <c r="G184" s="264"/>
      <c r="H184" s="267">
        <v>35</v>
      </c>
      <c r="I184" s="268"/>
      <c r="J184" s="264"/>
      <c r="K184" s="264"/>
      <c r="L184" s="269"/>
      <c r="M184" s="270"/>
      <c r="N184" s="271"/>
      <c r="O184" s="271"/>
      <c r="P184" s="271"/>
      <c r="Q184" s="271"/>
      <c r="R184" s="271"/>
      <c r="S184" s="271"/>
      <c r="T184" s="27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73" t="s">
        <v>372</v>
      </c>
      <c r="AU184" s="273" t="s">
        <v>88</v>
      </c>
      <c r="AV184" s="14" t="s">
        <v>370</v>
      </c>
      <c r="AW184" s="14" t="s">
        <v>32</v>
      </c>
      <c r="AX184" s="14" t="s">
        <v>83</v>
      </c>
      <c r="AY184" s="273" t="s">
        <v>362</v>
      </c>
    </row>
    <row r="185" s="2" customFormat="1" ht="16.5" customHeight="1">
      <c r="A185" s="39"/>
      <c r="B185" s="40"/>
      <c r="C185" s="228" t="s">
        <v>445</v>
      </c>
      <c r="D185" s="228" t="s">
        <v>365</v>
      </c>
      <c r="E185" s="229" t="s">
        <v>3691</v>
      </c>
      <c r="F185" s="230" t="s">
        <v>3692</v>
      </c>
      <c r="G185" s="231" t="s">
        <v>470</v>
      </c>
      <c r="H185" s="232">
        <v>35</v>
      </c>
      <c r="I185" s="233"/>
      <c r="J185" s="234">
        <f>ROUND(I185*H185,2)</f>
        <v>0</v>
      </c>
      <c r="K185" s="230" t="s">
        <v>369</v>
      </c>
      <c r="L185" s="45"/>
      <c r="M185" s="235" t="s">
        <v>1</v>
      </c>
      <c r="N185" s="236" t="s">
        <v>42</v>
      </c>
      <c r="O185" s="92"/>
      <c r="P185" s="237">
        <f>O185*H185</f>
        <v>0</v>
      </c>
      <c r="Q185" s="237">
        <v>0.0020200000000000001</v>
      </c>
      <c r="R185" s="237">
        <f>Q185*H185</f>
        <v>0.070699999999999999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440</v>
      </c>
      <c r="AT185" s="239" t="s">
        <v>365</v>
      </c>
      <c r="AU185" s="239" t="s">
        <v>88</v>
      </c>
      <c r="AY185" s="18" t="s">
        <v>362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88</v>
      </c>
      <c r="BK185" s="240">
        <f>ROUND(I185*H185,2)</f>
        <v>0</v>
      </c>
      <c r="BL185" s="18" t="s">
        <v>440</v>
      </c>
      <c r="BM185" s="239" t="s">
        <v>517</v>
      </c>
    </row>
    <row r="186" s="13" customFormat="1">
      <c r="A186" s="13"/>
      <c r="B186" s="241"/>
      <c r="C186" s="242"/>
      <c r="D186" s="243" t="s">
        <v>372</v>
      </c>
      <c r="E186" s="244" t="s">
        <v>1</v>
      </c>
      <c r="F186" s="245" t="s">
        <v>5306</v>
      </c>
      <c r="G186" s="242"/>
      <c r="H186" s="246">
        <v>35</v>
      </c>
      <c r="I186" s="247"/>
      <c r="J186" s="242"/>
      <c r="K186" s="242"/>
      <c r="L186" s="248"/>
      <c r="M186" s="249"/>
      <c r="N186" s="250"/>
      <c r="O186" s="250"/>
      <c r="P186" s="250"/>
      <c r="Q186" s="250"/>
      <c r="R186" s="250"/>
      <c r="S186" s="250"/>
      <c r="T186" s="25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2" t="s">
        <v>372</v>
      </c>
      <c r="AU186" s="252" t="s">
        <v>88</v>
      </c>
      <c r="AV186" s="13" t="s">
        <v>88</v>
      </c>
      <c r="AW186" s="13" t="s">
        <v>32</v>
      </c>
      <c r="AX186" s="13" t="s">
        <v>76</v>
      </c>
      <c r="AY186" s="252" t="s">
        <v>362</v>
      </c>
    </row>
    <row r="187" s="14" customFormat="1">
      <c r="A187" s="14"/>
      <c r="B187" s="263"/>
      <c r="C187" s="264"/>
      <c r="D187" s="243" t="s">
        <v>372</v>
      </c>
      <c r="E187" s="265" t="s">
        <v>1</v>
      </c>
      <c r="F187" s="266" t="s">
        <v>396</v>
      </c>
      <c r="G187" s="264"/>
      <c r="H187" s="267">
        <v>35</v>
      </c>
      <c r="I187" s="268"/>
      <c r="J187" s="264"/>
      <c r="K187" s="264"/>
      <c r="L187" s="269"/>
      <c r="M187" s="270"/>
      <c r="N187" s="271"/>
      <c r="O187" s="271"/>
      <c r="P187" s="271"/>
      <c r="Q187" s="271"/>
      <c r="R187" s="271"/>
      <c r="S187" s="271"/>
      <c r="T187" s="27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3" t="s">
        <v>372</v>
      </c>
      <c r="AU187" s="273" t="s">
        <v>88</v>
      </c>
      <c r="AV187" s="14" t="s">
        <v>370</v>
      </c>
      <c r="AW187" s="14" t="s">
        <v>32</v>
      </c>
      <c r="AX187" s="14" t="s">
        <v>83</v>
      </c>
      <c r="AY187" s="273" t="s">
        <v>362</v>
      </c>
    </row>
    <row r="188" s="2" customFormat="1" ht="16.5" customHeight="1">
      <c r="A188" s="39"/>
      <c r="B188" s="40"/>
      <c r="C188" s="228" t="s">
        <v>450</v>
      </c>
      <c r="D188" s="228" t="s">
        <v>365</v>
      </c>
      <c r="E188" s="229" t="s">
        <v>3693</v>
      </c>
      <c r="F188" s="230" t="s">
        <v>3694</v>
      </c>
      <c r="G188" s="231" t="s">
        <v>470</v>
      </c>
      <c r="H188" s="232">
        <v>35</v>
      </c>
      <c r="I188" s="233"/>
      <c r="J188" s="234">
        <f>ROUND(I188*H188,2)</f>
        <v>0</v>
      </c>
      <c r="K188" s="230" t="s">
        <v>369</v>
      </c>
      <c r="L188" s="45"/>
      <c r="M188" s="235" t="s">
        <v>1</v>
      </c>
      <c r="N188" s="236" t="s">
        <v>42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440</v>
      </c>
      <c r="AT188" s="239" t="s">
        <v>365</v>
      </c>
      <c r="AU188" s="239" t="s">
        <v>88</v>
      </c>
      <c r="AY188" s="18" t="s">
        <v>362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88</v>
      </c>
      <c r="BK188" s="240">
        <f>ROUND(I188*H188,2)</f>
        <v>0</v>
      </c>
      <c r="BL188" s="18" t="s">
        <v>440</v>
      </c>
      <c r="BM188" s="239" t="s">
        <v>526</v>
      </c>
    </row>
    <row r="189" s="13" customFormat="1">
      <c r="A189" s="13"/>
      <c r="B189" s="241"/>
      <c r="C189" s="242"/>
      <c r="D189" s="243" t="s">
        <v>372</v>
      </c>
      <c r="E189" s="244" t="s">
        <v>1</v>
      </c>
      <c r="F189" s="245" t="s">
        <v>5306</v>
      </c>
      <c r="G189" s="242"/>
      <c r="H189" s="246">
        <v>35</v>
      </c>
      <c r="I189" s="247"/>
      <c r="J189" s="242"/>
      <c r="K189" s="242"/>
      <c r="L189" s="248"/>
      <c r="M189" s="249"/>
      <c r="N189" s="250"/>
      <c r="O189" s="250"/>
      <c r="P189" s="250"/>
      <c r="Q189" s="250"/>
      <c r="R189" s="250"/>
      <c r="S189" s="250"/>
      <c r="T189" s="25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2" t="s">
        <v>372</v>
      </c>
      <c r="AU189" s="252" t="s">
        <v>88</v>
      </c>
      <c r="AV189" s="13" t="s">
        <v>88</v>
      </c>
      <c r="AW189" s="13" t="s">
        <v>32</v>
      </c>
      <c r="AX189" s="13" t="s">
        <v>76</v>
      </c>
      <c r="AY189" s="252" t="s">
        <v>362</v>
      </c>
    </row>
    <row r="190" s="14" customFormat="1">
      <c r="A190" s="14"/>
      <c r="B190" s="263"/>
      <c r="C190" s="264"/>
      <c r="D190" s="243" t="s">
        <v>372</v>
      </c>
      <c r="E190" s="265" t="s">
        <v>1</v>
      </c>
      <c r="F190" s="266" t="s">
        <v>396</v>
      </c>
      <c r="G190" s="264"/>
      <c r="H190" s="267">
        <v>35</v>
      </c>
      <c r="I190" s="268"/>
      <c r="J190" s="264"/>
      <c r="K190" s="264"/>
      <c r="L190" s="269"/>
      <c r="M190" s="270"/>
      <c r="N190" s="271"/>
      <c r="O190" s="271"/>
      <c r="P190" s="271"/>
      <c r="Q190" s="271"/>
      <c r="R190" s="271"/>
      <c r="S190" s="271"/>
      <c r="T190" s="27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73" t="s">
        <v>372</v>
      </c>
      <c r="AU190" s="273" t="s">
        <v>88</v>
      </c>
      <c r="AV190" s="14" t="s">
        <v>370</v>
      </c>
      <c r="AW190" s="14" t="s">
        <v>32</v>
      </c>
      <c r="AX190" s="14" t="s">
        <v>83</v>
      </c>
      <c r="AY190" s="273" t="s">
        <v>362</v>
      </c>
    </row>
    <row r="191" s="2" customFormat="1" ht="16.5" customHeight="1">
      <c r="A191" s="39"/>
      <c r="B191" s="40"/>
      <c r="C191" s="228" t="s">
        <v>456</v>
      </c>
      <c r="D191" s="228" t="s">
        <v>365</v>
      </c>
      <c r="E191" s="229" t="s">
        <v>3695</v>
      </c>
      <c r="F191" s="230" t="s">
        <v>3696</v>
      </c>
      <c r="G191" s="231" t="s">
        <v>403</v>
      </c>
      <c r="H191" s="232">
        <v>100</v>
      </c>
      <c r="I191" s="233"/>
      <c r="J191" s="234">
        <f>ROUND(I191*H191,2)</f>
        <v>0</v>
      </c>
      <c r="K191" s="230" t="s">
        <v>369</v>
      </c>
      <c r="L191" s="45"/>
      <c r="M191" s="235" t="s">
        <v>1</v>
      </c>
      <c r="N191" s="236" t="s">
        <v>42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440</v>
      </c>
      <c r="AT191" s="239" t="s">
        <v>365</v>
      </c>
      <c r="AU191" s="239" t="s">
        <v>88</v>
      </c>
      <c r="AY191" s="18" t="s">
        <v>362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88</v>
      </c>
      <c r="BK191" s="240">
        <f>ROUND(I191*H191,2)</f>
        <v>0</v>
      </c>
      <c r="BL191" s="18" t="s">
        <v>440</v>
      </c>
      <c r="BM191" s="239" t="s">
        <v>536</v>
      </c>
    </row>
    <row r="192" s="13" customFormat="1">
      <c r="A192" s="13"/>
      <c r="B192" s="241"/>
      <c r="C192" s="242"/>
      <c r="D192" s="243" t="s">
        <v>372</v>
      </c>
      <c r="E192" s="244" t="s">
        <v>1</v>
      </c>
      <c r="F192" s="245" t="s">
        <v>3697</v>
      </c>
      <c r="G192" s="242"/>
      <c r="H192" s="246">
        <v>100</v>
      </c>
      <c r="I192" s="247"/>
      <c r="J192" s="242"/>
      <c r="K192" s="242"/>
      <c r="L192" s="248"/>
      <c r="M192" s="249"/>
      <c r="N192" s="250"/>
      <c r="O192" s="250"/>
      <c r="P192" s="250"/>
      <c r="Q192" s="250"/>
      <c r="R192" s="250"/>
      <c r="S192" s="250"/>
      <c r="T192" s="25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2" t="s">
        <v>372</v>
      </c>
      <c r="AU192" s="252" t="s">
        <v>88</v>
      </c>
      <c r="AV192" s="13" t="s">
        <v>88</v>
      </c>
      <c r="AW192" s="13" t="s">
        <v>32</v>
      </c>
      <c r="AX192" s="13" t="s">
        <v>76</v>
      </c>
      <c r="AY192" s="252" t="s">
        <v>362</v>
      </c>
    </row>
    <row r="193" s="14" customFormat="1">
      <c r="A193" s="14"/>
      <c r="B193" s="263"/>
      <c r="C193" s="264"/>
      <c r="D193" s="243" t="s">
        <v>372</v>
      </c>
      <c r="E193" s="265" t="s">
        <v>1</v>
      </c>
      <c r="F193" s="266" t="s">
        <v>396</v>
      </c>
      <c r="G193" s="264"/>
      <c r="H193" s="267">
        <v>100</v>
      </c>
      <c r="I193" s="268"/>
      <c r="J193" s="264"/>
      <c r="K193" s="264"/>
      <c r="L193" s="269"/>
      <c r="M193" s="270"/>
      <c r="N193" s="271"/>
      <c r="O193" s="271"/>
      <c r="P193" s="271"/>
      <c r="Q193" s="271"/>
      <c r="R193" s="271"/>
      <c r="S193" s="271"/>
      <c r="T193" s="27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73" t="s">
        <v>372</v>
      </c>
      <c r="AU193" s="273" t="s">
        <v>88</v>
      </c>
      <c r="AV193" s="14" t="s">
        <v>370</v>
      </c>
      <c r="AW193" s="14" t="s">
        <v>32</v>
      </c>
      <c r="AX193" s="14" t="s">
        <v>83</v>
      </c>
      <c r="AY193" s="273" t="s">
        <v>362</v>
      </c>
    </row>
    <row r="194" s="2" customFormat="1" ht="21.75" customHeight="1">
      <c r="A194" s="39"/>
      <c r="B194" s="40"/>
      <c r="C194" s="228" t="s">
        <v>461</v>
      </c>
      <c r="D194" s="228" t="s">
        <v>365</v>
      </c>
      <c r="E194" s="229" t="s">
        <v>3698</v>
      </c>
      <c r="F194" s="230" t="s">
        <v>3699</v>
      </c>
      <c r="G194" s="231" t="s">
        <v>403</v>
      </c>
      <c r="H194" s="232">
        <v>29</v>
      </c>
      <c r="I194" s="233"/>
      <c r="J194" s="234">
        <f>ROUND(I194*H194,2)</f>
        <v>0</v>
      </c>
      <c r="K194" s="230" t="s">
        <v>369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0.00142</v>
      </c>
      <c r="R194" s="237">
        <f>Q194*H194</f>
        <v>0.041180000000000001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440</v>
      </c>
      <c r="AT194" s="239" t="s">
        <v>365</v>
      </c>
      <c r="AU194" s="239" t="s">
        <v>88</v>
      </c>
      <c r="AY194" s="18" t="s">
        <v>362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88</v>
      </c>
      <c r="BK194" s="240">
        <f>ROUND(I194*H194,2)</f>
        <v>0</v>
      </c>
      <c r="BL194" s="18" t="s">
        <v>440</v>
      </c>
      <c r="BM194" s="239" t="s">
        <v>544</v>
      </c>
    </row>
    <row r="195" s="13" customFormat="1">
      <c r="A195" s="13"/>
      <c r="B195" s="241"/>
      <c r="C195" s="242"/>
      <c r="D195" s="243" t="s">
        <v>372</v>
      </c>
      <c r="E195" s="244" t="s">
        <v>1</v>
      </c>
      <c r="F195" s="245" t="s">
        <v>5307</v>
      </c>
      <c r="G195" s="242"/>
      <c r="H195" s="246">
        <v>29</v>
      </c>
      <c r="I195" s="247"/>
      <c r="J195" s="242"/>
      <c r="K195" s="242"/>
      <c r="L195" s="248"/>
      <c r="M195" s="249"/>
      <c r="N195" s="250"/>
      <c r="O195" s="250"/>
      <c r="P195" s="250"/>
      <c r="Q195" s="250"/>
      <c r="R195" s="250"/>
      <c r="S195" s="250"/>
      <c r="T195" s="25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2" t="s">
        <v>372</v>
      </c>
      <c r="AU195" s="252" t="s">
        <v>88</v>
      </c>
      <c r="AV195" s="13" t="s">
        <v>88</v>
      </c>
      <c r="AW195" s="13" t="s">
        <v>32</v>
      </c>
      <c r="AX195" s="13" t="s">
        <v>76</v>
      </c>
      <c r="AY195" s="252" t="s">
        <v>362</v>
      </c>
    </row>
    <row r="196" s="14" customFormat="1">
      <c r="A196" s="14"/>
      <c r="B196" s="263"/>
      <c r="C196" s="264"/>
      <c r="D196" s="243" t="s">
        <v>372</v>
      </c>
      <c r="E196" s="265" t="s">
        <v>1</v>
      </c>
      <c r="F196" s="266" t="s">
        <v>396</v>
      </c>
      <c r="G196" s="264"/>
      <c r="H196" s="267">
        <v>29</v>
      </c>
      <c r="I196" s="268"/>
      <c r="J196" s="264"/>
      <c r="K196" s="264"/>
      <c r="L196" s="269"/>
      <c r="M196" s="270"/>
      <c r="N196" s="271"/>
      <c r="O196" s="271"/>
      <c r="P196" s="271"/>
      <c r="Q196" s="271"/>
      <c r="R196" s="271"/>
      <c r="S196" s="271"/>
      <c r="T196" s="27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73" t="s">
        <v>372</v>
      </c>
      <c r="AU196" s="273" t="s">
        <v>88</v>
      </c>
      <c r="AV196" s="14" t="s">
        <v>370</v>
      </c>
      <c r="AW196" s="14" t="s">
        <v>32</v>
      </c>
      <c r="AX196" s="14" t="s">
        <v>83</v>
      </c>
      <c r="AY196" s="273" t="s">
        <v>362</v>
      </c>
    </row>
    <row r="197" s="2" customFormat="1" ht="21.75" customHeight="1">
      <c r="A197" s="39"/>
      <c r="B197" s="40"/>
      <c r="C197" s="228" t="s">
        <v>7</v>
      </c>
      <c r="D197" s="228" t="s">
        <v>365</v>
      </c>
      <c r="E197" s="229" t="s">
        <v>3701</v>
      </c>
      <c r="F197" s="230" t="s">
        <v>3702</v>
      </c>
      <c r="G197" s="231" t="s">
        <v>403</v>
      </c>
      <c r="H197" s="232">
        <v>8</v>
      </c>
      <c r="I197" s="233"/>
      <c r="J197" s="234">
        <f>ROUND(I197*H197,2)</f>
        <v>0</v>
      </c>
      <c r="K197" s="230" t="s">
        <v>369</v>
      </c>
      <c r="L197" s="45"/>
      <c r="M197" s="235" t="s">
        <v>1</v>
      </c>
      <c r="N197" s="236" t="s">
        <v>42</v>
      </c>
      <c r="O197" s="92"/>
      <c r="P197" s="237">
        <f>O197*H197</f>
        <v>0</v>
      </c>
      <c r="Q197" s="237">
        <v>0.00197</v>
      </c>
      <c r="R197" s="237">
        <f>Q197*H197</f>
        <v>0.01576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440</v>
      </c>
      <c r="AT197" s="239" t="s">
        <v>365</v>
      </c>
      <c r="AU197" s="239" t="s">
        <v>88</v>
      </c>
      <c r="AY197" s="18" t="s">
        <v>362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88</v>
      </c>
      <c r="BK197" s="240">
        <f>ROUND(I197*H197,2)</f>
        <v>0</v>
      </c>
      <c r="BL197" s="18" t="s">
        <v>440</v>
      </c>
      <c r="BM197" s="239" t="s">
        <v>554</v>
      </c>
    </row>
    <row r="198" s="13" customFormat="1">
      <c r="A198" s="13"/>
      <c r="B198" s="241"/>
      <c r="C198" s="242"/>
      <c r="D198" s="243" t="s">
        <v>372</v>
      </c>
      <c r="E198" s="244" t="s">
        <v>1</v>
      </c>
      <c r="F198" s="245" t="s">
        <v>3700</v>
      </c>
      <c r="G198" s="242"/>
      <c r="H198" s="246">
        <v>8</v>
      </c>
      <c r="I198" s="247"/>
      <c r="J198" s="242"/>
      <c r="K198" s="242"/>
      <c r="L198" s="248"/>
      <c r="M198" s="249"/>
      <c r="N198" s="250"/>
      <c r="O198" s="250"/>
      <c r="P198" s="250"/>
      <c r="Q198" s="250"/>
      <c r="R198" s="250"/>
      <c r="S198" s="250"/>
      <c r="T198" s="25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2" t="s">
        <v>372</v>
      </c>
      <c r="AU198" s="252" t="s">
        <v>88</v>
      </c>
      <c r="AV198" s="13" t="s">
        <v>88</v>
      </c>
      <c r="AW198" s="13" t="s">
        <v>32</v>
      </c>
      <c r="AX198" s="13" t="s">
        <v>76</v>
      </c>
      <c r="AY198" s="252" t="s">
        <v>362</v>
      </c>
    </row>
    <row r="199" s="14" customFormat="1">
      <c r="A199" s="14"/>
      <c r="B199" s="263"/>
      <c r="C199" s="264"/>
      <c r="D199" s="243" t="s">
        <v>372</v>
      </c>
      <c r="E199" s="265" t="s">
        <v>1</v>
      </c>
      <c r="F199" s="266" t="s">
        <v>396</v>
      </c>
      <c r="G199" s="264"/>
      <c r="H199" s="267">
        <v>8</v>
      </c>
      <c r="I199" s="268"/>
      <c r="J199" s="264"/>
      <c r="K199" s="264"/>
      <c r="L199" s="269"/>
      <c r="M199" s="270"/>
      <c r="N199" s="271"/>
      <c r="O199" s="271"/>
      <c r="P199" s="271"/>
      <c r="Q199" s="271"/>
      <c r="R199" s="271"/>
      <c r="S199" s="271"/>
      <c r="T199" s="27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73" t="s">
        <v>372</v>
      </c>
      <c r="AU199" s="273" t="s">
        <v>88</v>
      </c>
      <c r="AV199" s="14" t="s">
        <v>370</v>
      </c>
      <c r="AW199" s="14" t="s">
        <v>32</v>
      </c>
      <c r="AX199" s="14" t="s">
        <v>83</v>
      </c>
      <c r="AY199" s="273" t="s">
        <v>362</v>
      </c>
    </row>
    <row r="200" s="2" customFormat="1" ht="24.15" customHeight="1">
      <c r="A200" s="39"/>
      <c r="B200" s="40"/>
      <c r="C200" s="228" t="s">
        <v>473</v>
      </c>
      <c r="D200" s="228" t="s">
        <v>365</v>
      </c>
      <c r="E200" s="229" t="s">
        <v>3704</v>
      </c>
      <c r="F200" s="230" t="s">
        <v>3705</v>
      </c>
      <c r="G200" s="231" t="s">
        <v>403</v>
      </c>
      <c r="H200" s="232">
        <v>49</v>
      </c>
      <c r="I200" s="233"/>
      <c r="J200" s="234">
        <f>ROUND(I200*H200,2)</f>
        <v>0</v>
      </c>
      <c r="K200" s="230" t="s">
        <v>369</v>
      </c>
      <c r="L200" s="45"/>
      <c r="M200" s="235" t="s">
        <v>1</v>
      </c>
      <c r="N200" s="236" t="s">
        <v>42</v>
      </c>
      <c r="O200" s="92"/>
      <c r="P200" s="237">
        <f>O200*H200</f>
        <v>0</v>
      </c>
      <c r="Q200" s="237">
        <v>0.00046000000000000001</v>
      </c>
      <c r="R200" s="237">
        <f>Q200*H200</f>
        <v>0.022540000000000001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440</v>
      </c>
      <c r="AT200" s="239" t="s">
        <v>365</v>
      </c>
      <c r="AU200" s="239" t="s">
        <v>88</v>
      </c>
      <c r="AY200" s="18" t="s">
        <v>362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88</v>
      </c>
      <c r="BK200" s="240">
        <f>ROUND(I200*H200,2)</f>
        <v>0</v>
      </c>
      <c r="BL200" s="18" t="s">
        <v>440</v>
      </c>
      <c r="BM200" s="239" t="s">
        <v>574</v>
      </c>
    </row>
    <row r="201" s="13" customFormat="1">
      <c r="A201" s="13"/>
      <c r="B201" s="241"/>
      <c r="C201" s="242"/>
      <c r="D201" s="243" t="s">
        <v>372</v>
      </c>
      <c r="E201" s="244" t="s">
        <v>1</v>
      </c>
      <c r="F201" s="245" t="s">
        <v>5308</v>
      </c>
      <c r="G201" s="242"/>
      <c r="H201" s="246">
        <v>49</v>
      </c>
      <c r="I201" s="247"/>
      <c r="J201" s="242"/>
      <c r="K201" s="242"/>
      <c r="L201" s="248"/>
      <c r="M201" s="249"/>
      <c r="N201" s="250"/>
      <c r="O201" s="250"/>
      <c r="P201" s="250"/>
      <c r="Q201" s="250"/>
      <c r="R201" s="250"/>
      <c r="S201" s="250"/>
      <c r="T201" s="25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2" t="s">
        <v>372</v>
      </c>
      <c r="AU201" s="252" t="s">
        <v>88</v>
      </c>
      <c r="AV201" s="13" t="s">
        <v>88</v>
      </c>
      <c r="AW201" s="13" t="s">
        <v>32</v>
      </c>
      <c r="AX201" s="13" t="s">
        <v>76</v>
      </c>
      <c r="AY201" s="252" t="s">
        <v>362</v>
      </c>
    </row>
    <row r="202" s="14" customFormat="1">
      <c r="A202" s="14"/>
      <c r="B202" s="263"/>
      <c r="C202" s="264"/>
      <c r="D202" s="243" t="s">
        <v>372</v>
      </c>
      <c r="E202" s="265" t="s">
        <v>1</v>
      </c>
      <c r="F202" s="266" t="s">
        <v>396</v>
      </c>
      <c r="G202" s="264"/>
      <c r="H202" s="267">
        <v>49</v>
      </c>
      <c r="I202" s="268"/>
      <c r="J202" s="264"/>
      <c r="K202" s="264"/>
      <c r="L202" s="269"/>
      <c r="M202" s="270"/>
      <c r="N202" s="271"/>
      <c r="O202" s="271"/>
      <c r="P202" s="271"/>
      <c r="Q202" s="271"/>
      <c r="R202" s="271"/>
      <c r="S202" s="271"/>
      <c r="T202" s="27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73" t="s">
        <v>372</v>
      </c>
      <c r="AU202" s="273" t="s">
        <v>88</v>
      </c>
      <c r="AV202" s="14" t="s">
        <v>370</v>
      </c>
      <c r="AW202" s="14" t="s">
        <v>32</v>
      </c>
      <c r="AX202" s="14" t="s">
        <v>83</v>
      </c>
      <c r="AY202" s="273" t="s">
        <v>362</v>
      </c>
    </row>
    <row r="203" s="2" customFormat="1" ht="24.15" customHeight="1">
      <c r="A203" s="39"/>
      <c r="B203" s="40"/>
      <c r="C203" s="228" t="s">
        <v>479</v>
      </c>
      <c r="D203" s="228" t="s">
        <v>365</v>
      </c>
      <c r="E203" s="229" t="s">
        <v>3707</v>
      </c>
      <c r="F203" s="230" t="s">
        <v>3708</v>
      </c>
      <c r="G203" s="231" t="s">
        <v>403</v>
      </c>
      <c r="H203" s="232">
        <v>179</v>
      </c>
      <c r="I203" s="233"/>
      <c r="J203" s="234">
        <f>ROUND(I203*H203,2)</f>
        <v>0</v>
      </c>
      <c r="K203" s="230" t="s">
        <v>369</v>
      </c>
      <c r="L203" s="45"/>
      <c r="M203" s="235" t="s">
        <v>1</v>
      </c>
      <c r="N203" s="236" t="s">
        <v>42</v>
      </c>
      <c r="O203" s="92"/>
      <c r="P203" s="237">
        <f>O203*H203</f>
        <v>0</v>
      </c>
      <c r="Q203" s="237">
        <v>0.00055999999999999995</v>
      </c>
      <c r="R203" s="237">
        <f>Q203*H203</f>
        <v>0.10024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440</v>
      </c>
      <c r="AT203" s="239" t="s">
        <v>365</v>
      </c>
      <c r="AU203" s="239" t="s">
        <v>88</v>
      </c>
      <c r="AY203" s="18" t="s">
        <v>362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88</v>
      </c>
      <c r="BK203" s="240">
        <f>ROUND(I203*H203,2)</f>
        <v>0</v>
      </c>
      <c r="BL203" s="18" t="s">
        <v>440</v>
      </c>
      <c r="BM203" s="239" t="s">
        <v>1132</v>
      </c>
    </row>
    <row r="204" s="13" customFormat="1">
      <c r="A204" s="13"/>
      <c r="B204" s="241"/>
      <c r="C204" s="242"/>
      <c r="D204" s="243" t="s">
        <v>372</v>
      </c>
      <c r="E204" s="244" t="s">
        <v>1</v>
      </c>
      <c r="F204" s="245" t="s">
        <v>5309</v>
      </c>
      <c r="G204" s="242"/>
      <c r="H204" s="246">
        <v>179</v>
      </c>
      <c r="I204" s="247"/>
      <c r="J204" s="242"/>
      <c r="K204" s="242"/>
      <c r="L204" s="248"/>
      <c r="M204" s="249"/>
      <c r="N204" s="250"/>
      <c r="O204" s="250"/>
      <c r="P204" s="250"/>
      <c r="Q204" s="250"/>
      <c r="R204" s="250"/>
      <c r="S204" s="250"/>
      <c r="T204" s="25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2" t="s">
        <v>372</v>
      </c>
      <c r="AU204" s="252" t="s">
        <v>88</v>
      </c>
      <c r="AV204" s="13" t="s">
        <v>88</v>
      </c>
      <c r="AW204" s="13" t="s">
        <v>32</v>
      </c>
      <c r="AX204" s="13" t="s">
        <v>76</v>
      </c>
      <c r="AY204" s="252" t="s">
        <v>362</v>
      </c>
    </row>
    <row r="205" s="14" customFormat="1">
      <c r="A205" s="14"/>
      <c r="B205" s="263"/>
      <c r="C205" s="264"/>
      <c r="D205" s="243" t="s">
        <v>372</v>
      </c>
      <c r="E205" s="265" t="s">
        <v>1</v>
      </c>
      <c r="F205" s="266" t="s">
        <v>396</v>
      </c>
      <c r="G205" s="264"/>
      <c r="H205" s="267">
        <v>179</v>
      </c>
      <c r="I205" s="268"/>
      <c r="J205" s="264"/>
      <c r="K205" s="264"/>
      <c r="L205" s="269"/>
      <c r="M205" s="270"/>
      <c r="N205" s="271"/>
      <c r="O205" s="271"/>
      <c r="P205" s="271"/>
      <c r="Q205" s="271"/>
      <c r="R205" s="271"/>
      <c r="S205" s="271"/>
      <c r="T205" s="27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73" t="s">
        <v>372</v>
      </c>
      <c r="AU205" s="273" t="s">
        <v>88</v>
      </c>
      <c r="AV205" s="14" t="s">
        <v>370</v>
      </c>
      <c r="AW205" s="14" t="s">
        <v>32</v>
      </c>
      <c r="AX205" s="14" t="s">
        <v>83</v>
      </c>
      <c r="AY205" s="273" t="s">
        <v>362</v>
      </c>
    </row>
    <row r="206" s="2" customFormat="1" ht="24.15" customHeight="1">
      <c r="A206" s="39"/>
      <c r="B206" s="40"/>
      <c r="C206" s="228" t="s">
        <v>484</v>
      </c>
      <c r="D206" s="228" t="s">
        <v>365</v>
      </c>
      <c r="E206" s="229" t="s">
        <v>3710</v>
      </c>
      <c r="F206" s="230" t="s">
        <v>3711</v>
      </c>
      <c r="G206" s="231" t="s">
        <v>403</v>
      </c>
      <c r="H206" s="232">
        <v>101</v>
      </c>
      <c r="I206" s="233"/>
      <c r="J206" s="234">
        <f>ROUND(I206*H206,2)</f>
        <v>0</v>
      </c>
      <c r="K206" s="230" t="s">
        <v>369</v>
      </c>
      <c r="L206" s="45"/>
      <c r="M206" s="235" t="s">
        <v>1</v>
      </c>
      <c r="N206" s="236" t="s">
        <v>42</v>
      </c>
      <c r="O206" s="92"/>
      <c r="P206" s="237">
        <f>O206*H206</f>
        <v>0</v>
      </c>
      <c r="Q206" s="237">
        <v>0.0019400000000000001</v>
      </c>
      <c r="R206" s="237">
        <f>Q206*H206</f>
        <v>0.19594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440</v>
      </c>
      <c r="AT206" s="239" t="s">
        <v>365</v>
      </c>
      <c r="AU206" s="239" t="s">
        <v>88</v>
      </c>
      <c r="AY206" s="18" t="s">
        <v>362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88</v>
      </c>
      <c r="BK206" s="240">
        <f>ROUND(I206*H206,2)</f>
        <v>0</v>
      </c>
      <c r="BL206" s="18" t="s">
        <v>440</v>
      </c>
      <c r="BM206" s="239" t="s">
        <v>1141</v>
      </c>
    </row>
    <row r="207" s="13" customFormat="1">
      <c r="A207" s="13"/>
      <c r="B207" s="241"/>
      <c r="C207" s="242"/>
      <c r="D207" s="243" t="s">
        <v>372</v>
      </c>
      <c r="E207" s="244" t="s">
        <v>1</v>
      </c>
      <c r="F207" s="245" t="s">
        <v>5310</v>
      </c>
      <c r="G207" s="242"/>
      <c r="H207" s="246">
        <v>101</v>
      </c>
      <c r="I207" s="247"/>
      <c r="J207" s="242"/>
      <c r="K207" s="242"/>
      <c r="L207" s="248"/>
      <c r="M207" s="249"/>
      <c r="N207" s="250"/>
      <c r="O207" s="250"/>
      <c r="P207" s="250"/>
      <c r="Q207" s="250"/>
      <c r="R207" s="250"/>
      <c r="S207" s="250"/>
      <c r="T207" s="25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2" t="s">
        <v>372</v>
      </c>
      <c r="AU207" s="252" t="s">
        <v>88</v>
      </c>
      <c r="AV207" s="13" t="s">
        <v>88</v>
      </c>
      <c r="AW207" s="13" t="s">
        <v>32</v>
      </c>
      <c r="AX207" s="13" t="s">
        <v>76</v>
      </c>
      <c r="AY207" s="252" t="s">
        <v>362</v>
      </c>
    </row>
    <row r="208" s="14" customFormat="1">
      <c r="A208" s="14"/>
      <c r="B208" s="263"/>
      <c r="C208" s="264"/>
      <c r="D208" s="243" t="s">
        <v>372</v>
      </c>
      <c r="E208" s="265" t="s">
        <v>1</v>
      </c>
      <c r="F208" s="266" t="s">
        <v>396</v>
      </c>
      <c r="G208" s="264"/>
      <c r="H208" s="267">
        <v>101</v>
      </c>
      <c r="I208" s="268"/>
      <c r="J208" s="264"/>
      <c r="K208" s="264"/>
      <c r="L208" s="269"/>
      <c r="M208" s="270"/>
      <c r="N208" s="271"/>
      <c r="O208" s="271"/>
      <c r="P208" s="271"/>
      <c r="Q208" s="271"/>
      <c r="R208" s="271"/>
      <c r="S208" s="271"/>
      <c r="T208" s="27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73" t="s">
        <v>372</v>
      </c>
      <c r="AU208" s="273" t="s">
        <v>88</v>
      </c>
      <c r="AV208" s="14" t="s">
        <v>370</v>
      </c>
      <c r="AW208" s="14" t="s">
        <v>32</v>
      </c>
      <c r="AX208" s="14" t="s">
        <v>83</v>
      </c>
      <c r="AY208" s="273" t="s">
        <v>362</v>
      </c>
    </row>
    <row r="209" s="2" customFormat="1" ht="24.15" customHeight="1">
      <c r="A209" s="39"/>
      <c r="B209" s="40"/>
      <c r="C209" s="228" t="s">
        <v>488</v>
      </c>
      <c r="D209" s="228" t="s">
        <v>365</v>
      </c>
      <c r="E209" s="229" t="s">
        <v>3713</v>
      </c>
      <c r="F209" s="230" t="s">
        <v>3714</v>
      </c>
      <c r="G209" s="231" t="s">
        <v>403</v>
      </c>
      <c r="H209" s="232">
        <v>20</v>
      </c>
      <c r="I209" s="233"/>
      <c r="J209" s="234">
        <f>ROUND(I209*H209,2)</f>
        <v>0</v>
      </c>
      <c r="K209" s="230" t="s">
        <v>369</v>
      </c>
      <c r="L209" s="45"/>
      <c r="M209" s="235" t="s">
        <v>1</v>
      </c>
      <c r="N209" s="236" t="s">
        <v>42</v>
      </c>
      <c r="O209" s="92"/>
      <c r="P209" s="237">
        <f>O209*H209</f>
        <v>0</v>
      </c>
      <c r="Q209" s="237">
        <v>0.00093999999999999997</v>
      </c>
      <c r="R209" s="237">
        <f>Q209*H209</f>
        <v>0.018800000000000001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440</v>
      </c>
      <c r="AT209" s="239" t="s">
        <v>365</v>
      </c>
      <c r="AU209" s="239" t="s">
        <v>88</v>
      </c>
      <c r="AY209" s="18" t="s">
        <v>362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88</v>
      </c>
      <c r="BK209" s="240">
        <f>ROUND(I209*H209,2)</f>
        <v>0</v>
      </c>
      <c r="BL209" s="18" t="s">
        <v>440</v>
      </c>
      <c r="BM209" s="239" t="s">
        <v>1149</v>
      </c>
    </row>
    <row r="210" s="13" customFormat="1">
      <c r="A210" s="13"/>
      <c r="B210" s="241"/>
      <c r="C210" s="242"/>
      <c r="D210" s="243" t="s">
        <v>372</v>
      </c>
      <c r="E210" s="244" t="s">
        <v>1</v>
      </c>
      <c r="F210" s="245" t="s">
        <v>5311</v>
      </c>
      <c r="G210" s="242"/>
      <c r="H210" s="246">
        <v>20</v>
      </c>
      <c r="I210" s="247"/>
      <c r="J210" s="242"/>
      <c r="K210" s="242"/>
      <c r="L210" s="248"/>
      <c r="M210" s="249"/>
      <c r="N210" s="250"/>
      <c r="O210" s="250"/>
      <c r="P210" s="250"/>
      <c r="Q210" s="250"/>
      <c r="R210" s="250"/>
      <c r="S210" s="250"/>
      <c r="T210" s="25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2" t="s">
        <v>372</v>
      </c>
      <c r="AU210" s="252" t="s">
        <v>88</v>
      </c>
      <c r="AV210" s="13" t="s">
        <v>88</v>
      </c>
      <c r="AW210" s="13" t="s">
        <v>32</v>
      </c>
      <c r="AX210" s="13" t="s">
        <v>76</v>
      </c>
      <c r="AY210" s="252" t="s">
        <v>362</v>
      </c>
    </row>
    <row r="211" s="14" customFormat="1">
      <c r="A211" s="14"/>
      <c r="B211" s="263"/>
      <c r="C211" s="264"/>
      <c r="D211" s="243" t="s">
        <v>372</v>
      </c>
      <c r="E211" s="265" t="s">
        <v>1</v>
      </c>
      <c r="F211" s="266" t="s">
        <v>396</v>
      </c>
      <c r="G211" s="264"/>
      <c r="H211" s="267">
        <v>20</v>
      </c>
      <c r="I211" s="268"/>
      <c r="J211" s="264"/>
      <c r="K211" s="264"/>
      <c r="L211" s="269"/>
      <c r="M211" s="270"/>
      <c r="N211" s="271"/>
      <c r="O211" s="271"/>
      <c r="P211" s="271"/>
      <c r="Q211" s="271"/>
      <c r="R211" s="271"/>
      <c r="S211" s="271"/>
      <c r="T211" s="27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73" t="s">
        <v>372</v>
      </c>
      <c r="AU211" s="273" t="s">
        <v>88</v>
      </c>
      <c r="AV211" s="14" t="s">
        <v>370</v>
      </c>
      <c r="AW211" s="14" t="s">
        <v>32</v>
      </c>
      <c r="AX211" s="14" t="s">
        <v>83</v>
      </c>
      <c r="AY211" s="273" t="s">
        <v>362</v>
      </c>
    </row>
    <row r="212" s="2" customFormat="1" ht="24.15" customHeight="1">
      <c r="A212" s="39"/>
      <c r="B212" s="40"/>
      <c r="C212" s="228" t="s">
        <v>492</v>
      </c>
      <c r="D212" s="228" t="s">
        <v>365</v>
      </c>
      <c r="E212" s="229" t="s">
        <v>3716</v>
      </c>
      <c r="F212" s="230" t="s">
        <v>3717</v>
      </c>
      <c r="G212" s="231" t="s">
        <v>403</v>
      </c>
      <c r="H212" s="232">
        <v>344</v>
      </c>
      <c r="I212" s="233"/>
      <c r="J212" s="234">
        <f>ROUND(I212*H212,2)</f>
        <v>0</v>
      </c>
      <c r="K212" s="230" t="s">
        <v>369</v>
      </c>
      <c r="L212" s="45"/>
      <c r="M212" s="235" t="s">
        <v>1</v>
      </c>
      <c r="N212" s="236" t="s">
        <v>42</v>
      </c>
      <c r="O212" s="92"/>
      <c r="P212" s="237">
        <f>O212*H212</f>
        <v>0</v>
      </c>
      <c r="Q212" s="237">
        <v>0.0018400000000000001</v>
      </c>
      <c r="R212" s="237">
        <f>Q212*H212</f>
        <v>0.63295999999999997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440</v>
      </c>
      <c r="AT212" s="239" t="s">
        <v>365</v>
      </c>
      <c r="AU212" s="239" t="s">
        <v>88</v>
      </c>
      <c r="AY212" s="18" t="s">
        <v>362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88</v>
      </c>
      <c r="BK212" s="240">
        <f>ROUND(I212*H212,2)</f>
        <v>0</v>
      </c>
      <c r="BL212" s="18" t="s">
        <v>440</v>
      </c>
      <c r="BM212" s="239" t="s">
        <v>1159</v>
      </c>
    </row>
    <row r="213" s="13" customFormat="1">
      <c r="A213" s="13"/>
      <c r="B213" s="241"/>
      <c r="C213" s="242"/>
      <c r="D213" s="243" t="s">
        <v>372</v>
      </c>
      <c r="E213" s="244" t="s">
        <v>1</v>
      </c>
      <c r="F213" s="245" t="s">
        <v>5312</v>
      </c>
      <c r="G213" s="242"/>
      <c r="H213" s="246">
        <v>344</v>
      </c>
      <c r="I213" s="247"/>
      <c r="J213" s="242"/>
      <c r="K213" s="242"/>
      <c r="L213" s="248"/>
      <c r="M213" s="249"/>
      <c r="N213" s="250"/>
      <c r="O213" s="250"/>
      <c r="P213" s="250"/>
      <c r="Q213" s="250"/>
      <c r="R213" s="250"/>
      <c r="S213" s="250"/>
      <c r="T213" s="25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2" t="s">
        <v>372</v>
      </c>
      <c r="AU213" s="252" t="s">
        <v>88</v>
      </c>
      <c r="AV213" s="13" t="s">
        <v>88</v>
      </c>
      <c r="AW213" s="13" t="s">
        <v>32</v>
      </c>
      <c r="AX213" s="13" t="s">
        <v>76</v>
      </c>
      <c r="AY213" s="252" t="s">
        <v>362</v>
      </c>
    </row>
    <row r="214" s="14" customFormat="1">
      <c r="A214" s="14"/>
      <c r="B214" s="263"/>
      <c r="C214" s="264"/>
      <c r="D214" s="243" t="s">
        <v>372</v>
      </c>
      <c r="E214" s="265" t="s">
        <v>1</v>
      </c>
      <c r="F214" s="266" t="s">
        <v>396</v>
      </c>
      <c r="G214" s="264"/>
      <c r="H214" s="267">
        <v>344</v>
      </c>
      <c r="I214" s="268"/>
      <c r="J214" s="264"/>
      <c r="K214" s="264"/>
      <c r="L214" s="269"/>
      <c r="M214" s="270"/>
      <c r="N214" s="271"/>
      <c r="O214" s="271"/>
      <c r="P214" s="271"/>
      <c r="Q214" s="271"/>
      <c r="R214" s="271"/>
      <c r="S214" s="271"/>
      <c r="T214" s="27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73" t="s">
        <v>372</v>
      </c>
      <c r="AU214" s="273" t="s">
        <v>88</v>
      </c>
      <c r="AV214" s="14" t="s">
        <v>370</v>
      </c>
      <c r="AW214" s="14" t="s">
        <v>32</v>
      </c>
      <c r="AX214" s="14" t="s">
        <v>83</v>
      </c>
      <c r="AY214" s="273" t="s">
        <v>362</v>
      </c>
    </row>
    <row r="215" s="2" customFormat="1" ht="24.15" customHeight="1">
      <c r="A215" s="39"/>
      <c r="B215" s="40"/>
      <c r="C215" s="253" t="s">
        <v>497</v>
      </c>
      <c r="D215" s="253" t="s">
        <v>380</v>
      </c>
      <c r="E215" s="254" t="s">
        <v>3719</v>
      </c>
      <c r="F215" s="255" t="s">
        <v>3720</v>
      </c>
      <c r="G215" s="256" t="s">
        <v>470</v>
      </c>
      <c r="H215" s="257">
        <v>25</v>
      </c>
      <c r="I215" s="258"/>
      <c r="J215" s="259">
        <f>ROUND(I215*H215,2)</f>
        <v>0</v>
      </c>
      <c r="K215" s="255" t="s">
        <v>369</v>
      </c>
      <c r="L215" s="260"/>
      <c r="M215" s="261" t="s">
        <v>1</v>
      </c>
      <c r="N215" s="262" t="s">
        <v>42</v>
      </c>
      <c r="O215" s="92"/>
      <c r="P215" s="237">
        <f>O215*H215</f>
        <v>0</v>
      </c>
      <c r="Q215" s="237">
        <v>0.00044999999999999999</v>
      </c>
      <c r="R215" s="237">
        <f>Q215*H215</f>
        <v>0.01125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526</v>
      </c>
      <c r="AT215" s="239" t="s">
        <v>380</v>
      </c>
      <c r="AU215" s="239" t="s">
        <v>88</v>
      </c>
      <c r="AY215" s="18" t="s">
        <v>362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88</v>
      </c>
      <c r="BK215" s="240">
        <f>ROUND(I215*H215,2)</f>
        <v>0</v>
      </c>
      <c r="BL215" s="18" t="s">
        <v>440</v>
      </c>
      <c r="BM215" s="239" t="s">
        <v>1171</v>
      </c>
    </row>
    <row r="216" s="13" customFormat="1">
      <c r="A216" s="13"/>
      <c r="B216" s="241"/>
      <c r="C216" s="242"/>
      <c r="D216" s="243" t="s">
        <v>372</v>
      </c>
      <c r="E216" s="244" t="s">
        <v>1</v>
      </c>
      <c r="F216" s="245" t="s">
        <v>3721</v>
      </c>
      <c r="G216" s="242"/>
      <c r="H216" s="246">
        <v>25</v>
      </c>
      <c r="I216" s="247"/>
      <c r="J216" s="242"/>
      <c r="K216" s="242"/>
      <c r="L216" s="248"/>
      <c r="M216" s="249"/>
      <c r="N216" s="250"/>
      <c r="O216" s="250"/>
      <c r="P216" s="250"/>
      <c r="Q216" s="250"/>
      <c r="R216" s="250"/>
      <c r="S216" s="250"/>
      <c r="T216" s="25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2" t="s">
        <v>372</v>
      </c>
      <c r="AU216" s="252" t="s">
        <v>88</v>
      </c>
      <c r="AV216" s="13" t="s">
        <v>88</v>
      </c>
      <c r="AW216" s="13" t="s">
        <v>32</v>
      </c>
      <c r="AX216" s="13" t="s">
        <v>76</v>
      </c>
      <c r="AY216" s="252" t="s">
        <v>362</v>
      </c>
    </row>
    <row r="217" s="14" customFormat="1">
      <c r="A217" s="14"/>
      <c r="B217" s="263"/>
      <c r="C217" s="264"/>
      <c r="D217" s="243" t="s">
        <v>372</v>
      </c>
      <c r="E217" s="265" t="s">
        <v>1</v>
      </c>
      <c r="F217" s="266" t="s">
        <v>396</v>
      </c>
      <c r="G217" s="264"/>
      <c r="H217" s="267">
        <v>25</v>
      </c>
      <c r="I217" s="268"/>
      <c r="J217" s="264"/>
      <c r="K217" s="264"/>
      <c r="L217" s="269"/>
      <c r="M217" s="270"/>
      <c r="N217" s="271"/>
      <c r="O217" s="271"/>
      <c r="P217" s="271"/>
      <c r="Q217" s="271"/>
      <c r="R217" s="271"/>
      <c r="S217" s="271"/>
      <c r="T217" s="27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73" t="s">
        <v>372</v>
      </c>
      <c r="AU217" s="273" t="s">
        <v>88</v>
      </c>
      <c r="AV217" s="14" t="s">
        <v>370</v>
      </c>
      <c r="AW217" s="14" t="s">
        <v>32</v>
      </c>
      <c r="AX217" s="14" t="s">
        <v>83</v>
      </c>
      <c r="AY217" s="273" t="s">
        <v>362</v>
      </c>
    </row>
    <row r="218" s="2" customFormat="1" ht="24.15" customHeight="1">
      <c r="A218" s="39"/>
      <c r="B218" s="40"/>
      <c r="C218" s="253" t="s">
        <v>502</v>
      </c>
      <c r="D218" s="253" t="s">
        <v>380</v>
      </c>
      <c r="E218" s="254" t="s">
        <v>3722</v>
      </c>
      <c r="F218" s="255" t="s">
        <v>3723</v>
      </c>
      <c r="G218" s="256" t="s">
        <v>470</v>
      </c>
      <c r="H218" s="257">
        <v>2</v>
      </c>
      <c r="I218" s="258"/>
      <c r="J218" s="259">
        <f>ROUND(I218*H218,2)</f>
        <v>0</v>
      </c>
      <c r="K218" s="255" t="s">
        <v>369</v>
      </c>
      <c r="L218" s="260"/>
      <c r="M218" s="261" t="s">
        <v>1</v>
      </c>
      <c r="N218" s="262" t="s">
        <v>42</v>
      </c>
      <c r="O218" s="92"/>
      <c r="P218" s="237">
        <f>O218*H218</f>
        <v>0</v>
      </c>
      <c r="Q218" s="237">
        <v>0.00069999999999999999</v>
      </c>
      <c r="R218" s="237">
        <f>Q218*H218</f>
        <v>0.0014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526</v>
      </c>
      <c r="AT218" s="239" t="s">
        <v>380</v>
      </c>
      <c r="AU218" s="239" t="s">
        <v>88</v>
      </c>
      <c r="AY218" s="18" t="s">
        <v>362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88</v>
      </c>
      <c r="BK218" s="240">
        <f>ROUND(I218*H218,2)</f>
        <v>0</v>
      </c>
      <c r="BL218" s="18" t="s">
        <v>440</v>
      </c>
      <c r="BM218" s="239" t="s">
        <v>1180</v>
      </c>
    </row>
    <row r="219" s="13" customFormat="1">
      <c r="A219" s="13"/>
      <c r="B219" s="241"/>
      <c r="C219" s="242"/>
      <c r="D219" s="243" t="s">
        <v>372</v>
      </c>
      <c r="E219" s="244" t="s">
        <v>1</v>
      </c>
      <c r="F219" s="245" t="s">
        <v>3724</v>
      </c>
      <c r="G219" s="242"/>
      <c r="H219" s="246">
        <v>2</v>
      </c>
      <c r="I219" s="247"/>
      <c r="J219" s="242"/>
      <c r="K219" s="242"/>
      <c r="L219" s="248"/>
      <c r="M219" s="249"/>
      <c r="N219" s="250"/>
      <c r="O219" s="250"/>
      <c r="P219" s="250"/>
      <c r="Q219" s="250"/>
      <c r="R219" s="250"/>
      <c r="S219" s="250"/>
      <c r="T219" s="25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2" t="s">
        <v>372</v>
      </c>
      <c r="AU219" s="252" t="s">
        <v>88</v>
      </c>
      <c r="AV219" s="13" t="s">
        <v>88</v>
      </c>
      <c r="AW219" s="13" t="s">
        <v>32</v>
      </c>
      <c r="AX219" s="13" t="s">
        <v>76</v>
      </c>
      <c r="AY219" s="252" t="s">
        <v>362</v>
      </c>
    </row>
    <row r="220" s="14" customFormat="1">
      <c r="A220" s="14"/>
      <c r="B220" s="263"/>
      <c r="C220" s="264"/>
      <c r="D220" s="243" t="s">
        <v>372</v>
      </c>
      <c r="E220" s="265" t="s">
        <v>1</v>
      </c>
      <c r="F220" s="266" t="s">
        <v>396</v>
      </c>
      <c r="G220" s="264"/>
      <c r="H220" s="267">
        <v>2</v>
      </c>
      <c r="I220" s="268"/>
      <c r="J220" s="264"/>
      <c r="K220" s="264"/>
      <c r="L220" s="269"/>
      <c r="M220" s="270"/>
      <c r="N220" s="271"/>
      <c r="O220" s="271"/>
      <c r="P220" s="271"/>
      <c r="Q220" s="271"/>
      <c r="R220" s="271"/>
      <c r="S220" s="271"/>
      <c r="T220" s="27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73" t="s">
        <v>372</v>
      </c>
      <c r="AU220" s="273" t="s">
        <v>88</v>
      </c>
      <c r="AV220" s="14" t="s">
        <v>370</v>
      </c>
      <c r="AW220" s="14" t="s">
        <v>32</v>
      </c>
      <c r="AX220" s="14" t="s">
        <v>83</v>
      </c>
      <c r="AY220" s="273" t="s">
        <v>362</v>
      </c>
    </row>
    <row r="221" s="2" customFormat="1" ht="16.5" customHeight="1">
      <c r="A221" s="39"/>
      <c r="B221" s="40"/>
      <c r="C221" s="253" t="s">
        <v>509</v>
      </c>
      <c r="D221" s="253" t="s">
        <v>380</v>
      </c>
      <c r="E221" s="254" t="s">
        <v>3725</v>
      </c>
      <c r="F221" s="255" t="s">
        <v>3726</v>
      </c>
      <c r="G221" s="256" t="s">
        <v>603</v>
      </c>
      <c r="H221" s="257">
        <v>230.5</v>
      </c>
      <c r="I221" s="258"/>
      <c r="J221" s="259">
        <f>ROUND(I221*H221,2)</f>
        <v>0</v>
      </c>
      <c r="K221" s="255" t="s">
        <v>471</v>
      </c>
      <c r="L221" s="260"/>
      <c r="M221" s="261" t="s">
        <v>1</v>
      </c>
      <c r="N221" s="262" t="s">
        <v>42</v>
      </c>
      <c r="O221" s="92"/>
      <c r="P221" s="237">
        <f>O221*H221</f>
        <v>0</v>
      </c>
      <c r="Q221" s="237">
        <v>0</v>
      </c>
      <c r="R221" s="237">
        <f>Q221*H221</f>
        <v>0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526</v>
      </c>
      <c r="AT221" s="239" t="s">
        <v>380</v>
      </c>
      <c r="AU221" s="239" t="s">
        <v>88</v>
      </c>
      <c r="AY221" s="18" t="s">
        <v>362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88</v>
      </c>
      <c r="BK221" s="240">
        <f>ROUND(I221*H221,2)</f>
        <v>0</v>
      </c>
      <c r="BL221" s="18" t="s">
        <v>440</v>
      </c>
      <c r="BM221" s="239" t="s">
        <v>1190</v>
      </c>
    </row>
    <row r="222" s="13" customFormat="1">
      <c r="A222" s="13"/>
      <c r="B222" s="241"/>
      <c r="C222" s="242"/>
      <c r="D222" s="243" t="s">
        <v>372</v>
      </c>
      <c r="E222" s="244" t="s">
        <v>1</v>
      </c>
      <c r="F222" s="245" t="s">
        <v>5313</v>
      </c>
      <c r="G222" s="242"/>
      <c r="H222" s="246">
        <v>230.5</v>
      </c>
      <c r="I222" s="247"/>
      <c r="J222" s="242"/>
      <c r="K222" s="242"/>
      <c r="L222" s="248"/>
      <c r="M222" s="249"/>
      <c r="N222" s="250"/>
      <c r="O222" s="250"/>
      <c r="P222" s="250"/>
      <c r="Q222" s="250"/>
      <c r="R222" s="250"/>
      <c r="S222" s="250"/>
      <c r="T222" s="25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2" t="s">
        <v>372</v>
      </c>
      <c r="AU222" s="252" t="s">
        <v>88</v>
      </c>
      <c r="AV222" s="13" t="s">
        <v>88</v>
      </c>
      <c r="AW222" s="13" t="s">
        <v>32</v>
      </c>
      <c r="AX222" s="13" t="s">
        <v>76</v>
      </c>
      <c r="AY222" s="252" t="s">
        <v>362</v>
      </c>
    </row>
    <row r="223" s="14" customFormat="1">
      <c r="A223" s="14"/>
      <c r="B223" s="263"/>
      <c r="C223" s="264"/>
      <c r="D223" s="243" t="s">
        <v>372</v>
      </c>
      <c r="E223" s="265" t="s">
        <v>1</v>
      </c>
      <c r="F223" s="266" t="s">
        <v>396</v>
      </c>
      <c r="G223" s="264"/>
      <c r="H223" s="267">
        <v>230.5</v>
      </c>
      <c r="I223" s="268"/>
      <c r="J223" s="264"/>
      <c r="K223" s="264"/>
      <c r="L223" s="269"/>
      <c r="M223" s="270"/>
      <c r="N223" s="271"/>
      <c r="O223" s="271"/>
      <c r="P223" s="271"/>
      <c r="Q223" s="271"/>
      <c r="R223" s="271"/>
      <c r="S223" s="271"/>
      <c r="T223" s="27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73" t="s">
        <v>372</v>
      </c>
      <c r="AU223" s="273" t="s">
        <v>88</v>
      </c>
      <c r="AV223" s="14" t="s">
        <v>370</v>
      </c>
      <c r="AW223" s="14" t="s">
        <v>32</v>
      </c>
      <c r="AX223" s="14" t="s">
        <v>83</v>
      </c>
      <c r="AY223" s="273" t="s">
        <v>362</v>
      </c>
    </row>
    <row r="224" s="2" customFormat="1" ht="33" customHeight="1">
      <c r="A224" s="39"/>
      <c r="B224" s="40"/>
      <c r="C224" s="228" t="s">
        <v>517</v>
      </c>
      <c r="D224" s="228" t="s">
        <v>365</v>
      </c>
      <c r="E224" s="229" t="s">
        <v>3728</v>
      </c>
      <c r="F224" s="230" t="s">
        <v>3729</v>
      </c>
      <c r="G224" s="231" t="s">
        <v>403</v>
      </c>
      <c r="H224" s="232">
        <v>64</v>
      </c>
      <c r="I224" s="233"/>
      <c r="J224" s="234">
        <f>ROUND(I224*H224,2)</f>
        <v>0</v>
      </c>
      <c r="K224" s="230" t="s">
        <v>471</v>
      </c>
      <c r="L224" s="45"/>
      <c r="M224" s="235" t="s">
        <v>1</v>
      </c>
      <c r="N224" s="236" t="s">
        <v>42</v>
      </c>
      <c r="O224" s="92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440</v>
      </c>
      <c r="AT224" s="239" t="s">
        <v>365</v>
      </c>
      <c r="AU224" s="239" t="s">
        <v>88</v>
      </c>
      <c r="AY224" s="18" t="s">
        <v>362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88</v>
      </c>
      <c r="BK224" s="240">
        <f>ROUND(I224*H224,2)</f>
        <v>0</v>
      </c>
      <c r="BL224" s="18" t="s">
        <v>440</v>
      </c>
      <c r="BM224" s="239" t="s">
        <v>1201</v>
      </c>
    </row>
    <row r="225" s="13" customFormat="1">
      <c r="A225" s="13"/>
      <c r="B225" s="241"/>
      <c r="C225" s="242"/>
      <c r="D225" s="243" t="s">
        <v>372</v>
      </c>
      <c r="E225" s="244" t="s">
        <v>1</v>
      </c>
      <c r="F225" s="245" t="s">
        <v>3730</v>
      </c>
      <c r="G225" s="242"/>
      <c r="H225" s="246">
        <v>64</v>
      </c>
      <c r="I225" s="247"/>
      <c r="J225" s="242"/>
      <c r="K225" s="242"/>
      <c r="L225" s="248"/>
      <c r="M225" s="249"/>
      <c r="N225" s="250"/>
      <c r="O225" s="250"/>
      <c r="P225" s="250"/>
      <c r="Q225" s="250"/>
      <c r="R225" s="250"/>
      <c r="S225" s="250"/>
      <c r="T225" s="25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2" t="s">
        <v>372</v>
      </c>
      <c r="AU225" s="252" t="s">
        <v>88</v>
      </c>
      <c r="AV225" s="13" t="s">
        <v>88</v>
      </c>
      <c r="AW225" s="13" t="s">
        <v>32</v>
      </c>
      <c r="AX225" s="13" t="s">
        <v>76</v>
      </c>
      <c r="AY225" s="252" t="s">
        <v>362</v>
      </c>
    </row>
    <row r="226" s="14" customFormat="1">
      <c r="A226" s="14"/>
      <c r="B226" s="263"/>
      <c r="C226" s="264"/>
      <c r="D226" s="243" t="s">
        <v>372</v>
      </c>
      <c r="E226" s="265" t="s">
        <v>1</v>
      </c>
      <c r="F226" s="266" t="s">
        <v>396</v>
      </c>
      <c r="G226" s="264"/>
      <c r="H226" s="267">
        <v>64</v>
      </c>
      <c r="I226" s="268"/>
      <c r="J226" s="264"/>
      <c r="K226" s="264"/>
      <c r="L226" s="269"/>
      <c r="M226" s="270"/>
      <c r="N226" s="271"/>
      <c r="O226" s="271"/>
      <c r="P226" s="271"/>
      <c r="Q226" s="271"/>
      <c r="R226" s="271"/>
      <c r="S226" s="271"/>
      <c r="T226" s="27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73" t="s">
        <v>372</v>
      </c>
      <c r="AU226" s="273" t="s">
        <v>88</v>
      </c>
      <c r="AV226" s="14" t="s">
        <v>370</v>
      </c>
      <c r="AW226" s="14" t="s">
        <v>32</v>
      </c>
      <c r="AX226" s="14" t="s">
        <v>83</v>
      </c>
      <c r="AY226" s="273" t="s">
        <v>362</v>
      </c>
    </row>
    <row r="227" s="2" customFormat="1" ht="33" customHeight="1">
      <c r="A227" s="39"/>
      <c r="B227" s="40"/>
      <c r="C227" s="228" t="s">
        <v>522</v>
      </c>
      <c r="D227" s="228" t="s">
        <v>365</v>
      </c>
      <c r="E227" s="229" t="s">
        <v>3731</v>
      </c>
      <c r="F227" s="230" t="s">
        <v>3732</v>
      </c>
      <c r="G227" s="231" t="s">
        <v>403</v>
      </c>
      <c r="H227" s="232">
        <v>33</v>
      </c>
      <c r="I227" s="233"/>
      <c r="J227" s="234">
        <f>ROUND(I227*H227,2)</f>
        <v>0</v>
      </c>
      <c r="K227" s="230" t="s">
        <v>471</v>
      </c>
      <c r="L227" s="45"/>
      <c r="M227" s="235" t="s">
        <v>1</v>
      </c>
      <c r="N227" s="236" t="s">
        <v>42</v>
      </c>
      <c r="O227" s="92"/>
      <c r="P227" s="237">
        <f>O227*H227</f>
        <v>0</v>
      </c>
      <c r="Q227" s="237">
        <v>0</v>
      </c>
      <c r="R227" s="237">
        <f>Q227*H227</f>
        <v>0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440</v>
      </c>
      <c r="AT227" s="239" t="s">
        <v>365</v>
      </c>
      <c r="AU227" s="239" t="s">
        <v>88</v>
      </c>
      <c r="AY227" s="18" t="s">
        <v>362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88</v>
      </c>
      <c r="BK227" s="240">
        <f>ROUND(I227*H227,2)</f>
        <v>0</v>
      </c>
      <c r="BL227" s="18" t="s">
        <v>440</v>
      </c>
      <c r="BM227" s="239" t="s">
        <v>1214</v>
      </c>
    </row>
    <row r="228" s="13" customFormat="1">
      <c r="A228" s="13"/>
      <c r="B228" s="241"/>
      <c r="C228" s="242"/>
      <c r="D228" s="243" t="s">
        <v>372</v>
      </c>
      <c r="E228" s="244" t="s">
        <v>1</v>
      </c>
      <c r="F228" s="245" t="s">
        <v>3733</v>
      </c>
      <c r="G228" s="242"/>
      <c r="H228" s="246">
        <v>33</v>
      </c>
      <c r="I228" s="247"/>
      <c r="J228" s="242"/>
      <c r="K228" s="242"/>
      <c r="L228" s="248"/>
      <c r="M228" s="249"/>
      <c r="N228" s="250"/>
      <c r="O228" s="250"/>
      <c r="P228" s="250"/>
      <c r="Q228" s="250"/>
      <c r="R228" s="250"/>
      <c r="S228" s="250"/>
      <c r="T228" s="25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2" t="s">
        <v>372</v>
      </c>
      <c r="AU228" s="252" t="s">
        <v>88</v>
      </c>
      <c r="AV228" s="13" t="s">
        <v>88</v>
      </c>
      <c r="AW228" s="13" t="s">
        <v>32</v>
      </c>
      <c r="AX228" s="13" t="s">
        <v>76</v>
      </c>
      <c r="AY228" s="252" t="s">
        <v>362</v>
      </c>
    </row>
    <row r="229" s="14" customFormat="1">
      <c r="A229" s="14"/>
      <c r="B229" s="263"/>
      <c r="C229" s="264"/>
      <c r="D229" s="243" t="s">
        <v>372</v>
      </c>
      <c r="E229" s="265" t="s">
        <v>1</v>
      </c>
      <c r="F229" s="266" t="s">
        <v>396</v>
      </c>
      <c r="G229" s="264"/>
      <c r="H229" s="267">
        <v>33</v>
      </c>
      <c r="I229" s="268"/>
      <c r="J229" s="264"/>
      <c r="K229" s="264"/>
      <c r="L229" s="269"/>
      <c r="M229" s="270"/>
      <c r="N229" s="271"/>
      <c r="O229" s="271"/>
      <c r="P229" s="271"/>
      <c r="Q229" s="271"/>
      <c r="R229" s="271"/>
      <c r="S229" s="271"/>
      <c r="T229" s="27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73" t="s">
        <v>372</v>
      </c>
      <c r="AU229" s="273" t="s">
        <v>88</v>
      </c>
      <c r="AV229" s="14" t="s">
        <v>370</v>
      </c>
      <c r="AW229" s="14" t="s">
        <v>32</v>
      </c>
      <c r="AX229" s="14" t="s">
        <v>83</v>
      </c>
      <c r="AY229" s="273" t="s">
        <v>362</v>
      </c>
    </row>
    <row r="230" s="2" customFormat="1" ht="16.5" customHeight="1">
      <c r="A230" s="39"/>
      <c r="B230" s="40"/>
      <c r="C230" s="228" t="s">
        <v>526</v>
      </c>
      <c r="D230" s="228" t="s">
        <v>365</v>
      </c>
      <c r="E230" s="229" t="s">
        <v>3734</v>
      </c>
      <c r="F230" s="230" t="s">
        <v>3735</v>
      </c>
      <c r="G230" s="231" t="s">
        <v>470</v>
      </c>
      <c r="H230" s="232">
        <v>99</v>
      </c>
      <c r="I230" s="233"/>
      <c r="J230" s="234">
        <f>ROUND(I230*H230,2)</f>
        <v>0</v>
      </c>
      <c r="K230" s="230" t="s">
        <v>369</v>
      </c>
      <c r="L230" s="45"/>
      <c r="M230" s="235" t="s">
        <v>1</v>
      </c>
      <c r="N230" s="236" t="s">
        <v>42</v>
      </c>
      <c r="O230" s="92"/>
      <c r="P230" s="237">
        <f>O230*H230</f>
        <v>0</v>
      </c>
      <c r="Q230" s="237">
        <v>0</v>
      </c>
      <c r="R230" s="237">
        <f>Q230*H230</f>
        <v>0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440</v>
      </c>
      <c r="AT230" s="239" t="s">
        <v>365</v>
      </c>
      <c r="AU230" s="239" t="s">
        <v>88</v>
      </c>
      <c r="AY230" s="18" t="s">
        <v>362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88</v>
      </c>
      <c r="BK230" s="240">
        <f>ROUND(I230*H230,2)</f>
        <v>0</v>
      </c>
      <c r="BL230" s="18" t="s">
        <v>440</v>
      </c>
      <c r="BM230" s="239" t="s">
        <v>1222</v>
      </c>
    </row>
    <row r="231" s="13" customFormat="1">
      <c r="A231" s="13"/>
      <c r="B231" s="241"/>
      <c r="C231" s="242"/>
      <c r="D231" s="243" t="s">
        <v>372</v>
      </c>
      <c r="E231" s="244" t="s">
        <v>1</v>
      </c>
      <c r="F231" s="245" t="s">
        <v>5314</v>
      </c>
      <c r="G231" s="242"/>
      <c r="H231" s="246">
        <v>99</v>
      </c>
      <c r="I231" s="247"/>
      <c r="J231" s="242"/>
      <c r="K231" s="242"/>
      <c r="L231" s="248"/>
      <c r="M231" s="249"/>
      <c r="N231" s="250"/>
      <c r="O231" s="250"/>
      <c r="P231" s="250"/>
      <c r="Q231" s="250"/>
      <c r="R231" s="250"/>
      <c r="S231" s="250"/>
      <c r="T231" s="25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2" t="s">
        <v>372</v>
      </c>
      <c r="AU231" s="252" t="s">
        <v>88</v>
      </c>
      <c r="AV231" s="13" t="s">
        <v>88</v>
      </c>
      <c r="AW231" s="13" t="s">
        <v>32</v>
      </c>
      <c r="AX231" s="13" t="s">
        <v>76</v>
      </c>
      <c r="AY231" s="252" t="s">
        <v>362</v>
      </c>
    </row>
    <row r="232" s="14" customFormat="1">
      <c r="A232" s="14"/>
      <c r="B232" s="263"/>
      <c r="C232" s="264"/>
      <c r="D232" s="243" t="s">
        <v>372</v>
      </c>
      <c r="E232" s="265" t="s">
        <v>1</v>
      </c>
      <c r="F232" s="266" t="s">
        <v>396</v>
      </c>
      <c r="G232" s="264"/>
      <c r="H232" s="267">
        <v>99</v>
      </c>
      <c r="I232" s="268"/>
      <c r="J232" s="264"/>
      <c r="K232" s="264"/>
      <c r="L232" s="269"/>
      <c r="M232" s="270"/>
      <c r="N232" s="271"/>
      <c r="O232" s="271"/>
      <c r="P232" s="271"/>
      <c r="Q232" s="271"/>
      <c r="R232" s="271"/>
      <c r="S232" s="271"/>
      <c r="T232" s="27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73" t="s">
        <v>372</v>
      </c>
      <c r="AU232" s="273" t="s">
        <v>88</v>
      </c>
      <c r="AV232" s="14" t="s">
        <v>370</v>
      </c>
      <c r="AW232" s="14" t="s">
        <v>32</v>
      </c>
      <c r="AX232" s="14" t="s">
        <v>83</v>
      </c>
      <c r="AY232" s="273" t="s">
        <v>362</v>
      </c>
    </row>
    <row r="233" s="2" customFormat="1" ht="16.5" customHeight="1">
      <c r="A233" s="39"/>
      <c r="B233" s="40"/>
      <c r="C233" s="228" t="s">
        <v>530</v>
      </c>
      <c r="D233" s="228" t="s">
        <v>365</v>
      </c>
      <c r="E233" s="229" t="s">
        <v>3737</v>
      </c>
      <c r="F233" s="230" t="s">
        <v>3738</v>
      </c>
      <c r="G233" s="231" t="s">
        <v>470</v>
      </c>
      <c r="H233" s="232">
        <v>149</v>
      </c>
      <c r="I233" s="233"/>
      <c r="J233" s="234">
        <f>ROUND(I233*H233,2)</f>
        <v>0</v>
      </c>
      <c r="K233" s="230" t="s">
        <v>369</v>
      </c>
      <c r="L233" s="45"/>
      <c r="M233" s="235" t="s">
        <v>1</v>
      </c>
      <c r="N233" s="236" t="s">
        <v>42</v>
      </c>
      <c r="O233" s="92"/>
      <c r="P233" s="237">
        <f>O233*H233</f>
        <v>0</v>
      </c>
      <c r="Q233" s="237">
        <v>0</v>
      </c>
      <c r="R233" s="237">
        <f>Q233*H233</f>
        <v>0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440</v>
      </c>
      <c r="AT233" s="239" t="s">
        <v>365</v>
      </c>
      <c r="AU233" s="239" t="s">
        <v>88</v>
      </c>
      <c r="AY233" s="18" t="s">
        <v>362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88</v>
      </c>
      <c r="BK233" s="240">
        <f>ROUND(I233*H233,2)</f>
        <v>0</v>
      </c>
      <c r="BL233" s="18" t="s">
        <v>440</v>
      </c>
      <c r="BM233" s="239" t="s">
        <v>1233</v>
      </c>
    </row>
    <row r="234" s="13" customFormat="1">
      <c r="A234" s="13"/>
      <c r="B234" s="241"/>
      <c r="C234" s="242"/>
      <c r="D234" s="243" t="s">
        <v>372</v>
      </c>
      <c r="E234" s="244" t="s">
        <v>1</v>
      </c>
      <c r="F234" s="245" t="s">
        <v>5315</v>
      </c>
      <c r="G234" s="242"/>
      <c r="H234" s="246">
        <v>149</v>
      </c>
      <c r="I234" s="247"/>
      <c r="J234" s="242"/>
      <c r="K234" s="242"/>
      <c r="L234" s="248"/>
      <c r="M234" s="249"/>
      <c r="N234" s="250"/>
      <c r="O234" s="250"/>
      <c r="P234" s="250"/>
      <c r="Q234" s="250"/>
      <c r="R234" s="250"/>
      <c r="S234" s="250"/>
      <c r="T234" s="25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2" t="s">
        <v>372</v>
      </c>
      <c r="AU234" s="252" t="s">
        <v>88</v>
      </c>
      <c r="AV234" s="13" t="s">
        <v>88</v>
      </c>
      <c r="AW234" s="13" t="s">
        <v>32</v>
      </c>
      <c r="AX234" s="13" t="s">
        <v>76</v>
      </c>
      <c r="AY234" s="252" t="s">
        <v>362</v>
      </c>
    </row>
    <row r="235" s="14" customFormat="1">
      <c r="A235" s="14"/>
      <c r="B235" s="263"/>
      <c r="C235" s="264"/>
      <c r="D235" s="243" t="s">
        <v>372</v>
      </c>
      <c r="E235" s="265" t="s">
        <v>1</v>
      </c>
      <c r="F235" s="266" t="s">
        <v>396</v>
      </c>
      <c r="G235" s="264"/>
      <c r="H235" s="267">
        <v>149</v>
      </c>
      <c r="I235" s="268"/>
      <c r="J235" s="264"/>
      <c r="K235" s="264"/>
      <c r="L235" s="269"/>
      <c r="M235" s="270"/>
      <c r="N235" s="271"/>
      <c r="O235" s="271"/>
      <c r="P235" s="271"/>
      <c r="Q235" s="271"/>
      <c r="R235" s="271"/>
      <c r="S235" s="271"/>
      <c r="T235" s="27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73" t="s">
        <v>372</v>
      </c>
      <c r="AU235" s="273" t="s">
        <v>88</v>
      </c>
      <c r="AV235" s="14" t="s">
        <v>370</v>
      </c>
      <c r="AW235" s="14" t="s">
        <v>32</v>
      </c>
      <c r="AX235" s="14" t="s">
        <v>83</v>
      </c>
      <c r="AY235" s="273" t="s">
        <v>362</v>
      </c>
    </row>
    <row r="236" s="2" customFormat="1" ht="21.75" customHeight="1">
      <c r="A236" s="39"/>
      <c r="B236" s="40"/>
      <c r="C236" s="228" t="s">
        <v>536</v>
      </c>
      <c r="D236" s="228" t="s">
        <v>365</v>
      </c>
      <c r="E236" s="229" t="s">
        <v>3740</v>
      </c>
      <c r="F236" s="230" t="s">
        <v>3741</v>
      </c>
      <c r="G236" s="231" t="s">
        <v>470</v>
      </c>
      <c r="H236" s="232">
        <v>91</v>
      </c>
      <c r="I236" s="233"/>
      <c r="J236" s="234">
        <f>ROUND(I236*H236,2)</f>
        <v>0</v>
      </c>
      <c r="K236" s="230" t="s">
        <v>369</v>
      </c>
      <c r="L236" s="45"/>
      <c r="M236" s="235" t="s">
        <v>1</v>
      </c>
      <c r="N236" s="236" t="s">
        <v>42</v>
      </c>
      <c r="O236" s="92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440</v>
      </c>
      <c r="AT236" s="239" t="s">
        <v>365</v>
      </c>
      <c r="AU236" s="239" t="s">
        <v>88</v>
      </c>
      <c r="AY236" s="18" t="s">
        <v>362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88</v>
      </c>
      <c r="BK236" s="240">
        <f>ROUND(I236*H236,2)</f>
        <v>0</v>
      </c>
      <c r="BL236" s="18" t="s">
        <v>440</v>
      </c>
      <c r="BM236" s="239" t="s">
        <v>1239</v>
      </c>
    </row>
    <row r="237" s="13" customFormat="1">
      <c r="A237" s="13"/>
      <c r="B237" s="241"/>
      <c r="C237" s="242"/>
      <c r="D237" s="243" t="s">
        <v>372</v>
      </c>
      <c r="E237" s="244" t="s">
        <v>1</v>
      </c>
      <c r="F237" s="245" t="s">
        <v>5316</v>
      </c>
      <c r="G237" s="242"/>
      <c r="H237" s="246">
        <v>91</v>
      </c>
      <c r="I237" s="247"/>
      <c r="J237" s="242"/>
      <c r="K237" s="242"/>
      <c r="L237" s="248"/>
      <c r="M237" s="249"/>
      <c r="N237" s="250"/>
      <c r="O237" s="250"/>
      <c r="P237" s="250"/>
      <c r="Q237" s="250"/>
      <c r="R237" s="250"/>
      <c r="S237" s="250"/>
      <c r="T237" s="25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2" t="s">
        <v>372</v>
      </c>
      <c r="AU237" s="252" t="s">
        <v>88</v>
      </c>
      <c r="AV237" s="13" t="s">
        <v>88</v>
      </c>
      <c r="AW237" s="13" t="s">
        <v>32</v>
      </c>
      <c r="AX237" s="13" t="s">
        <v>76</v>
      </c>
      <c r="AY237" s="252" t="s">
        <v>362</v>
      </c>
    </row>
    <row r="238" s="14" customFormat="1">
      <c r="A238" s="14"/>
      <c r="B238" s="263"/>
      <c r="C238" s="264"/>
      <c r="D238" s="243" t="s">
        <v>372</v>
      </c>
      <c r="E238" s="265" t="s">
        <v>1</v>
      </c>
      <c r="F238" s="266" t="s">
        <v>396</v>
      </c>
      <c r="G238" s="264"/>
      <c r="H238" s="267">
        <v>91</v>
      </c>
      <c r="I238" s="268"/>
      <c r="J238" s="264"/>
      <c r="K238" s="264"/>
      <c r="L238" s="269"/>
      <c r="M238" s="270"/>
      <c r="N238" s="271"/>
      <c r="O238" s="271"/>
      <c r="P238" s="271"/>
      <c r="Q238" s="271"/>
      <c r="R238" s="271"/>
      <c r="S238" s="271"/>
      <c r="T238" s="27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73" t="s">
        <v>372</v>
      </c>
      <c r="AU238" s="273" t="s">
        <v>88</v>
      </c>
      <c r="AV238" s="14" t="s">
        <v>370</v>
      </c>
      <c r="AW238" s="14" t="s">
        <v>32</v>
      </c>
      <c r="AX238" s="14" t="s">
        <v>83</v>
      </c>
      <c r="AY238" s="273" t="s">
        <v>362</v>
      </c>
    </row>
    <row r="239" s="2" customFormat="1" ht="24.15" customHeight="1">
      <c r="A239" s="39"/>
      <c r="B239" s="40"/>
      <c r="C239" s="253" t="s">
        <v>540</v>
      </c>
      <c r="D239" s="253" t="s">
        <v>380</v>
      </c>
      <c r="E239" s="254" t="s">
        <v>3749</v>
      </c>
      <c r="F239" s="255" t="s">
        <v>3750</v>
      </c>
      <c r="G239" s="256" t="s">
        <v>470</v>
      </c>
      <c r="H239" s="257">
        <v>17</v>
      </c>
      <c r="I239" s="258"/>
      <c r="J239" s="259">
        <f>ROUND(I239*H239,2)</f>
        <v>0</v>
      </c>
      <c r="K239" s="255" t="s">
        <v>471</v>
      </c>
      <c r="L239" s="260"/>
      <c r="M239" s="261" t="s">
        <v>1</v>
      </c>
      <c r="N239" s="262" t="s">
        <v>42</v>
      </c>
      <c r="O239" s="92"/>
      <c r="P239" s="237">
        <f>O239*H239</f>
        <v>0</v>
      </c>
      <c r="Q239" s="237">
        <v>0</v>
      </c>
      <c r="R239" s="237">
        <f>Q239*H239</f>
        <v>0</v>
      </c>
      <c r="S239" s="237">
        <v>0</v>
      </c>
      <c r="T239" s="238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9" t="s">
        <v>526</v>
      </c>
      <c r="AT239" s="239" t="s">
        <v>380</v>
      </c>
      <c r="AU239" s="239" t="s">
        <v>88</v>
      </c>
      <c r="AY239" s="18" t="s">
        <v>362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88</v>
      </c>
      <c r="BK239" s="240">
        <f>ROUND(I239*H239,2)</f>
        <v>0</v>
      </c>
      <c r="BL239" s="18" t="s">
        <v>440</v>
      </c>
      <c r="BM239" s="239" t="s">
        <v>1243</v>
      </c>
    </row>
    <row r="240" s="13" customFormat="1">
      <c r="A240" s="13"/>
      <c r="B240" s="241"/>
      <c r="C240" s="242"/>
      <c r="D240" s="243" t="s">
        <v>372</v>
      </c>
      <c r="E240" s="244" t="s">
        <v>1</v>
      </c>
      <c r="F240" s="245" t="s">
        <v>3751</v>
      </c>
      <c r="G240" s="242"/>
      <c r="H240" s="246">
        <v>17</v>
      </c>
      <c r="I240" s="247"/>
      <c r="J240" s="242"/>
      <c r="K240" s="242"/>
      <c r="L240" s="248"/>
      <c r="M240" s="249"/>
      <c r="N240" s="250"/>
      <c r="O240" s="250"/>
      <c r="P240" s="250"/>
      <c r="Q240" s="250"/>
      <c r="R240" s="250"/>
      <c r="S240" s="250"/>
      <c r="T240" s="25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2" t="s">
        <v>372</v>
      </c>
      <c r="AU240" s="252" t="s">
        <v>88</v>
      </c>
      <c r="AV240" s="13" t="s">
        <v>88</v>
      </c>
      <c r="AW240" s="13" t="s">
        <v>32</v>
      </c>
      <c r="AX240" s="13" t="s">
        <v>76</v>
      </c>
      <c r="AY240" s="252" t="s">
        <v>362</v>
      </c>
    </row>
    <row r="241" s="14" customFormat="1">
      <c r="A241" s="14"/>
      <c r="B241" s="263"/>
      <c r="C241" s="264"/>
      <c r="D241" s="243" t="s">
        <v>372</v>
      </c>
      <c r="E241" s="265" t="s">
        <v>1</v>
      </c>
      <c r="F241" s="266" t="s">
        <v>396</v>
      </c>
      <c r="G241" s="264"/>
      <c r="H241" s="267">
        <v>17</v>
      </c>
      <c r="I241" s="268"/>
      <c r="J241" s="264"/>
      <c r="K241" s="264"/>
      <c r="L241" s="269"/>
      <c r="M241" s="270"/>
      <c r="N241" s="271"/>
      <c r="O241" s="271"/>
      <c r="P241" s="271"/>
      <c r="Q241" s="271"/>
      <c r="R241" s="271"/>
      <c r="S241" s="271"/>
      <c r="T241" s="27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73" t="s">
        <v>372</v>
      </c>
      <c r="AU241" s="273" t="s">
        <v>88</v>
      </c>
      <c r="AV241" s="14" t="s">
        <v>370</v>
      </c>
      <c r="AW241" s="14" t="s">
        <v>32</v>
      </c>
      <c r="AX241" s="14" t="s">
        <v>83</v>
      </c>
      <c r="AY241" s="273" t="s">
        <v>362</v>
      </c>
    </row>
    <row r="242" s="2" customFormat="1" ht="24.15" customHeight="1">
      <c r="A242" s="39"/>
      <c r="B242" s="40"/>
      <c r="C242" s="228" t="s">
        <v>544</v>
      </c>
      <c r="D242" s="228" t="s">
        <v>365</v>
      </c>
      <c r="E242" s="229" t="s">
        <v>3752</v>
      </c>
      <c r="F242" s="230" t="s">
        <v>3753</v>
      </c>
      <c r="G242" s="231" t="s">
        <v>470</v>
      </c>
      <c r="H242" s="232">
        <v>5</v>
      </c>
      <c r="I242" s="233"/>
      <c r="J242" s="234">
        <f>ROUND(I242*H242,2)</f>
        <v>0</v>
      </c>
      <c r="K242" s="230" t="s">
        <v>471</v>
      </c>
      <c r="L242" s="45"/>
      <c r="M242" s="235" t="s">
        <v>1</v>
      </c>
      <c r="N242" s="236" t="s">
        <v>42</v>
      </c>
      <c r="O242" s="92"/>
      <c r="P242" s="237">
        <f>O242*H242</f>
        <v>0</v>
      </c>
      <c r="Q242" s="237">
        <v>0.0021199999999999999</v>
      </c>
      <c r="R242" s="237">
        <f>Q242*H242</f>
        <v>0.0106</v>
      </c>
      <c r="S242" s="237">
        <v>0</v>
      </c>
      <c r="T242" s="238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440</v>
      </c>
      <c r="AT242" s="239" t="s">
        <v>365</v>
      </c>
      <c r="AU242" s="239" t="s">
        <v>88</v>
      </c>
      <c r="AY242" s="18" t="s">
        <v>362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88</v>
      </c>
      <c r="BK242" s="240">
        <f>ROUND(I242*H242,2)</f>
        <v>0</v>
      </c>
      <c r="BL242" s="18" t="s">
        <v>440</v>
      </c>
      <c r="BM242" s="239" t="s">
        <v>1249</v>
      </c>
    </row>
    <row r="243" s="13" customFormat="1">
      <c r="A243" s="13"/>
      <c r="B243" s="241"/>
      <c r="C243" s="242"/>
      <c r="D243" s="243" t="s">
        <v>372</v>
      </c>
      <c r="E243" s="244" t="s">
        <v>1</v>
      </c>
      <c r="F243" s="245" t="s">
        <v>3754</v>
      </c>
      <c r="G243" s="242"/>
      <c r="H243" s="246">
        <v>5</v>
      </c>
      <c r="I243" s="247"/>
      <c r="J243" s="242"/>
      <c r="K243" s="242"/>
      <c r="L243" s="248"/>
      <c r="M243" s="249"/>
      <c r="N243" s="250"/>
      <c r="O243" s="250"/>
      <c r="P243" s="250"/>
      <c r="Q243" s="250"/>
      <c r="R243" s="250"/>
      <c r="S243" s="250"/>
      <c r="T243" s="25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2" t="s">
        <v>372</v>
      </c>
      <c r="AU243" s="252" t="s">
        <v>88</v>
      </c>
      <c r="AV243" s="13" t="s">
        <v>88</v>
      </c>
      <c r="AW243" s="13" t="s">
        <v>32</v>
      </c>
      <c r="AX243" s="13" t="s">
        <v>76</v>
      </c>
      <c r="AY243" s="252" t="s">
        <v>362</v>
      </c>
    </row>
    <row r="244" s="14" customFormat="1">
      <c r="A244" s="14"/>
      <c r="B244" s="263"/>
      <c r="C244" s="264"/>
      <c r="D244" s="243" t="s">
        <v>372</v>
      </c>
      <c r="E244" s="265" t="s">
        <v>1</v>
      </c>
      <c r="F244" s="266" t="s">
        <v>396</v>
      </c>
      <c r="G244" s="264"/>
      <c r="H244" s="267">
        <v>5</v>
      </c>
      <c r="I244" s="268"/>
      <c r="J244" s="264"/>
      <c r="K244" s="264"/>
      <c r="L244" s="269"/>
      <c r="M244" s="270"/>
      <c r="N244" s="271"/>
      <c r="O244" s="271"/>
      <c r="P244" s="271"/>
      <c r="Q244" s="271"/>
      <c r="R244" s="271"/>
      <c r="S244" s="271"/>
      <c r="T244" s="27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73" t="s">
        <v>372</v>
      </c>
      <c r="AU244" s="273" t="s">
        <v>88</v>
      </c>
      <c r="AV244" s="14" t="s">
        <v>370</v>
      </c>
      <c r="AW244" s="14" t="s">
        <v>32</v>
      </c>
      <c r="AX244" s="14" t="s">
        <v>83</v>
      </c>
      <c r="AY244" s="273" t="s">
        <v>362</v>
      </c>
    </row>
    <row r="245" s="2" customFormat="1" ht="24.15" customHeight="1">
      <c r="A245" s="39"/>
      <c r="B245" s="40"/>
      <c r="C245" s="228" t="s">
        <v>548</v>
      </c>
      <c r="D245" s="228" t="s">
        <v>365</v>
      </c>
      <c r="E245" s="229" t="s">
        <v>3755</v>
      </c>
      <c r="F245" s="230" t="s">
        <v>3756</v>
      </c>
      <c r="G245" s="231" t="s">
        <v>470</v>
      </c>
      <c r="H245" s="232">
        <v>3</v>
      </c>
      <c r="I245" s="233"/>
      <c r="J245" s="234">
        <f>ROUND(I245*H245,2)</f>
        <v>0</v>
      </c>
      <c r="K245" s="230" t="s">
        <v>369</v>
      </c>
      <c r="L245" s="45"/>
      <c r="M245" s="235" t="s">
        <v>1</v>
      </c>
      <c r="N245" s="236" t="s">
        <v>42</v>
      </c>
      <c r="O245" s="92"/>
      <c r="P245" s="237">
        <f>O245*H245</f>
        <v>0</v>
      </c>
      <c r="Q245" s="237">
        <v>0.0022200000000000002</v>
      </c>
      <c r="R245" s="237">
        <f>Q245*H245</f>
        <v>0.006660000000000001</v>
      </c>
      <c r="S245" s="237">
        <v>0</v>
      </c>
      <c r="T245" s="238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9" t="s">
        <v>440</v>
      </c>
      <c r="AT245" s="239" t="s">
        <v>365</v>
      </c>
      <c r="AU245" s="239" t="s">
        <v>88</v>
      </c>
      <c r="AY245" s="18" t="s">
        <v>362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8" t="s">
        <v>88</v>
      </c>
      <c r="BK245" s="240">
        <f>ROUND(I245*H245,2)</f>
        <v>0</v>
      </c>
      <c r="BL245" s="18" t="s">
        <v>440</v>
      </c>
      <c r="BM245" s="239" t="s">
        <v>1258</v>
      </c>
    </row>
    <row r="246" s="13" customFormat="1">
      <c r="A246" s="13"/>
      <c r="B246" s="241"/>
      <c r="C246" s="242"/>
      <c r="D246" s="243" t="s">
        <v>372</v>
      </c>
      <c r="E246" s="244" t="s">
        <v>1</v>
      </c>
      <c r="F246" s="245" t="s">
        <v>3757</v>
      </c>
      <c r="G246" s="242"/>
      <c r="H246" s="246">
        <v>3</v>
      </c>
      <c r="I246" s="247"/>
      <c r="J246" s="242"/>
      <c r="K246" s="242"/>
      <c r="L246" s="248"/>
      <c r="M246" s="249"/>
      <c r="N246" s="250"/>
      <c r="O246" s="250"/>
      <c r="P246" s="250"/>
      <c r="Q246" s="250"/>
      <c r="R246" s="250"/>
      <c r="S246" s="250"/>
      <c r="T246" s="251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2" t="s">
        <v>372</v>
      </c>
      <c r="AU246" s="252" t="s">
        <v>88</v>
      </c>
      <c r="AV246" s="13" t="s">
        <v>88</v>
      </c>
      <c r="AW246" s="13" t="s">
        <v>32</v>
      </c>
      <c r="AX246" s="13" t="s">
        <v>76</v>
      </c>
      <c r="AY246" s="252" t="s">
        <v>362</v>
      </c>
    </row>
    <row r="247" s="14" customFormat="1">
      <c r="A247" s="14"/>
      <c r="B247" s="263"/>
      <c r="C247" s="264"/>
      <c r="D247" s="243" t="s">
        <v>372</v>
      </c>
      <c r="E247" s="265" t="s">
        <v>1</v>
      </c>
      <c r="F247" s="266" t="s">
        <v>396</v>
      </c>
      <c r="G247" s="264"/>
      <c r="H247" s="267">
        <v>3</v>
      </c>
      <c r="I247" s="268"/>
      <c r="J247" s="264"/>
      <c r="K247" s="264"/>
      <c r="L247" s="269"/>
      <c r="M247" s="270"/>
      <c r="N247" s="271"/>
      <c r="O247" s="271"/>
      <c r="P247" s="271"/>
      <c r="Q247" s="271"/>
      <c r="R247" s="271"/>
      <c r="S247" s="271"/>
      <c r="T247" s="27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73" t="s">
        <v>372</v>
      </c>
      <c r="AU247" s="273" t="s">
        <v>88</v>
      </c>
      <c r="AV247" s="14" t="s">
        <v>370</v>
      </c>
      <c r="AW247" s="14" t="s">
        <v>32</v>
      </c>
      <c r="AX247" s="14" t="s">
        <v>83</v>
      </c>
      <c r="AY247" s="273" t="s">
        <v>362</v>
      </c>
    </row>
    <row r="248" s="2" customFormat="1" ht="16.5" customHeight="1">
      <c r="A248" s="39"/>
      <c r="B248" s="40"/>
      <c r="C248" s="228" t="s">
        <v>554</v>
      </c>
      <c r="D248" s="228" t="s">
        <v>365</v>
      </c>
      <c r="E248" s="229" t="s">
        <v>3758</v>
      </c>
      <c r="F248" s="230" t="s">
        <v>3759</v>
      </c>
      <c r="G248" s="231" t="s">
        <v>470</v>
      </c>
      <c r="H248" s="232">
        <v>1</v>
      </c>
      <c r="I248" s="233"/>
      <c r="J248" s="234">
        <f>ROUND(I248*H248,2)</f>
        <v>0</v>
      </c>
      <c r="K248" s="230" t="s">
        <v>369</v>
      </c>
      <c r="L248" s="45"/>
      <c r="M248" s="235" t="s">
        <v>1</v>
      </c>
      <c r="N248" s="236" t="s">
        <v>42</v>
      </c>
      <c r="O248" s="92"/>
      <c r="P248" s="237">
        <f>O248*H248</f>
        <v>0</v>
      </c>
      <c r="Q248" s="237">
        <v>0.00029</v>
      </c>
      <c r="R248" s="237">
        <f>Q248*H248</f>
        <v>0.00029</v>
      </c>
      <c r="S248" s="237">
        <v>0</v>
      </c>
      <c r="T248" s="23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440</v>
      </c>
      <c r="AT248" s="239" t="s">
        <v>365</v>
      </c>
      <c r="AU248" s="239" t="s">
        <v>88</v>
      </c>
      <c r="AY248" s="18" t="s">
        <v>362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88</v>
      </c>
      <c r="BK248" s="240">
        <f>ROUND(I248*H248,2)</f>
        <v>0</v>
      </c>
      <c r="BL248" s="18" t="s">
        <v>440</v>
      </c>
      <c r="BM248" s="239" t="s">
        <v>1199</v>
      </c>
    </row>
    <row r="249" s="13" customFormat="1">
      <c r="A249" s="13"/>
      <c r="B249" s="241"/>
      <c r="C249" s="242"/>
      <c r="D249" s="243" t="s">
        <v>372</v>
      </c>
      <c r="E249" s="244" t="s">
        <v>1</v>
      </c>
      <c r="F249" s="245" t="s">
        <v>3760</v>
      </c>
      <c r="G249" s="242"/>
      <c r="H249" s="246">
        <v>1</v>
      </c>
      <c r="I249" s="247"/>
      <c r="J249" s="242"/>
      <c r="K249" s="242"/>
      <c r="L249" s="248"/>
      <c r="M249" s="249"/>
      <c r="N249" s="250"/>
      <c r="O249" s="250"/>
      <c r="P249" s="250"/>
      <c r="Q249" s="250"/>
      <c r="R249" s="250"/>
      <c r="S249" s="250"/>
      <c r="T249" s="25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2" t="s">
        <v>372</v>
      </c>
      <c r="AU249" s="252" t="s">
        <v>88</v>
      </c>
      <c r="AV249" s="13" t="s">
        <v>88</v>
      </c>
      <c r="AW249" s="13" t="s">
        <v>32</v>
      </c>
      <c r="AX249" s="13" t="s">
        <v>76</v>
      </c>
      <c r="AY249" s="252" t="s">
        <v>362</v>
      </c>
    </row>
    <row r="250" s="14" customFormat="1">
      <c r="A250" s="14"/>
      <c r="B250" s="263"/>
      <c r="C250" s="264"/>
      <c r="D250" s="243" t="s">
        <v>372</v>
      </c>
      <c r="E250" s="265" t="s">
        <v>1</v>
      </c>
      <c r="F250" s="266" t="s">
        <v>396</v>
      </c>
      <c r="G250" s="264"/>
      <c r="H250" s="267">
        <v>1</v>
      </c>
      <c r="I250" s="268"/>
      <c r="J250" s="264"/>
      <c r="K250" s="264"/>
      <c r="L250" s="269"/>
      <c r="M250" s="270"/>
      <c r="N250" s="271"/>
      <c r="O250" s="271"/>
      <c r="P250" s="271"/>
      <c r="Q250" s="271"/>
      <c r="R250" s="271"/>
      <c r="S250" s="271"/>
      <c r="T250" s="27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73" t="s">
        <v>372</v>
      </c>
      <c r="AU250" s="273" t="s">
        <v>88</v>
      </c>
      <c r="AV250" s="14" t="s">
        <v>370</v>
      </c>
      <c r="AW250" s="14" t="s">
        <v>32</v>
      </c>
      <c r="AX250" s="14" t="s">
        <v>83</v>
      </c>
      <c r="AY250" s="273" t="s">
        <v>362</v>
      </c>
    </row>
    <row r="251" s="2" customFormat="1" ht="21.75" customHeight="1">
      <c r="A251" s="39"/>
      <c r="B251" s="40"/>
      <c r="C251" s="228" t="s">
        <v>564</v>
      </c>
      <c r="D251" s="228" t="s">
        <v>365</v>
      </c>
      <c r="E251" s="229" t="s">
        <v>3761</v>
      </c>
      <c r="F251" s="230" t="s">
        <v>3762</v>
      </c>
      <c r="G251" s="231" t="s">
        <v>470</v>
      </c>
      <c r="H251" s="232">
        <v>9</v>
      </c>
      <c r="I251" s="233"/>
      <c r="J251" s="234">
        <f>ROUND(I251*H251,2)</f>
        <v>0</v>
      </c>
      <c r="K251" s="230" t="s">
        <v>369</v>
      </c>
      <c r="L251" s="45"/>
      <c r="M251" s="235" t="s">
        <v>1</v>
      </c>
      <c r="N251" s="236" t="s">
        <v>42</v>
      </c>
      <c r="O251" s="92"/>
      <c r="P251" s="237">
        <f>O251*H251</f>
        <v>0</v>
      </c>
      <c r="Q251" s="237">
        <v>0.00018000000000000001</v>
      </c>
      <c r="R251" s="237">
        <f>Q251*H251</f>
        <v>0.0016200000000000001</v>
      </c>
      <c r="S251" s="237">
        <v>0</v>
      </c>
      <c r="T251" s="238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9" t="s">
        <v>440</v>
      </c>
      <c r="AT251" s="239" t="s">
        <v>365</v>
      </c>
      <c r="AU251" s="239" t="s">
        <v>88</v>
      </c>
      <c r="AY251" s="18" t="s">
        <v>362</v>
      </c>
      <c r="BE251" s="240">
        <f>IF(N251="základní",J251,0)</f>
        <v>0</v>
      </c>
      <c r="BF251" s="240">
        <f>IF(N251="snížená",J251,0)</f>
        <v>0</v>
      </c>
      <c r="BG251" s="240">
        <f>IF(N251="zákl. přenesená",J251,0)</f>
        <v>0</v>
      </c>
      <c r="BH251" s="240">
        <f>IF(N251="sníž. přenesená",J251,0)</f>
        <v>0</v>
      </c>
      <c r="BI251" s="240">
        <f>IF(N251="nulová",J251,0)</f>
        <v>0</v>
      </c>
      <c r="BJ251" s="18" t="s">
        <v>88</v>
      </c>
      <c r="BK251" s="240">
        <f>ROUND(I251*H251,2)</f>
        <v>0</v>
      </c>
      <c r="BL251" s="18" t="s">
        <v>440</v>
      </c>
      <c r="BM251" s="239" t="s">
        <v>1280</v>
      </c>
    </row>
    <row r="252" s="13" customFormat="1">
      <c r="A252" s="13"/>
      <c r="B252" s="241"/>
      <c r="C252" s="242"/>
      <c r="D252" s="243" t="s">
        <v>372</v>
      </c>
      <c r="E252" s="244" t="s">
        <v>1</v>
      </c>
      <c r="F252" s="245" t="s">
        <v>5317</v>
      </c>
      <c r="G252" s="242"/>
      <c r="H252" s="246">
        <v>9</v>
      </c>
      <c r="I252" s="247"/>
      <c r="J252" s="242"/>
      <c r="K252" s="242"/>
      <c r="L252" s="248"/>
      <c r="M252" s="249"/>
      <c r="N252" s="250"/>
      <c r="O252" s="250"/>
      <c r="P252" s="250"/>
      <c r="Q252" s="250"/>
      <c r="R252" s="250"/>
      <c r="S252" s="250"/>
      <c r="T252" s="25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2" t="s">
        <v>372</v>
      </c>
      <c r="AU252" s="252" t="s">
        <v>88</v>
      </c>
      <c r="AV252" s="13" t="s">
        <v>88</v>
      </c>
      <c r="AW252" s="13" t="s">
        <v>32</v>
      </c>
      <c r="AX252" s="13" t="s">
        <v>76</v>
      </c>
      <c r="AY252" s="252" t="s">
        <v>362</v>
      </c>
    </row>
    <row r="253" s="14" customFormat="1">
      <c r="A253" s="14"/>
      <c r="B253" s="263"/>
      <c r="C253" s="264"/>
      <c r="D253" s="243" t="s">
        <v>372</v>
      </c>
      <c r="E253" s="265" t="s">
        <v>1</v>
      </c>
      <c r="F253" s="266" t="s">
        <v>396</v>
      </c>
      <c r="G253" s="264"/>
      <c r="H253" s="267">
        <v>9</v>
      </c>
      <c r="I253" s="268"/>
      <c r="J253" s="264"/>
      <c r="K253" s="264"/>
      <c r="L253" s="269"/>
      <c r="M253" s="270"/>
      <c r="N253" s="271"/>
      <c r="O253" s="271"/>
      <c r="P253" s="271"/>
      <c r="Q253" s="271"/>
      <c r="R253" s="271"/>
      <c r="S253" s="271"/>
      <c r="T253" s="27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73" t="s">
        <v>372</v>
      </c>
      <c r="AU253" s="273" t="s">
        <v>88</v>
      </c>
      <c r="AV253" s="14" t="s">
        <v>370</v>
      </c>
      <c r="AW253" s="14" t="s">
        <v>32</v>
      </c>
      <c r="AX253" s="14" t="s">
        <v>83</v>
      </c>
      <c r="AY253" s="273" t="s">
        <v>362</v>
      </c>
    </row>
    <row r="254" s="2" customFormat="1" ht="24.15" customHeight="1">
      <c r="A254" s="39"/>
      <c r="B254" s="40"/>
      <c r="C254" s="253" t="s">
        <v>574</v>
      </c>
      <c r="D254" s="253" t="s">
        <v>380</v>
      </c>
      <c r="E254" s="254" t="s">
        <v>3764</v>
      </c>
      <c r="F254" s="255" t="s">
        <v>3765</v>
      </c>
      <c r="G254" s="256" t="s">
        <v>470</v>
      </c>
      <c r="H254" s="257">
        <v>15</v>
      </c>
      <c r="I254" s="258"/>
      <c r="J254" s="259">
        <f>ROUND(I254*H254,2)</f>
        <v>0</v>
      </c>
      <c r="K254" s="255" t="s">
        <v>369</v>
      </c>
      <c r="L254" s="260"/>
      <c r="M254" s="261" t="s">
        <v>1</v>
      </c>
      <c r="N254" s="262" t="s">
        <v>42</v>
      </c>
      <c r="O254" s="92"/>
      <c r="P254" s="237">
        <f>O254*H254</f>
        <v>0</v>
      </c>
      <c r="Q254" s="237">
        <v>0.00029999999999999997</v>
      </c>
      <c r="R254" s="237">
        <f>Q254*H254</f>
        <v>0.0044999999999999997</v>
      </c>
      <c r="S254" s="237">
        <v>0</v>
      </c>
      <c r="T254" s="238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9" t="s">
        <v>526</v>
      </c>
      <c r="AT254" s="239" t="s">
        <v>380</v>
      </c>
      <c r="AU254" s="239" t="s">
        <v>88</v>
      </c>
      <c r="AY254" s="18" t="s">
        <v>362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8" t="s">
        <v>88</v>
      </c>
      <c r="BK254" s="240">
        <f>ROUND(I254*H254,2)</f>
        <v>0</v>
      </c>
      <c r="BL254" s="18" t="s">
        <v>440</v>
      </c>
      <c r="BM254" s="239" t="s">
        <v>1293</v>
      </c>
    </row>
    <row r="255" s="13" customFormat="1">
      <c r="A255" s="13"/>
      <c r="B255" s="241"/>
      <c r="C255" s="242"/>
      <c r="D255" s="243" t="s">
        <v>372</v>
      </c>
      <c r="E255" s="244" t="s">
        <v>1</v>
      </c>
      <c r="F255" s="245" t="s">
        <v>3766</v>
      </c>
      <c r="G255" s="242"/>
      <c r="H255" s="246">
        <v>15</v>
      </c>
      <c r="I255" s="247"/>
      <c r="J255" s="242"/>
      <c r="K255" s="242"/>
      <c r="L255" s="248"/>
      <c r="M255" s="249"/>
      <c r="N255" s="250"/>
      <c r="O255" s="250"/>
      <c r="P255" s="250"/>
      <c r="Q255" s="250"/>
      <c r="R255" s="250"/>
      <c r="S255" s="250"/>
      <c r="T255" s="25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2" t="s">
        <v>372</v>
      </c>
      <c r="AU255" s="252" t="s">
        <v>88</v>
      </c>
      <c r="AV255" s="13" t="s">
        <v>88</v>
      </c>
      <c r="AW255" s="13" t="s">
        <v>32</v>
      </c>
      <c r="AX255" s="13" t="s">
        <v>76</v>
      </c>
      <c r="AY255" s="252" t="s">
        <v>362</v>
      </c>
    </row>
    <row r="256" s="14" customFormat="1">
      <c r="A256" s="14"/>
      <c r="B256" s="263"/>
      <c r="C256" s="264"/>
      <c r="D256" s="243" t="s">
        <v>372</v>
      </c>
      <c r="E256" s="265" t="s">
        <v>1</v>
      </c>
      <c r="F256" s="266" t="s">
        <v>396</v>
      </c>
      <c r="G256" s="264"/>
      <c r="H256" s="267">
        <v>15</v>
      </c>
      <c r="I256" s="268"/>
      <c r="J256" s="264"/>
      <c r="K256" s="264"/>
      <c r="L256" s="269"/>
      <c r="M256" s="270"/>
      <c r="N256" s="271"/>
      <c r="O256" s="271"/>
      <c r="P256" s="271"/>
      <c r="Q256" s="271"/>
      <c r="R256" s="271"/>
      <c r="S256" s="271"/>
      <c r="T256" s="27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73" t="s">
        <v>372</v>
      </c>
      <c r="AU256" s="273" t="s">
        <v>88</v>
      </c>
      <c r="AV256" s="14" t="s">
        <v>370</v>
      </c>
      <c r="AW256" s="14" t="s">
        <v>32</v>
      </c>
      <c r="AX256" s="14" t="s">
        <v>83</v>
      </c>
      <c r="AY256" s="273" t="s">
        <v>362</v>
      </c>
    </row>
    <row r="257" s="2" customFormat="1" ht="21.75" customHeight="1">
      <c r="A257" s="39"/>
      <c r="B257" s="40"/>
      <c r="C257" s="228" t="s">
        <v>1128</v>
      </c>
      <c r="D257" s="228" t="s">
        <v>365</v>
      </c>
      <c r="E257" s="229" t="s">
        <v>3767</v>
      </c>
      <c r="F257" s="230" t="s">
        <v>3768</v>
      </c>
      <c r="G257" s="231" t="s">
        <v>403</v>
      </c>
      <c r="H257" s="232">
        <v>790</v>
      </c>
      <c r="I257" s="233"/>
      <c r="J257" s="234">
        <f>ROUND(I257*H257,2)</f>
        <v>0</v>
      </c>
      <c r="K257" s="230" t="s">
        <v>369</v>
      </c>
      <c r="L257" s="45"/>
      <c r="M257" s="235" t="s">
        <v>1</v>
      </c>
      <c r="N257" s="236" t="s">
        <v>42</v>
      </c>
      <c r="O257" s="92"/>
      <c r="P257" s="237">
        <f>O257*H257</f>
        <v>0</v>
      </c>
      <c r="Q257" s="237">
        <v>0</v>
      </c>
      <c r="R257" s="237">
        <f>Q257*H257</f>
        <v>0</v>
      </c>
      <c r="S257" s="237">
        <v>0</v>
      </c>
      <c r="T257" s="238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9" t="s">
        <v>440</v>
      </c>
      <c r="AT257" s="239" t="s">
        <v>365</v>
      </c>
      <c r="AU257" s="239" t="s">
        <v>88</v>
      </c>
      <c r="AY257" s="18" t="s">
        <v>362</v>
      </c>
      <c r="BE257" s="240">
        <f>IF(N257="základní",J257,0)</f>
        <v>0</v>
      </c>
      <c r="BF257" s="240">
        <f>IF(N257="snížená",J257,0)</f>
        <v>0</v>
      </c>
      <c r="BG257" s="240">
        <f>IF(N257="zákl. přenesená",J257,0)</f>
        <v>0</v>
      </c>
      <c r="BH257" s="240">
        <f>IF(N257="sníž. přenesená",J257,0)</f>
        <v>0</v>
      </c>
      <c r="BI257" s="240">
        <f>IF(N257="nulová",J257,0)</f>
        <v>0</v>
      </c>
      <c r="BJ257" s="18" t="s">
        <v>88</v>
      </c>
      <c r="BK257" s="240">
        <f>ROUND(I257*H257,2)</f>
        <v>0</v>
      </c>
      <c r="BL257" s="18" t="s">
        <v>440</v>
      </c>
      <c r="BM257" s="239" t="s">
        <v>1307</v>
      </c>
    </row>
    <row r="258" s="13" customFormat="1">
      <c r="A258" s="13"/>
      <c r="B258" s="241"/>
      <c r="C258" s="242"/>
      <c r="D258" s="243" t="s">
        <v>372</v>
      </c>
      <c r="E258" s="244" t="s">
        <v>1</v>
      </c>
      <c r="F258" s="245" t="s">
        <v>5318</v>
      </c>
      <c r="G258" s="242"/>
      <c r="H258" s="246">
        <v>790</v>
      </c>
      <c r="I258" s="247"/>
      <c r="J258" s="242"/>
      <c r="K258" s="242"/>
      <c r="L258" s="248"/>
      <c r="M258" s="249"/>
      <c r="N258" s="250"/>
      <c r="O258" s="250"/>
      <c r="P258" s="250"/>
      <c r="Q258" s="250"/>
      <c r="R258" s="250"/>
      <c r="S258" s="250"/>
      <c r="T258" s="25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2" t="s">
        <v>372</v>
      </c>
      <c r="AU258" s="252" t="s">
        <v>88</v>
      </c>
      <c r="AV258" s="13" t="s">
        <v>88</v>
      </c>
      <c r="AW258" s="13" t="s">
        <v>32</v>
      </c>
      <c r="AX258" s="13" t="s">
        <v>76</v>
      </c>
      <c r="AY258" s="252" t="s">
        <v>362</v>
      </c>
    </row>
    <row r="259" s="14" customFormat="1">
      <c r="A259" s="14"/>
      <c r="B259" s="263"/>
      <c r="C259" s="264"/>
      <c r="D259" s="243" t="s">
        <v>372</v>
      </c>
      <c r="E259" s="265" t="s">
        <v>1</v>
      </c>
      <c r="F259" s="266" t="s">
        <v>396</v>
      </c>
      <c r="G259" s="264"/>
      <c r="H259" s="267">
        <v>790</v>
      </c>
      <c r="I259" s="268"/>
      <c r="J259" s="264"/>
      <c r="K259" s="264"/>
      <c r="L259" s="269"/>
      <c r="M259" s="270"/>
      <c r="N259" s="271"/>
      <c r="O259" s="271"/>
      <c r="P259" s="271"/>
      <c r="Q259" s="271"/>
      <c r="R259" s="271"/>
      <c r="S259" s="271"/>
      <c r="T259" s="27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73" t="s">
        <v>372</v>
      </c>
      <c r="AU259" s="273" t="s">
        <v>88</v>
      </c>
      <c r="AV259" s="14" t="s">
        <v>370</v>
      </c>
      <c r="AW259" s="14" t="s">
        <v>32</v>
      </c>
      <c r="AX259" s="14" t="s">
        <v>83</v>
      </c>
      <c r="AY259" s="273" t="s">
        <v>362</v>
      </c>
    </row>
    <row r="260" s="2" customFormat="1" ht="24.15" customHeight="1">
      <c r="A260" s="39"/>
      <c r="B260" s="40"/>
      <c r="C260" s="228" t="s">
        <v>1132</v>
      </c>
      <c r="D260" s="228" t="s">
        <v>365</v>
      </c>
      <c r="E260" s="229" t="s">
        <v>3770</v>
      </c>
      <c r="F260" s="230" t="s">
        <v>3771</v>
      </c>
      <c r="G260" s="231" t="s">
        <v>403</v>
      </c>
      <c r="H260" s="232">
        <v>37</v>
      </c>
      <c r="I260" s="233"/>
      <c r="J260" s="234">
        <f>ROUND(I260*H260,2)</f>
        <v>0</v>
      </c>
      <c r="K260" s="230" t="s">
        <v>369</v>
      </c>
      <c r="L260" s="45"/>
      <c r="M260" s="235" t="s">
        <v>1</v>
      </c>
      <c r="N260" s="236" t="s">
        <v>42</v>
      </c>
      <c r="O260" s="92"/>
      <c r="P260" s="237">
        <f>O260*H260</f>
        <v>0</v>
      </c>
      <c r="Q260" s="237">
        <v>0</v>
      </c>
      <c r="R260" s="237">
        <f>Q260*H260</f>
        <v>0</v>
      </c>
      <c r="S260" s="237">
        <v>0</v>
      </c>
      <c r="T260" s="238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9" t="s">
        <v>440</v>
      </c>
      <c r="AT260" s="239" t="s">
        <v>365</v>
      </c>
      <c r="AU260" s="239" t="s">
        <v>88</v>
      </c>
      <c r="AY260" s="18" t="s">
        <v>362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8" t="s">
        <v>88</v>
      </c>
      <c r="BK260" s="240">
        <f>ROUND(I260*H260,2)</f>
        <v>0</v>
      </c>
      <c r="BL260" s="18" t="s">
        <v>440</v>
      </c>
      <c r="BM260" s="239" t="s">
        <v>1319</v>
      </c>
    </row>
    <row r="261" s="13" customFormat="1">
      <c r="A261" s="13"/>
      <c r="B261" s="241"/>
      <c r="C261" s="242"/>
      <c r="D261" s="243" t="s">
        <v>372</v>
      </c>
      <c r="E261" s="244" t="s">
        <v>1</v>
      </c>
      <c r="F261" s="245" t="s">
        <v>5319</v>
      </c>
      <c r="G261" s="242"/>
      <c r="H261" s="246">
        <v>37</v>
      </c>
      <c r="I261" s="247"/>
      <c r="J261" s="242"/>
      <c r="K261" s="242"/>
      <c r="L261" s="248"/>
      <c r="M261" s="249"/>
      <c r="N261" s="250"/>
      <c r="O261" s="250"/>
      <c r="P261" s="250"/>
      <c r="Q261" s="250"/>
      <c r="R261" s="250"/>
      <c r="S261" s="250"/>
      <c r="T261" s="251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2" t="s">
        <v>372</v>
      </c>
      <c r="AU261" s="252" t="s">
        <v>88</v>
      </c>
      <c r="AV261" s="13" t="s">
        <v>88</v>
      </c>
      <c r="AW261" s="13" t="s">
        <v>32</v>
      </c>
      <c r="AX261" s="13" t="s">
        <v>76</v>
      </c>
      <c r="AY261" s="252" t="s">
        <v>362</v>
      </c>
    </row>
    <row r="262" s="14" customFormat="1">
      <c r="A262" s="14"/>
      <c r="B262" s="263"/>
      <c r="C262" s="264"/>
      <c r="D262" s="243" t="s">
        <v>372</v>
      </c>
      <c r="E262" s="265" t="s">
        <v>1</v>
      </c>
      <c r="F262" s="266" t="s">
        <v>396</v>
      </c>
      <c r="G262" s="264"/>
      <c r="H262" s="267">
        <v>37</v>
      </c>
      <c r="I262" s="268"/>
      <c r="J262" s="264"/>
      <c r="K262" s="264"/>
      <c r="L262" s="269"/>
      <c r="M262" s="270"/>
      <c r="N262" s="271"/>
      <c r="O262" s="271"/>
      <c r="P262" s="271"/>
      <c r="Q262" s="271"/>
      <c r="R262" s="271"/>
      <c r="S262" s="271"/>
      <c r="T262" s="27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73" t="s">
        <v>372</v>
      </c>
      <c r="AU262" s="273" t="s">
        <v>88</v>
      </c>
      <c r="AV262" s="14" t="s">
        <v>370</v>
      </c>
      <c r="AW262" s="14" t="s">
        <v>32</v>
      </c>
      <c r="AX262" s="14" t="s">
        <v>83</v>
      </c>
      <c r="AY262" s="273" t="s">
        <v>362</v>
      </c>
    </row>
    <row r="263" s="2" customFormat="1" ht="24.15" customHeight="1">
      <c r="A263" s="39"/>
      <c r="B263" s="40"/>
      <c r="C263" s="228" t="s">
        <v>1136</v>
      </c>
      <c r="D263" s="228" t="s">
        <v>365</v>
      </c>
      <c r="E263" s="229" t="s">
        <v>2008</v>
      </c>
      <c r="F263" s="230" t="s">
        <v>3773</v>
      </c>
      <c r="G263" s="231" t="s">
        <v>482</v>
      </c>
      <c r="H263" s="232">
        <v>2.9380000000000002</v>
      </c>
      <c r="I263" s="233"/>
      <c r="J263" s="234">
        <f>ROUND(I263*H263,2)</f>
        <v>0</v>
      </c>
      <c r="K263" s="230" t="s">
        <v>369</v>
      </c>
      <c r="L263" s="45"/>
      <c r="M263" s="235" t="s">
        <v>1</v>
      </c>
      <c r="N263" s="236" t="s">
        <v>42</v>
      </c>
      <c r="O263" s="92"/>
      <c r="P263" s="237">
        <f>O263*H263</f>
        <v>0</v>
      </c>
      <c r="Q263" s="237">
        <v>0</v>
      </c>
      <c r="R263" s="237">
        <f>Q263*H263</f>
        <v>0</v>
      </c>
      <c r="S263" s="237">
        <v>0</v>
      </c>
      <c r="T263" s="238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9" t="s">
        <v>440</v>
      </c>
      <c r="AT263" s="239" t="s">
        <v>365</v>
      </c>
      <c r="AU263" s="239" t="s">
        <v>88</v>
      </c>
      <c r="AY263" s="18" t="s">
        <v>362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8" t="s">
        <v>88</v>
      </c>
      <c r="BK263" s="240">
        <f>ROUND(I263*H263,2)</f>
        <v>0</v>
      </c>
      <c r="BL263" s="18" t="s">
        <v>440</v>
      </c>
      <c r="BM263" s="239" t="s">
        <v>1336</v>
      </c>
    </row>
    <row r="264" s="12" customFormat="1" ht="22.8" customHeight="1">
      <c r="A264" s="12"/>
      <c r="B264" s="212"/>
      <c r="C264" s="213"/>
      <c r="D264" s="214" t="s">
        <v>75</v>
      </c>
      <c r="E264" s="226" t="s">
        <v>622</v>
      </c>
      <c r="F264" s="226" t="s">
        <v>623</v>
      </c>
      <c r="G264" s="213"/>
      <c r="H264" s="213"/>
      <c r="I264" s="216"/>
      <c r="J264" s="227">
        <f>BK264</f>
        <v>0</v>
      </c>
      <c r="K264" s="213"/>
      <c r="L264" s="218"/>
      <c r="M264" s="219"/>
      <c r="N264" s="220"/>
      <c r="O264" s="220"/>
      <c r="P264" s="221">
        <f>SUM(P265:P385)</f>
        <v>0</v>
      </c>
      <c r="Q264" s="220"/>
      <c r="R264" s="221">
        <f>SUM(R265:R385)</f>
        <v>3.88571</v>
      </c>
      <c r="S264" s="220"/>
      <c r="T264" s="222">
        <f>SUM(T265:T385)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23" t="s">
        <v>88</v>
      </c>
      <c r="AT264" s="224" t="s">
        <v>75</v>
      </c>
      <c r="AU264" s="224" t="s">
        <v>83</v>
      </c>
      <c r="AY264" s="223" t="s">
        <v>362</v>
      </c>
      <c r="BK264" s="225">
        <f>SUM(BK265:BK385)</f>
        <v>0</v>
      </c>
    </row>
    <row r="265" s="2" customFormat="1" ht="24.15" customHeight="1">
      <c r="A265" s="39"/>
      <c r="B265" s="40"/>
      <c r="C265" s="228" t="s">
        <v>1141</v>
      </c>
      <c r="D265" s="228" t="s">
        <v>365</v>
      </c>
      <c r="E265" s="229" t="s">
        <v>3776</v>
      </c>
      <c r="F265" s="230" t="s">
        <v>3777</v>
      </c>
      <c r="G265" s="231" t="s">
        <v>403</v>
      </c>
      <c r="H265" s="232">
        <v>10</v>
      </c>
      <c r="I265" s="233"/>
      <c r="J265" s="234">
        <f>ROUND(I265*H265,2)</f>
        <v>0</v>
      </c>
      <c r="K265" s="230" t="s">
        <v>369</v>
      </c>
      <c r="L265" s="45"/>
      <c r="M265" s="235" t="s">
        <v>1</v>
      </c>
      <c r="N265" s="236" t="s">
        <v>42</v>
      </c>
      <c r="O265" s="92"/>
      <c r="P265" s="237">
        <f>O265*H265</f>
        <v>0</v>
      </c>
      <c r="Q265" s="237">
        <v>0.0030899999999999999</v>
      </c>
      <c r="R265" s="237">
        <f>Q265*H265</f>
        <v>0.030899999999999997</v>
      </c>
      <c r="S265" s="237">
        <v>0</v>
      </c>
      <c r="T265" s="238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9" t="s">
        <v>440</v>
      </c>
      <c r="AT265" s="239" t="s">
        <v>365</v>
      </c>
      <c r="AU265" s="239" t="s">
        <v>88</v>
      </c>
      <c r="AY265" s="18" t="s">
        <v>362</v>
      </c>
      <c r="BE265" s="240">
        <f>IF(N265="základní",J265,0)</f>
        <v>0</v>
      </c>
      <c r="BF265" s="240">
        <f>IF(N265="snížená",J265,0)</f>
        <v>0</v>
      </c>
      <c r="BG265" s="240">
        <f>IF(N265="zákl. přenesená",J265,0)</f>
        <v>0</v>
      </c>
      <c r="BH265" s="240">
        <f>IF(N265="sníž. přenesená",J265,0)</f>
        <v>0</v>
      </c>
      <c r="BI265" s="240">
        <f>IF(N265="nulová",J265,0)</f>
        <v>0</v>
      </c>
      <c r="BJ265" s="18" t="s">
        <v>88</v>
      </c>
      <c r="BK265" s="240">
        <f>ROUND(I265*H265,2)</f>
        <v>0</v>
      </c>
      <c r="BL265" s="18" t="s">
        <v>440</v>
      </c>
      <c r="BM265" s="239" t="s">
        <v>1351</v>
      </c>
    </row>
    <row r="266" s="13" customFormat="1">
      <c r="A266" s="13"/>
      <c r="B266" s="241"/>
      <c r="C266" s="242"/>
      <c r="D266" s="243" t="s">
        <v>372</v>
      </c>
      <c r="E266" s="244" t="s">
        <v>1</v>
      </c>
      <c r="F266" s="245" t="s">
        <v>3778</v>
      </c>
      <c r="G266" s="242"/>
      <c r="H266" s="246">
        <v>10</v>
      </c>
      <c r="I266" s="247"/>
      <c r="J266" s="242"/>
      <c r="K266" s="242"/>
      <c r="L266" s="248"/>
      <c r="M266" s="249"/>
      <c r="N266" s="250"/>
      <c r="O266" s="250"/>
      <c r="P266" s="250"/>
      <c r="Q266" s="250"/>
      <c r="R266" s="250"/>
      <c r="S266" s="250"/>
      <c r="T266" s="25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2" t="s">
        <v>372</v>
      </c>
      <c r="AU266" s="252" t="s">
        <v>88</v>
      </c>
      <c r="AV266" s="13" t="s">
        <v>88</v>
      </c>
      <c r="AW266" s="13" t="s">
        <v>32</v>
      </c>
      <c r="AX266" s="13" t="s">
        <v>76</v>
      </c>
      <c r="AY266" s="252" t="s">
        <v>362</v>
      </c>
    </row>
    <row r="267" s="14" customFormat="1">
      <c r="A267" s="14"/>
      <c r="B267" s="263"/>
      <c r="C267" s="264"/>
      <c r="D267" s="243" t="s">
        <v>372</v>
      </c>
      <c r="E267" s="265" t="s">
        <v>1</v>
      </c>
      <c r="F267" s="266" t="s">
        <v>396</v>
      </c>
      <c r="G267" s="264"/>
      <c r="H267" s="267">
        <v>10</v>
      </c>
      <c r="I267" s="268"/>
      <c r="J267" s="264"/>
      <c r="K267" s="264"/>
      <c r="L267" s="269"/>
      <c r="M267" s="270"/>
      <c r="N267" s="271"/>
      <c r="O267" s="271"/>
      <c r="P267" s="271"/>
      <c r="Q267" s="271"/>
      <c r="R267" s="271"/>
      <c r="S267" s="271"/>
      <c r="T267" s="27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73" t="s">
        <v>372</v>
      </c>
      <c r="AU267" s="273" t="s">
        <v>88</v>
      </c>
      <c r="AV267" s="14" t="s">
        <v>370</v>
      </c>
      <c r="AW267" s="14" t="s">
        <v>32</v>
      </c>
      <c r="AX267" s="14" t="s">
        <v>83</v>
      </c>
      <c r="AY267" s="273" t="s">
        <v>362</v>
      </c>
    </row>
    <row r="268" s="2" customFormat="1" ht="24.15" customHeight="1">
      <c r="A268" s="39"/>
      <c r="B268" s="40"/>
      <c r="C268" s="228" t="s">
        <v>1145</v>
      </c>
      <c r="D268" s="228" t="s">
        <v>365</v>
      </c>
      <c r="E268" s="229" t="s">
        <v>3779</v>
      </c>
      <c r="F268" s="230" t="s">
        <v>3780</v>
      </c>
      <c r="G268" s="231" t="s">
        <v>403</v>
      </c>
      <c r="H268" s="232">
        <v>58</v>
      </c>
      <c r="I268" s="233"/>
      <c r="J268" s="234">
        <f>ROUND(I268*H268,2)</f>
        <v>0</v>
      </c>
      <c r="K268" s="230" t="s">
        <v>369</v>
      </c>
      <c r="L268" s="45"/>
      <c r="M268" s="235" t="s">
        <v>1</v>
      </c>
      <c r="N268" s="236" t="s">
        <v>42</v>
      </c>
      <c r="O268" s="92"/>
      <c r="P268" s="237">
        <f>O268*H268</f>
        <v>0</v>
      </c>
      <c r="Q268" s="237">
        <v>0.0045700000000000003</v>
      </c>
      <c r="R268" s="237">
        <f>Q268*H268</f>
        <v>0.26506000000000002</v>
      </c>
      <c r="S268" s="237">
        <v>0</v>
      </c>
      <c r="T268" s="238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9" t="s">
        <v>440</v>
      </c>
      <c r="AT268" s="239" t="s">
        <v>365</v>
      </c>
      <c r="AU268" s="239" t="s">
        <v>88</v>
      </c>
      <c r="AY268" s="18" t="s">
        <v>362</v>
      </c>
      <c r="BE268" s="240">
        <f>IF(N268="základní",J268,0)</f>
        <v>0</v>
      </c>
      <c r="BF268" s="240">
        <f>IF(N268="snížená",J268,0)</f>
        <v>0</v>
      </c>
      <c r="BG268" s="240">
        <f>IF(N268="zákl. přenesená",J268,0)</f>
        <v>0</v>
      </c>
      <c r="BH268" s="240">
        <f>IF(N268="sníž. přenesená",J268,0)</f>
        <v>0</v>
      </c>
      <c r="BI268" s="240">
        <f>IF(N268="nulová",J268,0)</f>
        <v>0</v>
      </c>
      <c r="BJ268" s="18" t="s">
        <v>88</v>
      </c>
      <c r="BK268" s="240">
        <f>ROUND(I268*H268,2)</f>
        <v>0</v>
      </c>
      <c r="BL268" s="18" t="s">
        <v>440</v>
      </c>
      <c r="BM268" s="239" t="s">
        <v>1364</v>
      </c>
    </row>
    <row r="269" s="13" customFormat="1">
      <c r="A269" s="13"/>
      <c r="B269" s="241"/>
      <c r="C269" s="242"/>
      <c r="D269" s="243" t="s">
        <v>372</v>
      </c>
      <c r="E269" s="244" t="s">
        <v>1</v>
      </c>
      <c r="F269" s="245" t="s">
        <v>3781</v>
      </c>
      <c r="G269" s="242"/>
      <c r="H269" s="246">
        <v>58</v>
      </c>
      <c r="I269" s="247"/>
      <c r="J269" s="242"/>
      <c r="K269" s="242"/>
      <c r="L269" s="248"/>
      <c r="M269" s="249"/>
      <c r="N269" s="250"/>
      <c r="O269" s="250"/>
      <c r="P269" s="250"/>
      <c r="Q269" s="250"/>
      <c r="R269" s="250"/>
      <c r="S269" s="250"/>
      <c r="T269" s="25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2" t="s">
        <v>372</v>
      </c>
      <c r="AU269" s="252" t="s">
        <v>88</v>
      </c>
      <c r="AV269" s="13" t="s">
        <v>88</v>
      </c>
      <c r="AW269" s="13" t="s">
        <v>32</v>
      </c>
      <c r="AX269" s="13" t="s">
        <v>76</v>
      </c>
      <c r="AY269" s="252" t="s">
        <v>362</v>
      </c>
    </row>
    <row r="270" s="14" customFormat="1">
      <c r="A270" s="14"/>
      <c r="B270" s="263"/>
      <c r="C270" s="264"/>
      <c r="D270" s="243" t="s">
        <v>372</v>
      </c>
      <c r="E270" s="265" t="s">
        <v>1</v>
      </c>
      <c r="F270" s="266" t="s">
        <v>396</v>
      </c>
      <c r="G270" s="264"/>
      <c r="H270" s="267">
        <v>58</v>
      </c>
      <c r="I270" s="268"/>
      <c r="J270" s="264"/>
      <c r="K270" s="264"/>
      <c r="L270" s="269"/>
      <c r="M270" s="270"/>
      <c r="N270" s="271"/>
      <c r="O270" s="271"/>
      <c r="P270" s="271"/>
      <c r="Q270" s="271"/>
      <c r="R270" s="271"/>
      <c r="S270" s="271"/>
      <c r="T270" s="272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73" t="s">
        <v>372</v>
      </c>
      <c r="AU270" s="273" t="s">
        <v>88</v>
      </c>
      <c r="AV270" s="14" t="s">
        <v>370</v>
      </c>
      <c r="AW270" s="14" t="s">
        <v>32</v>
      </c>
      <c r="AX270" s="14" t="s">
        <v>83</v>
      </c>
      <c r="AY270" s="273" t="s">
        <v>362</v>
      </c>
    </row>
    <row r="271" s="2" customFormat="1" ht="24.15" customHeight="1">
      <c r="A271" s="39"/>
      <c r="B271" s="40"/>
      <c r="C271" s="228" t="s">
        <v>1149</v>
      </c>
      <c r="D271" s="228" t="s">
        <v>365</v>
      </c>
      <c r="E271" s="229" t="s">
        <v>3782</v>
      </c>
      <c r="F271" s="230" t="s">
        <v>3783</v>
      </c>
      <c r="G271" s="231" t="s">
        <v>403</v>
      </c>
      <c r="H271" s="232">
        <v>748</v>
      </c>
      <c r="I271" s="233"/>
      <c r="J271" s="234">
        <f>ROUND(I271*H271,2)</f>
        <v>0</v>
      </c>
      <c r="K271" s="230" t="s">
        <v>369</v>
      </c>
      <c r="L271" s="45"/>
      <c r="M271" s="235" t="s">
        <v>1</v>
      </c>
      <c r="N271" s="236" t="s">
        <v>42</v>
      </c>
      <c r="O271" s="92"/>
      <c r="P271" s="237">
        <f>O271*H271</f>
        <v>0</v>
      </c>
      <c r="Q271" s="237">
        <v>0.00064000000000000005</v>
      </c>
      <c r="R271" s="237">
        <f>Q271*H271</f>
        <v>0.47872000000000003</v>
      </c>
      <c r="S271" s="237">
        <v>0</v>
      </c>
      <c r="T271" s="238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9" t="s">
        <v>440</v>
      </c>
      <c r="AT271" s="239" t="s">
        <v>365</v>
      </c>
      <c r="AU271" s="239" t="s">
        <v>88</v>
      </c>
      <c r="AY271" s="18" t="s">
        <v>362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8" t="s">
        <v>88</v>
      </c>
      <c r="BK271" s="240">
        <f>ROUND(I271*H271,2)</f>
        <v>0</v>
      </c>
      <c r="BL271" s="18" t="s">
        <v>440</v>
      </c>
      <c r="BM271" s="239" t="s">
        <v>1378</v>
      </c>
    </row>
    <row r="272" s="13" customFormat="1">
      <c r="A272" s="13"/>
      <c r="B272" s="241"/>
      <c r="C272" s="242"/>
      <c r="D272" s="243" t="s">
        <v>372</v>
      </c>
      <c r="E272" s="244" t="s">
        <v>1</v>
      </c>
      <c r="F272" s="245" t="s">
        <v>5320</v>
      </c>
      <c r="G272" s="242"/>
      <c r="H272" s="246">
        <v>436</v>
      </c>
      <c r="I272" s="247"/>
      <c r="J272" s="242"/>
      <c r="K272" s="242"/>
      <c r="L272" s="248"/>
      <c r="M272" s="249"/>
      <c r="N272" s="250"/>
      <c r="O272" s="250"/>
      <c r="P272" s="250"/>
      <c r="Q272" s="250"/>
      <c r="R272" s="250"/>
      <c r="S272" s="250"/>
      <c r="T272" s="25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2" t="s">
        <v>372</v>
      </c>
      <c r="AU272" s="252" t="s">
        <v>88</v>
      </c>
      <c r="AV272" s="13" t="s">
        <v>88</v>
      </c>
      <c r="AW272" s="13" t="s">
        <v>32</v>
      </c>
      <c r="AX272" s="13" t="s">
        <v>76</v>
      </c>
      <c r="AY272" s="252" t="s">
        <v>362</v>
      </c>
    </row>
    <row r="273" s="13" customFormat="1">
      <c r="A273" s="13"/>
      <c r="B273" s="241"/>
      <c r="C273" s="242"/>
      <c r="D273" s="243" t="s">
        <v>372</v>
      </c>
      <c r="E273" s="244" t="s">
        <v>1</v>
      </c>
      <c r="F273" s="245" t="s">
        <v>5321</v>
      </c>
      <c r="G273" s="242"/>
      <c r="H273" s="246">
        <v>312</v>
      </c>
      <c r="I273" s="247"/>
      <c r="J273" s="242"/>
      <c r="K273" s="242"/>
      <c r="L273" s="248"/>
      <c r="M273" s="249"/>
      <c r="N273" s="250"/>
      <c r="O273" s="250"/>
      <c r="P273" s="250"/>
      <c r="Q273" s="250"/>
      <c r="R273" s="250"/>
      <c r="S273" s="250"/>
      <c r="T273" s="25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2" t="s">
        <v>372</v>
      </c>
      <c r="AU273" s="252" t="s">
        <v>88</v>
      </c>
      <c r="AV273" s="13" t="s">
        <v>88</v>
      </c>
      <c r="AW273" s="13" t="s">
        <v>32</v>
      </c>
      <c r="AX273" s="13" t="s">
        <v>76</v>
      </c>
      <c r="AY273" s="252" t="s">
        <v>362</v>
      </c>
    </row>
    <row r="274" s="14" customFormat="1">
      <c r="A274" s="14"/>
      <c r="B274" s="263"/>
      <c r="C274" s="264"/>
      <c r="D274" s="243" t="s">
        <v>372</v>
      </c>
      <c r="E274" s="265" t="s">
        <v>1</v>
      </c>
      <c r="F274" s="266" t="s">
        <v>396</v>
      </c>
      <c r="G274" s="264"/>
      <c r="H274" s="267">
        <v>748</v>
      </c>
      <c r="I274" s="268"/>
      <c r="J274" s="264"/>
      <c r="K274" s="264"/>
      <c r="L274" s="269"/>
      <c r="M274" s="270"/>
      <c r="N274" s="271"/>
      <c r="O274" s="271"/>
      <c r="P274" s="271"/>
      <c r="Q274" s="271"/>
      <c r="R274" s="271"/>
      <c r="S274" s="271"/>
      <c r="T274" s="27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73" t="s">
        <v>372</v>
      </c>
      <c r="AU274" s="273" t="s">
        <v>88</v>
      </c>
      <c r="AV274" s="14" t="s">
        <v>370</v>
      </c>
      <c r="AW274" s="14" t="s">
        <v>32</v>
      </c>
      <c r="AX274" s="14" t="s">
        <v>83</v>
      </c>
      <c r="AY274" s="273" t="s">
        <v>362</v>
      </c>
    </row>
    <row r="275" s="2" customFormat="1" ht="24.15" customHeight="1">
      <c r="A275" s="39"/>
      <c r="B275" s="40"/>
      <c r="C275" s="228" t="s">
        <v>1155</v>
      </c>
      <c r="D275" s="228" t="s">
        <v>365</v>
      </c>
      <c r="E275" s="229" t="s">
        <v>3786</v>
      </c>
      <c r="F275" s="230" t="s">
        <v>3787</v>
      </c>
      <c r="G275" s="231" t="s">
        <v>403</v>
      </c>
      <c r="H275" s="232">
        <v>553</v>
      </c>
      <c r="I275" s="233"/>
      <c r="J275" s="234">
        <f>ROUND(I275*H275,2)</f>
        <v>0</v>
      </c>
      <c r="K275" s="230" t="s">
        <v>369</v>
      </c>
      <c r="L275" s="45"/>
      <c r="M275" s="235" t="s">
        <v>1</v>
      </c>
      <c r="N275" s="236" t="s">
        <v>42</v>
      </c>
      <c r="O275" s="92"/>
      <c r="P275" s="237">
        <f>O275*H275</f>
        <v>0</v>
      </c>
      <c r="Q275" s="237">
        <v>0.00097999999999999997</v>
      </c>
      <c r="R275" s="237">
        <f>Q275*H275</f>
        <v>0.54193999999999998</v>
      </c>
      <c r="S275" s="237">
        <v>0</v>
      </c>
      <c r="T275" s="238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9" t="s">
        <v>440</v>
      </c>
      <c r="AT275" s="239" t="s">
        <v>365</v>
      </c>
      <c r="AU275" s="239" t="s">
        <v>88</v>
      </c>
      <c r="AY275" s="18" t="s">
        <v>362</v>
      </c>
      <c r="BE275" s="240">
        <f>IF(N275="základní",J275,0)</f>
        <v>0</v>
      </c>
      <c r="BF275" s="240">
        <f>IF(N275="snížená",J275,0)</f>
        <v>0</v>
      </c>
      <c r="BG275" s="240">
        <f>IF(N275="zákl. přenesená",J275,0)</f>
        <v>0</v>
      </c>
      <c r="BH275" s="240">
        <f>IF(N275="sníž. přenesená",J275,0)</f>
        <v>0</v>
      </c>
      <c r="BI275" s="240">
        <f>IF(N275="nulová",J275,0)</f>
        <v>0</v>
      </c>
      <c r="BJ275" s="18" t="s">
        <v>88</v>
      </c>
      <c r="BK275" s="240">
        <f>ROUND(I275*H275,2)</f>
        <v>0</v>
      </c>
      <c r="BL275" s="18" t="s">
        <v>440</v>
      </c>
      <c r="BM275" s="239" t="s">
        <v>1397</v>
      </c>
    </row>
    <row r="276" s="13" customFormat="1">
      <c r="A276" s="13"/>
      <c r="B276" s="241"/>
      <c r="C276" s="242"/>
      <c r="D276" s="243" t="s">
        <v>372</v>
      </c>
      <c r="E276" s="244" t="s">
        <v>1</v>
      </c>
      <c r="F276" s="245" t="s">
        <v>5322</v>
      </c>
      <c r="G276" s="242"/>
      <c r="H276" s="246">
        <v>473</v>
      </c>
      <c r="I276" s="247"/>
      <c r="J276" s="242"/>
      <c r="K276" s="242"/>
      <c r="L276" s="248"/>
      <c r="M276" s="249"/>
      <c r="N276" s="250"/>
      <c r="O276" s="250"/>
      <c r="P276" s="250"/>
      <c r="Q276" s="250"/>
      <c r="R276" s="250"/>
      <c r="S276" s="250"/>
      <c r="T276" s="25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2" t="s">
        <v>372</v>
      </c>
      <c r="AU276" s="252" t="s">
        <v>88</v>
      </c>
      <c r="AV276" s="13" t="s">
        <v>88</v>
      </c>
      <c r="AW276" s="13" t="s">
        <v>32</v>
      </c>
      <c r="AX276" s="13" t="s">
        <v>76</v>
      </c>
      <c r="AY276" s="252" t="s">
        <v>362</v>
      </c>
    </row>
    <row r="277" s="13" customFormat="1">
      <c r="A277" s="13"/>
      <c r="B277" s="241"/>
      <c r="C277" s="242"/>
      <c r="D277" s="243" t="s">
        <v>372</v>
      </c>
      <c r="E277" s="244" t="s">
        <v>1</v>
      </c>
      <c r="F277" s="245" t="s">
        <v>5323</v>
      </c>
      <c r="G277" s="242"/>
      <c r="H277" s="246">
        <v>80</v>
      </c>
      <c r="I277" s="247"/>
      <c r="J277" s="242"/>
      <c r="K277" s="242"/>
      <c r="L277" s="248"/>
      <c r="M277" s="249"/>
      <c r="N277" s="250"/>
      <c r="O277" s="250"/>
      <c r="P277" s="250"/>
      <c r="Q277" s="250"/>
      <c r="R277" s="250"/>
      <c r="S277" s="250"/>
      <c r="T277" s="251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2" t="s">
        <v>372</v>
      </c>
      <c r="AU277" s="252" t="s">
        <v>88</v>
      </c>
      <c r="AV277" s="13" t="s">
        <v>88</v>
      </c>
      <c r="AW277" s="13" t="s">
        <v>32</v>
      </c>
      <c r="AX277" s="13" t="s">
        <v>76</v>
      </c>
      <c r="AY277" s="252" t="s">
        <v>362</v>
      </c>
    </row>
    <row r="278" s="14" customFormat="1">
      <c r="A278" s="14"/>
      <c r="B278" s="263"/>
      <c r="C278" s="264"/>
      <c r="D278" s="243" t="s">
        <v>372</v>
      </c>
      <c r="E278" s="265" t="s">
        <v>1</v>
      </c>
      <c r="F278" s="266" t="s">
        <v>396</v>
      </c>
      <c r="G278" s="264"/>
      <c r="H278" s="267">
        <v>553</v>
      </c>
      <c r="I278" s="268"/>
      <c r="J278" s="264"/>
      <c r="K278" s="264"/>
      <c r="L278" s="269"/>
      <c r="M278" s="270"/>
      <c r="N278" s="271"/>
      <c r="O278" s="271"/>
      <c r="P278" s="271"/>
      <c r="Q278" s="271"/>
      <c r="R278" s="271"/>
      <c r="S278" s="271"/>
      <c r="T278" s="27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73" t="s">
        <v>372</v>
      </c>
      <c r="AU278" s="273" t="s">
        <v>88</v>
      </c>
      <c r="AV278" s="14" t="s">
        <v>370</v>
      </c>
      <c r="AW278" s="14" t="s">
        <v>32</v>
      </c>
      <c r="AX278" s="14" t="s">
        <v>83</v>
      </c>
      <c r="AY278" s="273" t="s">
        <v>362</v>
      </c>
    </row>
    <row r="279" s="2" customFormat="1" ht="24.15" customHeight="1">
      <c r="A279" s="39"/>
      <c r="B279" s="40"/>
      <c r="C279" s="228" t="s">
        <v>1159</v>
      </c>
      <c r="D279" s="228" t="s">
        <v>365</v>
      </c>
      <c r="E279" s="229" t="s">
        <v>3790</v>
      </c>
      <c r="F279" s="230" t="s">
        <v>3791</v>
      </c>
      <c r="G279" s="231" t="s">
        <v>403</v>
      </c>
      <c r="H279" s="232">
        <v>540</v>
      </c>
      <c r="I279" s="233"/>
      <c r="J279" s="234">
        <f>ROUND(I279*H279,2)</f>
        <v>0</v>
      </c>
      <c r="K279" s="230" t="s">
        <v>369</v>
      </c>
      <c r="L279" s="45"/>
      <c r="M279" s="235" t="s">
        <v>1</v>
      </c>
      <c r="N279" s="236" t="s">
        <v>42</v>
      </c>
      <c r="O279" s="92"/>
      <c r="P279" s="237">
        <f>O279*H279</f>
        <v>0</v>
      </c>
      <c r="Q279" s="237">
        <v>0.00115</v>
      </c>
      <c r="R279" s="237">
        <f>Q279*H279</f>
        <v>0.621</v>
      </c>
      <c r="S279" s="237">
        <v>0</v>
      </c>
      <c r="T279" s="238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9" t="s">
        <v>440</v>
      </c>
      <c r="AT279" s="239" t="s">
        <v>365</v>
      </c>
      <c r="AU279" s="239" t="s">
        <v>88</v>
      </c>
      <c r="AY279" s="18" t="s">
        <v>362</v>
      </c>
      <c r="BE279" s="240">
        <f>IF(N279="základní",J279,0)</f>
        <v>0</v>
      </c>
      <c r="BF279" s="240">
        <f>IF(N279="snížená",J279,0)</f>
        <v>0</v>
      </c>
      <c r="BG279" s="240">
        <f>IF(N279="zákl. přenesená",J279,0)</f>
        <v>0</v>
      </c>
      <c r="BH279" s="240">
        <f>IF(N279="sníž. přenesená",J279,0)</f>
        <v>0</v>
      </c>
      <c r="BI279" s="240">
        <f>IF(N279="nulová",J279,0)</f>
        <v>0</v>
      </c>
      <c r="BJ279" s="18" t="s">
        <v>88</v>
      </c>
      <c r="BK279" s="240">
        <f>ROUND(I279*H279,2)</f>
        <v>0</v>
      </c>
      <c r="BL279" s="18" t="s">
        <v>440</v>
      </c>
      <c r="BM279" s="239" t="s">
        <v>1410</v>
      </c>
    </row>
    <row r="280" s="13" customFormat="1">
      <c r="A280" s="13"/>
      <c r="B280" s="241"/>
      <c r="C280" s="242"/>
      <c r="D280" s="243" t="s">
        <v>372</v>
      </c>
      <c r="E280" s="244" t="s">
        <v>1</v>
      </c>
      <c r="F280" s="245" t="s">
        <v>5324</v>
      </c>
      <c r="G280" s="242"/>
      <c r="H280" s="246">
        <v>540</v>
      </c>
      <c r="I280" s="247"/>
      <c r="J280" s="242"/>
      <c r="K280" s="242"/>
      <c r="L280" s="248"/>
      <c r="M280" s="249"/>
      <c r="N280" s="250"/>
      <c r="O280" s="250"/>
      <c r="P280" s="250"/>
      <c r="Q280" s="250"/>
      <c r="R280" s="250"/>
      <c r="S280" s="250"/>
      <c r="T280" s="25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2" t="s">
        <v>372</v>
      </c>
      <c r="AU280" s="252" t="s">
        <v>88</v>
      </c>
      <c r="AV280" s="13" t="s">
        <v>88</v>
      </c>
      <c r="AW280" s="13" t="s">
        <v>32</v>
      </c>
      <c r="AX280" s="13" t="s">
        <v>76</v>
      </c>
      <c r="AY280" s="252" t="s">
        <v>362</v>
      </c>
    </row>
    <row r="281" s="14" customFormat="1">
      <c r="A281" s="14"/>
      <c r="B281" s="263"/>
      <c r="C281" s="264"/>
      <c r="D281" s="243" t="s">
        <v>372</v>
      </c>
      <c r="E281" s="265" t="s">
        <v>1</v>
      </c>
      <c r="F281" s="266" t="s">
        <v>396</v>
      </c>
      <c r="G281" s="264"/>
      <c r="H281" s="267">
        <v>540</v>
      </c>
      <c r="I281" s="268"/>
      <c r="J281" s="264"/>
      <c r="K281" s="264"/>
      <c r="L281" s="269"/>
      <c r="M281" s="270"/>
      <c r="N281" s="271"/>
      <c r="O281" s="271"/>
      <c r="P281" s="271"/>
      <c r="Q281" s="271"/>
      <c r="R281" s="271"/>
      <c r="S281" s="271"/>
      <c r="T281" s="272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73" t="s">
        <v>372</v>
      </c>
      <c r="AU281" s="273" t="s">
        <v>88</v>
      </c>
      <c r="AV281" s="14" t="s">
        <v>370</v>
      </c>
      <c r="AW281" s="14" t="s">
        <v>32</v>
      </c>
      <c r="AX281" s="14" t="s">
        <v>83</v>
      </c>
      <c r="AY281" s="273" t="s">
        <v>362</v>
      </c>
    </row>
    <row r="282" s="2" customFormat="1" ht="24.15" customHeight="1">
      <c r="A282" s="39"/>
      <c r="B282" s="40"/>
      <c r="C282" s="228" t="s">
        <v>1165</v>
      </c>
      <c r="D282" s="228" t="s">
        <v>365</v>
      </c>
      <c r="E282" s="229" t="s">
        <v>3793</v>
      </c>
      <c r="F282" s="230" t="s">
        <v>3794</v>
      </c>
      <c r="G282" s="231" t="s">
        <v>403</v>
      </c>
      <c r="H282" s="232">
        <v>52</v>
      </c>
      <c r="I282" s="233"/>
      <c r="J282" s="234">
        <f>ROUND(I282*H282,2)</f>
        <v>0</v>
      </c>
      <c r="K282" s="230" t="s">
        <v>369</v>
      </c>
      <c r="L282" s="45"/>
      <c r="M282" s="235" t="s">
        <v>1</v>
      </c>
      <c r="N282" s="236" t="s">
        <v>42</v>
      </c>
      <c r="O282" s="92"/>
      <c r="P282" s="237">
        <f>O282*H282</f>
        <v>0</v>
      </c>
      <c r="Q282" s="237">
        <v>0.0023700000000000001</v>
      </c>
      <c r="R282" s="237">
        <f>Q282*H282</f>
        <v>0.12324</v>
      </c>
      <c r="S282" s="237">
        <v>0</v>
      </c>
      <c r="T282" s="238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9" t="s">
        <v>440</v>
      </c>
      <c r="AT282" s="239" t="s">
        <v>365</v>
      </c>
      <c r="AU282" s="239" t="s">
        <v>88</v>
      </c>
      <c r="AY282" s="18" t="s">
        <v>362</v>
      </c>
      <c r="BE282" s="240">
        <f>IF(N282="základní",J282,0)</f>
        <v>0</v>
      </c>
      <c r="BF282" s="240">
        <f>IF(N282="snížená",J282,0)</f>
        <v>0</v>
      </c>
      <c r="BG282" s="240">
        <f>IF(N282="zákl. přenesená",J282,0)</f>
        <v>0</v>
      </c>
      <c r="BH282" s="240">
        <f>IF(N282="sníž. přenesená",J282,0)</f>
        <v>0</v>
      </c>
      <c r="BI282" s="240">
        <f>IF(N282="nulová",J282,0)</f>
        <v>0</v>
      </c>
      <c r="BJ282" s="18" t="s">
        <v>88</v>
      </c>
      <c r="BK282" s="240">
        <f>ROUND(I282*H282,2)</f>
        <v>0</v>
      </c>
      <c r="BL282" s="18" t="s">
        <v>440</v>
      </c>
      <c r="BM282" s="239" t="s">
        <v>1428</v>
      </c>
    </row>
    <row r="283" s="13" customFormat="1">
      <c r="A283" s="13"/>
      <c r="B283" s="241"/>
      <c r="C283" s="242"/>
      <c r="D283" s="243" t="s">
        <v>372</v>
      </c>
      <c r="E283" s="244" t="s">
        <v>1</v>
      </c>
      <c r="F283" s="245" t="s">
        <v>5325</v>
      </c>
      <c r="G283" s="242"/>
      <c r="H283" s="246">
        <v>52</v>
      </c>
      <c r="I283" s="247"/>
      <c r="J283" s="242"/>
      <c r="K283" s="242"/>
      <c r="L283" s="248"/>
      <c r="M283" s="249"/>
      <c r="N283" s="250"/>
      <c r="O283" s="250"/>
      <c r="P283" s="250"/>
      <c r="Q283" s="250"/>
      <c r="R283" s="250"/>
      <c r="S283" s="250"/>
      <c r="T283" s="251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2" t="s">
        <v>372</v>
      </c>
      <c r="AU283" s="252" t="s">
        <v>88</v>
      </c>
      <c r="AV283" s="13" t="s">
        <v>88</v>
      </c>
      <c r="AW283" s="13" t="s">
        <v>32</v>
      </c>
      <c r="AX283" s="13" t="s">
        <v>76</v>
      </c>
      <c r="AY283" s="252" t="s">
        <v>362</v>
      </c>
    </row>
    <row r="284" s="14" customFormat="1">
      <c r="A284" s="14"/>
      <c r="B284" s="263"/>
      <c r="C284" s="264"/>
      <c r="D284" s="243" t="s">
        <v>372</v>
      </c>
      <c r="E284" s="265" t="s">
        <v>1</v>
      </c>
      <c r="F284" s="266" t="s">
        <v>396</v>
      </c>
      <c r="G284" s="264"/>
      <c r="H284" s="267">
        <v>52</v>
      </c>
      <c r="I284" s="268"/>
      <c r="J284" s="264"/>
      <c r="K284" s="264"/>
      <c r="L284" s="269"/>
      <c r="M284" s="270"/>
      <c r="N284" s="271"/>
      <c r="O284" s="271"/>
      <c r="P284" s="271"/>
      <c r="Q284" s="271"/>
      <c r="R284" s="271"/>
      <c r="S284" s="271"/>
      <c r="T284" s="272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73" t="s">
        <v>372</v>
      </c>
      <c r="AU284" s="273" t="s">
        <v>88</v>
      </c>
      <c r="AV284" s="14" t="s">
        <v>370</v>
      </c>
      <c r="AW284" s="14" t="s">
        <v>32</v>
      </c>
      <c r="AX284" s="14" t="s">
        <v>83</v>
      </c>
      <c r="AY284" s="273" t="s">
        <v>362</v>
      </c>
    </row>
    <row r="285" s="2" customFormat="1" ht="24.15" customHeight="1">
      <c r="A285" s="39"/>
      <c r="B285" s="40"/>
      <c r="C285" s="228" t="s">
        <v>1171</v>
      </c>
      <c r="D285" s="228" t="s">
        <v>365</v>
      </c>
      <c r="E285" s="229" t="s">
        <v>3796</v>
      </c>
      <c r="F285" s="230" t="s">
        <v>3797</v>
      </c>
      <c r="G285" s="231" t="s">
        <v>403</v>
      </c>
      <c r="H285" s="232">
        <v>104</v>
      </c>
      <c r="I285" s="233"/>
      <c r="J285" s="234">
        <f>ROUND(I285*H285,2)</f>
        <v>0</v>
      </c>
      <c r="K285" s="230" t="s">
        <v>369</v>
      </c>
      <c r="L285" s="45"/>
      <c r="M285" s="235" t="s">
        <v>1</v>
      </c>
      <c r="N285" s="236" t="s">
        <v>42</v>
      </c>
      <c r="O285" s="92"/>
      <c r="P285" s="237">
        <f>O285*H285</f>
        <v>0</v>
      </c>
      <c r="Q285" s="237">
        <v>0.0060099999999999997</v>
      </c>
      <c r="R285" s="237">
        <f>Q285*H285</f>
        <v>0.62503999999999993</v>
      </c>
      <c r="S285" s="237">
        <v>0</v>
      </c>
      <c r="T285" s="238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9" t="s">
        <v>440</v>
      </c>
      <c r="AT285" s="239" t="s">
        <v>365</v>
      </c>
      <c r="AU285" s="239" t="s">
        <v>88</v>
      </c>
      <c r="AY285" s="18" t="s">
        <v>362</v>
      </c>
      <c r="BE285" s="240">
        <f>IF(N285="základní",J285,0)</f>
        <v>0</v>
      </c>
      <c r="BF285" s="240">
        <f>IF(N285="snížená",J285,0)</f>
        <v>0</v>
      </c>
      <c r="BG285" s="240">
        <f>IF(N285="zákl. přenesená",J285,0)</f>
        <v>0</v>
      </c>
      <c r="BH285" s="240">
        <f>IF(N285="sníž. přenesená",J285,0)</f>
        <v>0</v>
      </c>
      <c r="BI285" s="240">
        <f>IF(N285="nulová",J285,0)</f>
        <v>0</v>
      </c>
      <c r="BJ285" s="18" t="s">
        <v>88</v>
      </c>
      <c r="BK285" s="240">
        <f>ROUND(I285*H285,2)</f>
        <v>0</v>
      </c>
      <c r="BL285" s="18" t="s">
        <v>440</v>
      </c>
      <c r="BM285" s="239" t="s">
        <v>1444</v>
      </c>
    </row>
    <row r="286" s="13" customFormat="1">
      <c r="A286" s="13"/>
      <c r="B286" s="241"/>
      <c r="C286" s="242"/>
      <c r="D286" s="243" t="s">
        <v>372</v>
      </c>
      <c r="E286" s="244" t="s">
        <v>1</v>
      </c>
      <c r="F286" s="245" t="s">
        <v>5326</v>
      </c>
      <c r="G286" s="242"/>
      <c r="H286" s="246">
        <v>104</v>
      </c>
      <c r="I286" s="247"/>
      <c r="J286" s="242"/>
      <c r="K286" s="242"/>
      <c r="L286" s="248"/>
      <c r="M286" s="249"/>
      <c r="N286" s="250"/>
      <c r="O286" s="250"/>
      <c r="P286" s="250"/>
      <c r="Q286" s="250"/>
      <c r="R286" s="250"/>
      <c r="S286" s="250"/>
      <c r="T286" s="251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2" t="s">
        <v>372</v>
      </c>
      <c r="AU286" s="252" t="s">
        <v>88</v>
      </c>
      <c r="AV286" s="13" t="s">
        <v>88</v>
      </c>
      <c r="AW286" s="13" t="s">
        <v>32</v>
      </c>
      <c r="AX286" s="13" t="s">
        <v>76</v>
      </c>
      <c r="AY286" s="252" t="s">
        <v>362</v>
      </c>
    </row>
    <row r="287" s="14" customFormat="1">
      <c r="A287" s="14"/>
      <c r="B287" s="263"/>
      <c r="C287" s="264"/>
      <c r="D287" s="243" t="s">
        <v>372</v>
      </c>
      <c r="E287" s="265" t="s">
        <v>1</v>
      </c>
      <c r="F287" s="266" t="s">
        <v>396</v>
      </c>
      <c r="G287" s="264"/>
      <c r="H287" s="267">
        <v>104</v>
      </c>
      <c r="I287" s="268"/>
      <c r="J287" s="264"/>
      <c r="K287" s="264"/>
      <c r="L287" s="269"/>
      <c r="M287" s="270"/>
      <c r="N287" s="271"/>
      <c r="O287" s="271"/>
      <c r="P287" s="271"/>
      <c r="Q287" s="271"/>
      <c r="R287" s="271"/>
      <c r="S287" s="271"/>
      <c r="T287" s="272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73" t="s">
        <v>372</v>
      </c>
      <c r="AU287" s="273" t="s">
        <v>88</v>
      </c>
      <c r="AV287" s="14" t="s">
        <v>370</v>
      </c>
      <c r="AW287" s="14" t="s">
        <v>32</v>
      </c>
      <c r="AX287" s="14" t="s">
        <v>83</v>
      </c>
      <c r="AY287" s="273" t="s">
        <v>362</v>
      </c>
    </row>
    <row r="288" s="2" customFormat="1" ht="37.8" customHeight="1">
      <c r="A288" s="39"/>
      <c r="B288" s="40"/>
      <c r="C288" s="228" t="s">
        <v>1176</v>
      </c>
      <c r="D288" s="228" t="s">
        <v>365</v>
      </c>
      <c r="E288" s="229" t="s">
        <v>3799</v>
      </c>
      <c r="F288" s="230" t="s">
        <v>3800</v>
      </c>
      <c r="G288" s="231" t="s">
        <v>403</v>
      </c>
      <c r="H288" s="232">
        <v>448</v>
      </c>
      <c r="I288" s="233"/>
      <c r="J288" s="234">
        <f>ROUND(I288*H288,2)</f>
        <v>0</v>
      </c>
      <c r="K288" s="230" t="s">
        <v>369</v>
      </c>
      <c r="L288" s="45"/>
      <c r="M288" s="235" t="s">
        <v>1</v>
      </c>
      <c r="N288" s="236" t="s">
        <v>42</v>
      </c>
      <c r="O288" s="92"/>
      <c r="P288" s="237">
        <f>O288*H288</f>
        <v>0</v>
      </c>
      <c r="Q288" s="237">
        <v>4.0000000000000003E-05</v>
      </c>
      <c r="R288" s="237">
        <f>Q288*H288</f>
        <v>0.017920000000000002</v>
      </c>
      <c r="S288" s="237">
        <v>0</v>
      </c>
      <c r="T288" s="238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9" t="s">
        <v>440</v>
      </c>
      <c r="AT288" s="239" t="s">
        <v>365</v>
      </c>
      <c r="AU288" s="239" t="s">
        <v>88</v>
      </c>
      <c r="AY288" s="18" t="s">
        <v>362</v>
      </c>
      <c r="BE288" s="240">
        <f>IF(N288="základní",J288,0)</f>
        <v>0</v>
      </c>
      <c r="BF288" s="240">
        <f>IF(N288="snížená",J288,0)</f>
        <v>0</v>
      </c>
      <c r="BG288" s="240">
        <f>IF(N288="zákl. přenesená",J288,0)</f>
        <v>0</v>
      </c>
      <c r="BH288" s="240">
        <f>IF(N288="sníž. přenesená",J288,0)</f>
        <v>0</v>
      </c>
      <c r="BI288" s="240">
        <f>IF(N288="nulová",J288,0)</f>
        <v>0</v>
      </c>
      <c r="BJ288" s="18" t="s">
        <v>88</v>
      </c>
      <c r="BK288" s="240">
        <f>ROUND(I288*H288,2)</f>
        <v>0</v>
      </c>
      <c r="BL288" s="18" t="s">
        <v>440</v>
      </c>
      <c r="BM288" s="239" t="s">
        <v>1457</v>
      </c>
    </row>
    <row r="289" s="13" customFormat="1">
      <c r="A289" s="13"/>
      <c r="B289" s="241"/>
      <c r="C289" s="242"/>
      <c r="D289" s="243" t="s">
        <v>372</v>
      </c>
      <c r="E289" s="244" t="s">
        <v>1</v>
      </c>
      <c r="F289" s="245" t="s">
        <v>5320</v>
      </c>
      <c r="G289" s="242"/>
      <c r="H289" s="246">
        <v>436</v>
      </c>
      <c r="I289" s="247"/>
      <c r="J289" s="242"/>
      <c r="K289" s="242"/>
      <c r="L289" s="248"/>
      <c r="M289" s="249"/>
      <c r="N289" s="250"/>
      <c r="O289" s="250"/>
      <c r="P289" s="250"/>
      <c r="Q289" s="250"/>
      <c r="R289" s="250"/>
      <c r="S289" s="250"/>
      <c r="T289" s="25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2" t="s">
        <v>372</v>
      </c>
      <c r="AU289" s="252" t="s">
        <v>88</v>
      </c>
      <c r="AV289" s="13" t="s">
        <v>88</v>
      </c>
      <c r="AW289" s="13" t="s">
        <v>32</v>
      </c>
      <c r="AX289" s="13" t="s">
        <v>76</v>
      </c>
      <c r="AY289" s="252" t="s">
        <v>362</v>
      </c>
    </row>
    <row r="290" s="13" customFormat="1">
      <c r="A290" s="13"/>
      <c r="B290" s="241"/>
      <c r="C290" s="242"/>
      <c r="D290" s="243" t="s">
        <v>372</v>
      </c>
      <c r="E290" s="244" t="s">
        <v>1</v>
      </c>
      <c r="F290" s="245" t="s">
        <v>5327</v>
      </c>
      <c r="G290" s="242"/>
      <c r="H290" s="246">
        <v>12</v>
      </c>
      <c r="I290" s="247"/>
      <c r="J290" s="242"/>
      <c r="K290" s="242"/>
      <c r="L290" s="248"/>
      <c r="M290" s="249"/>
      <c r="N290" s="250"/>
      <c r="O290" s="250"/>
      <c r="P290" s="250"/>
      <c r="Q290" s="250"/>
      <c r="R290" s="250"/>
      <c r="S290" s="250"/>
      <c r="T290" s="25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2" t="s">
        <v>372</v>
      </c>
      <c r="AU290" s="252" t="s">
        <v>88</v>
      </c>
      <c r="AV290" s="13" t="s">
        <v>88</v>
      </c>
      <c r="AW290" s="13" t="s">
        <v>32</v>
      </c>
      <c r="AX290" s="13" t="s">
        <v>76</v>
      </c>
      <c r="AY290" s="252" t="s">
        <v>362</v>
      </c>
    </row>
    <row r="291" s="14" customFormat="1">
      <c r="A291" s="14"/>
      <c r="B291" s="263"/>
      <c r="C291" s="264"/>
      <c r="D291" s="243" t="s">
        <v>372</v>
      </c>
      <c r="E291" s="265" t="s">
        <v>1</v>
      </c>
      <c r="F291" s="266" t="s">
        <v>396</v>
      </c>
      <c r="G291" s="264"/>
      <c r="H291" s="267">
        <v>448</v>
      </c>
      <c r="I291" s="268"/>
      <c r="J291" s="264"/>
      <c r="K291" s="264"/>
      <c r="L291" s="269"/>
      <c r="M291" s="270"/>
      <c r="N291" s="271"/>
      <c r="O291" s="271"/>
      <c r="P291" s="271"/>
      <c r="Q291" s="271"/>
      <c r="R291" s="271"/>
      <c r="S291" s="271"/>
      <c r="T291" s="272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73" t="s">
        <v>372</v>
      </c>
      <c r="AU291" s="273" t="s">
        <v>88</v>
      </c>
      <c r="AV291" s="14" t="s">
        <v>370</v>
      </c>
      <c r="AW291" s="14" t="s">
        <v>32</v>
      </c>
      <c r="AX291" s="14" t="s">
        <v>83</v>
      </c>
      <c r="AY291" s="273" t="s">
        <v>362</v>
      </c>
    </row>
    <row r="292" s="2" customFormat="1" ht="37.8" customHeight="1">
      <c r="A292" s="39"/>
      <c r="B292" s="40"/>
      <c r="C292" s="228" t="s">
        <v>1180</v>
      </c>
      <c r="D292" s="228" t="s">
        <v>365</v>
      </c>
      <c r="E292" s="229" t="s">
        <v>3802</v>
      </c>
      <c r="F292" s="230" t="s">
        <v>3803</v>
      </c>
      <c r="G292" s="231" t="s">
        <v>403</v>
      </c>
      <c r="H292" s="232">
        <v>841</v>
      </c>
      <c r="I292" s="233"/>
      <c r="J292" s="234">
        <f>ROUND(I292*H292,2)</f>
        <v>0</v>
      </c>
      <c r="K292" s="230" t="s">
        <v>369</v>
      </c>
      <c r="L292" s="45"/>
      <c r="M292" s="235" t="s">
        <v>1</v>
      </c>
      <c r="N292" s="236" t="s">
        <v>42</v>
      </c>
      <c r="O292" s="92"/>
      <c r="P292" s="237">
        <f>O292*H292</f>
        <v>0</v>
      </c>
      <c r="Q292" s="237">
        <v>8.0000000000000007E-05</v>
      </c>
      <c r="R292" s="237">
        <f>Q292*H292</f>
        <v>0.067280000000000006</v>
      </c>
      <c r="S292" s="237">
        <v>0</v>
      </c>
      <c r="T292" s="238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9" t="s">
        <v>440</v>
      </c>
      <c r="AT292" s="239" t="s">
        <v>365</v>
      </c>
      <c r="AU292" s="239" t="s">
        <v>88</v>
      </c>
      <c r="AY292" s="18" t="s">
        <v>362</v>
      </c>
      <c r="BE292" s="240">
        <f>IF(N292="základní",J292,0)</f>
        <v>0</v>
      </c>
      <c r="BF292" s="240">
        <f>IF(N292="snížená",J292,0)</f>
        <v>0</v>
      </c>
      <c r="BG292" s="240">
        <f>IF(N292="zákl. přenesená",J292,0)</f>
        <v>0</v>
      </c>
      <c r="BH292" s="240">
        <f>IF(N292="sníž. přenesená",J292,0)</f>
        <v>0</v>
      </c>
      <c r="BI292" s="240">
        <f>IF(N292="nulová",J292,0)</f>
        <v>0</v>
      </c>
      <c r="BJ292" s="18" t="s">
        <v>88</v>
      </c>
      <c r="BK292" s="240">
        <f>ROUND(I292*H292,2)</f>
        <v>0</v>
      </c>
      <c r="BL292" s="18" t="s">
        <v>440</v>
      </c>
      <c r="BM292" s="239" t="s">
        <v>1170</v>
      </c>
    </row>
    <row r="293" s="13" customFormat="1">
      <c r="A293" s="13"/>
      <c r="B293" s="241"/>
      <c r="C293" s="242"/>
      <c r="D293" s="243" t="s">
        <v>372</v>
      </c>
      <c r="E293" s="244" t="s">
        <v>1</v>
      </c>
      <c r="F293" s="245" t="s">
        <v>5322</v>
      </c>
      <c r="G293" s="242"/>
      <c r="H293" s="246">
        <v>473</v>
      </c>
      <c r="I293" s="247"/>
      <c r="J293" s="242"/>
      <c r="K293" s="242"/>
      <c r="L293" s="248"/>
      <c r="M293" s="249"/>
      <c r="N293" s="250"/>
      <c r="O293" s="250"/>
      <c r="P293" s="250"/>
      <c r="Q293" s="250"/>
      <c r="R293" s="250"/>
      <c r="S293" s="250"/>
      <c r="T293" s="251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2" t="s">
        <v>372</v>
      </c>
      <c r="AU293" s="252" t="s">
        <v>88</v>
      </c>
      <c r="AV293" s="13" t="s">
        <v>88</v>
      </c>
      <c r="AW293" s="13" t="s">
        <v>32</v>
      </c>
      <c r="AX293" s="13" t="s">
        <v>76</v>
      </c>
      <c r="AY293" s="252" t="s">
        <v>362</v>
      </c>
    </row>
    <row r="294" s="13" customFormat="1">
      <c r="A294" s="13"/>
      <c r="B294" s="241"/>
      <c r="C294" s="242"/>
      <c r="D294" s="243" t="s">
        <v>372</v>
      </c>
      <c r="E294" s="244" t="s">
        <v>1</v>
      </c>
      <c r="F294" s="245" t="s">
        <v>5328</v>
      </c>
      <c r="G294" s="242"/>
      <c r="H294" s="246">
        <v>310</v>
      </c>
      <c r="I294" s="247"/>
      <c r="J294" s="242"/>
      <c r="K294" s="242"/>
      <c r="L294" s="248"/>
      <c r="M294" s="249"/>
      <c r="N294" s="250"/>
      <c r="O294" s="250"/>
      <c r="P294" s="250"/>
      <c r="Q294" s="250"/>
      <c r="R294" s="250"/>
      <c r="S294" s="250"/>
      <c r="T294" s="25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2" t="s">
        <v>372</v>
      </c>
      <c r="AU294" s="252" t="s">
        <v>88</v>
      </c>
      <c r="AV294" s="13" t="s">
        <v>88</v>
      </c>
      <c r="AW294" s="13" t="s">
        <v>32</v>
      </c>
      <c r="AX294" s="13" t="s">
        <v>76</v>
      </c>
      <c r="AY294" s="252" t="s">
        <v>362</v>
      </c>
    </row>
    <row r="295" s="13" customFormat="1">
      <c r="A295" s="13"/>
      <c r="B295" s="241"/>
      <c r="C295" s="242"/>
      <c r="D295" s="243" t="s">
        <v>372</v>
      </c>
      <c r="E295" s="244" t="s">
        <v>1</v>
      </c>
      <c r="F295" s="245" t="s">
        <v>3805</v>
      </c>
      <c r="G295" s="242"/>
      <c r="H295" s="246">
        <v>58</v>
      </c>
      <c r="I295" s="247"/>
      <c r="J295" s="242"/>
      <c r="K295" s="242"/>
      <c r="L295" s="248"/>
      <c r="M295" s="249"/>
      <c r="N295" s="250"/>
      <c r="O295" s="250"/>
      <c r="P295" s="250"/>
      <c r="Q295" s="250"/>
      <c r="R295" s="250"/>
      <c r="S295" s="250"/>
      <c r="T295" s="251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2" t="s">
        <v>372</v>
      </c>
      <c r="AU295" s="252" t="s">
        <v>88</v>
      </c>
      <c r="AV295" s="13" t="s">
        <v>88</v>
      </c>
      <c r="AW295" s="13" t="s">
        <v>32</v>
      </c>
      <c r="AX295" s="13" t="s">
        <v>76</v>
      </c>
      <c r="AY295" s="252" t="s">
        <v>362</v>
      </c>
    </row>
    <row r="296" s="14" customFormat="1">
      <c r="A296" s="14"/>
      <c r="B296" s="263"/>
      <c r="C296" s="264"/>
      <c r="D296" s="243" t="s">
        <v>372</v>
      </c>
      <c r="E296" s="265" t="s">
        <v>1</v>
      </c>
      <c r="F296" s="266" t="s">
        <v>396</v>
      </c>
      <c r="G296" s="264"/>
      <c r="H296" s="267">
        <v>841</v>
      </c>
      <c r="I296" s="268"/>
      <c r="J296" s="264"/>
      <c r="K296" s="264"/>
      <c r="L296" s="269"/>
      <c r="M296" s="270"/>
      <c r="N296" s="271"/>
      <c r="O296" s="271"/>
      <c r="P296" s="271"/>
      <c r="Q296" s="271"/>
      <c r="R296" s="271"/>
      <c r="S296" s="271"/>
      <c r="T296" s="27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73" t="s">
        <v>372</v>
      </c>
      <c r="AU296" s="273" t="s">
        <v>88</v>
      </c>
      <c r="AV296" s="14" t="s">
        <v>370</v>
      </c>
      <c r="AW296" s="14" t="s">
        <v>32</v>
      </c>
      <c r="AX296" s="14" t="s">
        <v>83</v>
      </c>
      <c r="AY296" s="273" t="s">
        <v>362</v>
      </c>
    </row>
    <row r="297" s="2" customFormat="1" ht="37.8" customHeight="1">
      <c r="A297" s="39"/>
      <c r="B297" s="40"/>
      <c r="C297" s="228" t="s">
        <v>1184</v>
      </c>
      <c r="D297" s="228" t="s">
        <v>365</v>
      </c>
      <c r="E297" s="229" t="s">
        <v>3806</v>
      </c>
      <c r="F297" s="230" t="s">
        <v>3807</v>
      </c>
      <c r="G297" s="231" t="s">
        <v>403</v>
      </c>
      <c r="H297" s="232">
        <v>52</v>
      </c>
      <c r="I297" s="233"/>
      <c r="J297" s="234">
        <f>ROUND(I297*H297,2)</f>
        <v>0</v>
      </c>
      <c r="K297" s="230" t="s">
        <v>369</v>
      </c>
      <c r="L297" s="45"/>
      <c r="M297" s="235" t="s">
        <v>1</v>
      </c>
      <c r="N297" s="236" t="s">
        <v>42</v>
      </c>
      <c r="O297" s="92"/>
      <c r="P297" s="237">
        <f>O297*H297</f>
        <v>0</v>
      </c>
      <c r="Q297" s="237">
        <v>0.00011</v>
      </c>
      <c r="R297" s="237">
        <f>Q297*H297</f>
        <v>0.0057200000000000003</v>
      </c>
      <c r="S297" s="237">
        <v>0</v>
      </c>
      <c r="T297" s="238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9" t="s">
        <v>440</v>
      </c>
      <c r="AT297" s="239" t="s">
        <v>365</v>
      </c>
      <c r="AU297" s="239" t="s">
        <v>88</v>
      </c>
      <c r="AY297" s="18" t="s">
        <v>362</v>
      </c>
      <c r="BE297" s="240">
        <f>IF(N297="základní",J297,0)</f>
        <v>0</v>
      </c>
      <c r="BF297" s="240">
        <f>IF(N297="snížená",J297,0)</f>
        <v>0</v>
      </c>
      <c r="BG297" s="240">
        <f>IF(N297="zákl. přenesená",J297,0)</f>
        <v>0</v>
      </c>
      <c r="BH297" s="240">
        <f>IF(N297="sníž. přenesená",J297,0)</f>
        <v>0</v>
      </c>
      <c r="BI297" s="240">
        <f>IF(N297="nulová",J297,0)</f>
        <v>0</v>
      </c>
      <c r="BJ297" s="18" t="s">
        <v>88</v>
      </c>
      <c r="BK297" s="240">
        <f>ROUND(I297*H297,2)</f>
        <v>0</v>
      </c>
      <c r="BL297" s="18" t="s">
        <v>440</v>
      </c>
      <c r="BM297" s="239" t="s">
        <v>1477</v>
      </c>
    </row>
    <row r="298" s="13" customFormat="1">
      <c r="A298" s="13"/>
      <c r="B298" s="241"/>
      <c r="C298" s="242"/>
      <c r="D298" s="243" t="s">
        <v>372</v>
      </c>
      <c r="E298" s="244" t="s">
        <v>1</v>
      </c>
      <c r="F298" s="245" t="s">
        <v>5329</v>
      </c>
      <c r="G298" s="242"/>
      <c r="H298" s="246">
        <v>52</v>
      </c>
      <c r="I298" s="247"/>
      <c r="J298" s="242"/>
      <c r="K298" s="242"/>
      <c r="L298" s="248"/>
      <c r="M298" s="249"/>
      <c r="N298" s="250"/>
      <c r="O298" s="250"/>
      <c r="P298" s="250"/>
      <c r="Q298" s="250"/>
      <c r="R298" s="250"/>
      <c r="S298" s="250"/>
      <c r="T298" s="251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2" t="s">
        <v>372</v>
      </c>
      <c r="AU298" s="252" t="s">
        <v>88</v>
      </c>
      <c r="AV298" s="13" t="s">
        <v>88</v>
      </c>
      <c r="AW298" s="13" t="s">
        <v>32</v>
      </c>
      <c r="AX298" s="13" t="s">
        <v>76</v>
      </c>
      <c r="AY298" s="252" t="s">
        <v>362</v>
      </c>
    </row>
    <row r="299" s="14" customFormat="1">
      <c r="A299" s="14"/>
      <c r="B299" s="263"/>
      <c r="C299" s="264"/>
      <c r="D299" s="243" t="s">
        <v>372</v>
      </c>
      <c r="E299" s="265" t="s">
        <v>1</v>
      </c>
      <c r="F299" s="266" t="s">
        <v>396</v>
      </c>
      <c r="G299" s="264"/>
      <c r="H299" s="267">
        <v>52</v>
      </c>
      <c r="I299" s="268"/>
      <c r="J299" s="264"/>
      <c r="K299" s="264"/>
      <c r="L299" s="269"/>
      <c r="M299" s="270"/>
      <c r="N299" s="271"/>
      <c r="O299" s="271"/>
      <c r="P299" s="271"/>
      <c r="Q299" s="271"/>
      <c r="R299" s="271"/>
      <c r="S299" s="271"/>
      <c r="T299" s="272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73" t="s">
        <v>372</v>
      </c>
      <c r="AU299" s="273" t="s">
        <v>88</v>
      </c>
      <c r="AV299" s="14" t="s">
        <v>370</v>
      </c>
      <c r="AW299" s="14" t="s">
        <v>32</v>
      </c>
      <c r="AX299" s="14" t="s">
        <v>83</v>
      </c>
      <c r="AY299" s="273" t="s">
        <v>362</v>
      </c>
    </row>
    <row r="300" s="2" customFormat="1" ht="37.8" customHeight="1">
      <c r="A300" s="39"/>
      <c r="B300" s="40"/>
      <c r="C300" s="228" t="s">
        <v>1190</v>
      </c>
      <c r="D300" s="228" t="s">
        <v>365</v>
      </c>
      <c r="E300" s="229" t="s">
        <v>3809</v>
      </c>
      <c r="F300" s="230" t="s">
        <v>3810</v>
      </c>
      <c r="G300" s="231" t="s">
        <v>403</v>
      </c>
      <c r="H300" s="232">
        <v>300</v>
      </c>
      <c r="I300" s="233"/>
      <c r="J300" s="234">
        <f>ROUND(I300*H300,2)</f>
        <v>0</v>
      </c>
      <c r="K300" s="230" t="s">
        <v>369</v>
      </c>
      <c r="L300" s="45"/>
      <c r="M300" s="235" t="s">
        <v>1</v>
      </c>
      <c r="N300" s="236" t="s">
        <v>42</v>
      </c>
      <c r="O300" s="92"/>
      <c r="P300" s="237">
        <f>O300*H300</f>
        <v>0</v>
      </c>
      <c r="Q300" s="237">
        <v>0.00020000000000000001</v>
      </c>
      <c r="R300" s="237">
        <f>Q300*H300</f>
        <v>0.060000000000000005</v>
      </c>
      <c r="S300" s="237">
        <v>0</v>
      </c>
      <c r="T300" s="238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9" t="s">
        <v>440</v>
      </c>
      <c r="AT300" s="239" t="s">
        <v>365</v>
      </c>
      <c r="AU300" s="239" t="s">
        <v>88</v>
      </c>
      <c r="AY300" s="18" t="s">
        <v>362</v>
      </c>
      <c r="BE300" s="240">
        <f>IF(N300="základní",J300,0)</f>
        <v>0</v>
      </c>
      <c r="BF300" s="240">
        <f>IF(N300="snížená",J300,0)</f>
        <v>0</v>
      </c>
      <c r="BG300" s="240">
        <f>IF(N300="zákl. přenesená",J300,0)</f>
        <v>0</v>
      </c>
      <c r="BH300" s="240">
        <f>IF(N300="sníž. přenesená",J300,0)</f>
        <v>0</v>
      </c>
      <c r="BI300" s="240">
        <f>IF(N300="nulová",J300,0)</f>
        <v>0</v>
      </c>
      <c r="BJ300" s="18" t="s">
        <v>88</v>
      </c>
      <c r="BK300" s="240">
        <f>ROUND(I300*H300,2)</f>
        <v>0</v>
      </c>
      <c r="BL300" s="18" t="s">
        <v>440</v>
      </c>
      <c r="BM300" s="239" t="s">
        <v>1205</v>
      </c>
    </row>
    <row r="301" s="13" customFormat="1">
      <c r="A301" s="13"/>
      <c r="B301" s="241"/>
      <c r="C301" s="242"/>
      <c r="D301" s="243" t="s">
        <v>372</v>
      </c>
      <c r="E301" s="244" t="s">
        <v>1</v>
      </c>
      <c r="F301" s="245" t="s">
        <v>5330</v>
      </c>
      <c r="G301" s="242"/>
      <c r="H301" s="246">
        <v>300</v>
      </c>
      <c r="I301" s="247"/>
      <c r="J301" s="242"/>
      <c r="K301" s="242"/>
      <c r="L301" s="248"/>
      <c r="M301" s="249"/>
      <c r="N301" s="250"/>
      <c r="O301" s="250"/>
      <c r="P301" s="250"/>
      <c r="Q301" s="250"/>
      <c r="R301" s="250"/>
      <c r="S301" s="250"/>
      <c r="T301" s="25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2" t="s">
        <v>372</v>
      </c>
      <c r="AU301" s="252" t="s">
        <v>88</v>
      </c>
      <c r="AV301" s="13" t="s">
        <v>88</v>
      </c>
      <c r="AW301" s="13" t="s">
        <v>32</v>
      </c>
      <c r="AX301" s="13" t="s">
        <v>76</v>
      </c>
      <c r="AY301" s="252" t="s">
        <v>362</v>
      </c>
    </row>
    <row r="302" s="14" customFormat="1">
      <c r="A302" s="14"/>
      <c r="B302" s="263"/>
      <c r="C302" s="264"/>
      <c r="D302" s="243" t="s">
        <v>372</v>
      </c>
      <c r="E302" s="265" t="s">
        <v>1</v>
      </c>
      <c r="F302" s="266" t="s">
        <v>396</v>
      </c>
      <c r="G302" s="264"/>
      <c r="H302" s="267">
        <v>300</v>
      </c>
      <c r="I302" s="268"/>
      <c r="J302" s="264"/>
      <c r="K302" s="264"/>
      <c r="L302" s="269"/>
      <c r="M302" s="270"/>
      <c r="N302" s="271"/>
      <c r="O302" s="271"/>
      <c r="P302" s="271"/>
      <c r="Q302" s="271"/>
      <c r="R302" s="271"/>
      <c r="S302" s="271"/>
      <c r="T302" s="272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73" t="s">
        <v>372</v>
      </c>
      <c r="AU302" s="273" t="s">
        <v>88</v>
      </c>
      <c r="AV302" s="14" t="s">
        <v>370</v>
      </c>
      <c r="AW302" s="14" t="s">
        <v>32</v>
      </c>
      <c r="AX302" s="14" t="s">
        <v>83</v>
      </c>
      <c r="AY302" s="273" t="s">
        <v>362</v>
      </c>
    </row>
    <row r="303" s="2" customFormat="1" ht="37.8" customHeight="1">
      <c r="A303" s="39"/>
      <c r="B303" s="40"/>
      <c r="C303" s="228" t="s">
        <v>1195</v>
      </c>
      <c r="D303" s="228" t="s">
        <v>365</v>
      </c>
      <c r="E303" s="229" t="s">
        <v>3812</v>
      </c>
      <c r="F303" s="230" t="s">
        <v>3813</v>
      </c>
      <c r="G303" s="231" t="s">
        <v>403</v>
      </c>
      <c r="H303" s="232">
        <v>362</v>
      </c>
      <c r="I303" s="233"/>
      <c r="J303" s="234">
        <f>ROUND(I303*H303,2)</f>
        <v>0</v>
      </c>
      <c r="K303" s="230" t="s">
        <v>369</v>
      </c>
      <c r="L303" s="45"/>
      <c r="M303" s="235" t="s">
        <v>1</v>
      </c>
      <c r="N303" s="236" t="s">
        <v>42</v>
      </c>
      <c r="O303" s="92"/>
      <c r="P303" s="237">
        <f>O303*H303</f>
        <v>0</v>
      </c>
      <c r="Q303" s="237">
        <v>0.00024000000000000001</v>
      </c>
      <c r="R303" s="237">
        <f>Q303*H303</f>
        <v>0.086879999999999999</v>
      </c>
      <c r="S303" s="237">
        <v>0</v>
      </c>
      <c r="T303" s="238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9" t="s">
        <v>440</v>
      </c>
      <c r="AT303" s="239" t="s">
        <v>365</v>
      </c>
      <c r="AU303" s="239" t="s">
        <v>88</v>
      </c>
      <c r="AY303" s="18" t="s">
        <v>362</v>
      </c>
      <c r="BE303" s="240">
        <f>IF(N303="základní",J303,0)</f>
        <v>0</v>
      </c>
      <c r="BF303" s="240">
        <f>IF(N303="snížená",J303,0)</f>
        <v>0</v>
      </c>
      <c r="BG303" s="240">
        <f>IF(N303="zákl. přenesená",J303,0)</f>
        <v>0</v>
      </c>
      <c r="BH303" s="240">
        <f>IF(N303="sníž. přenesená",J303,0)</f>
        <v>0</v>
      </c>
      <c r="BI303" s="240">
        <f>IF(N303="nulová",J303,0)</f>
        <v>0</v>
      </c>
      <c r="BJ303" s="18" t="s">
        <v>88</v>
      </c>
      <c r="BK303" s="240">
        <f>ROUND(I303*H303,2)</f>
        <v>0</v>
      </c>
      <c r="BL303" s="18" t="s">
        <v>440</v>
      </c>
      <c r="BM303" s="239" t="s">
        <v>1503</v>
      </c>
    </row>
    <row r="304" s="13" customFormat="1">
      <c r="A304" s="13"/>
      <c r="B304" s="241"/>
      <c r="C304" s="242"/>
      <c r="D304" s="243" t="s">
        <v>372</v>
      </c>
      <c r="E304" s="244" t="s">
        <v>1</v>
      </c>
      <c r="F304" s="245" t="s">
        <v>5331</v>
      </c>
      <c r="G304" s="242"/>
      <c r="H304" s="246">
        <v>362</v>
      </c>
      <c r="I304" s="247"/>
      <c r="J304" s="242"/>
      <c r="K304" s="242"/>
      <c r="L304" s="248"/>
      <c r="M304" s="249"/>
      <c r="N304" s="250"/>
      <c r="O304" s="250"/>
      <c r="P304" s="250"/>
      <c r="Q304" s="250"/>
      <c r="R304" s="250"/>
      <c r="S304" s="250"/>
      <c r="T304" s="251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2" t="s">
        <v>372</v>
      </c>
      <c r="AU304" s="252" t="s">
        <v>88</v>
      </c>
      <c r="AV304" s="13" t="s">
        <v>88</v>
      </c>
      <c r="AW304" s="13" t="s">
        <v>32</v>
      </c>
      <c r="AX304" s="13" t="s">
        <v>76</v>
      </c>
      <c r="AY304" s="252" t="s">
        <v>362</v>
      </c>
    </row>
    <row r="305" s="14" customFormat="1">
      <c r="A305" s="14"/>
      <c r="B305" s="263"/>
      <c r="C305" s="264"/>
      <c r="D305" s="243" t="s">
        <v>372</v>
      </c>
      <c r="E305" s="265" t="s">
        <v>1</v>
      </c>
      <c r="F305" s="266" t="s">
        <v>396</v>
      </c>
      <c r="G305" s="264"/>
      <c r="H305" s="267">
        <v>362</v>
      </c>
      <c r="I305" s="268"/>
      <c r="J305" s="264"/>
      <c r="K305" s="264"/>
      <c r="L305" s="269"/>
      <c r="M305" s="270"/>
      <c r="N305" s="271"/>
      <c r="O305" s="271"/>
      <c r="P305" s="271"/>
      <c r="Q305" s="271"/>
      <c r="R305" s="271"/>
      <c r="S305" s="271"/>
      <c r="T305" s="272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73" t="s">
        <v>372</v>
      </c>
      <c r="AU305" s="273" t="s">
        <v>88</v>
      </c>
      <c r="AV305" s="14" t="s">
        <v>370</v>
      </c>
      <c r="AW305" s="14" t="s">
        <v>32</v>
      </c>
      <c r="AX305" s="14" t="s">
        <v>83</v>
      </c>
      <c r="AY305" s="273" t="s">
        <v>362</v>
      </c>
    </row>
    <row r="306" s="2" customFormat="1" ht="37.8" customHeight="1">
      <c r="A306" s="39"/>
      <c r="B306" s="40"/>
      <c r="C306" s="228" t="s">
        <v>1201</v>
      </c>
      <c r="D306" s="228" t="s">
        <v>365</v>
      </c>
      <c r="E306" s="229" t="s">
        <v>3815</v>
      </c>
      <c r="F306" s="230" t="s">
        <v>3816</v>
      </c>
      <c r="G306" s="231" t="s">
        <v>403</v>
      </c>
      <c r="H306" s="232">
        <v>55</v>
      </c>
      <c r="I306" s="233"/>
      <c r="J306" s="234">
        <f>ROUND(I306*H306,2)</f>
        <v>0</v>
      </c>
      <c r="K306" s="230" t="s">
        <v>369</v>
      </c>
      <c r="L306" s="45"/>
      <c r="M306" s="235" t="s">
        <v>1</v>
      </c>
      <c r="N306" s="236" t="s">
        <v>42</v>
      </c>
      <c r="O306" s="92"/>
      <c r="P306" s="237">
        <f>O306*H306</f>
        <v>0</v>
      </c>
      <c r="Q306" s="237">
        <v>0.00027</v>
      </c>
      <c r="R306" s="237">
        <f>Q306*H306</f>
        <v>0.01485</v>
      </c>
      <c r="S306" s="237">
        <v>0</v>
      </c>
      <c r="T306" s="238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9" t="s">
        <v>440</v>
      </c>
      <c r="AT306" s="239" t="s">
        <v>365</v>
      </c>
      <c r="AU306" s="239" t="s">
        <v>88</v>
      </c>
      <c r="AY306" s="18" t="s">
        <v>362</v>
      </c>
      <c r="BE306" s="240">
        <f>IF(N306="základní",J306,0)</f>
        <v>0</v>
      </c>
      <c r="BF306" s="240">
        <f>IF(N306="snížená",J306,0)</f>
        <v>0</v>
      </c>
      <c r="BG306" s="240">
        <f>IF(N306="zákl. přenesená",J306,0)</f>
        <v>0</v>
      </c>
      <c r="BH306" s="240">
        <f>IF(N306="sníž. přenesená",J306,0)</f>
        <v>0</v>
      </c>
      <c r="BI306" s="240">
        <f>IF(N306="nulová",J306,0)</f>
        <v>0</v>
      </c>
      <c r="BJ306" s="18" t="s">
        <v>88</v>
      </c>
      <c r="BK306" s="240">
        <f>ROUND(I306*H306,2)</f>
        <v>0</v>
      </c>
      <c r="BL306" s="18" t="s">
        <v>440</v>
      </c>
      <c r="BM306" s="239" t="s">
        <v>1514</v>
      </c>
    </row>
    <row r="307" s="13" customFormat="1">
      <c r="A307" s="13"/>
      <c r="B307" s="241"/>
      <c r="C307" s="242"/>
      <c r="D307" s="243" t="s">
        <v>372</v>
      </c>
      <c r="E307" s="244" t="s">
        <v>1</v>
      </c>
      <c r="F307" s="245" t="s">
        <v>3817</v>
      </c>
      <c r="G307" s="242"/>
      <c r="H307" s="246">
        <v>55</v>
      </c>
      <c r="I307" s="247"/>
      <c r="J307" s="242"/>
      <c r="K307" s="242"/>
      <c r="L307" s="248"/>
      <c r="M307" s="249"/>
      <c r="N307" s="250"/>
      <c r="O307" s="250"/>
      <c r="P307" s="250"/>
      <c r="Q307" s="250"/>
      <c r="R307" s="250"/>
      <c r="S307" s="250"/>
      <c r="T307" s="25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2" t="s">
        <v>372</v>
      </c>
      <c r="AU307" s="252" t="s">
        <v>88</v>
      </c>
      <c r="AV307" s="13" t="s">
        <v>88</v>
      </c>
      <c r="AW307" s="13" t="s">
        <v>32</v>
      </c>
      <c r="AX307" s="13" t="s">
        <v>76</v>
      </c>
      <c r="AY307" s="252" t="s">
        <v>362</v>
      </c>
    </row>
    <row r="308" s="14" customFormat="1">
      <c r="A308" s="14"/>
      <c r="B308" s="263"/>
      <c r="C308" s="264"/>
      <c r="D308" s="243" t="s">
        <v>372</v>
      </c>
      <c r="E308" s="265" t="s">
        <v>1</v>
      </c>
      <c r="F308" s="266" t="s">
        <v>396</v>
      </c>
      <c r="G308" s="264"/>
      <c r="H308" s="267">
        <v>55</v>
      </c>
      <c r="I308" s="268"/>
      <c r="J308" s="264"/>
      <c r="K308" s="264"/>
      <c r="L308" s="269"/>
      <c r="M308" s="270"/>
      <c r="N308" s="271"/>
      <c r="O308" s="271"/>
      <c r="P308" s="271"/>
      <c r="Q308" s="271"/>
      <c r="R308" s="271"/>
      <c r="S308" s="271"/>
      <c r="T308" s="272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73" t="s">
        <v>372</v>
      </c>
      <c r="AU308" s="273" t="s">
        <v>88</v>
      </c>
      <c r="AV308" s="14" t="s">
        <v>370</v>
      </c>
      <c r="AW308" s="14" t="s">
        <v>32</v>
      </c>
      <c r="AX308" s="14" t="s">
        <v>83</v>
      </c>
      <c r="AY308" s="273" t="s">
        <v>362</v>
      </c>
    </row>
    <row r="309" s="2" customFormat="1" ht="37.8" customHeight="1">
      <c r="A309" s="39"/>
      <c r="B309" s="40"/>
      <c r="C309" s="228" t="s">
        <v>1207</v>
      </c>
      <c r="D309" s="228" t="s">
        <v>365</v>
      </c>
      <c r="E309" s="229" t="s">
        <v>3818</v>
      </c>
      <c r="F309" s="230" t="s">
        <v>3819</v>
      </c>
      <c r="G309" s="231" t="s">
        <v>403</v>
      </c>
      <c r="H309" s="232">
        <v>310</v>
      </c>
      <c r="I309" s="233"/>
      <c r="J309" s="234">
        <f>ROUND(I309*H309,2)</f>
        <v>0</v>
      </c>
      <c r="K309" s="230" t="s">
        <v>369</v>
      </c>
      <c r="L309" s="45"/>
      <c r="M309" s="235" t="s">
        <v>1</v>
      </c>
      <c r="N309" s="236" t="s">
        <v>42</v>
      </c>
      <c r="O309" s="92"/>
      <c r="P309" s="237">
        <f>O309*H309</f>
        <v>0</v>
      </c>
      <c r="Q309" s="237">
        <v>0.00044000000000000002</v>
      </c>
      <c r="R309" s="237">
        <f>Q309*H309</f>
        <v>0.13639999999999999</v>
      </c>
      <c r="S309" s="237">
        <v>0</v>
      </c>
      <c r="T309" s="238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9" t="s">
        <v>440</v>
      </c>
      <c r="AT309" s="239" t="s">
        <v>365</v>
      </c>
      <c r="AU309" s="239" t="s">
        <v>88</v>
      </c>
      <c r="AY309" s="18" t="s">
        <v>362</v>
      </c>
      <c r="BE309" s="240">
        <f>IF(N309="základní",J309,0)</f>
        <v>0</v>
      </c>
      <c r="BF309" s="240">
        <f>IF(N309="snížená",J309,0)</f>
        <v>0</v>
      </c>
      <c r="BG309" s="240">
        <f>IF(N309="zákl. přenesená",J309,0)</f>
        <v>0</v>
      </c>
      <c r="BH309" s="240">
        <f>IF(N309="sníž. přenesená",J309,0)</f>
        <v>0</v>
      </c>
      <c r="BI309" s="240">
        <f>IF(N309="nulová",J309,0)</f>
        <v>0</v>
      </c>
      <c r="BJ309" s="18" t="s">
        <v>88</v>
      </c>
      <c r="BK309" s="240">
        <f>ROUND(I309*H309,2)</f>
        <v>0</v>
      </c>
      <c r="BL309" s="18" t="s">
        <v>440</v>
      </c>
      <c r="BM309" s="239" t="s">
        <v>1532</v>
      </c>
    </row>
    <row r="310" s="13" customFormat="1">
      <c r="A310" s="13"/>
      <c r="B310" s="241"/>
      <c r="C310" s="242"/>
      <c r="D310" s="243" t="s">
        <v>372</v>
      </c>
      <c r="E310" s="244" t="s">
        <v>1</v>
      </c>
      <c r="F310" s="245" t="s">
        <v>5332</v>
      </c>
      <c r="G310" s="242"/>
      <c r="H310" s="246">
        <v>310</v>
      </c>
      <c r="I310" s="247"/>
      <c r="J310" s="242"/>
      <c r="K310" s="242"/>
      <c r="L310" s="248"/>
      <c r="M310" s="249"/>
      <c r="N310" s="250"/>
      <c r="O310" s="250"/>
      <c r="P310" s="250"/>
      <c r="Q310" s="250"/>
      <c r="R310" s="250"/>
      <c r="S310" s="250"/>
      <c r="T310" s="251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2" t="s">
        <v>372</v>
      </c>
      <c r="AU310" s="252" t="s">
        <v>88</v>
      </c>
      <c r="AV310" s="13" t="s">
        <v>88</v>
      </c>
      <c r="AW310" s="13" t="s">
        <v>32</v>
      </c>
      <c r="AX310" s="13" t="s">
        <v>76</v>
      </c>
      <c r="AY310" s="252" t="s">
        <v>362</v>
      </c>
    </row>
    <row r="311" s="14" customFormat="1">
      <c r="A311" s="14"/>
      <c r="B311" s="263"/>
      <c r="C311" s="264"/>
      <c r="D311" s="243" t="s">
        <v>372</v>
      </c>
      <c r="E311" s="265" t="s">
        <v>1</v>
      </c>
      <c r="F311" s="266" t="s">
        <v>396</v>
      </c>
      <c r="G311" s="264"/>
      <c r="H311" s="267">
        <v>310</v>
      </c>
      <c r="I311" s="268"/>
      <c r="J311" s="264"/>
      <c r="K311" s="264"/>
      <c r="L311" s="269"/>
      <c r="M311" s="270"/>
      <c r="N311" s="271"/>
      <c r="O311" s="271"/>
      <c r="P311" s="271"/>
      <c r="Q311" s="271"/>
      <c r="R311" s="271"/>
      <c r="S311" s="271"/>
      <c r="T311" s="27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73" t="s">
        <v>372</v>
      </c>
      <c r="AU311" s="273" t="s">
        <v>88</v>
      </c>
      <c r="AV311" s="14" t="s">
        <v>370</v>
      </c>
      <c r="AW311" s="14" t="s">
        <v>32</v>
      </c>
      <c r="AX311" s="14" t="s">
        <v>83</v>
      </c>
      <c r="AY311" s="273" t="s">
        <v>362</v>
      </c>
    </row>
    <row r="312" s="2" customFormat="1" ht="37.8" customHeight="1">
      <c r="A312" s="39"/>
      <c r="B312" s="40"/>
      <c r="C312" s="228" t="s">
        <v>1214</v>
      </c>
      <c r="D312" s="228" t="s">
        <v>365</v>
      </c>
      <c r="E312" s="229" t="s">
        <v>3821</v>
      </c>
      <c r="F312" s="230" t="s">
        <v>3822</v>
      </c>
      <c r="G312" s="231" t="s">
        <v>403</v>
      </c>
      <c r="H312" s="232">
        <v>104</v>
      </c>
      <c r="I312" s="233"/>
      <c r="J312" s="234">
        <f>ROUND(I312*H312,2)</f>
        <v>0</v>
      </c>
      <c r="K312" s="230" t="s">
        <v>369</v>
      </c>
      <c r="L312" s="45"/>
      <c r="M312" s="235" t="s">
        <v>1</v>
      </c>
      <c r="N312" s="236" t="s">
        <v>42</v>
      </c>
      <c r="O312" s="92"/>
      <c r="P312" s="237">
        <f>O312*H312</f>
        <v>0</v>
      </c>
      <c r="Q312" s="237">
        <v>0.00046999999999999999</v>
      </c>
      <c r="R312" s="237">
        <f>Q312*H312</f>
        <v>0.04888</v>
      </c>
      <c r="S312" s="237">
        <v>0</v>
      </c>
      <c r="T312" s="238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9" t="s">
        <v>440</v>
      </c>
      <c r="AT312" s="239" t="s">
        <v>365</v>
      </c>
      <c r="AU312" s="239" t="s">
        <v>88</v>
      </c>
      <c r="AY312" s="18" t="s">
        <v>362</v>
      </c>
      <c r="BE312" s="240">
        <f>IF(N312="základní",J312,0)</f>
        <v>0</v>
      </c>
      <c r="BF312" s="240">
        <f>IF(N312="snížená",J312,0)</f>
        <v>0</v>
      </c>
      <c r="BG312" s="240">
        <f>IF(N312="zákl. přenesená",J312,0)</f>
        <v>0</v>
      </c>
      <c r="BH312" s="240">
        <f>IF(N312="sníž. přenesená",J312,0)</f>
        <v>0</v>
      </c>
      <c r="BI312" s="240">
        <f>IF(N312="nulová",J312,0)</f>
        <v>0</v>
      </c>
      <c r="BJ312" s="18" t="s">
        <v>88</v>
      </c>
      <c r="BK312" s="240">
        <f>ROUND(I312*H312,2)</f>
        <v>0</v>
      </c>
      <c r="BL312" s="18" t="s">
        <v>440</v>
      </c>
      <c r="BM312" s="239" t="s">
        <v>1555</v>
      </c>
    </row>
    <row r="313" s="13" customFormat="1">
      <c r="A313" s="13"/>
      <c r="B313" s="241"/>
      <c r="C313" s="242"/>
      <c r="D313" s="243" t="s">
        <v>372</v>
      </c>
      <c r="E313" s="244" t="s">
        <v>1</v>
      </c>
      <c r="F313" s="245" t="s">
        <v>5333</v>
      </c>
      <c r="G313" s="242"/>
      <c r="H313" s="246">
        <v>104</v>
      </c>
      <c r="I313" s="247"/>
      <c r="J313" s="242"/>
      <c r="K313" s="242"/>
      <c r="L313" s="248"/>
      <c r="M313" s="249"/>
      <c r="N313" s="250"/>
      <c r="O313" s="250"/>
      <c r="P313" s="250"/>
      <c r="Q313" s="250"/>
      <c r="R313" s="250"/>
      <c r="S313" s="250"/>
      <c r="T313" s="251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2" t="s">
        <v>372</v>
      </c>
      <c r="AU313" s="252" t="s">
        <v>88</v>
      </c>
      <c r="AV313" s="13" t="s">
        <v>88</v>
      </c>
      <c r="AW313" s="13" t="s">
        <v>32</v>
      </c>
      <c r="AX313" s="13" t="s">
        <v>76</v>
      </c>
      <c r="AY313" s="252" t="s">
        <v>362</v>
      </c>
    </row>
    <row r="314" s="14" customFormat="1">
      <c r="A314" s="14"/>
      <c r="B314" s="263"/>
      <c r="C314" s="264"/>
      <c r="D314" s="243" t="s">
        <v>372</v>
      </c>
      <c r="E314" s="265" t="s">
        <v>1</v>
      </c>
      <c r="F314" s="266" t="s">
        <v>396</v>
      </c>
      <c r="G314" s="264"/>
      <c r="H314" s="267">
        <v>104</v>
      </c>
      <c r="I314" s="268"/>
      <c r="J314" s="264"/>
      <c r="K314" s="264"/>
      <c r="L314" s="269"/>
      <c r="M314" s="270"/>
      <c r="N314" s="271"/>
      <c r="O314" s="271"/>
      <c r="P314" s="271"/>
      <c r="Q314" s="271"/>
      <c r="R314" s="271"/>
      <c r="S314" s="271"/>
      <c r="T314" s="272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73" t="s">
        <v>372</v>
      </c>
      <c r="AU314" s="273" t="s">
        <v>88</v>
      </c>
      <c r="AV314" s="14" t="s">
        <v>370</v>
      </c>
      <c r="AW314" s="14" t="s">
        <v>32</v>
      </c>
      <c r="AX314" s="14" t="s">
        <v>83</v>
      </c>
      <c r="AY314" s="273" t="s">
        <v>362</v>
      </c>
    </row>
    <row r="315" s="2" customFormat="1" ht="16.5" customHeight="1">
      <c r="A315" s="39"/>
      <c r="B315" s="40"/>
      <c r="C315" s="228" t="s">
        <v>1218</v>
      </c>
      <c r="D315" s="228" t="s">
        <v>365</v>
      </c>
      <c r="E315" s="229" t="s">
        <v>3824</v>
      </c>
      <c r="F315" s="230" t="s">
        <v>3825</v>
      </c>
      <c r="G315" s="231" t="s">
        <v>403</v>
      </c>
      <c r="H315" s="232">
        <v>312</v>
      </c>
      <c r="I315" s="233"/>
      <c r="J315" s="234">
        <f>ROUND(I315*H315,2)</f>
        <v>0</v>
      </c>
      <c r="K315" s="230" t="s">
        <v>369</v>
      </c>
      <c r="L315" s="45"/>
      <c r="M315" s="235" t="s">
        <v>1</v>
      </c>
      <c r="N315" s="236" t="s">
        <v>42</v>
      </c>
      <c r="O315" s="92"/>
      <c r="P315" s="237">
        <f>O315*H315</f>
        <v>0</v>
      </c>
      <c r="Q315" s="237">
        <v>0.00019000000000000001</v>
      </c>
      <c r="R315" s="237">
        <f>Q315*H315</f>
        <v>0.059280000000000006</v>
      </c>
      <c r="S315" s="237">
        <v>0</v>
      </c>
      <c r="T315" s="238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9" t="s">
        <v>440</v>
      </c>
      <c r="AT315" s="239" t="s">
        <v>365</v>
      </c>
      <c r="AU315" s="239" t="s">
        <v>88</v>
      </c>
      <c r="AY315" s="18" t="s">
        <v>362</v>
      </c>
      <c r="BE315" s="240">
        <f>IF(N315="základní",J315,0)</f>
        <v>0</v>
      </c>
      <c r="BF315" s="240">
        <f>IF(N315="snížená",J315,0)</f>
        <v>0</v>
      </c>
      <c r="BG315" s="240">
        <f>IF(N315="zákl. přenesená",J315,0)</f>
        <v>0</v>
      </c>
      <c r="BH315" s="240">
        <f>IF(N315="sníž. přenesená",J315,0)</f>
        <v>0</v>
      </c>
      <c r="BI315" s="240">
        <f>IF(N315="nulová",J315,0)</f>
        <v>0</v>
      </c>
      <c r="BJ315" s="18" t="s">
        <v>88</v>
      </c>
      <c r="BK315" s="240">
        <f>ROUND(I315*H315,2)</f>
        <v>0</v>
      </c>
      <c r="BL315" s="18" t="s">
        <v>440</v>
      </c>
      <c r="BM315" s="239" t="s">
        <v>1564</v>
      </c>
    </row>
    <row r="316" s="13" customFormat="1">
      <c r="A316" s="13"/>
      <c r="B316" s="241"/>
      <c r="C316" s="242"/>
      <c r="D316" s="243" t="s">
        <v>372</v>
      </c>
      <c r="E316" s="244" t="s">
        <v>1</v>
      </c>
      <c r="F316" s="245" t="s">
        <v>5321</v>
      </c>
      <c r="G316" s="242"/>
      <c r="H316" s="246">
        <v>312</v>
      </c>
      <c r="I316" s="247"/>
      <c r="J316" s="242"/>
      <c r="K316" s="242"/>
      <c r="L316" s="248"/>
      <c r="M316" s="249"/>
      <c r="N316" s="250"/>
      <c r="O316" s="250"/>
      <c r="P316" s="250"/>
      <c r="Q316" s="250"/>
      <c r="R316" s="250"/>
      <c r="S316" s="250"/>
      <c r="T316" s="251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2" t="s">
        <v>372</v>
      </c>
      <c r="AU316" s="252" t="s">
        <v>88</v>
      </c>
      <c r="AV316" s="13" t="s">
        <v>88</v>
      </c>
      <c r="AW316" s="13" t="s">
        <v>32</v>
      </c>
      <c r="AX316" s="13" t="s">
        <v>76</v>
      </c>
      <c r="AY316" s="252" t="s">
        <v>362</v>
      </c>
    </row>
    <row r="317" s="14" customFormat="1">
      <c r="A317" s="14"/>
      <c r="B317" s="263"/>
      <c r="C317" s="264"/>
      <c r="D317" s="243" t="s">
        <v>372</v>
      </c>
      <c r="E317" s="265" t="s">
        <v>1</v>
      </c>
      <c r="F317" s="266" t="s">
        <v>396</v>
      </c>
      <c r="G317" s="264"/>
      <c r="H317" s="267">
        <v>312</v>
      </c>
      <c r="I317" s="268"/>
      <c r="J317" s="264"/>
      <c r="K317" s="264"/>
      <c r="L317" s="269"/>
      <c r="M317" s="270"/>
      <c r="N317" s="271"/>
      <c r="O317" s="271"/>
      <c r="P317" s="271"/>
      <c r="Q317" s="271"/>
      <c r="R317" s="271"/>
      <c r="S317" s="271"/>
      <c r="T317" s="272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73" t="s">
        <v>372</v>
      </c>
      <c r="AU317" s="273" t="s">
        <v>88</v>
      </c>
      <c r="AV317" s="14" t="s">
        <v>370</v>
      </c>
      <c r="AW317" s="14" t="s">
        <v>32</v>
      </c>
      <c r="AX317" s="14" t="s">
        <v>83</v>
      </c>
      <c r="AY317" s="273" t="s">
        <v>362</v>
      </c>
    </row>
    <row r="318" s="2" customFormat="1" ht="16.5" customHeight="1">
      <c r="A318" s="39"/>
      <c r="B318" s="40"/>
      <c r="C318" s="228" t="s">
        <v>1222</v>
      </c>
      <c r="D318" s="228" t="s">
        <v>365</v>
      </c>
      <c r="E318" s="229" t="s">
        <v>3826</v>
      </c>
      <c r="F318" s="230" t="s">
        <v>3827</v>
      </c>
      <c r="G318" s="231" t="s">
        <v>403</v>
      </c>
      <c r="H318" s="232">
        <v>80</v>
      </c>
      <c r="I318" s="233"/>
      <c r="J318" s="234">
        <f>ROUND(I318*H318,2)</f>
        <v>0</v>
      </c>
      <c r="K318" s="230" t="s">
        <v>369</v>
      </c>
      <c r="L318" s="45"/>
      <c r="M318" s="235" t="s">
        <v>1</v>
      </c>
      <c r="N318" s="236" t="s">
        <v>42</v>
      </c>
      <c r="O318" s="92"/>
      <c r="P318" s="237">
        <f>O318*H318</f>
        <v>0</v>
      </c>
      <c r="Q318" s="237">
        <v>0.00025000000000000001</v>
      </c>
      <c r="R318" s="237">
        <f>Q318*H318</f>
        <v>0.02</v>
      </c>
      <c r="S318" s="237">
        <v>0</v>
      </c>
      <c r="T318" s="238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9" t="s">
        <v>440</v>
      </c>
      <c r="AT318" s="239" t="s">
        <v>365</v>
      </c>
      <c r="AU318" s="239" t="s">
        <v>88</v>
      </c>
      <c r="AY318" s="18" t="s">
        <v>362</v>
      </c>
      <c r="BE318" s="240">
        <f>IF(N318="základní",J318,0)</f>
        <v>0</v>
      </c>
      <c r="BF318" s="240">
        <f>IF(N318="snížená",J318,0)</f>
        <v>0</v>
      </c>
      <c r="BG318" s="240">
        <f>IF(N318="zákl. přenesená",J318,0)</f>
        <v>0</v>
      </c>
      <c r="BH318" s="240">
        <f>IF(N318="sníž. přenesená",J318,0)</f>
        <v>0</v>
      </c>
      <c r="BI318" s="240">
        <f>IF(N318="nulová",J318,0)</f>
        <v>0</v>
      </c>
      <c r="BJ318" s="18" t="s">
        <v>88</v>
      </c>
      <c r="BK318" s="240">
        <f>ROUND(I318*H318,2)</f>
        <v>0</v>
      </c>
      <c r="BL318" s="18" t="s">
        <v>440</v>
      </c>
      <c r="BM318" s="239" t="s">
        <v>1580</v>
      </c>
    </row>
    <row r="319" s="13" customFormat="1">
      <c r="A319" s="13"/>
      <c r="B319" s="241"/>
      <c r="C319" s="242"/>
      <c r="D319" s="243" t="s">
        <v>372</v>
      </c>
      <c r="E319" s="244" t="s">
        <v>1</v>
      </c>
      <c r="F319" s="245" t="s">
        <v>5323</v>
      </c>
      <c r="G319" s="242"/>
      <c r="H319" s="246">
        <v>80</v>
      </c>
      <c r="I319" s="247"/>
      <c r="J319" s="242"/>
      <c r="K319" s="242"/>
      <c r="L319" s="248"/>
      <c r="M319" s="249"/>
      <c r="N319" s="250"/>
      <c r="O319" s="250"/>
      <c r="P319" s="250"/>
      <c r="Q319" s="250"/>
      <c r="R319" s="250"/>
      <c r="S319" s="250"/>
      <c r="T319" s="251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2" t="s">
        <v>372</v>
      </c>
      <c r="AU319" s="252" t="s">
        <v>88</v>
      </c>
      <c r="AV319" s="13" t="s">
        <v>88</v>
      </c>
      <c r="AW319" s="13" t="s">
        <v>32</v>
      </c>
      <c r="AX319" s="13" t="s">
        <v>76</v>
      </c>
      <c r="AY319" s="252" t="s">
        <v>362</v>
      </c>
    </row>
    <row r="320" s="14" customFormat="1">
      <c r="A320" s="14"/>
      <c r="B320" s="263"/>
      <c r="C320" s="264"/>
      <c r="D320" s="243" t="s">
        <v>372</v>
      </c>
      <c r="E320" s="265" t="s">
        <v>1</v>
      </c>
      <c r="F320" s="266" t="s">
        <v>396</v>
      </c>
      <c r="G320" s="264"/>
      <c r="H320" s="267">
        <v>80</v>
      </c>
      <c r="I320" s="268"/>
      <c r="J320" s="264"/>
      <c r="K320" s="264"/>
      <c r="L320" s="269"/>
      <c r="M320" s="270"/>
      <c r="N320" s="271"/>
      <c r="O320" s="271"/>
      <c r="P320" s="271"/>
      <c r="Q320" s="271"/>
      <c r="R320" s="271"/>
      <c r="S320" s="271"/>
      <c r="T320" s="27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73" t="s">
        <v>372</v>
      </c>
      <c r="AU320" s="273" t="s">
        <v>88</v>
      </c>
      <c r="AV320" s="14" t="s">
        <v>370</v>
      </c>
      <c r="AW320" s="14" t="s">
        <v>32</v>
      </c>
      <c r="AX320" s="14" t="s">
        <v>83</v>
      </c>
      <c r="AY320" s="273" t="s">
        <v>362</v>
      </c>
    </row>
    <row r="321" s="2" customFormat="1" ht="16.5" customHeight="1">
      <c r="A321" s="39"/>
      <c r="B321" s="40"/>
      <c r="C321" s="228" t="s">
        <v>1228</v>
      </c>
      <c r="D321" s="228" t="s">
        <v>365</v>
      </c>
      <c r="E321" s="229" t="s">
        <v>3828</v>
      </c>
      <c r="F321" s="230" t="s">
        <v>3829</v>
      </c>
      <c r="G321" s="231" t="s">
        <v>403</v>
      </c>
      <c r="H321" s="232">
        <v>540</v>
      </c>
      <c r="I321" s="233"/>
      <c r="J321" s="234">
        <f>ROUND(I321*H321,2)</f>
        <v>0</v>
      </c>
      <c r="K321" s="230" t="s">
        <v>369</v>
      </c>
      <c r="L321" s="45"/>
      <c r="M321" s="235" t="s">
        <v>1</v>
      </c>
      <c r="N321" s="236" t="s">
        <v>42</v>
      </c>
      <c r="O321" s="92"/>
      <c r="P321" s="237">
        <f>O321*H321</f>
        <v>0</v>
      </c>
      <c r="Q321" s="237">
        <v>0.00025999999999999998</v>
      </c>
      <c r="R321" s="237">
        <f>Q321*H321</f>
        <v>0.1404</v>
      </c>
      <c r="S321" s="237">
        <v>0</v>
      </c>
      <c r="T321" s="238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9" t="s">
        <v>440</v>
      </c>
      <c r="AT321" s="239" t="s">
        <v>365</v>
      </c>
      <c r="AU321" s="239" t="s">
        <v>88</v>
      </c>
      <c r="AY321" s="18" t="s">
        <v>362</v>
      </c>
      <c r="BE321" s="240">
        <f>IF(N321="základní",J321,0)</f>
        <v>0</v>
      </c>
      <c r="BF321" s="240">
        <f>IF(N321="snížená",J321,0)</f>
        <v>0</v>
      </c>
      <c r="BG321" s="240">
        <f>IF(N321="zákl. přenesená",J321,0)</f>
        <v>0</v>
      </c>
      <c r="BH321" s="240">
        <f>IF(N321="sníž. přenesená",J321,0)</f>
        <v>0</v>
      </c>
      <c r="BI321" s="240">
        <f>IF(N321="nulová",J321,0)</f>
        <v>0</v>
      </c>
      <c r="BJ321" s="18" t="s">
        <v>88</v>
      </c>
      <c r="BK321" s="240">
        <f>ROUND(I321*H321,2)</f>
        <v>0</v>
      </c>
      <c r="BL321" s="18" t="s">
        <v>440</v>
      </c>
      <c r="BM321" s="239" t="s">
        <v>1600</v>
      </c>
    </row>
    <row r="322" s="13" customFormat="1">
      <c r="A322" s="13"/>
      <c r="B322" s="241"/>
      <c r="C322" s="242"/>
      <c r="D322" s="243" t="s">
        <v>372</v>
      </c>
      <c r="E322" s="244" t="s">
        <v>1</v>
      </c>
      <c r="F322" s="245" t="s">
        <v>5324</v>
      </c>
      <c r="G322" s="242"/>
      <c r="H322" s="246">
        <v>540</v>
      </c>
      <c r="I322" s="247"/>
      <c r="J322" s="242"/>
      <c r="K322" s="242"/>
      <c r="L322" s="248"/>
      <c r="M322" s="249"/>
      <c r="N322" s="250"/>
      <c r="O322" s="250"/>
      <c r="P322" s="250"/>
      <c r="Q322" s="250"/>
      <c r="R322" s="250"/>
      <c r="S322" s="250"/>
      <c r="T322" s="251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2" t="s">
        <v>372</v>
      </c>
      <c r="AU322" s="252" t="s">
        <v>88</v>
      </c>
      <c r="AV322" s="13" t="s">
        <v>88</v>
      </c>
      <c r="AW322" s="13" t="s">
        <v>32</v>
      </c>
      <c r="AX322" s="13" t="s">
        <v>76</v>
      </c>
      <c r="AY322" s="252" t="s">
        <v>362</v>
      </c>
    </row>
    <row r="323" s="14" customFormat="1">
      <c r="A323" s="14"/>
      <c r="B323" s="263"/>
      <c r="C323" s="264"/>
      <c r="D323" s="243" t="s">
        <v>372</v>
      </c>
      <c r="E323" s="265" t="s">
        <v>1</v>
      </c>
      <c r="F323" s="266" t="s">
        <v>396</v>
      </c>
      <c r="G323" s="264"/>
      <c r="H323" s="267">
        <v>540</v>
      </c>
      <c r="I323" s="268"/>
      <c r="J323" s="264"/>
      <c r="K323" s="264"/>
      <c r="L323" s="269"/>
      <c r="M323" s="270"/>
      <c r="N323" s="271"/>
      <c r="O323" s="271"/>
      <c r="P323" s="271"/>
      <c r="Q323" s="271"/>
      <c r="R323" s="271"/>
      <c r="S323" s="271"/>
      <c r="T323" s="272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73" t="s">
        <v>372</v>
      </c>
      <c r="AU323" s="273" t="s">
        <v>88</v>
      </c>
      <c r="AV323" s="14" t="s">
        <v>370</v>
      </c>
      <c r="AW323" s="14" t="s">
        <v>32</v>
      </c>
      <c r="AX323" s="14" t="s">
        <v>83</v>
      </c>
      <c r="AY323" s="273" t="s">
        <v>362</v>
      </c>
    </row>
    <row r="324" s="2" customFormat="1" ht="16.5" customHeight="1">
      <c r="A324" s="39"/>
      <c r="B324" s="40"/>
      <c r="C324" s="228" t="s">
        <v>1233</v>
      </c>
      <c r="D324" s="228" t="s">
        <v>365</v>
      </c>
      <c r="E324" s="229" t="s">
        <v>3830</v>
      </c>
      <c r="F324" s="230" t="s">
        <v>3831</v>
      </c>
      <c r="G324" s="231" t="s">
        <v>403</v>
      </c>
      <c r="H324" s="232">
        <v>52</v>
      </c>
      <c r="I324" s="233"/>
      <c r="J324" s="234">
        <f>ROUND(I324*H324,2)</f>
        <v>0</v>
      </c>
      <c r="K324" s="230" t="s">
        <v>369</v>
      </c>
      <c r="L324" s="45"/>
      <c r="M324" s="235" t="s">
        <v>1</v>
      </c>
      <c r="N324" s="236" t="s">
        <v>42</v>
      </c>
      <c r="O324" s="92"/>
      <c r="P324" s="237">
        <f>O324*H324</f>
        <v>0</v>
      </c>
      <c r="Q324" s="237">
        <v>0.00027</v>
      </c>
      <c r="R324" s="237">
        <f>Q324*H324</f>
        <v>0.01404</v>
      </c>
      <c r="S324" s="237">
        <v>0</v>
      </c>
      <c r="T324" s="238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9" t="s">
        <v>440</v>
      </c>
      <c r="AT324" s="239" t="s">
        <v>365</v>
      </c>
      <c r="AU324" s="239" t="s">
        <v>88</v>
      </c>
      <c r="AY324" s="18" t="s">
        <v>362</v>
      </c>
      <c r="BE324" s="240">
        <f>IF(N324="základní",J324,0)</f>
        <v>0</v>
      </c>
      <c r="BF324" s="240">
        <f>IF(N324="snížená",J324,0)</f>
        <v>0</v>
      </c>
      <c r="BG324" s="240">
        <f>IF(N324="zákl. přenesená",J324,0)</f>
        <v>0</v>
      </c>
      <c r="BH324" s="240">
        <f>IF(N324="sníž. přenesená",J324,0)</f>
        <v>0</v>
      </c>
      <c r="BI324" s="240">
        <f>IF(N324="nulová",J324,0)</f>
        <v>0</v>
      </c>
      <c r="BJ324" s="18" t="s">
        <v>88</v>
      </c>
      <c r="BK324" s="240">
        <f>ROUND(I324*H324,2)</f>
        <v>0</v>
      </c>
      <c r="BL324" s="18" t="s">
        <v>440</v>
      </c>
      <c r="BM324" s="239" t="s">
        <v>1608</v>
      </c>
    </row>
    <row r="325" s="13" customFormat="1">
      <c r="A325" s="13"/>
      <c r="B325" s="241"/>
      <c r="C325" s="242"/>
      <c r="D325" s="243" t="s">
        <v>372</v>
      </c>
      <c r="E325" s="244" t="s">
        <v>1</v>
      </c>
      <c r="F325" s="245" t="s">
        <v>5325</v>
      </c>
      <c r="G325" s="242"/>
      <c r="H325" s="246">
        <v>52</v>
      </c>
      <c r="I325" s="247"/>
      <c r="J325" s="242"/>
      <c r="K325" s="242"/>
      <c r="L325" s="248"/>
      <c r="M325" s="249"/>
      <c r="N325" s="250"/>
      <c r="O325" s="250"/>
      <c r="P325" s="250"/>
      <c r="Q325" s="250"/>
      <c r="R325" s="250"/>
      <c r="S325" s="250"/>
      <c r="T325" s="251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2" t="s">
        <v>372</v>
      </c>
      <c r="AU325" s="252" t="s">
        <v>88</v>
      </c>
      <c r="AV325" s="13" t="s">
        <v>88</v>
      </c>
      <c r="AW325" s="13" t="s">
        <v>32</v>
      </c>
      <c r="AX325" s="13" t="s">
        <v>76</v>
      </c>
      <c r="AY325" s="252" t="s">
        <v>362</v>
      </c>
    </row>
    <row r="326" s="14" customFormat="1">
      <c r="A326" s="14"/>
      <c r="B326" s="263"/>
      <c r="C326" s="264"/>
      <c r="D326" s="243" t="s">
        <v>372</v>
      </c>
      <c r="E326" s="265" t="s">
        <v>1</v>
      </c>
      <c r="F326" s="266" t="s">
        <v>396</v>
      </c>
      <c r="G326" s="264"/>
      <c r="H326" s="267">
        <v>52</v>
      </c>
      <c r="I326" s="268"/>
      <c r="J326" s="264"/>
      <c r="K326" s="264"/>
      <c r="L326" s="269"/>
      <c r="M326" s="270"/>
      <c r="N326" s="271"/>
      <c r="O326" s="271"/>
      <c r="P326" s="271"/>
      <c r="Q326" s="271"/>
      <c r="R326" s="271"/>
      <c r="S326" s="271"/>
      <c r="T326" s="272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73" t="s">
        <v>372</v>
      </c>
      <c r="AU326" s="273" t="s">
        <v>88</v>
      </c>
      <c r="AV326" s="14" t="s">
        <v>370</v>
      </c>
      <c r="AW326" s="14" t="s">
        <v>32</v>
      </c>
      <c r="AX326" s="14" t="s">
        <v>83</v>
      </c>
      <c r="AY326" s="273" t="s">
        <v>362</v>
      </c>
    </row>
    <row r="327" s="2" customFormat="1" ht="16.5" customHeight="1">
      <c r="A327" s="39"/>
      <c r="B327" s="40"/>
      <c r="C327" s="228" t="s">
        <v>1237</v>
      </c>
      <c r="D327" s="228" t="s">
        <v>365</v>
      </c>
      <c r="E327" s="229" t="s">
        <v>3832</v>
      </c>
      <c r="F327" s="230" t="s">
        <v>3833</v>
      </c>
      <c r="G327" s="231" t="s">
        <v>403</v>
      </c>
      <c r="H327" s="232">
        <v>104</v>
      </c>
      <c r="I327" s="233"/>
      <c r="J327" s="234">
        <f>ROUND(I327*H327,2)</f>
        <v>0</v>
      </c>
      <c r="K327" s="230" t="s">
        <v>369</v>
      </c>
      <c r="L327" s="45"/>
      <c r="M327" s="235" t="s">
        <v>1</v>
      </c>
      <c r="N327" s="236" t="s">
        <v>42</v>
      </c>
      <c r="O327" s="92"/>
      <c r="P327" s="237">
        <f>O327*H327</f>
        <v>0</v>
      </c>
      <c r="Q327" s="237">
        <v>0.00035</v>
      </c>
      <c r="R327" s="237">
        <f>Q327*H327</f>
        <v>0.036400000000000002</v>
      </c>
      <c r="S327" s="237">
        <v>0</v>
      </c>
      <c r="T327" s="238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9" t="s">
        <v>440</v>
      </c>
      <c r="AT327" s="239" t="s">
        <v>365</v>
      </c>
      <c r="AU327" s="239" t="s">
        <v>88</v>
      </c>
      <c r="AY327" s="18" t="s">
        <v>362</v>
      </c>
      <c r="BE327" s="240">
        <f>IF(N327="základní",J327,0)</f>
        <v>0</v>
      </c>
      <c r="BF327" s="240">
        <f>IF(N327="snížená",J327,0)</f>
        <v>0</v>
      </c>
      <c r="BG327" s="240">
        <f>IF(N327="zákl. přenesená",J327,0)</f>
        <v>0</v>
      </c>
      <c r="BH327" s="240">
        <f>IF(N327="sníž. přenesená",J327,0)</f>
        <v>0</v>
      </c>
      <c r="BI327" s="240">
        <f>IF(N327="nulová",J327,0)</f>
        <v>0</v>
      </c>
      <c r="BJ327" s="18" t="s">
        <v>88</v>
      </c>
      <c r="BK327" s="240">
        <f>ROUND(I327*H327,2)</f>
        <v>0</v>
      </c>
      <c r="BL327" s="18" t="s">
        <v>440</v>
      </c>
      <c r="BM327" s="239" t="s">
        <v>1617</v>
      </c>
    </row>
    <row r="328" s="13" customFormat="1">
      <c r="A328" s="13"/>
      <c r="B328" s="241"/>
      <c r="C328" s="242"/>
      <c r="D328" s="243" t="s">
        <v>372</v>
      </c>
      <c r="E328" s="244" t="s">
        <v>1</v>
      </c>
      <c r="F328" s="245" t="s">
        <v>5326</v>
      </c>
      <c r="G328" s="242"/>
      <c r="H328" s="246">
        <v>104</v>
      </c>
      <c r="I328" s="247"/>
      <c r="J328" s="242"/>
      <c r="K328" s="242"/>
      <c r="L328" s="248"/>
      <c r="M328" s="249"/>
      <c r="N328" s="250"/>
      <c r="O328" s="250"/>
      <c r="P328" s="250"/>
      <c r="Q328" s="250"/>
      <c r="R328" s="250"/>
      <c r="S328" s="250"/>
      <c r="T328" s="251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2" t="s">
        <v>372</v>
      </c>
      <c r="AU328" s="252" t="s">
        <v>88</v>
      </c>
      <c r="AV328" s="13" t="s">
        <v>88</v>
      </c>
      <c r="AW328" s="13" t="s">
        <v>32</v>
      </c>
      <c r="AX328" s="13" t="s">
        <v>76</v>
      </c>
      <c r="AY328" s="252" t="s">
        <v>362</v>
      </c>
    </row>
    <row r="329" s="14" customFormat="1">
      <c r="A329" s="14"/>
      <c r="B329" s="263"/>
      <c r="C329" s="264"/>
      <c r="D329" s="243" t="s">
        <v>372</v>
      </c>
      <c r="E329" s="265" t="s">
        <v>1</v>
      </c>
      <c r="F329" s="266" t="s">
        <v>396</v>
      </c>
      <c r="G329" s="264"/>
      <c r="H329" s="267">
        <v>104</v>
      </c>
      <c r="I329" s="268"/>
      <c r="J329" s="264"/>
      <c r="K329" s="264"/>
      <c r="L329" s="269"/>
      <c r="M329" s="270"/>
      <c r="N329" s="271"/>
      <c r="O329" s="271"/>
      <c r="P329" s="271"/>
      <c r="Q329" s="271"/>
      <c r="R329" s="271"/>
      <c r="S329" s="271"/>
      <c r="T329" s="272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73" t="s">
        <v>372</v>
      </c>
      <c r="AU329" s="273" t="s">
        <v>88</v>
      </c>
      <c r="AV329" s="14" t="s">
        <v>370</v>
      </c>
      <c r="AW329" s="14" t="s">
        <v>32</v>
      </c>
      <c r="AX329" s="14" t="s">
        <v>83</v>
      </c>
      <c r="AY329" s="273" t="s">
        <v>362</v>
      </c>
    </row>
    <row r="330" s="2" customFormat="1" ht="16.5" customHeight="1">
      <c r="A330" s="39"/>
      <c r="B330" s="40"/>
      <c r="C330" s="253" t="s">
        <v>1239</v>
      </c>
      <c r="D330" s="253" t="s">
        <v>380</v>
      </c>
      <c r="E330" s="254" t="s">
        <v>3834</v>
      </c>
      <c r="F330" s="255" t="s">
        <v>3835</v>
      </c>
      <c r="G330" s="256" t="s">
        <v>470</v>
      </c>
      <c r="H330" s="257">
        <v>544</v>
      </c>
      <c r="I330" s="258"/>
      <c r="J330" s="259">
        <f>ROUND(I330*H330,2)</f>
        <v>0</v>
      </c>
      <c r="K330" s="255" t="s">
        <v>471</v>
      </c>
      <c r="L330" s="260"/>
      <c r="M330" s="261" t="s">
        <v>1</v>
      </c>
      <c r="N330" s="262" t="s">
        <v>42</v>
      </c>
      <c r="O330" s="92"/>
      <c r="P330" s="237">
        <f>O330*H330</f>
        <v>0</v>
      </c>
      <c r="Q330" s="237">
        <v>0</v>
      </c>
      <c r="R330" s="237">
        <f>Q330*H330</f>
        <v>0</v>
      </c>
      <c r="S330" s="237">
        <v>0</v>
      </c>
      <c r="T330" s="238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9" t="s">
        <v>526</v>
      </c>
      <c r="AT330" s="239" t="s">
        <v>380</v>
      </c>
      <c r="AU330" s="239" t="s">
        <v>88</v>
      </c>
      <c r="AY330" s="18" t="s">
        <v>362</v>
      </c>
      <c r="BE330" s="240">
        <f>IF(N330="základní",J330,0)</f>
        <v>0</v>
      </c>
      <c r="BF330" s="240">
        <f>IF(N330="snížená",J330,0)</f>
        <v>0</v>
      </c>
      <c r="BG330" s="240">
        <f>IF(N330="zákl. přenesená",J330,0)</f>
        <v>0</v>
      </c>
      <c r="BH330" s="240">
        <f>IF(N330="sníž. přenesená",J330,0)</f>
        <v>0</v>
      </c>
      <c r="BI330" s="240">
        <f>IF(N330="nulová",J330,0)</f>
        <v>0</v>
      </c>
      <c r="BJ330" s="18" t="s">
        <v>88</v>
      </c>
      <c r="BK330" s="240">
        <f>ROUND(I330*H330,2)</f>
        <v>0</v>
      </c>
      <c r="BL330" s="18" t="s">
        <v>440</v>
      </c>
      <c r="BM330" s="239" t="s">
        <v>1635</v>
      </c>
    </row>
    <row r="331" s="13" customFormat="1">
      <c r="A331" s="13"/>
      <c r="B331" s="241"/>
      <c r="C331" s="242"/>
      <c r="D331" s="243" t="s">
        <v>372</v>
      </c>
      <c r="E331" s="244" t="s">
        <v>1</v>
      </c>
      <c r="F331" s="245" t="s">
        <v>5334</v>
      </c>
      <c r="G331" s="242"/>
      <c r="H331" s="246">
        <v>544</v>
      </c>
      <c r="I331" s="247"/>
      <c r="J331" s="242"/>
      <c r="K331" s="242"/>
      <c r="L331" s="248"/>
      <c r="M331" s="249"/>
      <c r="N331" s="250"/>
      <c r="O331" s="250"/>
      <c r="P331" s="250"/>
      <c r="Q331" s="250"/>
      <c r="R331" s="250"/>
      <c r="S331" s="250"/>
      <c r="T331" s="251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2" t="s">
        <v>372</v>
      </c>
      <c r="AU331" s="252" t="s">
        <v>88</v>
      </c>
      <c r="AV331" s="13" t="s">
        <v>88</v>
      </c>
      <c r="AW331" s="13" t="s">
        <v>32</v>
      </c>
      <c r="AX331" s="13" t="s">
        <v>76</v>
      </c>
      <c r="AY331" s="252" t="s">
        <v>362</v>
      </c>
    </row>
    <row r="332" s="14" customFormat="1">
      <c r="A332" s="14"/>
      <c r="B332" s="263"/>
      <c r="C332" s="264"/>
      <c r="D332" s="243" t="s">
        <v>372</v>
      </c>
      <c r="E332" s="265" t="s">
        <v>1</v>
      </c>
      <c r="F332" s="266" t="s">
        <v>396</v>
      </c>
      <c r="G332" s="264"/>
      <c r="H332" s="267">
        <v>544</v>
      </c>
      <c r="I332" s="268"/>
      <c r="J332" s="264"/>
      <c r="K332" s="264"/>
      <c r="L332" s="269"/>
      <c r="M332" s="270"/>
      <c r="N332" s="271"/>
      <c r="O332" s="271"/>
      <c r="P332" s="271"/>
      <c r="Q332" s="271"/>
      <c r="R332" s="271"/>
      <c r="S332" s="271"/>
      <c r="T332" s="272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73" t="s">
        <v>372</v>
      </c>
      <c r="AU332" s="273" t="s">
        <v>88</v>
      </c>
      <c r="AV332" s="14" t="s">
        <v>370</v>
      </c>
      <c r="AW332" s="14" t="s">
        <v>32</v>
      </c>
      <c r="AX332" s="14" t="s">
        <v>83</v>
      </c>
      <c r="AY332" s="273" t="s">
        <v>362</v>
      </c>
    </row>
    <row r="333" s="2" customFormat="1" ht="21.75" customHeight="1">
      <c r="A333" s="39"/>
      <c r="B333" s="40"/>
      <c r="C333" s="228" t="s">
        <v>1241</v>
      </c>
      <c r="D333" s="228" t="s">
        <v>365</v>
      </c>
      <c r="E333" s="229" t="s">
        <v>3837</v>
      </c>
      <c r="F333" s="230" t="s">
        <v>3838</v>
      </c>
      <c r="G333" s="231" t="s">
        <v>470</v>
      </c>
      <c r="H333" s="232">
        <v>84</v>
      </c>
      <c r="I333" s="233"/>
      <c r="J333" s="234">
        <f>ROUND(I333*H333,2)</f>
        <v>0</v>
      </c>
      <c r="K333" s="230" t="s">
        <v>369</v>
      </c>
      <c r="L333" s="45"/>
      <c r="M333" s="235" t="s">
        <v>1</v>
      </c>
      <c r="N333" s="236" t="s">
        <v>42</v>
      </c>
      <c r="O333" s="92"/>
      <c r="P333" s="237">
        <f>O333*H333</f>
        <v>0</v>
      </c>
      <c r="Q333" s="237">
        <v>0.00017000000000000001</v>
      </c>
      <c r="R333" s="237">
        <f>Q333*H333</f>
        <v>0.014280000000000001</v>
      </c>
      <c r="S333" s="237">
        <v>0</v>
      </c>
      <c r="T333" s="238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9" t="s">
        <v>440</v>
      </c>
      <c r="AT333" s="239" t="s">
        <v>365</v>
      </c>
      <c r="AU333" s="239" t="s">
        <v>88</v>
      </c>
      <c r="AY333" s="18" t="s">
        <v>362</v>
      </c>
      <c r="BE333" s="240">
        <f>IF(N333="základní",J333,0)</f>
        <v>0</v>
      </c>
      <c r="BF333" s="240">
        <f>IF(N333="snížená",J333,0)</f>
        <v>0</v>
      </c>
      <c r="BG333" s="240">
        <f>IF(N333="zákl. přenesená",J333,0)</f>
        <v>0</v>
      </c>
      <c r="BH333" s="240">
        <f>IF(N333="sníž. přenesená",J333,0)</f>
        <v>0</v>
      </c>
      <c r="BI333" s="240">
        <f>IF(N333="nulová",J333,0)</f>
        <v>0</v>
      </c>
      <c r="BJ333" s="18" t="s">
        <v>88</v>
      </c>
      <c r="BK333" s="240">
        <f>ROUND(I333*H333,2)</f>
        <v>0</v>
      </c>
      <c r="BL333" s="18" t="s">
        <v>440</v>
      </c>
      <c r="BM333" s="239" t="s">
        <v>1645</v>
      </c>
    </row>
    <row r="334" s="13" customFormat="1">
      <c r="A334" s="13"/>
      <c r="B334" s="241"/>
      <c r="C334" s="242"/>
      <c r="D334" s="243" t="s">
        <v>372</v>
      </c>
      <c r="E334" s="244" t="s">
        <v>1</v>
      </c>
      <c r="F334" s="245" t="s">
        <v>5335</v>
      </c>
      <c r="G334" s="242"/>
      <c r="H334" s="246">
        <v>84</v>
      </c>
      <c r="I334" s="247"/>
      <c r="J334" s="242"/>
      <c r="K334" s="242"/>
      <c r="L334" s="248"/>
      <c r="M334" s="249"/>
      <c r="N334" s="250"/>
      <c r="O334" s="250"/>
      <c r="P334" s="250"/>
      <c r="Q334" s="250"/>
      <c r="R334" s="250"/>
      <c r="S334" s="250"/>
      <c r="T334" s="251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2" t="s">
        <v>372</v>
      </c>
      <c r="AU334" s="252" t="s">
        <v>88</v>
      </c>
      <c r="AV334" s="13" t="s">
        <v>88</v>
      </c>
      <c r="AW334" s="13" t="s">
        <v>32</v>
      </c>
      <c r="AX334" s="13" t="s">
        <v>76</v>
      </c>
      <c r="AY334" s="252" t="s">
        <v>362</v>
      </c>
    </row>
    <row r="335" s="14" customFormat="1">
      <c r="A335" s="14"/>
      <c r="B335" s="263"/>
      <c r="C335" s="264"/>
      <c r="D335" s="243" t="s">
        <v>372</v>
      </c>
      <c r="E335" s="265" t="s">
        <v>1</v>
      </c>
      <c r="F335" s="266" t="s">
        <v>396</v>
      </c>
      <c r="G335" s="264"/>
      <c r="H335" s="267">
        <v>84</v>
      </c>
      <c r="I335" s="268"/>
      <c r="J335" s="264"/>
      <c r="K335" s="264"/>
      <c r="L335" s="269"/>
      <c r="M335" s="270"/>
      <c r="N335" s="271"/>
      <c r="O335" s="271"/>
      <c r="P335" s="271"/>
      <c r="Q335" s="271"/>
      <c r="R335" s="271"/>
      <c r="S335" s="271"/>
      <c r="T335" s="272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73" t="s">
        <v>372</v>
      </c>
      <c r="AU335" s="273" t="s">
        <v>88</v>
      </c>
      <c r="AV335" s="14" t="s">
        <v>370</v>
      </c>
      <c r="AW335" s="14" t="s">
        <v>32</v>
      </c>
      <c r="AX335" s="14" t="s">
        <v>83</v>
      </c>
      <c r="AY335" s="273" t="s">
        <v>362</v>
      </c>
    </row>
    <row r="336" s="2" customFormat="1" ht="21.75" customHeight="1">
      <c r="A336" s="39"/>
      <c r="B336" s="40"/>
      <c r="C336" s="228" t="s">
        <v>1243</v>
      </c>
      <c r="D336" s="228" t="s">
        <v>365</v>
      </c>
      <c r="E336" s="229" t="s">
        <v>3840</v>
      </c>
      <c r="F336" s="230" t="s">
        <v>3841</v>
      </c>
      <c r="G336" s="231" t="s">
        <v>3590</v>
      </c>
      <c r="H336" s="232">
        <v>237</v>
      </c>
      <c r="I336" s="233"/>
      <c r="J336" s="234">
        <f>ROUND(I336*H336,2)</f>
        <v>0</v>
      </c>
      <c r="K336" s="230" t="s">
        <v>369</v>
      </c>
      <c r="L336" s="45"/>
      <c r="M336" s="235" t="s">
        <v>1</v>
      </c>
      <c r="N336" s="236" t="s">
        <v>42</v>
      </c>
      <c r="O336" s="92"/>
      <c r="P336" s="237">
        <f>O336*H336</f>
        <v>0</v>
      </c>
      <c r="Q336" s="237">
        <v>0.00021000000000000001</v>
      </c>
      <c r="R336" s="237">
        <f>Q336*H336</f>
        <v>0.049770000000000002</v>
      </c>
      <c r="S336" s="237">
        <v>0</v>
      </c>
      <c r="T336" s="238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9" t="s">
        <v>440</v>
      </c>
      <c r="AT336" s="239" t="s">
        <v>365</v>
      </c>
      <c r="AU336" s="239" t="s">
        <v>88</v>
      </c>
      <c r="AY336" s="18" t="s">
        <v>362</v>
      </c>
      <c r="BE336" s="240">
        <f>IF(N336="základní",J336,0)</f>
        <v>0</v>
      </c>
      <c r="BF336" s="240">
        <f>IF(N336="snížená",J336,0)</f>
        <v>0</v>
      </c>
      <c r="BG336" s="240">
        <f>IF(N336="zákl. přenesená",J336,0)</f>
        <v>0</v>
      </c>
      <c r="BH336" s="240">
        <f>IF(N336="sníž. přenesená",J336,0)</f>
        <v>0</v>
      </c>
      <c r="BI336" s="240">
        <f>IF(N336="nulová",J336,0)</f>
        <v>0</v>
      </c>
      <c r="BJ336" s="18" t="s">
        <v>88</v>
      </c>
      <c r="BK336" s="240">
        <f>ROUND(I336*H336,2)</f>
        <v>0</v>
      </c>
      <c r="BL336" s="18" t="s">
        <v>440</v>
      </c>
      <c r="BM336" s="239" t="s">
        <v>1666</v>
      </c>
    </row>
    <row r="337" s="13" customFormat="1">
      <c r="A337" s="13"/>
      <c r="B337" s="241"/>
      <c r="C337" s="242"/>
      <c r="D337" s="243" t="s">
        <v>372</v>
      </c>
      <c r="E337" s="244" t="s">
        <v>1</v>
      </c>
      <c r="F337" s="245" t="s">
        <v>5336</v>
      </c>
      <c r="G337" s="242"/>
      <c r="H337" s="246">
        <v>237</v>
      </c>
      <c r="I337" s="247"/>
      <c r="J337" s="242"/>
      <c r="K337" s="242"/>
      <c r="L337" s="248"/>
      <c r="M337" s="249"/>
      <c r="N337" s="250"/>
      <c r="O337" s="250"/>
      <c r="P337" s="250"/>
      <c r="Q337" s="250"/>
      <c r="R337" s="250"/>
      <c r="S337" s="250"/>
      <c r="T337" s="251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2" t="s">
        <v>372</v>
      </c>
      <c r="AU337" s="252" t="s">
        <v>88</v>
      </c>
      <c r="AV337" s="13" t="s">
        <v>88</v>
      </c>
      <c r="AW337" s="13" t="s">
        <v>32</v>
      </c>
      <c r="AX337" s="13" t="s">
        <v>76</v>
      </c>
      <c r="AY337" s="252" t="s">
        <v>362</v>
      </c>
    </row>
    <row r="338" s="14" customFormat="1">
      <c r="A338" s="14"/>
      <c r="B338" s="263"/>
      <c r="C338" s="264"/>
      <c r="D338" s="243" t="s">
        <v>372</v>
      </c>
      <c r="E338" s="265" t="s">
        <v>1</v>
      </c>
      <c r="F338" s="266" t="s">
        <v>396</v>
      </c>
      <c r="G338" s="264"/>
      <c r="H338" s="267">
        <v>237</v>
      </c>
      <c r="I338" s="268"/>
      <c r="J338" s="264"/>
      <c r="K338" s="264"/>
      <c r="L338" s="269"/>
      <c r="M338" s="270"/>
      <c r="N338" s="271"/>
      <c r="O338" s="271"/>
      <c r="P338" s="271"/>
      <c r="Q338" s="271"/>
      <c r="R338" s="271"/>
      <c r="S338" s="271"/>
      <c r="T338" s="272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73" t="s">
        <v>372</v>
      </c>
      <c r="AU338" s="273" t="s">
        <v>88</v>
      </c>
      <c r="AV338" s="14" t="s">
        <v>370</v>
      </c>
      <c r="AW338" s="14" t="s">
        <v>32</v>
      </c>
      <c r="AX338" s="14" t="s">
        <v>83</v>
      </c>
      <c r="AY338" s="273" t="s">
        <v>362</v>
      </c>
    </row>
    <row r="339" s="2" customFormat="1" ht="24.15" customHeight="1">
      <c r="A339" s="39"/>
      <c r="B339" s="40"/>
      <c r="C339" s="228" t="s">
        <v>1246</v>
      </c>
      <c r="D339" s="228" t="s">
        <v>365</v>
      </c>
      <c r="E339" s="229" t="s">
        <v>3843</v>
      </c>
      <c r="F339" s="230" t="s">
        <v>3844</v>
      </c>
      <c r="G339" s="231" t="s">
        <v>470</v>
      </c>
      <c r="H339" s="232">
        <v>50</v>
      </c>
      <c r="I339" s="233"/>
      <c r="J339" s="234">
        <f>ROUND(I339*H339,2)</f>
        <v>0</v>
      </c>
      <c r="K339" s="230" t="s">
        <v>369</v>
      </c>
      <c r="L339" s="45"/>
      <c r="M339" s="235" t="s">
        <v>1</v>
      </c>
      <c r="N339" s="236" t="s">
        <v>42</v>
      </c>
      <c r="O339" s="92"/>
      <c r="P339" s="237">
        <f>O339*H339</f>
        <v>0</v>
      </c>
      <c r="Q339" s="237">
        <v>0.00022000000000000001</v>
      </c>
      <c r="R339" s="237">
        <f>Q339*H339</f>
        <v>0.011000000000000001</v>
      </c>
      <c r="S339" s="237">
        <v>0</v>
      </c>
      <c r="T339" s="238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9" t="s">
        <v>440</v>
      </c>
      <c r="AT339" s="239" t="s">
        <v>365</v>
      </c>
      <c r="AU339" s="239" t="s">
        <v>88</v>
      </c>
      <c r="AY339" s="18" t="s">
        <v>362</v>
      </c>
      <c r="BE339" s="240">
        <f>IF(N339="základní",J339,0)</f>
        <v>0</v>
      </c>
      <c r="BF339" s="240">
        <f>IF(N339="snížená",J339,0)</f>
        <v>0</v>
      </c>
      <c r="BG339" s="240">
        <f>IF(N339="zákl. přenesená",J339,0)</f>
        <v>0</v>
      </c>
      <c r="BH339" s="240">
        <f>IF(N339="sníž. přenesená",J339,0)</f>
        <v>0</v>
      </c>
      <c r="BI339" s="240">
        <f>IF(N339="nulová",J339,0)</f>
        <v>0</v>
      </c>
      <c r="BJ339" s="18" t="s">
        <v>88</v>
      </c>
      <c r="BK339" s="240">
        <f>ROUND(I339*H339,2)</f>
        <v>0</v>
      </c>
      <c r="BL339" s="18" t="s">
        <v>440</v>
      </c>
      <c r="BM339" s="239" t="s">
        <v>1675</v>
      </c>
    </row>
    <row r="340" s="13" customFormat="1">
      <c r="A340" s="13"/>
      <c r="B340" s="241"/>
      <c r="C340" s="242"/>
      <c r="D340" s="243" t="s">
        <v>372</v>
      </c>
      <c r="E340" s="244" t="s">
        <v>1</v>
      </c>
      <c r="F340" s="245" t="s">
        <v>3845</v>
      </c>
      <c r="G340" s="242"/>
      <c r="H340" s="246">
        <v>50</v>
      </c>
      <c r="I340" s="247"/>
      <c r="J340" s="242"/>
      <c r="K340" s="242"/>
      <c r="L340" s="248"/>
      <c r="M340" s="249"/>
      <c r="N340" s="250"/>
      <c r="O340" s="250"/>
      <c r="P340" s="250"/>
      <c r="Q340" s="250"/>
      <c r="R340" s="250"/>
      <c r="S340" s="250"/>
      <c r="T340" s="251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2" t="s">
        <v>372</v>
      </c>
      <c r="AU340" s="252" t="s">
        <v>88</v>
      </c>
      <c r="AV340" s="13" t="s">
        <v>88</v>
      </c>
      <c r="AW340" s="13" t="s">
        <v>32</v>
      </c>
      <c r="AX340" s="13" t="s">
        <v>76</v>
      </c>
      <c r="AY340" s="252" t="s">
        <v>362</v>
      </c>
    </row>
    <row r="341" s="14" customFormat="1">
      <c r="A341" s="14"/>
      <c r="B341" s="263"/>
      <c r="C341" s="264"/>
      <c r="D341" s="243" t="s">
        <v>372</v>
      </c>
      <c r="E341" s="265" t="s">
        <v>1</v>
      </c>
      <c r="F341" s="266" t="s">
        <v>396</v>
      </c>
      <c r="G341" s="264"/>
      <c r="H341" s="267">
        <v>50</v>
      </c>
      <c r="I341" s="268"/>
      <c r="J341" s="264"/>
      <c r="K341" s="264"/>
      <c r="L341" s="269"/>
      <c r="M341" s="270"/>
      <c r="N341" s="271"/>
      <c r="O341" s="271"/>
      <c r="P341" s="271"/>
      <c r="Q341" s="271"/>
      <c r="R341" s="271"/>
      <c r="S341" s="271"/>
      <c r="T341" s="272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73" t="s">
        <v>372</v>
      </c>
      <c r="AU341" s="273" t="s">
        <v>88</v>
      </c>
      <c r="AV341" s="14" t="s">
        <v>370</v>
      </c>
      <c r="AW341" s="14" t="s">
        <v>32</v>
      </c>
      <c r="AX341" s="14" t="s">
        <v>83</v>
      </c>
      <c r="AY341" s="273" t="s">
        <v>362</v>
      </c>
    </row>
    <row r="342" s="2" customFormat="1" ht="24.15" customHeight="1">
      <c r="A342" s="39"/>
      <c r="B342" s="40"/>
      <c r="C342" s="228" t="s">
        <v>1249</v>
      </c>
      <c r="D342" s="228" t="s">
        <v>365</v>
      </c>
      <c r="E342" s="229" t="s">
        <v>3846</v>
      </c>
      <c r="F342" s="230" t="s">
        <v>3847</v>
      </c>
      <c r="G342" s="231" t="s">
        <v>3590</v>
      </c>
      <c r="H342" s="232">
        <v>262</v>
      </c>
      <c r="I342" s="233"/>
      <c r="J342" s="234">
        <f>ROUND(I342*H342,2)</f>
        <v>0</v>
      </c>
      <c r="K342" s="230" t="s">
        <v>369</v>
      </c>
      <c r="L342" s="45"/>
      <c r="M342" s="235" t="s">
        <v>1</v>
      </c>
      <c r="N342" s="236" t="s">
        <v>42</v>
      </c>
      <c r="O342" s="92"/>
      <c r="P342" s="237">
        <f>O342*H342</f>
        <v>0</v>
      </c>
      <c r="Q342" s="237">
        <v>2.0000000000000002E-05</v>
      </c>
      <c r="R342" s="237">
        <f>Q342*H342</f>
        <v>0.0052400000000000007</v>
      </c>
      <c r="S342" s="237">
        <v>0</v>
      </c>
      <c r="T342" s="238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9" t="s">
        <v>440</v>
      </c>
      <c r="AT342" s="239" t="s">
        <v>365</v>
      </c>
      <c r="AU342" s="239" t="s">
        <v>88</v>
      </c>
      <c r="AY342" s="18" t="s">
        <v>362</v>
      </c>
      <c r="BE342" s="240">
        <f>IF(N342="základní",J342,0)</f>
        <v>0</v>
      </c>
      <c r="BF342" s="240">
        <f>IF(N342="snížená",J342,0)</f>
        <v>0</v>
      </c>
      <c r="BG342" s="240">
        <f>IF(N342="zákl. přenesená",J342,0)</f>
        <v>0</v>
      </c>
      <c r="BH342" s="240">
        <f>IF(N342="sníž. přenesená",J342,0)</f>
        <v>0</v>
      </c>
      <c r="BI342" s="240">
        <f>IF(N342="nulová",J342,0)</f>
        <v>0</v>
      </c>
      <c r="BJ342" s="18" t="s">
        <v>88</v>
      </c>
      <c r="BK342" s="240">
        <f>ROUND(I342*H342,2)</f>
        <v>0</v>
      </c>
      <c r="BL342" s="18" t="s">
        <v>440</v>
      </c>
      <c r="BM342" s="239" t="s">
        <v>1689</v>
      </c>
    </row>
    <row r="343" s="13" customFormat="1">
      <c r="A343" s="13"/>
      <c r="B343" s="241"/>
      <c r="C343" s="242"/>
      <c r="D343" s="243" t="s">
        <v>372</v>
      </c>
      <c r="E343" s="244" t="s">
        <v>1</v>
      </c>
      <c r="F343" s="245" t="s">
        <v>3848</v>
      </c>
      <c r="G343" s="242"/>
      <c r="H343" s="246">
        <v>262</v>
      </c>
      <c r="I343" s="247"/>
      <c r="J343" s="242"/>
      <c r="K343" s="242"/>
      <c r="L343" s="248"/>
      <c r="M343" s="249"/>
      <c r="N343" s="250"/>
      <c r="O343" s="250"/>
      <c r="P343" s="250"/>
      <c r="Q343" s="250"/>
      <c r="R343" s="250"/>
      <c r="S343" s="250"/>
      <c r="T343" s="251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2" t="s">
        <v>372</v>
      </c>
      <c r="AU343" s="252" t="s">
        <v>88</v>
      </c>
      <c r="AV343" s="13" t="s">
        <v>88</v>
      </c>
      <c r="AW343" s="13" t="s">
        <v>32</v>
      </c>
      <c r="AX343" s="13" t="s">
        <v>76</v>
      </c>
      <c r="AY343" s="252" t="s">
        <v>362</v>
      </c>
    </row>
    <row r="344" s="14" customFormat="1">
      <c r="A344" s="14"/>
      <c r="B344" s="263"/>
      <c r="C344" s="264"/>
      <c r="D344" s="243" t="s">
        <v>372</v>
      </c>
      <c r="E344" s="265" t="s">
        <v>1</v>
      </c>
      <c r="F344" s="266" t="s">
        <v>396</v>
      </c>
      <c r="G344" s="264"/>
      <c r="H344" s="267">
        <v>262</v>
      </c>
      <c r="I344" s="268"/>
      <c r="J344" s="264"/>
      <c r="K344" s="264"/>
      <c r="L344" s="269"/>
      <c r="M344" s="270"/>
      <c r="N344" s="271"/>
      <c r="O344" s="271"/>
      <c r="P344" s="271"/>
      <c r="Q344" s="271"/>
      <c r="R344" s="271"/>
      <c r="S344" s="271"/>
      <c r="T344" s="272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73" t="s">
        <v>372</v>
      </c>
      <c r="AU344" s="273" t="s">
        <v>88</v>
      </c>
      <c r="AV344" s="14" t="s">
        <v>370</v>
      </c>
      <c r="AW344" s="14" t="s">
        <v>32</v>
      </c>
      <c r="AX344" s="14" t="s">
        <v>83</v>
      </c>
      <c r="AY344" s="273" t="s">
        <v>362</v>
      </c>
    </row>
    <row r="345" s="2" customFormat="1" ht="16.5" customHeight="1">
      <c r="A345" s="39"/>
      <c r="B345" s="40"/>
      <c r="C345" s="253" t="s">
        <v>1252</v>
      </c>
      <c r="D345" s="253" t="s">
        <v>380</v>
      </c>
      <c r="E345" s="254" t="s">
        <v>3849</v>
      </c>
      <c r="F345" s="255" t="s">
        <v>3850</v>
      </c>
      <c r="G345" s="256" t="s">
        <v>470</v>
      </c>
      <c r="H345" s="257">
        <v>328</v>
      </c>
      <c r="I345" s="258"/>
      <c r="J345" s="259">
        <f>ROUND(I345*H345,2)</f>
        <v>0</v>
      </c>
      <c r="K345" s="255" t="s">
        <v>471</v>
      </c>
      <c r="L345" s="260"/>
      <c r="M345" s="261" t="s">
        <v>1</v>
      </c>
      <c r="N345" s="262" t="s">
        <v>42</v>
      </c>
      <c r="O345" s="92"/>
      <c r="P345" s="237">
        <f>O345*H345</f>
        <v>0</v>
      </c>
      <c r="Q345" s="237">
        <v>0</v>
      </c>
      <c r="R345" s="237">
        <f>Q345*H345</f>
        <v>0</v>
      </c>
      <c r="S345" s="237">
        <v>0</v>
      </c>
      <c r="T345" s="238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9" t="s">
        <v>526</v>
      </c>
      <c r="AT345" s="239" t="s">
        <v>380</v>
      </c>
      <c r="AU345" s="239" t="s">
        <v>88</v>
      </c>
      <c r="AY345" s="18" t="s">
        <v>362</v>
      </c>
      <c r="BE345" s="240">
        <f>IF(N345="základní",J345,0)</f>
        <v>0</v>
      </c>
      <c r="BF345" s="240">
        <f>IF(N345="snížená",J345,0)</f>
        <v>0</v>
      </c>
      <c r="BG345" s="240">
        <f>IF(N345="zákl. přenesená",J345,0)</f>
        <v>0</v>
      </c>
      <c r="BH345" s="240">
        <f>IF(N345="sníž. přenesená",J345,0)</f>
        <v>0</v>
      </c>
      <c r="BI345" s="240">
        <f>IF(N345="nulová",J345,0)</f>
        <v>0</v>
      </c>
      <c r="BJ345" s="18" t="s">
        <v>88</v>
      </c>
      <c r="BK345" s="240">
        <f>ROUND(I345*H345,2)</f>
        <v>0</v>
      </c>
      <c r="BL345" s="18" t="s">
        <v>440</v>
      </c>
      <c r="BM345" s="239" t="s">
        <v>1704</v>
      </c>
    </row>
    <row r="346" s="13" customFormat="1">
      <c r="A346" s="13"/>
      <c r="B346" s="241"/>
      <c r="C346" s="242"/>
      <c r="D346" s="243" t="s">
        <v>372</v>
      </c>
      <c r="E346" s="244" t="s">
        <v>1</v>
      </c>
      <c r="F346" s="245" t="s">
        <v>5337</v>
      </c>
      <c r="G346" s="242"/>
      <c r="H346" s="246">
        <v>328</v>
      </c>
      <c r="I346" s="247"/>
      <c r="J346" s="242"/>
      <c r="K346" s="242"/>
      <c r="L346" s="248"/>
      <c r="M346" s="249"/>
      <c r="N346" s="250"/>
      <c r="O346" s="250"/>
      <c r="P346" s="250"/>
      <c r="Q346" s="250"/>
      <c r="R346" s="250"/>
      <c r="S346" s="250"/>
      <c r="T346" s="251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2" t="s">
        <v>372</v>
      </c>
      <c r="AU346" s="252" t="s">
        <v>88</v>
      </c>
      <c r="AV346" s="13" t="s">
        <v>88</v>
      </c>
      <c r="AW346" s="13" t="s">
        <v>32</v>
      </c>
      <c r="AX346" s="13" t="s">
        <v>76</v>
      </c>
      <c r="AY346" s="252" t="s">
        <v>362</v>
      </c>
    </row>
    <row r="347" s="14" customFormat="1">
      <c r="A347" s="14"/>
      <c r="B347" s="263"/>
      <c r="C347" s="264"/>
      <c r="D347" s="243" t="s">
        <v>372</v>
      </c>
      <c r="E347" s="265" t="s">
        <v>1</v>
      </c>
      <c r="F347" s="266" t="s">
        <v>396</v>
      </c>
      <c r="G347" s="264"/>
      <c r="H347" s="267">
        <v>328</v>
      </c>
      <c r="I347" s="268"/>
      <c r="J347" s="264"/>
      <c r="K347" s="264"/>
      <c r="L347" s="269"/>
      <c r="M347" s="270"/>
      <c r="N347" s="271"/>
      <c r="O347" s="271"/>
      <c r="P347" s="271"/>
      <c r="Q347" s="271"/>
      <c r="R347" s="271"/>
      <c r="S347" s="271"/>
      <c r="T347" s="272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73" t="s">
        <v>372</v>
      </c>
      <c r="AU347" s="273" t="s">
        <v>88</v>
      </c>
      <c r="AV347" s="14" t="s">
        <v>370</v>
      </c>
      <c r="AW347" s="14" t="s">
        <v>32</v>
      </c>
      <c r="AX347" s="14" t="s">
        <v>83</v>
      </c>
      <c r="AY347" s="273" t="s">
        <v>362</v>
      </c>
    </row>
    <row r="348" s="2" customFormat="1" ht="24.15" customHeight="1">
      <c r="A348" s="39"/>
      <c r="B348" s="40"/>
      <c r="C348" s="228" t="s">
        <v>1258</v>
      </c>
      <c r="D348" s="228" t="s">
        <v>365</v>
      </c>
      <c r="E348" s="229" t="s">
        <v>3852</v>
      </c>
      <c r="F348" s="230" t="s">
        <v>3853</v>
      </c>
      <c r="G348" s="231" t="s">
        <v>470</v>
      </c>
      <c r="H348" s="232">
        <v>20</v>
      </c>
      <c r="I348" s="233"/>
      <c r="J348" s="234">
        <f>ROUND(I348*H348,2)</f>
        <v>0</v>
      </c>
      <c r="K348" s="230" t="s">
        <v>369</v>
      </c>
      <c r="L348" s="45"/>
      <c r="M348" s="235" t="s">
        <v>1</v>
      </c>
      <c r="N348" s="236" t="s">
        <v>42</v>
      </c>
      <c r="O348" s="92"/>
      <c r="P348" s="237">
        <f>O348*H348</f>
        <v>0</v>
      </c>
      <c r="Q348" s="237">
        <v>0.00027</v>
      </c>
      <c r="R348" s="237">
        <f>Q348*H348</f>
        <v>0.0054000000000000003</v>
      </c>
      <c r="S348" s="237">
        <v>0</v>
      </c>
      <c r="T348" s="238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9" t="s">
        <v>440</v>
      </c>
      <c r="AT348" s="239" t="s">
        <v>365</v>
      </c>
      <c r="AU348" s="239" t="s">
        <v>88</v>
      </c>
      <c r="AY348" s="18" t="s">
        <v>362</v>
      </c>
      <c r="BE348" s="240">
        <f>IF(N348="základní",J348,0)</f>
        <v>0</v>
      </c>
      <c r="BF348" s="240">
        <f>IF(N348="snížená",J348,0)</f>
        <v>0</v>
      </c>
      <c r="BG348" s="240">
        <f>IF(N348="zákl. přenesená",J348,0)</f>
        <v>0</v>
      </c>
      <c r="BH348" s="240">
        <f>IF(N348="sníž. přenesená",J348,0)</f>
        <v>0</v>
      </c>
      <c r="BI348" s="240">
        <f>IF(N348="nulová",J348,0)</f>
        <v>0</v>
      </c>
      <c r="BJ348" s="18" t="s">
        <v>88</v>
      </c>
      <c r="BK348" s="240">
        <f>ROUND(I348*H348,2)</f>
        <v>0</v>
      </c>
      <c r="BL348" s="18" t="s">
        <v>440</v>
      </c>
      <c r="BM348" s="239" t="s">
        <v>1714</v>
      </c>
    </row>
    <row r="349" s="13" customFormat="1">
      <c r="A349" s="13"/>
      <c r="B349" s="241"/>
      <c r="C349" s="242"/>
      <c r="D349" s="243" t="s">
        <v>372</v>
      </c>
      <c r="E349" s="244" t="s">
        <v>1</v>
      </c>
      <c r="F349" s="245" t="s">
        <v>5338</v>
      </c>
      <c r="G349" s="242"/>
      <c r="H349" s="246">
        <v>20</v>
      </c>
      <c r="I349" s="247"/>
      <c r="J349" s="242"/>
      <c r="K349" s="242"/>
      <c r="L349" s="248"/>
      <c r="M349" s="249"/>
      <c r="N349" s="250"/>
      <c r="O349" s="250"/>
      <c r="P349" s="250"/>
      <c r="Q349" s="250"/>
      <c r="R349" s="250"/>
      <c r="S349" s="250"/>
      <c r="T349" s="251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2" t="s">
        <v>372</v>
      </c>
      <c r="AU349" s="252" t="s">
        <v>88</v>
      </c>
      <c r="AV349" s="13" t="s">
        <v>88</v>
      </c>
      <c r="AW349" s="13" t="s">
        <v>32</v>
      </c>
      <c r="AX349" s="13" t="s">
        <v>76</v>
      </c>
      <c r="AY349" s="252" t="s">
        <v>362</v>
      </c>
    </row>
    <row r="350" s="14" customFormat="1">
      <c r="A350" s="14"/>
      <c r="B350" s="263"/>
      <c r="C350" s="264"/>
      <c r="D350" s="243" t="s">
        <v>372</v>
      </c>
      <c r="E350" s="265" t="s">
        <v>1</v>
      </c>
      <c r="F350" s="266" t="s">
        <v>396</v>
      </c>
      <c r="G350" s="264"/>
      <c r="H350" s="267">
        <v>20</v>
      </c>
      <c r="I350" s="268"/>
      <c r="J350" s="264"/>
      <c r="K350" s="264"/>
      <c r="L350" s="269"/>
      <c r="M350" s="270"/>
      <c r="N350" s="271"/>
      <c r="O350" s="271"/>
      <c r="P350" s="271"/>
      <c r="Q350" s="271"/>
      <c r="R350" s="271"/>
      <c r="S350" s="271"/>
      <c r="T350" s="272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73" t="s">
        <v>372</v>
      </c>
      <c r="AU350" s="273" t="s">
        <v>88</v>
      </c>
      <c r="AV350" s="14" t="s">
        <v>370</v>
      </c>
      <c r="AW350" s="14" t="s">
        <v>32</v>
      </c>
      <c r="AX350" s="14" t="s">
        <v>83</v>
      </c>
      <c r="AY350" s="273" t="s">
        <v>362</v>
      </c>
    </row>
    <row r="351" s="2" customFormat="1" ht="24.15" customHeight="1">
      <c r="A351" s="39"/>
      <c r="B351" s="40"/>
      <c r="C351" s="228" t="s">
        <v>1264</v>
      </c>
      <c r="D351" s="228" t="s">
        <v>365</v>
      </c>
      <c r="E351" s="229" t="s">
        <v>3855</v>
      </c>
      <c r="F351" s="230" t="s">
        <v>3856</v>
      </c>
      <c r="G351" s="231" t="s">
        <v>470</v>
      </c>
      <c r="H351" s="232">
        <v>153</v>
      </c>
      <c r="I351" s="233"/>
      <c r="J351" s="234">
        <f>ROUND(I351*H351,2)</f>
        <v>0</v>
      </c>
      <c r="K351" s="230" t="s">
        <v>369</v>
      </c>
      <c r="L351" s="45"/>
      <c r="M351" s="235" t="s">
        <v>1</v>
      </c>
      <c r="N351" s="236" t="s">
        <v>42</v>
      </c>
      <c r="O351" s="92"/>
      <c r="P351" s="237">
        <f>O351*H351</f>
        <v>0</v>
      </c>
      <c r="Q351" s="237">
        <v>0.00040000000000000002</v>
      </c>
      <c r="R351" s="237">
        <f>Q351*H351</f>
        <v>0.061200000000000004</v>
      </c>
      <c r="S351" s="237">
        <v>0</v>
      </c>
      <c r="T351" s="238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39" t="s">
        <v>440</v>
      </c>
      <c r="AT351" s="239" t="s">
        <v>365</v>
      </c>
      <c r="AU351" s="239" t="s">
        <v>88</v>
      </c>
      <c r="AY351" s="18" t="s">
        <v>362</v>
      </c>
      <c r="BE351" s="240">
        <f>IF(N351="základní",J351,0)</f>
        <v>0</v>
      </c>
      <c r="BF351" s="240">
        <f>IF(N351="snížená",J351,0)</f>
        <v>0</v>
      </c>
      <c r="BG351" s="240">
        <f>IF(N351="zákl. přenesená",J351,0)</f>
        <v>0</v>
      </c>
      <c r="BH351" s="240">
        <f>IF(N351="sníž. přenesená",J351,0)</f>
        <v>0</v>
      </c>
      <c r="BI351" s="240">
        <f>IF(N351="nulová",J351,0)</f>
        <v>0</v>
      </c>
      <c r="BJ351" s="18" t="s">
        <v>88</v>
      </c>
      <c r="BK351" s="240">
        <f>ROUND(I351*H351,2)</f>
        <v>0</v>
      </c>
      <c r="BL351" s="18" t="s">
        <v>440</v>
      </c>
      <c r="BM351" s="239" t="s">
        <v>1729</v>
      </c>
    </row>
    <row r="352" s="13" customFormat="1">
      <c r="A352" s="13"/>
      <c r="B352" s="241"/>
      <c r="C352" s="242"/>
      <c r="D352" s="243" t="s">
        <v>372</v>
      </c>
      <c r="E352" s="244" t="s">
        <v>1</v>
      </c>
      <c r="F352" s="245" t="s">
        <v>5339</v>
      </c>
      <c r="G352" s="242"/>
      <c r="H352" s="246">
        <v>153</v>
      </c>
      <c r="I352" s="247"/>
      <c r="J352" s="242"/>
      <c r="K352" s="242"/>
      <c r="L352" s="248"/>
      <c r="M352" s="249"/>
      <c r="N352" s="250"/>
      <c r="O352" s="250"/>
      <c r="P352" s="250"/>
      <c r="Q352" s="250"/>
      <c r="R352" s="250"/>
      <c r="S352" s="250"/>
      <c r="T352" s="251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2" t="s">
        <v>372</v>
      </c>
      <c r="AU352" s="252" t="s">
        <v>88</v>
      </c>
      <c r="AV352" s="13" t="s">
        <v>88</v>
      </c>
      <c r="AW352" s="13" t="s">
        <v>32</v>
      </c>
      <c r="AX352" s="13" t="s">
        <v>76</v>
      </c>
      <c r="AY352" s="252" t="s">
        <v>362</v>
      </c>
    </row>
    <row r="353" s="14" customFormat="1">
      <c r="A353" s="14"/>
      <c r="B353" s="263"/>
      <c r="C353" s="264"/>
      <c r="D353" s="243" t="s">
        <v>372</v>
      </c>
      <c r="E353" s="265" t="s">
        <v>1</v>
      </c>
      <c r="F353" s="266" t="s">
        <v>396</v>
      </c>
      <c r="G353" s="264"/>
      <c r="H353" s="267">
        <v>153</v>
      </c>
      <c r="I353" s="268"/>
      <c r="J353" s="264"/>
      <c r="K353" s="264"/>
      <c r="L353" s="269"/>
      <c r="M353" s="270"/>
      <c r="N353" s="271"/>
      <c r="O353" s="271"/>
      <c r="P353" s="271"/>
      <c r="Q353" s="271"/>
      <c r="R353" s="271"/>
      <c r="S353" s="271"/>
      <c r="T353" s="272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73" t="s">
        <v>372</v>
      </c>
      <c r="AU353" s="273" t="s">
        <v>88</v>
      </c>
      <c r="AV353" s="14" t="s">
        <v>370</v>
      </c>
      <c r="AW353" s="14" t="s">
        <v>32</v>
      </c>
      <c r="AX353" s="14" t="s">
        <v>83</v>
      </c>
      <c r="AY353" s="273" t="s">
        <v>362</v>
      </c>
    </row>
    <row r="354" s="2" customFormat="1" ht="24.15" customHeight="1">
      <c r="A354" s="39"/>
      <c r="B354" s="40"/>
      <c r="C354" s="228" t="s">
        <v>1199</v>
      </c>
      <c r="D354" s="228" t="s">
        <v>365</v>
      </c>
      <c r="E354" s="229" t="s">
        <v>3858</v>
      </c>
      <c r="F354" s="230" t="s">
        <v>3859</v>
      </c>
      <c r="G354" s="231" t="s">
        <v>470</v>
      </c>
      <c r="H354" s="232">
        <v>38</v>
      </c>
      <c r="I354" s="233"/>
      <c r="J354" s="234">
        <f>ROUND(I354*H354,2)</f>
        <v>0</v>
      </c>
      <c r="K354" s="230" t="s">
        <v>369</v>
      </c>
      <c r="L354" s="45"/>
      <c r="M354" s="235" t="s">
        <v>1</v>
      </c>
      <c r="N354" s="236" t="s">
        <v>42</v>
      </c>
      <c r="O354" s="92"/>
      <c r="P354" s="237">
        <f>O354*H354</f>
        <v>0</v>
      </c>
      <c r="Q354" s="237">
        <v>0.00056999999999999998</v>
      </c>
      <c r="R354" s="237">
        <f>Q354*H354</f>
        <v>0.021659999999999999</v>
      </c>
      <c r="S354" s="237">
        <v>0</v>
      </c>
      <c r="T354" s="238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9" t="s">
        <v>440</v>
      </c>
      <c r="AT354" s="239" t="s">
        <v>365</v>
      </c>
      <c r="AU354" s="239" t="s">
        <v>88</v>
      </c>
      <c r="AY354" s="18" t="s">
        <v>362</v>
      </c>
      <c r="BE354" s="240">
        <f>IF(N354="základní",J354,0)</f>
        <v>0</v>
      </c>
      <c r="BF354" s="240">
        <f>IF(N354="snížená",J354,0)</f>
        <v>0</v>
      </c>
      <c r="BG354" s="240">
        <f>IF(N354="zákl. přenesená",J354,0)</f>
        <v>0</v>
      </c>
      <c r="BH354" s="240">
        <f>IF(N354="sníž. přenesená",J354,0)</f>
        <v>0</v>
      </c>
      <c r="BI354" s="240">
        <f>IF(N354="nulová",J354,0)</f>
        <v>0</v>
      </c>
      <c r="BJ354" s="18" t="s">
        <v>88</v>
      </c>
      <c r="BK354" s="240">
        <f>ROUND(I354*H354,2)</f>
        <v>0</v>
      </c>
      <c r="BL354" s="18" t="s">
        <v>440</v>
      </c>
      <c r="BM354" s="239" t="s">
        <v>1737</v>
      </c>
    </row>
    <row r="355" s="13" customFormat="1">
      <c r="A355" s="13"/>
      <c r="B355" s="241"/>
      <c r="C355" s="242"/>
      <c r="D355" s="243" t="s">
        <v>372</v>
      </c>
      <c r="E355" s="244" t="s">
        <v>1</v>
      </c>
      <c r="F355" s="245" t="s">
        <v>5340</v>
      </c>
      <c r="G355" s="242"/>
      <c r="H355" s="246">
        <v>38</v>
      </c>
      <c r="I355" s="247"/>
      <c r="J355" s="242"/>
      <c r="K355" s="242"/>
      <c r="L355" s="248"/>
      <c r="M355" s="249"/>
      <c r="N355" s="250"/>
      <c r="O355" s="250"/>
      <c r="P355" s="250"/>
      <c r="Q355" s="250"/>
      <c r="R355" s="250"/>
      <c r="S355" s="250"/>
      <c r="T355" s="251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2" t="s">
        <v>372</v>
      </c>
      <c r="AU355" s="252" t="s">
        <v>88</v>
      </c>
      <c r="AV355" s="13" t="s">
        <v>88</v>
      </c>
      <c r="AW355" s="13" t="s">
        <v>32</v>
      </c>
      <c r="AX355" s="13" t="s">
        <v>76</v>
      </c>
      <c r="AY355" s="252" t="s">
        <v>362</v>
      </c>
    </row>
    <row r="356" s="14" customFormat="1">
      <c r="A356" s="14"/>
      <c r="B356" s="263"/>
      <c r="C356" s="264"/>
      <c r="D356" s="243" t="s">
        <v>372</v>
      </c>
      <c r="E356" s="265" t="s">
        <v>1</v>
      </c>
      <c r="F356" s="266" t="s">
        <v>396</v>
      </c>
      <c r="G356" s="264"/>
      <c r="H356" s="267">
        <v>38</v>
      </c>
      <c r="I356" s="268"/>
      <c r="J356" s="264"/>
      <c r="K356" s="264"/>
      <c r="L356" s="269"/>
      <c r="M356" s="270"/>
      <c r="N356" s="271"/>
      <c r="O356" s="271"/>
      <c r="P356" s="271"/>
      <c r="Q356" s="271"/>
      <c r="R356" s="271"/>
      <c r="S356" s="271"/>
      <c r="T356" s="272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73" t="s">
        <v>372</v>
      </c>
      <c r="AU356" s="273" t="s">
        <v>88</v>
      </c>
      <c r="AV356" s="14" t="s">
        <v>370</v>
      </c>
      <c r="AW356" s="14" t="s">
        <v>32</v>
      </c>
      <c r="AX356" s="14" t="s">
        <v>83</v>
      </c>
      <c r="AY356" s="273" t="s">
        <v>362</v>
      </c>
    </row>
    <row r="357" s="2" customFormat="1" ht="21.75" customHeight="1">
      <c r="A357" s="39"/>
      <c r="B357" s="40"/>
      <c r="C357" s="228" t="s">
        <v>1275</v>
      </c>
      <c r="D357" s="228" t="s">
        <v>365</v>
      </c>
      <c r="E357" s="229" t="s">
        <v>3867</v>
      </c>
      <c r="F357" s="230" t="s">
        <v>3868</v>
      </c>
      <c r="G357" s="231" t="s">
        <v>470</v>
      </c>
      <c r="H357" s="232">
        <v>20</v>
      </c>
      <c r="I357" s="233"/>
      <c r="J357" s="234">
        <f>ROUND(I357*H357,2)</f>
        <v>0</v>
      </c>
      <c r="K357" s="230" t="s">
        <v>369</v>
      </c>
      <c r="L357" s="45"/>
      <c r="M357" s="235" t="s">
        <v>1</v>
      </c>
      <c r="N357" s="236" t="s">
        <v>42</v>
      </c>
      <c r="O357" s="92"/>
      <c r="P357" s="237">
        <f>O357*H357</f>
        <v>0</v>
      </c>
      <c r="Q357" s="237">
        <v>2.0000000000000002E-05</v>
      </c>
      <c r="R357" s="237">
        <f>Q357*H357</f>
        <v>0.00040000000000000002</v>
      </c>
      <c r="S357" s="237">
        <v>0</v>
      </c>
      <c r="T357" s="238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9" t="s">
        <v>440</v>
      </c>
      <c r="AT357" s="239" t="s">
        <v>365</v>
      </c>
      <c r="AU357" s="239" t="s">
        <v>88</v>
      </c>
      <c r="AY357" s="18" t="s">
        <v>362</v>
      </c>
      <c r="BE357" s="240">
        <f>IF(N357="základní",J357,0)</f>
        <v>0</v>
      </c>
      <c r="BF357" s="240">
        <f>IF(N357="snížená",J357,0)</f>
        <v>0</v>
      </c>
      <c r="BG357" s="240">
        <f>IF(N357="zákl. přenesená",J357,0)</f>
        <v>0</v>
      </c>
      <c r="BH357" s="240">
        <f>IF(N357="sníž. přenesená",J357,0)</f>
        <v>0</v>
      </c>
      <c r="BI357" s="240">
        <f>IF(N357="nulová",J357,0)</f>
        <v>0</v>
      </c>
      <c r="BJ357" s="18" t="s">
        <v>88</v>
      </c>
      <c r="BK357" s="240">
        <f>ROUND(I357*H357,2)</f>
        <v>0</v>
      </c>
      <c r="BL357" s="18" t="s">
        <v>440</v>
      </c>
      <c r="BM357" s="239" t="s">
        <v>1749</v>
      </c>
    </row>
    <row r="358" s="13" customFormat="1">
      <c r="A358" s="13"/>
      <c r="B358" s="241"/>
      <c r="C358" s="242"/>
      <c r="D358" s="243" t="s">
        <v>372</v>
      </c>
      <c r="E358" s="244" t="s">
        <v>1</v>
      </c>
      <c r="F358" s="245" t="s">
        <v>5341</v>
      </c>
      <c r="G358" s="242"/>
      <c r="H358" s="246">
        <v>20</v>
      </c>
      <c r="I358" s="247"/>
      <c r="J358" s="242"/>
      <c r="K358" s="242"/>
      <c r="L358" s="248"/>
      <c r="M358" s="249"/>
      <c r="N358" s="250"/>
      <c r="O358" s="250"/>
      <c r="P358" s="250"/>
      <c r="Q358" s="250"/>
      <c r="R358" s="250"/>
      <c r="S358" s="250"/>
      <c r="T358" s="251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2" t="s">
        <v>372</v>
      </c>
      <c r="AU358" s="252" t="s">
        <v>88</v>
      </c>
      <c r="AV358" s="13" t="s">
        <v>88</v>
      </c>
      <c r="AW358" s="13" t="s">
        <v>32</v>
      </c>
      <c r="AX358" s="13" t="s">
        <v>76</v>
      </c>
      <c r="AY358" s="252" t="s">
        <v>362</v>
      </c>
    </row>
    <row r="359" s="14" customFormat="1">
      <c r="A359" s="14"/>
      <c r="B359" s="263"/>
      <c r="C359" s="264"/>
      <c r="D359" s="243" t="s">
        <v>372</v>
      </c>
      <c r="E359" s="265" t="s">
        <v>1</v>
      </c>
      <c r="F359" s="266" t="s">
        <v>396</v>
      </c>
      <c r="G359" s="264"/>
      <c r="H359" s="267">
        <v>20</v>
      </c>
      <c r="I359" s="268"/>
      <c r="J359" s="264"/>
      <c r="K359" s="264"/>
      <c r="L359" s="269"/>
      <c r="M359" s="270"/>
      <c r="N359" s="271"/>
      <c r="O359" s="271"/>
      <c r="P359" s="271"/>
      <c r="Q359" s="271"/>
      <c r="R359" s="271"/>
      <c r="S359" s="271"/>
      <c r="T359" s="272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73" t="s">
        <v>372</v>
      </c>
      <c r="AU359" s="273" t="s">
        <v>88</v>
      </c>
      <c r="AV359" s="14" t="s">
        <v>370</v>
      </c>
      <c r="AW359" s="14" t="s">
        <v>32</v>
      </c>
      <c r="AX359" s="14" t="s">
        <v>83</v>
      </c>
      <c r="AY359" s="273" t="s">
        <v>362</v>
      </c>
    </row>
    <row r="360" s="2" customFormat="1" ht="24.15" customHeight="1">
      <c r="A360" s="39"/>
      <c r="B360" s="40"/>
      <c r="C360" s="253" t="s">
        <v>1280</v>
      </c>
      <c r="D360" s="253" t="s">
        <v>380</v>
      </c>
      <c r="E360" s="254" t="s">
        <v>3870</v>
      </c>
      <c r="F360" s="255" t="s">
        <v>3871</v>
      </c>
      <c r="G360" s="256" t="s">
        <v>470</v>
      </c>
      <c r="H360" s="257">
        <v>20</v>
      </c>
      <c r="I360" s="258"/>
      <c r="J360" s="259">
        <f>ROUND(I360*H360,2)</f>
        <v>0</v>
      </c>
      <c r="K360" s="255" t="s">
        <v>471</v>
      </c>
      <c r="L360" s="260"/>
      <c r="M360" s="261" t="s">
        <v>1</v>
      </c>
      <c r="N360" s="262" t="s">
        <v>42</v>
      </c>
      <c r="O360" s="92"/>
      <c r="P360" s="237">
        <f>O360*H360</f>
        <v>0</v>
      </c>
      <c r="Q360" s="237">
        <v>0</v>
      </c>
      <c r="R360" s="237">
        <f>Q360*H360</f>
        <v>0</v>
      </c>
      <c r="S360" s="237">
        <v>0</v>
      </c>
      <c r="T360" s="238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9" t="s">
        <v>526</v>
      </c>
      <c r="AT360" s="239" t="s">
        <v>380</v>
      </c>
      <c r="AU360" s="239" t="s">
        <v>88</v>
      </c>
      <c r="AY360" s="18" t="s">
        <v>362</v>
      </c>
      <c r="BE360" s="240">
        <f>IF(N360="základní",J360,0)</f>
        <v>0</v>
      </c>
      <c r="BF360" s="240">
        <f>IF(N360="snížená",J360,0)</f>
        <v>0</v>
      </c>
      <c r="BG360" s="240">
        <f>IF(N360="zákl. přenesená",J360,0)</f>
        <v>0</v>
      </c>
      <c r="BH360" s="240">
        <f>IF(N360="sníž. přenesená",J360,0)</f>
        <v>0</v>
      </c>
      <c r="BI360" s="240">
        <f>IF(N360="nulová",J360,0)</f>
        <v>0</v>
      </c>
      <c r="BJ360" s="18" t="s">
        <v>88</v>
      </c>
      <c r="BK360" s="240">
        <f>ROUND(I360*H360,2)</f>
        <v>0</v>
      </c>
      <c r="BL360" s="18" t="s">
        <v>440</v>
      </c>
      <c r="BM360" s="239" t="s">
        <v>1767</v>
      </c>
    </row>
    <row r="361" s="13" customFormat="1">
      <c r="A361" s="13"/>
      <c r="B361" s="241"/>
      <c r="C361" s="242"/>
      <c r="D361" s="243" t="s">
        <v>372</v>
      </c>
      <c r="E361" s="244" t="s">
        <v>1</v>
      </c>
      <c r="F361" s="245" t="s">
        <v>5341</v>
      </c>
      <c r="G361" s="242"/>
      <c r="H361" s="246">
        <v>20</v>
      </c>
      <c r="I361" s="247"/>
      <c r="J361" s="242"/>
      <c r="K361" s="242"/>
      <c r="L361" s="248"/>
      <c r="M361" s="249"/>
      <c r="N361" s="250"/>
      <c r="O361" s="250"/>
      <c r="P361" s="250"/>
      <c r="Q361" s="250"/>
      <c r="R361" s="250"/>
      <c r="S361" s="250"/>
      <c r="T361" s="251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2" t="s">
        <v>372</v>
      </c>
      <c r="AU361" s="252" t="s">
        <v>88</v>
      </c>
      <c r="AV361" s="13" t="s">
        <v>88</v>
      </c>
      <c r="AW361" s="13" t="s">
        <v>32</v>
      </c>
      <c r="AX361" s="13" t="s">
        <v>76</v>
      </c>
      <c r="AY361" s="252" t="s">
        <v>362</v>
      </c>
    </row>
    <row r="362" s="14" customFormat="1">
      <c r="A362" s="14"/>
      <c r="B362" s="263"/>
      <c r="C362" s="264"/>
      <c r="D362" s="243" t="s">
        <v>372</v>
      </c>
      <c r="E362" s="265" t="s">
        <v>1</v>
      </c>
      <c r="F362" s="266" t="s">
        <v>396</v>
      </c>
      <c r="G362" s="264"/>
      <c r="H362" s="267">
        <v>20</v>
      </c>
      <c r="I362" s="268"/>
      <c r="J362" s="264"/>
      <c r="K362" s="264"/>
      <c r="L362" s="269"/>
      <c r="M362" s="270"/>
      <c r="N362" s="271"/>
      <c r="O362" s="271"/>
      <c r="P362" s="271"/>
      <c r="Q362" s="271"/>
      <c r="R362" s="271"/>
      <c r="S362" s="271"/>
      <c r="T362" s="272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73" t="s">
        <v>372</v>
      </c>
      <c r="AU362" s="273" t="s">
        <v>88</v>
      </c>
      <c r="AV362" s="14" t="s">
        <v>370</v>
      </c>
      <c r="AW362" s="14" t="s">
        <v>32</v>
      </c>
      <c r="AX362" s="14" t="s">
        <v>83</v>
      </c>
      <c r="AY362" s="273" t="s">
        <v>362</v>
      </c>
    </row>
    <row r="363" s="2" customFormat="1" ht="24.15" customHeight="1">
      <c r="A363" s="39"/>
      <c r="B363" s="40"/>
      <c r="C363" s="228" t="s">
        <v>1288</v>
      </c>
      <c r="D363" s="228" t="s">
        <v>365</v>
      </c>
      <c r="E363" s="229" t="s">
        <v>3876</v>
      </c>
      <c r="F363" s="230" t="s">
        <v>3877</v>
      </c>
      <c r="G363" s="231" t="s">
        <v>3590</v>
      </c>
      <c r="H363" s="232">
        <v>10</v>
      </c>
      <c r="I363" s="233"/>
      <c r="J363" s="234">
        <f>ROUND(I363*H363,2)</f>
        <v>0</v>
      </c>
      <c r="K363" s="230" t="s">
        <v>471</v>
      </c>
      <c r="L363" s="45"/>
      <c r="M363" s="235" t="s">
        <v>1</v>
      </c>
      <c r="N363" s="236" t="s">
        <v>42</v>
      </c>
      <c r="O363" s="92"/>
      <c r="P363" s="237">
        <f>O363*H363</f>
        <v>0</v>
      </c>
      <c r="Q363" s="237">
        <v>0</v>
      </c>
      <c r="R363" s="237">
        <f>Q363*H363</f>
        <v>0</v>
      </c>
      <c r="S363" s="237">
        <v>0</v>
      </c>
      <c r="T363" s="238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9" t="s">
        <v>440</v>
      </c>
      <c r="AT363" s="239" t="s">
        <v>365</v>
      </c>
      <c r="AU363" s="239" t="s">
        <v>88</v>
      </c>
      <c r="AY363" s="18" t="s">
        <v>362</v>
      </c>
      <c r="BE363" s="240">
        <f>IF(N363="základní",J363,0)</f>
        <v>0</v>
      </c>
      <c r="BF363" s="240">
        <f>IF(N363="snížená",J363,0)</f>
        <v>0</v>
      </c>
      <c r="BG363" s="240">
        <f>IF(N363="zákl. přenesená",J363,0)</f>
        <v>0</v>
      </c>
      <c r="BH363" s="240">
        <f>IF(N363="sníž. přenesená",J363,0)</f>
        <v>0</v>
      </c>
      <c r="BI363" s="240">
        <f>IF(N363="nulová",J363,0)</f>
        <v>0</v>
      </c>
      <c r="BJ363" s="18" t="s">
        <v>88</v>
      </c>
      <c r="BK363" s="240">
        <f>ROUND(I363*H363,2)</f>
        <v>0</v>
      </c>
      <c r="BL363" s="18" t="s">
        <v>440</v>
      </c>
      <c r="BM363" s="239" t="s">
        <v>2748</v>
      </c>
    </row>
    <row r="364" s="13" customFormat="1">
      <c r="A364" s="13"/>
      <c r="B364" s="241"/>
      <c r="C364" s="242"/>
      <c r="D364" s="243" t="s">
        <v>372</v>
      </c>
      <c r="E364" s="244" t="s">
        <v>1</v>
      </c>
      <c r="F364" s="245" t="s">
        <v>3878</v>
      </c>
      <c r="G364" s="242"/>
      <c r="H364" s="246">
        <v>10</v>
      </c>
      <c r="I364" s="247"/>
      <c r="J364" s="242"/>
      <c r="K364" s="242"/>
      <c r="L364" s="248"/>
      <c r="M364" s="249"/>
      <c r="N364" s="250"/>
      <c r="O364" s="250"/>
      <c r="P364" s="250"/>
      <c r="Q364" s="250"/>
      <c r="R364" s="250"/>
      <c r="S364" s="250"/>
      <c r="T364" s="251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2" t="s">
        <v>372</v>
      </c>
      <c r="AU364" s="252" t="s">
        <v>88</v>
      </c>
      <c r="AV364" s="13" t="s">
        <v>88</v>
      </c>
      <c r="AW364" s="13" t="s">
        <v>32</v>
      </c>
      <c r="AX364" s="13" t="s">
        <v>76</v>
      </c>
      <c r="AY364" s="252" t="s">
        <v>362</v>
      </c>
    </row>
    <row r="365" s="14" customFormat="1">
      <c r="A365" s="14"/>
      <c r="B365" s="263"/>
      <c r="C365" s="264"/>
      <c r="D365" s="243" t="s">
        <v>372</v>
      </c>
      <c r="E365" s="265" t="s">
        <v>1</v>
      </c>
      <c r="F365" s="266" t="s">
        <v>396</v>
      </c>
      <c r="G365" s="264"/>
      <c r="H365" s="267">
        <v>10</v>
      </c>
      <c r="I365" s="268"/>
      <c r="J365" s="264"/>
      <c r="K365" s="264"/>
      <c r="L365" s="269"/>
      <c r="M365" s="270"/>
      <c r="N365" s="271"/>
      <c r="O365" s="271"/>
      <c r="P365" s="271"/>
      <c r="Q365" s="271"/>
      <c r="R365" s="271"/>
      <c r="S365" s="271"/>
      <c r="T365" s="272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73" t="s">
        <v>372</v>
      </c>
      <c r="AU365" s="273" t="s">
        <v>88</v>
      </c>
      <c r="AV365" s="14" t="s">
        <v>370</v>
      </c>
      <c r="AW365" s="14" t="s">
        <v>32</v>
      </c>
      <c r="AX365" s="14" t="s">
        <v>83</v>
      </c>
      <c r="AY365" s="273" t="s">
        <v>362</v>
      </c>
    </row>
    <row r="366" s="2" customFormat="1" ht="33" customHeight="1">
      <c r="A366" s="39"/>
      <c r="B366" s="40"/>
      <c r="C366" s="228" t="s">
        <v>1293</v>
      </c>
      <c r="D366" s="228" t="s">
        <v>365</v>
      </c>
      <c r="E366" s="229" t="s">
        <v>3879</v>
      </c>
      <c r="F366" s="230" t="s">
        <v>3880</v>
      </c>
      <c r="G366" s="231" t="s">
        <v>470</v>
      </c>
      <c r="H366" s="232">
        <v>85</v>
      </c>
      <c r="I366" s="233"/>
      <c r="J366" s="234">
        <f>ROUND(I366*H366,2)</f>
        <v>0</v>
      </c>
      <c r="K366" s="230" t="s">
        <v>369</v>
      </c>
      <c r="L366" s="45"/>
      <c r="M366" s="235" t="s">
        <v>1</v>
      </c>
      <c r="N366" s="236" t="s">
        <v>42</v>
      </c>
      <c r="O366" s="92"/>
      <c r="P366" s="237">
        <f>O366*H366</f>
        <v>0</v>
      </c>
      <c r="Q366" s="237">
        <v>0.0015100000000000001</v>
      </c>
      <c r="R366" s="237">
        <f>Q366*H366</f>
        <v>0.12834999999999999</v>
      </c>
      <c r="S366" s="237">
        <v>0</v>
      </c>
      <c r="T366" s="238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39" t="s">
        <v>440</v>
      </c>
      <c r="AT366" s="239" t="s">
        <v>365</v>
      </c>
      <c r="AU366" s="239" t="s">
        <v>88</v>
      </c>
      <c r="AY366" s="18" t="s">
        <v>362</v>
      </c>
      <c r="BE366" s="240">
        <f>IF(N366="základní",J366,0)</f>
        <v>0</v>
      </c>
      <c r="BF366" s="240">
        <f>IF(N366="snížená",J366,0)</f>
        <v>0</v>
      </c>
      <c r="BG366" s="240">
        <f>IF(N366="zákl. přenesená",J366,0)</f>
        <v>0</v>
      </c>
      <c r="BH366" s="240">
        <f>IF(N366="sníž. přenesená",J366,0)</f>
        <v>0</v>
      </c>
      <c r="BI366" s="240">
        <f>IF(N366="nulová",J366,0)</f>
        <v>0</v>
      </c>
      <c r="BJ366" s="18" t="s">
        <v>88</v>
      </c>
      <c r="BK366" s="240">
        <f>ROUND(I366*H366,2)</f>
        <v>0</v>
      </c>
      <c r="BL366" s="18" t="s">
        <v>440</v>
      </c>
      <c r="BM366" s="239" t="s">
        <v>2751</v>
      </c>
    </row>
    <row r="367" s="13" customFormat="1">
      <c r="A367" s="13"/>
      <c r="B367" s="241"/>
      <c r="C367" s="242"/>
      <c r="D367" s="243" t="s">
        <v>372</v>
      </c>
      <c r="E367" s="244" t="s">
        <v>1</v>
      </c>
      <c r="F367" s="245" t="s">
        <v>5342</v>
      </c>
      <c r="G367" s="242"/>
      <c r="H367" s="246">
        <v>85</v>
      </c>
      <c r="I367" s="247"/>
      <c r="J367" s="242"/>
      <c r="K367" s="242"/>
      <c r="L367" s="248"/>
      <c r="M367" s="249"/>
      <c r="N367" s="250"/>
      <c r="O367" s="250"/>
      <c r="P367" s="250"/>
      <c r="Q367" s="250"/>
      <c r="R367" s="250"/>
      <c r="S367" s="250"/>
      <c r="T367" s="251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2" t="s">
        <v>372</v>
      </c>
      <c r="AU367" s="252" t="s">
        <v>88</v>
      </c>
      <c r="AV367" s="13" t="s">
        <v>88</v>
      </c>
      <c r="AW367" s="13" t="s">
        <v>32</v>
      </c>
      <c r="AX367" s="13" t="s">
        <v>76</v>
      </c>
      <c r="AY367" s="252" t="s">
        <v>362</v>
      </c>
    </row>
    <row r="368" s="14" customFormat="1">
      <c r="A368" s="14"/>
      <c r="B368" s="263"/>
      <c r="C368" s="264"/>
      <c r="D368" s="243" t="s">
        <v>372</v>
      </c>
      <c r="E368" s="265" t="s">
        <v>1</v>
      </c>
      <c r="F368" s="266" t="s">
        <v>396</v>
      </c>
      <c r="G368" s="264"/>
      <c r="H368" s="267">
        <v>85</v>
      </c>
      <c r="I368" s="268"/>
      <c r="J368" s="264"/>
      <c r="K368" s="264"/>
      <c r="L368" s="269"/>
      <c r="M368" s="270"/>
      <c r="N368" s="271"/>
      <c r="O368" s="271"/>
      <c r="P368" s="271"/>
      <c r="Q368" s="271"/>
      <c r="R368" s="271"/>
      <c r="S368" s="271"/>
      <c r="T368" s="272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73" t="s">
        <v>372</v>
      </c>
      <c r="AU368" s="273" t="s">
        <v>88</v>
      </c>
      <c r="AV368" s="14" t="s">
        <v>370</v>
      </c>
      <c r="AW368" s="14" t="s">
        <v>32</v>
      </c>
      <c r="AX368" s="14" t="s">
        <v>83</v>
      </c>
      <c r="AY368" s="273" t="s">
        <v>362</v>
      </c>
    </row>
    <row r="369" s="2" customFormat="1" ht="37.8" customHeight="1">
      <c r="A369" s="39"/>
      <c r="B369" s="40"/>
      <c r="C369" s="228" t="s">
        <v>1301</v>
      </c>
      <c r="D369" s="228" t="s">
        <v>365</v>
      </c>
      <c r="E369" s="229" t="s">
        <v>3882</v>
      </c>
      <c r="F369" s="230" t="s">
        <v>3883</v>
      </c>
      <c r="G369" s="231" t="s">
        <v>470</v>
      </c>
      <c r="H369" s="232">
        <v>85</v>
      </c>
      <c r="I369" s="233"/>
      <c r="J369" s="234">
        <f>ROUND(I369*H369,2)</f>
        <v>0</v>
      </c>
      <c r="K369" s="230" t="s">
        <v>369</v>
      </c>
      <c r="L369" s="45"/>
      <c r="M369" s="235" t="s">
        <v>1</v>
      </c>
      <c r="N369" s="236" t="s">
        <v>42</v>
      </c>
      <c r="O369" s="92"/>
      <c r="P369" s="237">
        <f>O369*H369</f>
        <v>0</v>
      </c>
      <c r="Q369" s="237">
        <v>0.0015100000000000001</v>
      </c>
      <c r="R369" s="237">
        <f>Q369*H369</f>
        <v>0.12834999999999999</v>
      </c>
      <c r="S369" s="237">
        <v>0</v>
      </c>
      <c r="T369" s="238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39" t="s">
        <v>440</v>
      </c>
      <c r="AT369" s="239" t="s">
        <v>365</v>
      </c>
      <c r="AU369" s="239" t="s">
        <v>88</v>
      </c>
      <c r="AY369" s="18" t="s">
        <v>362</v>
      </c>
      <c r="BE369" s="240">
        <f>IF(N369="základní",J369,0)</f>
        <v>0</v>
      </c>
      <c r="BF369" s="240">
        <f>IF(N369="snížená",J369,0)</f>
        <v>0</v>
      </c>
      <c r="BG369" s="240">
        <f>IF(N369="zákl. přenesená",J369,0)</f>
        <v>0</v>
      </c>
      <c r="BH369" s="240">
        <f>IF(N369="sníž. přenesená",J369,0)</f>
        <v>0</v>
      </c>
      <c r="BI369" s="240">
        <f>IF(N369="nulová",J369,0)</f>
        <v>0</v>
      </c>
      <c r="BJ369" s="18" t="s">
        <v>88</v>
      </c>
      <c r="BK369" s="240">
        <f>ROUND(I369*H369,2)</f>
        <v>0</v>
      </c>
      <c r="BL369" s="18" t="s">
        <v>440</v>
      </c>
      <c r="BM369" s="239" t="s">
        <v>2754</v>
      </c>
    </row>
    <row r="370" s="13" customFormat="1">
      <c r="A370" s="13"/>
      <c r="B370" s="241"/>
      <c r="C370" s="242"/>
      <c r="D370" s="243" t="s">
        <v>372</v>
      </c>
      <c r="E370" s="244" t="s">
        <v>1</v>
      </c>
      <c r="F370" s="245" t="s">
        <v>5342</v>
      </c>
      <c r="G370" s="242"/>
      <c r="H370" s="246">
        <v>85</v>
      </c>
      <c r="I370" s="247"/>
      <c r="J370" s="242"/>
      <c r="K370" s="242"/>
      <c r="L370" s="248"/>
      <c r="M370" s="249"/>
      <c r="N370" s="250"/>
      <c r="O370" s="250"/>
      <c r="P370" s="250"/>
      <c r="Q370" s="250"/>
      <c r="R370" s="250"/>
      <c r="S370" s="250"/>
      <c r="T370" s="251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2" t="s">
        <v>372</v>
      </c>
      <c r="AU370" s="252" t="s">
        <v>88</v>
      </c>
      <c r="AV370" s="13" t="s">
        <v>88</v>
      </c>
      <c r="AW370" s="13" t="s">
        <v>32</v>
      </c>
      <c r="AX370" s="13" t="s">
        <v>76</v>
      </c>
      <c r="AY370" s="252" t="s">
        <v>362</v>
      </c>
    </row>
    <row r="371" s="14" customFormat="1">
      <c r="A371" s="14"/>
      <c r="B371" s="263"/>
      <c r="C371" s="264"/>
      <c r="D371" s="243" t="s">
        <v>372</v>
      </c>
      <c r="E371" s="265" t="s">
        <v>1</v>
      </c>
      <c r="F371" s="266" t="s">
        <v>396</v>
      </c>
      <c r="G371" s="264"/>
      <c r="H371" s="267">
        <v>85</v>
      </c>
      <c r="I371" s="268"/>
      <c r="J371" s="264"/>
      <c r="K371" s="264"/>
      <c r="L371" s="269"/>
      <c r="M371" s="270"/>
      <c r="N371" s="271"/>
      <c r="O371" s="271"/>
      <c r="P371" s="271"/>
      <c r="Q371" s="271"/>
      <c r="R371" s="271"/>
      <c r="S371" s="271"/>
      <c r="T371" s="272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73" t="s">
        <v>372</v>
      </c>
      <c r="AU371" s="273" t="s">
        <v>88</v>
      </c>
      <c r="AV371" s="14" t="s">
        <v>370</v>
      </c>
      <c r="AW371" s="14" t="s">
        <v>32</v>
      </c>
      <c r="AX371" s="14" t="s">
        <v>83</v>
      </c>
      <c r="AY371" s="273" t="s">
        <v>362</v>
      </c>
    </row>
    <row r="372" s="2" customFormat="1" ht="21.75" customHeight="1">
      <c r="A372" s="39"/>
      <c r="B372" s="40"/>
      <c r="C372" s="228" t="s">
        <v>1307</v>
      </c>
      <c r="D372" s="228" t="s">
        <v>365</v>
      </c>
      <c r="E372" s="229" t="s">
        <v>3884</v>
      </c>
      <c r="F372" s="230" t="s">
        <v>3885</v>
      </c>
      <c r="G372" s="231" t="s">
        <v>403</v>
      </c>
      <c r="H372" s="232">
        <v>2065</v>
      </c>
      <c r="I372" s="233"/>
      <c r="J372" s="234">
        <f>ROUND(I372*H372,2)</f>
        <v>0</v>
      </c>
      <c r="K372" s="230" t="s">
        <v>369</v>
      </c>
      <c r="L372" s="45"/>
      <c r="M372" s="235" t="s">
        <v>1</v>
      </c>
      <c r="N372" s="236" t="s">
        <v>42</v>
      </c>
      <c r="O372" s="92"/>
      <c r="P372" s="237">
        <f>O372*H372</f>
        <v>0</v>
      </c>
      <c r="Q372" s="237">
        <v>1.0000000000000001E-05</v>
      </c>
      <c r="R372" s="237">
        <f>Q372*H372</f>
        <v>0.020650000000000002</v>
      </c>
      <c r="S372" s="237">
        <v>0</v>
      </c>
      <c r="T372" s="238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9" t="s">
        <v>440</v>
      </c>
      <c r="AT372" s="239" t="s">
        <v>365</v>
      </c>
      <c r="AU372" s="239" t="s">
        <v>88</v>
      </c>
      <c r="AY372" s="18" t="s">
        <v>362</v>
      </c>
      <c r="BE372" s="240">
        <f>IF(N372="základní",J372,0)</f>
        <v>0</v>
      </c>
      <c r="BF372" s="240">
        <f>IF(N372="snížená",J372,0)</f>
        <v>0</v>
      </c>
      <c r="BG372" s="240">
        <f>IF(N372="zákl. přenesená",J372,0)</f>
        <v>0</v>
      </c>
      <c r="BH372" s="240">
        <f>IF(N372="sníž. přenesená",J372,0)</f>
        <v>0</v>
      </c>
      <c r="BI372" s="240">
        <f>IF(N372="nulová",J372,0)</f>
        <v>0</v>
      </c>
      <c r="BJ372" s="18" t="s">
        <v>88</v>
      </c>
      <c r="BK372" s="240">
        <f>ROUND(I372*H372,2)</f>
        <v>0</v>
      </c>
      <c r="BL372" s="18" t="s">
        <v>440</v>
      </c>
      <c r="BM372" s="239" t="s">
        <v>2757</v>
      </c>
    </row>
    <row r="373" s="13" customFormat="1">
      <c r="A373" s="13"/>
      <c r="B373" s="241"/>
      <c r="C373" s="242"/>
      <c r="D373" s="243" t="s">
        <v>372</v>
      </c>
      <c r="E373" s="244" t="s">
        <v>1</v>
      </c>
      <c r="F373" s="245" t="s">
        <v>5343</v>
      </c>
      <c r="G373" s="242"/>
      <c r="H373" s="246">
        <v>909</v>
      </c>
      <c r="I373" s="247"/>
      <c r="J373" s="242"/>
      <c r="K373" s="242"/>
      <c r="L373" s="248"/>
      <c r="M373" s="249"/>
      <c r="N373" s="250"/>
      <c r="O373" s="250"/>
      <c r="P373" s="250"/>
      <c r="Q373" s="250"/>
      <c r="R373" s="250"/>
      <c r="S373" s="250"/>
      <c r="T373" s="251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2" t="s">
        <v>372</v>
      </c>
      <c r="AU373" s="252" t="s">
        <v>88</v>
      </c>
      <c r="AV373" s="13" t="s">
        <v>88</v>
      </c>
      <c r="AW373" s="13" t="s">
        <v>32</v>
      </c>
      <c r="AX373" s="13" t="s">
        <v>76</v>
      </c>
      <c r="AY373" s="252" t="s">
        <v>362</v>
      </c>
    </row>
    <row r="374" s="13" customFormat="1">
      <c r="A374" s="13"/>
      <c r="B374" s="241"/>
      <c r="C374" s="242"/>
      <c r="D374" s="243" t="s">
        <v>372</v>
      </c>
      <c r="E374" s="244" t="s">
        <v>1</v>
      </c>
      <c r="F374" s="245" t="s">
        <v>5344</v>
      </c>
      <c r="G374" s="242"/>
      <c r="H374" s="246">
        <v>1088</v>
      </c>
      <c r="I374" s="247"/>
      <c r="J374" s="242"/>
      <c r="K374" s="242"/>
      <c r="L374" s="248"/>
      <c r="M374" s="249"/>
      <c r="N374" s="250"/>
      <c r="O374" s="250"/>
      <c r="P374" s="250"/>
      <c r="Q374" s="250"/>
      <c r="R374" s="250"/>
      <c r="S374" s="250"/>
      <c r="T374" s="251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2" t="s">
        <v>372</v>
      </c>
      <c r="AU374" s="252" t="s">
        <v>88</v>
      </c>
      <c r="AV374" s="13" t="s">
        <v>88</v>
      </c>
      <c r="AW374" s="13" t="s">
        <v>32</v>
      </c>
      <c r="AX374" s="13" t="s">
        <v>76</v>
      </c>
      <c r="AY374" s="252" t="s">
        <v>362</v>
      </c>
    </row>
    <row r="375" s="13" customFormat="1">
      <c r="A375" s="13"/>
      <c r="B375" s="241"/>
      <c r="C375" s="242"/>
      <c r="D375" s="243" t="s">
        <v>372</v>
      </c>
      <c r="E375" s="244" t="s">
        <v>1</v>
      </c>
      <c r="F375" s="245" t="s">
        <v>3888</v>
      </c>
      <c r="G375" s="242"/>
      <c r="H375" s="246">
        <v>68</v>
      </c>
      <c r="I375" s="247"/>
      <c r="J375" s="242"/>
      <c r="K375" s="242"/>
      <c r="L375" s="248"/>
      <c r="M375" s="249"/>
      <c r="N375" s="250"/>
      <c r="O375" s="250"/>
      <c r="P375" s="250"/>
      <c r="Q375" s="250"/>
      <c r="R375" s="250"/>
      <c r="S375" s="250"/>
      <c r="T375" s="251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2" t="s">
        <v>372</v>
      </c>
      <c r="AU375" s="252" t="s">
        <v>88</v>
      </c>
      <c r="AV375" s="13" t="s">
        <v>88</v>
      </c>
      <c r="AW375" s="13" t="s">
        <v>32</v>
      </c>
      <c r="AX375" s="13" t="s">
        <v>76</v>
      </c>
      <c r="AY375" s="252" t="s">
        <v>362</v>
      </c>
    </row>
    <row r="376" s="14" customFormat="1">
      <c r="A376" s="14"/>
      <c r="B376" s="263"/>
      <c r="C376" s="264"/>
      <c r="D376" s="243" t="s">
        <v>372</v>
      </c>
      <c r="E376" s="265" t="s">
        <v>1</v>
      </c>
      <c r="F376" s="266" t="s">
        <v>396</v>
      </c>
      <c r="G376" s="264"/>
      <c r="H376" s="267">
        <v>2065</v>
      </c>
      <c r="I376" s="268"/>
      <c r="J376" s="264"/>
      <c r="K376" s="264"/>
      <c r="L376" s="269"/>
      <c r="M376" s="270"/>
      <c r="N376" s="271"/>
      <c r="O376" s="271"/>
      <c r="P376" s="271"/>
      <c r="Q376" s="271"/>
      <c r="R376" s="271"/>
      <c r="S376" s="271"/>
      <c r="T376" s="272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73" t="s">
        <v>372</v>
      </c>
      <c r="AU376" s="273" t="s">
        <v>88</v>
      </c>
      <c r="AV376" s="14" t="s">
        <v>370</v>
      </c>
      <c r="AW376" s="14" t="s">
        <v>32</v>
      </c>
      <c r="AX376" s="14" t="s">
        <v>83</v>
      </c>
      <c r="AY376" s="273" t="s">
        <v>362</v>
      </c>
    </row>
    <row r="377" s="2" customFormat="1" ht="24.15" customHeight="1">
      <c r="A377" s="39"/>
      <c r="B377" s="40"/>
      <c r="C377" s="228" t="s">
        <v>1314</v>
      </c>
      <c r="D377" s="228" t="s">
        <v>365</v>
      </c>
      <c r="E377" s="229" t="s">
        <v>3889</v>
      </c>
      <c r="F377" s="230" t="s">
        <v>3890</v>
      </c>
      <c r="G377" s="231" t="s">
        <v>403</v>
      </c>
      <c r="H377" s="232">
        <v>1961</v>
      </c>
      <c r="I377" s="233"/>
      <c r="J377" s="234">
        <f>ROUND(I377*H377,2)</f>
        <v>0</v>
      </c>
      <c r="K377" s="230" t="s">
        <v>369</v>
      </c>
      <c r="L377" s="45"/>
      <c r="M377" s="235" t="s">
        <v>1</v>
      </c>
      <c r="N377" s="236" t="s">
        <v>42</v>
      </c>
      <c r="O377" s="92"/>
      <c r="P377" s="237">
        <f>O377*H377</f>
        <v>0</v>
      </c>
      <c r="Q377" s="237">
        <v>2.0000000000000002E-05</v>
      </c>
      <c r="R377" s="237">
        <f>Q377*H377</f>
        <v>0.039220000000000005</v>
      </c>
      <c r="S377" s="237">
        <v>0</v>
      </c>
      <c r="T377" s="238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9" t="s">
        <v>440</v>
      </c>
      <c r="AT377" s="239" t="s">
        <v>365</v>
      </c>
      <c r="AU377" s="239" t="s">
        <v>88</v>
      </c>
      <c r="AY377" s="18" t="s">
        <v>362</v>
      </c>
      <c r="BE377" s="240">
        <f>IF(N377="základní",J377,0)</f>
        <v>0</v>
      </c>
      <c r="BF377" s="240">
        <f>IF(N377="snížená",J377,0)</f>
        <v>0</v>
      </c>
      <c r="BG377" s="240">
        <f>IF(N377="zákl. přenesená",J377,0)</f>
        <v>0</v>
      </c>
      <c r="BH377" s="240">
        <f>IF(N377="sníž. přenesená",J377,0)</f>
        <v>0</v>
      </c>
      <c r="BI377" s="240">
        <f>IF(N377="nulová",J377,0)</f>
        <v>0</v>
      </c>
      <c r="BJ377" s="18" t="s">
        <v>88</v>
      </c>
      <c r="BK377" s="240">
        <f>ROUND(I377*H377,2)</f>
        <v>0</v>
      </c>
      <c r="BL377" s="18" t="s">
        <v>440</v>
      </c>
      <c r="BM377" s="239" t="s">
        <v>2760</v>
      </c>
    </row>
    <row r="378" s="13" customFormat="1">
      <c r="A378" s="13"/>
      <c r="B378" s="241"/>
      <c r="C378" s="242"/>
      <c r="D378" s="243" t="s">
        <v>372</v>
      </c>
      <c r="E378" s="244" t="s">
        <v>1</v>
      </c>
      <c r="F378" s="245" t="s">
        <v>5343</v>
      </c>
      <c r="G378" s="242"/>
      <c r="H378" s="246">
        <v>909</v>
      </c>
      <c r="I378" s="247"/>
      <c r="J378" s="242"/>
      <c r="K378" s="242"/>
      <c r="L378" s="248"/>
      <c r="M378" s="249"/>
      <c r="N378" s="250"/>
      <c r="O378" s="250"/>
      <c r="P378" s="250"/>
      <c r="Q378" s="250"/>
      <c r="R378" s="250"/>
      <c r="S378" s="250"/>
      <c r="T378" s="251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2" t="s">
        <v>372</v>
      </c>
      <c r="AU378" s="252" t="s">
        <v>88</v>
      </c>
      <c r="AV378" s="13" t="s">
        <v>88</v>
      </c>
      <c r="AW378" s="13" t="s">
        <v>32</v>
      </c>
      <c r="AX378" s="13" t="s">
        <v>76</v>
      </c>
      <c r="AY378" s="252" t="s">
        <v>362</v>
      </c>
    </row>
    <row r="379" s="13" customFormat="1">
      <c r="A379" s="13"/>
      <c r="B379" s="241"/>
      <c r="C379" s="242"/>
      <c r="D379" s="243" t="s">
        <v>372</v>
      </c>
      <c r="E379" s="244" t="s">
        <v>1</v>
      </c>
      <c r="F379" s="245" t="s">
        <v>5345</v>
      </c>
      <c r="G379" s="242"/>
      <c r="H379" s="246">
        <v>984</v>
      </c>
      <c r="I379" s="247"/>
      <c r="J379" s="242"/>
      <c r="K379" s="242"/>
      <c r="L379" s="248"/>
      <c r="M379" s="249"/>
      <c r="N379" s="250"/>
      <c r="O379" s="250"/>
      <c r="P379" s="250"/>
      <c r="Q379" s="250"/>
      <c r="R379" s="250"/>
      <c r="S379" s="250"/>
      <c r="T379" s="251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2" t="s">
        <v>372</v>
      </c>
      <c r="AU379" s="252" t="s">
        <v>88</v>
      </c>
      <c r="AV379" s="13" t="s">
        <v>88</v>
      </c>
      <c r="AW379" s="13" t="s">
        <v>32</v>
      </c>
      <c r="AX379" s="13" t="s">
        <v>76</v>
      </c>
      <c r="AY379" s="252" t="s">
        <v>362</v>
      </c>
    </row>
    <row r="380" s="13" customFormat="1">
      <c r="A380" s="13"/>
      <c r="B380" s="241"/>
      <c r="C380" s="242"/>
      <c r="D380" s="243" t="s">
        <v>372</v>
      </c>
      <c r="E380" s="244" t="s">
        <v>1</v>
      </c>
      <c r="F380" s="245" t="s">
        <v>3888</v>
      </c>
      <c r="G380" s="242"/>
      <c r="H380" s="246">
        <v>68</v>
      </c>
      <c r="I380" s="247"/>
      <c r="J380" s="242"/>
      <c r="K380" s="242"/>
      <c r="L380" s="248"/>
      <c r="M380" s="249"/>
      <c r="N380" s="250"/>
      <c r="O380" s="250"/>
      <c r="P380" s="250"/>
      <c r="Q380" s="250"/>
      <c r="R380" s="250"/>
      <c r="S380" s="250"/>
      <c r="T380" s="251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2" t="s">
        <v>372</v>
      </c>
      <c r="AU380" s="252" t="s">
        <v>88</v>
      </c>
      <c r="AV380" s="13" t="s">
        <v>88</v>
      </c>
      <c r="AW380" s="13" t="s">
        <v>32</v>
      </c>
      <c r="AX380" s="13" t="s">
        <v>76</v>
      </c>
      <c r="AY380" s="252" t="s">
        <v>362</v>
      </c>
    </row>
    <row r="381" s="14" customFormat="1">
      <c r="A381" s="14"/>
      <c r="B381" s="263"/>
      <c r="C381" s="264"/>
      <c r="D381" s="243" t="s">
        <v>372</v>
      </c>
      <c r="E381" s="265" t="s">
        <v>1</v>
      </c>
      <c r="F381" s="266" t="s">
        <v>396</v>
      </c>
      <c r="G381" s="264"/>
      <c r="H381" s="267">
        <v>1961</v>
      </c>
      <c r="I381" s="268"/>
      <c r="J381" s="264"/>
      <c r="K381" s="264"/>
      <c r="L381" s="269"/>
      <c r="M381" s="270"/>
      <c r="N381" s="271"/>
      <c r="O381" s="271"/>
      <c r="P381" s="271"/>
      <c r="Q381" s="271"/>
      <c r="R381" s="271"/>
      <c r="S381" s="271"/>
      <c r="T381" s="272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73" t="s">
        <v>372</v>
      </c>
      <c r="AU381" s="273" t="s">
        <v>88</v>
      </c>
      <c r="AV381" s="14" t="s">
        <v>370</v>
      </c>
      <c r="AW381" s="14" t="s">
        <v>32</v>
      </c>
      <c r="AX381" s="14" t="s">
        <v>83</v>
      </c>
      <c r="AY381" s="273" t="s">
        <v>362</v>
      </c>
    </row>
    <row r="382" s="2" customFormat="1" ht="24.15" customHeight="1">
      <c r="A382" s="39"/>
      <c r="B382" s="40"/>
      <c r="C382" s="228" t="s">
        <v>1319</v>
      </c>
      <c r="D382" s="228" t="s">
        <v>365</v>
      </c>
      <c r="E382" s="229" t="s">
        <v>3894</v>
      </c>
      <c r="F382" s="230" t="s">
        <v>3895</v>
      </c>
      <c r="G382" s="231" t="s">
        <v>403</v>
      </c>
      <c r="H382" s="232">
        <v>104</v>
      </c>
      <c r="I382" s="233"/>
      <c r="J382" s="234">
        <f>ROUND(I382*H382,2)</f>
        <v>0</v>
      </c>
      <c r="K382" s="230" t="s">
        <v>369</v>
      </c>
      <c r="L382" s="45"/>
      <c r="M382" s="235" t="s">
        <v>1</v>
      </c>
      <c r="N382" s="236" t="s">
        <v>42</v>
      </c>
      <c r="O382" s="92"/>
      <c r="P382" s="237">
        <f>O382*H382</f>
        <v>0</v>
      </c>
      <c r="Q382" s="237">
        <v>6.0000000000000002E-05</v>
      </c>
      <c r="R382" s="237">
        <f>Q382*H382</f>
        <v>0.0062399999999999999</v>
      </c>
      <c r="S382" s="237">
        <v>0</v>
      </c>
      <c r="T382" s="238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39" t="s">
        <v>440</v>
      </c>
      <c r="AT382" s="239" t="s">
        <v>365</v>
      </c>
      <c r="AU382" s="239" t="s">
        <v>88</v>
      </c>
      <c r="AY382" s="18" t="s">
        <v>362</v>
      </c>
      <c r="BE382" s="240">
        <f>IF(N382="základní",J382,0)</f>
        <v>0</v>
      </c>
      <c r="BF382" s="240">
        <f>IF(N382="snížená",J382,0)</f>
        <v>0</v>
      </c>
      <c r="BG382" s="240">
        <f>IF(N382="zákl. přenesená",J382,0)</f>
        <v>0</v>
      </c>
      <c r="BH382" s="240">
        <f>IF(N382="sníž. přenesená",J382,0)</f>
        <v>0</v>
      </c>
      <c r="BI382" s="240">
        <f>IF(N382="nulová",J382,0)</f>
        <v>0</v>
      </c>
      <c r="BJ382" s="18" t="s">
        <v>88</v>
      </c>
      <c r="BK382" s="240">
        <f>ROUND(I382*H382,2)</f>
        <v>0</v>
      </c>
      <c r="BL382" s="18" t="s">
        <v>440</v>
      </c>
      <c r="BM382" s="239" t="s">
        <v>2763</v>
      </c>
    </row>
    <row r="383" s="13" customFormat="1">
      <c r="A383" s="13"/>
      <c r="B383" s="241"/>
      <c r="C383" s="242"/>
      <c r="D383" s="243" t="s">
        <v>372</v>
      </c>
      <c r="E383" s="244" t="s">
        <v>1</v>
      </c>
      <c r="F383" s="245" t="s">
        <v>5326</v>
      </c>
      <c r="G383" s="242"/>
      <c r="H383" s="246">
        <v>104</v>
      </c>
      <c r="I383" s="247"/>
      <c r="J383" s="242"/>
      <c r="K383" s="242"/>
      <c r="L383" s="248"/>
      <c r="M383" s="249"/>
      <c r="N383" s="250"/>
      <c r="O383" s="250"/>
      <c r="P383" s="250"/>
      <c r="Q383" s="250"/>
      <c r="R383" s="250"/>
      <c r="S383" s="250"/>
      <c r="T383" s="251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2" t="s">
        <v>372</v>
      </c>
      <c r="AU383" s="252" t="s">
        <v>88</v>
      </c>
      <c r="AV383" s="13" t="s">
        <v>88</v>
      </c>
      <c r="AW383" s="13" t="s">
        <v>32</v>
      </c>
      <c r="AX383" s="13" t="s">
        <v>76</v>
      </c>
      <c r="AY383" s="252" t="s">
        <v>362</v>
      </c>
    </row>
    <row r="384" s="14" customFormat="1">
      <c r="A384" s="14"/>
      <c r="B384" s="263"/>
      <c r="C384" s="264"/>
      <c r="D384" s="243" t="s">
        <v>372</v>
      </c>
      <c r="E384" s="265" t="s">
        <v>1</v>
      </c>
      <c r="F384" s="266" t="s">
        <v>396</v>
      </c>
      <c r="G384" s="264"/>
      <c r="H384" s="267">
        <v>104</v>
      </c>
      <c r="I384" s="268"/>
      <c r="J384" s="264"/>
      <c r="K384" s="264"/>
      <c r="L384" s="269"/>
      <c r="M384" s="270"/>
      <c r="N384" s="271"/>
      <c r="O384" s="271"/>
      <c r="P384" s="271"/>
      <c r="Q384" s="271"/>
      <c r="R384" s="271"/>
      <c r="S384" s="271"/>
      <c r="T384" s="272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73" t="s">
        <v>372</v>
      </c>
      <c r="AU384" s="273" t="s">
        <v>88</v>
      </c>
      <c r="AV384" s="14" t="s">
        <v>370</v>
      </c>
      <c r="AW384" s="14" t="s">
        <v>32</v>
      </c>
      <c r="AX384" s="14" t="s">
        <v>83</v>
      </c>
      <c r="AY384" s="273" t="s">
        <v>362</v>
      </c>
    </row>
    <row r="385" s="2" customFormat="1" ht="24.15" customHeight="1">
      <c r="A385" s="39"/>
      <c r="B385" s="40"/>
      <c r="C385" s="228" t="s">
        <v>1322</v>
      </c>
      <c r="D385" s="228" t="s">
        <v>365</v>
      </c>
      <c r="E385" s="229" t="s">
        <v>3897</v>
      </c>
      <c r="F385" s="230" t="s">
        <v>3898</v>
      </c>
      <c r="G385" s="231" t="s">
        <v>482</v>
      </c>
      <c r="H385" s="232">
        <v>3.5760000000000001</v>
      </c>
      <c r="I385" s="233"/>
      <c r="J385" s="234">
        <f>ROUND(I385*H385,2)</f>
        <v>0</v>
      </c>
      <c r="K385" s="230" t="s">
        <v>369</v>
      </c>
      <c r="L385" s="45"/>
      <c r="M385" s="235" t="s">
        <v>1</v>
      </c>
      <c r="N385" s="236" t="s">
        <v>42</v>
      </c>
      <c r="O385" s="92"/>
      <c r="P385" s="237">
        <f>O385*H385</f>
        <v>0</v>
      </c>
      <c r="Q385" s="237">
        <v>0</v>
      </c>
      <c r="R385" s="237">
        <f>Q385*H385</f>
        <v>0</v>
      </c>
      <c r="S385" s="237">
        <v>0</v>
      </c>
      <c r="T385" s="238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39" t="s">
        <v>440</v>
      </c>
      <c r="AT385" s="239" t="s">
        <v>365</v>
      </c>
      <c r="AU385" s="239" t="s">
        <v>88</v>
      </c>
      <c r="AY385" s="18" t="s">
        <v>362</v>
      </c>
      <c r="BE385" s="240">
        <f>IF(N385="základní",J385,0)</f>
        <v>0</v>
      </c>
      <c r="BF385" s="240">
        <f>IF(N385="snížená",J385,0)</f>
        <v>0</v>
      </c>
      <c r="BG385" s="240">
        <f>IF(N385="zákl. přenesená",J385,0)</f>
        <v>0</v>
      </c>
      <c r="BH385" s="240">
        <f>IF(N385="sníž. přenesená",J385,0)</f>
        <v>0</v>
      </c>
      <c r="BI385" s="240">
        <f>IF(N385="nulová",J385,0)</f>
        <v>0</v>
      </c>
      <c r="BJ385" s="18" t="s">
        <v>88</v>
      </c>
      <c r="BK385" s="240">
        <f>ROUND(I385*H385,2)</f>
        <v>0</v>
      </c>
      <c r="BL385" s="18" t="s">
        <v>440</v>
      </c>
      <c r="BM385" s="239" t="s">
        <v>2766</v>
      </c>
    </row>
    <row r="386" s="12" customFormat="1" ht="22.8" customHeight="1">
      <c r="A386" s="12"/>
      <c r="B386" s="212"/>
      <c r="C386" s="213"/>
      <c r="D386" s="214" t="s">
        <v>75</v>
      </c>
      <c r="E386" s="226" t="s">
        <v>1256</v>
      </c>
      <c r="F386" s="226" t="s">
        <v>1257</v>
      </c>
      <c r="G386" s="213"/>
      <c r="H386" s="213"/>
      <c r="I386" s="216"/>
      <c r="J386" s="227">
        <f>BK386</f>
        <v>0</v>
      </c>
      <c r="K386" s="213"/>
      <c r="L386" s="218"/>
      <c r="M386" s="219"/>
      <c r="N386" s="220"/>
      <c r="O386" s="220"/>
      <c r="P386" s="221">
        <f>SUM(P387:P506)</f>
        <v>0</v>
      </c>
      <c r="Q386" s="220"/>
      <c r="R386" s="221">
        <f>SUM(R387:R506)</f>
        <v>1.64534</v>
      </c>
      <c r="S386" s="220"/>
      <c r="T386" s="222">
        <f>SUM(T387:T506)</f>
        <v>0</v>
      </c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R386" s="223" t="s">
        <v>88</v>
      </c>
      <c r="AT386" s="224" t="s">
        <v>75</v>
      </c>
      <c r="AU386" s="224" t="s">
        <v>83</v>
      </c>
      <c r="AY386" s="223" t="s">
        <v>362</v>
      </c>
      <c r="BK386" s="225">
        <f>SUM(BK387:BK506)</f>
        <v>0</v>
      </c>
    </row>
    <row r="387" s="2" customFormat="1" ht="21.75" customHeight="1">
      <c r="A387" s="39"/>
      <c r="B387" s="40"/>
      <c r="C387" s="228" t="s">
        <v>1336</v>
      </c>
      <c r="D387" s="228" t="s">
        <v>365</v>
      </c>
      <c r="E387" s="229" t="s">
        <v>3899</v>
      </c>
      <c r="F387" s="230" t="s">
        <v>3900</v>
      </c>
      <c r="G387" s="231" t="s">
        <v>470</v>
      </c>
      <c r="H387" s="232">
        <v>77</v>
      </c>
      <c r="I387" s="233"/>
      <c r="J387" s="234">
        <f>ROUND(I387*H387,2)</f>
        <v>0</v>
      </c>
      <c r="K387" s="230" t="s">
        <v>369</v>
      </c>
      <c r="L387" s="45"/>
      <c r="M387" s="235" t="s">
        <v>1</v>
      </c>
      <c r="N387" s="236" t="s">
        <v>42</v>
      </c>
      <c r="O387" s="92"/>
      <c r="P387" s="237">
        <f>O387*H387</f>
        <v>0</v>
      </c>
      <c r="Q387" s="237">
        <v>0.0012700000000000001</v>
      </c>
      <c r="R387" s="237">
        <f>Q387*H387</f>
        <v>0.097790000000000002</v>
      </c>
      <c r="S387" s="237">
        <v>0</v>
      </c>
      <c r="T387" s="238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9" t="s">
        <v>440</v>
      </c>
      <c r="AT387" s="239" t="s">
        <v>365</v>
      </c>
      <c r="AU387" s="239" t="s">
        <v>88</v>
      </c>
      <c r="AY387" s="18" t="s">
        <v>362</v>
      </c>
      <c r="BE387" s="240">
        <f>IF(N387="základní",J387,0)</f>
        <v>0</v>
      </c>
      <c r="BF387" s="240">
        <f>IF(N387="snížená",J387,0)</f>
        <v>0</v>
      </c>
      <c r="BG387" s="240">
        <f>IF(N387="zákl. přenesená",J387,0)</f>
        <v>0</v>
      </c>
      <c r="BH387" s="240">
        <f>IF(N387="sníž. přenesená",J387,0)</f>
        <v>0</v>
      </c>
      <c r="BI387" s="240">
        <f>IF(N387="nulová",J387,0)</f>
        <v>0</v>
      </c>
      <c r="BJ387" s="18" t="s">
        <v>88</v>
      </c>
      <c r="BK387" s="240">
        <f>ROUND(I387*H387,2)</f>
        <v>0</v>
      </c>
      <c r="BL387" s="18" t="s">
        <v>440</v>
      </c>
      <c r="BM387" s="239" t="s">
        <v>2769</v>
      </c>
    </row>
    <row r="388" s="13" customFormat="1">
      <c r="A388" s="13"/>
      <c r="B388" s="241"/>
      <c r="C388" s="242"/>
      <c r="D388" s="243" t="s">
        <v>372</v>
      </c>
      <c r="E388" s="244" t="s">
        <v>1</v>
      </c>
      <c r="F388" s="245" t="s">
        <v>5346</v>
      </c>
      <c r="G388" s="242"/>
      <c r="H388" s="246">
        <v>73</v>
      </c>
      <c r="I388" s="247"/>
      <c r="J388" s="242"/>
      <c r="K388" s="242"/>
      <c r="L388" s="248"/>
      <c r="M388" s="249"/>
      <c r="N388" s="250"/>
      <c r="O388" s="250"/>
      <c r="P388" s="250"/>
      <c r="Q388" s="250"/>
      <c r="R388" s="250"/>
      <c r="S388" s="250"/>
      <c r="T388" s="251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2" t="s">
        <v>372</v>
      </c>
      <c r="AU388" s="252" t="s">
        <v>88</v>
      </c>
      <c r="AV388" s="13" t="s">
        <v>88</v>
      </c>
      <c r="AW388" s="13" t="s">
        <v>32</v>
      </c>
      <c r="AX388" s="13" t="s">
        <v>76</v>
      </c>
      <c r="AY388" s="252" t="s">
        <v>362</v>
      </c>
    </row>
    <row r="389" s="13" customFormat="1">
      <c r="A389" s="13"/>
      <c r="B389" s="241"/>
      <c r="C389" s="242"/>
      <c r="D389" s="243" t="s">
        <v>372</v>
      </c>
      <c r="E389" s="244" t="s">
        <v>1</v>
      </c>
      <c r="F389" s="245" t="s">
        <v>5347</v>
      </c>
      <c r="G389" s="242"/>
      <c r="H389" s="246">
        <v>4</v>
      </c>
      <c r="I389" s="247"/>
      <c r="J389" s="242"/>
      <c r="K389" s="242"/>
      <c r="L389" s="248"/>
      <c r="M389" s="249"/>
      <c r="N389" s="250"/>
      <c r="O389" s="250"/>
      <c r="P389" s="250"/>
      <c r="Q389" s="250"/>
      <c r="R389" s="250"/>
      <c r="S389" s="250"/>
      <c r="T389" s="251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2" t="s">
        <v>372</v>
      </c>
      <c r="AU389" s="252" t="s">
        <v>88</v>
      </c>
      <c r="AV389" s="13" t="s">
        <v>88</v>
      </c>
      <c r="AW389" s="13" t="s">
        <v>32</v>
      </c>
      <c r="AX389" s="13" t="s">
        <v>76</v>
      </c>
      <c r="AY389" s="252" t="s">
        <v>362</v>
      </c>
    </row>
    <row r="390" s="14" customFormat="1">
      <c r="A390" s="14"/>
      <c r="B390" s="263"/>
      <c r="C390" s="264"/>
      <c r="D390" s="243" t="s">
        <v>372</v>
      </c>
      <c r="E390" s="265" t="s">
        <v>1</v>
      </c>
      <c r="F390" s="266" t="s">
        <v>396</v>
      </c>
      <c r="G390" s="264"/>
      <c r="H390" s="267">
        <v>77</v>
      </c>
      <c r="I390" s="268"/>
      <c r="J390" s="264"/>
      <c r="K390" s="264"/>
      <c r="L390" s="269"/>
      <c r="M390" s="270"/>
      <c r="N390" s="271"/>
      <c r="O390" s="271"/>
      <c r="P390" s="271"/>
      <c r="Q390" s="271"/>
      <c r="R390" s="271"/>
      <c r="S390" s="271"/>
      <c r="T390" s="272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73" t="s">
        <v>372</v>
      </c>
      <c r="AU390" s="273" t="s">
        <v>88</v>
      </c>
      <c r="AV390" s="14" t="s">
        <v>370</v>
      </c>
      <c r="AW390" s="14" t="s">
        <v>32</v>
      </c>
      <c r="AX390" s="14" t="s">
        <v>83</v>
      </c>
      <c r="AY390" s="273" t="s">
        <v>362</v>
      </c>
    </row>
    <row r="391" s="2" customFormat="1" ht="24.15" customHeight="1">
      <c r="A391" s="39"/>
      <c r="B391" s="40"/>
      <c r="C391" s="253" t="s">
        <v>1341</v>
      </c>
      <c r="D391" s="253" t="s">
        <v>380</v>
      </c>
      <c r="E391" s="254" t="s">
        <v>3903</v>
      </c>
      <c r="F391" s="255" t="s">
        <v>3904</v>
      </c>
      <c r="G391" s="256" t="s">
        <v>470</v>
      </c>
      <c r="H391" s="257">
        <v>73</v>
      </c>
      <c r="I391" s="258"/>
      <c r="J391" s="259">
        <f>ROUND(I391*H391,2)</f>
        <v>0</v>
      </c>
      <c r="K391" s="255" t="s">
        <v>471</v>
      </c>
      <c r="L391" s="260"/>
      <c r="M391" s="261" t="s">
        <v>1</v>
      </c>
      <c r="N391" s="262" t="s">
        <v>42</v>
      </c>
      <c r="O391" s="92"/>
      <c r="P391" s="237">
        <f>O391*H391</f>
        <v>0</v>
      </c>
      <c r="Q391" s="237">
        <v>0</v>
      </c>
      <c r="R391" s="237">
        <f>Q391*H391</f>
        <v>0</v>
      </c>
      <c r="S391" s="237">
        <v>0</v>
      </c>
      <c r="T391" s="238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39" t="s">
        <v>526</v>
      </c>
      <c r="AT391" s="239" t="s">
        <v>380</v>
      </c>
      <c r="AU391" s="239" t="s">
        <v>88</v>
      </c>
      <c r="AY391" s="18" t="s">
        <v>362</v>
      </c>
      <c r="BE391" s="240">
        <f>IF(N391="základní",J391,0)</f>
        <v>0</v>
      </c>
      <c r="BF391" s="240">
        <f>IF(N391="snížená",J391,0)</f>
        <v>0</v>
      </c>
      <c r="BG391" s="240">
        <f>IF(N391="zákl. přenesená",J391,0)</f>
        <v>0</v>
      </c>
      <c r="BH391" s="240">
        <f>IF(N391="sníž. přenesená",J391,0)</f>
        <v>0</v>
      </c>
      <c r="BI391" s="240">
        <f>IF(N391="nulová",J391,0)</f>
        <v>0</v>
      </c>
      <c r="BJ391" s="18" t="s">
        <v>88</v>
      </c>
      <c r="BK391" s="240">
        <f>ROUND(I391*H391,2)</f>
        <v>0</v>
      </c>
      <c r="BL391" s="18" t="s">
        <v>440</v>
      </c>
      <c r="BM391" s="239" t="s">
        <v>2772</v>
      </c>
    </row>
    <row r="392" s="13" customFormat="1">
      <c r="A392" s="13"/>
      <c r="B392" s="241"/>
      <c r="C392" s="242"/>
      <c r="D392" s="243" t="s">
        <v>372</v>
      </c>
      <c r="E392" s="244" t="s">
        <v>1</v>
      </c>
      <c r="F392" s="245" t="s">
        <v>5346</v>
      </c>
      <c r="G392" s="242"/>
      <c r="H392" s="246">
        <v>73</v>
      </c>
      <c r="I392" s="247"/>
      <c r="J392" s="242"/>
      <c r="K392" s="242"/>
      <c r="L392" s="248"/>
      <c r="M392" s="249"/>
      <c r="N392" s="250"/>
      <c r="O392" s="250"/>
      <c r="P392" s="250"/>
      <c r="Q392" s="250"/>
      <c r="R392" s="250"/>
      <c r="S392" s="250"/>
      <c r="T392" s="251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2" t="s">
        <v>372</v>
      </c>
      <c r="AU392" s="252" t="s">
        <v>88</v>
      </c>
      <c r="AV392" s="13" t="s">
        <v>88</v>
      </c>
      <c r="AW392" s="13" t="s">
        <v>32</v>
      </c>
      <c r="AX392" s="13" t="s">
        <v>76</v>
      </c>
      <c r="AY392" s="252" t="s">
        <v>362</v>
      </c>
    </row>
    <row r="393" s="14" customFormat="1">
      <c r="A393" s="14"/>
      <c r="B393" s="263"/>
      <c r="C393" s="264"/>
      <c r="D393" s="243" t="s">
        <v>372</v>
      </c>
      <c r="E393" s="265" t="s">
        <v>1</v>
      </c>
      <c r="F393" s="266" t="s">
        <v>396</v>
      </c>
      <c r="G393" s="264"/>
      <c r="H393" s="267">
        <v>73</v>
      </c>
      <c r="I393" s="268"/>
      <c r="J393" s="264"/>
      <c r="K393" s="264"/>
      <c r="L393" s="269"/>
      <c r="M393" s="270"/>
      <c r="N393" s="271"/>
      <c r="O393" s="271"/>
      <c r="P393" s="271"/>
      <c r="Q393" s="271"/>
      <c r="R393" s="271"/>
      <c r="S393" s="271"/>
      <c r="T393" s="272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73" t="s">
        <v>372</v>
      </c>
      <c r="AU393" s="273" t="s">
        <v>88</v>
      </c>
      <c r="AV393" s="14" t="s">
        <v>370</v>
      </c>
      <c r="AW393" s="14" t="s">
        <v>32</v>
      </c>
      <c r="AX393" s="14" t="s">
        <v>83</v>
      </c>
      <c r="AY393" s="273" t="s">
        <v>362</v>
      </c>
    </row>
    <row r="394" s="2" customFormat="1" ht="24.15" customHeight="1">
      <c r="A394" s="39"/>
      <c r="B394" s="40"/>
      <c r="C394" s="253" t="s">
        <v>1351</v>
      </c>
      <c r="D394" s="253" t="s">
        <v>380</v>
      </c>
      <c r="E394" s="254" t="s">
        <v>3905</v>
      </c>
      <c r="F394" s="255" t="s">
        <v>3906</v>
      </c>
      <c r="G394" s="256" t="s">
        <v>470</v>
      </c>
      <c r="H394" s="257">
        <v>4</v>
      </c>
      <c r="I394" s="258"/>
      <c r="J394" s="259">
        <f>ROUND(I394*H394,2)</f>
        <v>0</v>
      </c>
      <c r="K394" s="255" t="s">
        <v>471</v>
      </c>
      <c r="L394" s="260"/>
      <c r="M394" s="261" t="s">
        <v>1</v>
      </c>
      <c r="N394" s="262" t="s">
        <v>42</v>
      </c>
      <c r="O394" s="92"/>
      <c r="P394" s="237">
        <f>O394*H394</f>
        <v>0</v>
      </c>
      <c r="Q394" s="237">
        <v>0</v>
      </c>
      <c r="R394" s="237">
        <f>Q394*H394</f>
        <v>0</v>
      </c>
      <c r="S394" s="237">
        <v>0</v>
      </c>
      <c r="T394" s="238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39" t="s">
        <v>526</v>
      </c>
      <c r="AT394" s="239" t="s">
        <v>380</v>
      </c>
      <c r="AU394" s="239" t="s">
        <v>88</v>
      </c>
      <c r="AY394" s="18" t="s">
        <v>362</v>
      </c>
      <c r="BE394" s="240">
        <f>IF(N394="základní",J394,0)</f>
        <v>0</v>
      </c>
      <c r="BF394" s="240">
        <f>IF(N394="snížená",J394,0)</f>
        <v>0</v>
      </c>
      <c r="BG394" s="240">
        <f>IF(N394="zákl. přenesená",J394,0)</f>
        <v>0</v>
      </c>
      <c r="BH394" s="240">
        <f>IF(N394="sníž. přenesená",J394,0)</f>
        <v>0</v>
      </c>
      <c r="BI394" s="240">
        <f>IF(N394="nulová",J394,0)</f>
        <v>0</v>
      </c>
      <c r="BJ394" s="18" t="s">
        <v>88</v>
      </c>
      <c r="BK394" s="240">
        <f>ROUND(I394*H394,2)</f>
        <v>0</v>
      </c>
      <c r="BL394" s="18" t="s">
        <v>440</v>
      </c>
      <c r="BM394" s="239" t="s">
        <v>2775</v>
      </c>
    </row>
    <row r="395" s="13" customFormat="1">
      <c r="A395" s="13"/>
      <c r="B395" s="241"/>
      <c r="C395" s="242"/>
      <c r="D395" s="243" t="s">
        <v>372</v>
      </c>
      <c r="E395" s="244" t="s">
        <v>1</v>
      </c>
      <c r="F395" s="245" t="s">
        <v>5347</v>
      </c>
      <c r="G395" s="242"/>
      <c r="H395" s="246">
        <v>4</v>
      </c>
      <c r="I395" s="247"/>
      <c r="J395" s="242"/>
      <c r="K395" s="242"/>
      <c r="L395" s="248"/>
      <c r="M395" s="249"/>
      <c r="N395" s="250"/>
      <c r="O395" s="250"/>
      <c r="P395" s="250"/>
      <c r="Q395" s="250"/>
      <c r="R395" s="250"/>
      <c r="S395" s="250"/>
      <c r="T395" s="251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2" t="s">
        <v>372</v>
      </c>
      <c r="AU395" s="252" t="s">
        <v>88</v>
      </c>
      <c r="AV395" s="13" t="s">
        <v>88</v>
      </c>
      <c r="AW395" s="13" t="s">
        <v>32</v>
      </c>
      <c r="AX395" s="13" t="s">
        <v>76</v>
      </c>
      <c r="AY395" s="252" t="s">
        <v>362</v>
      </c>
    </row>
    <row r="396" s="14" customFormat="1">
      <c r="A396" s="14"/>
      <c r="B396" s="263"/>
      <c r="C396" s="264"/>
      <c r="D396" s="243" t="s">
        <v>372</v>
      </c>
      <c r="E396" s="265" t="s">
        <v>1</v>
      </c>
      <c r="F396" s="266" t="s">
        <v>396</v>
      </c>
      <c r="G396" s="264"/>
      <c r="H396" s="267">
        <v>4</v>
      </c>
      <c r="I396" s="268"/>
      <c r="J396" s="264"/>
      <c r="K396" s="264"/>
      <c r="L396" s="269"/>
      <c r="M396" s="270"/>
      <c r="N396" s="271"/>
      <c r="O396" s="271"/>
      <c r="P396" s="271"/>
      <c r="Q396" s="271"/>
      <c r="R396" s="271"/>
      <c r="S396" s="271"/>
      <c r="T396" s="272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73" t="s">
        <v>372</v>
      </c>
      <c r="AU396" s="273" t="s">
        <v>88</v>
      </c>
      <c r="AV396" s="14" t="s">
        <v>370</v>
      </c>
      <c r="AW396" s="14" t="s">
        <v>32</v>
      </c>
      <c r="AX396" s="14" t="s">
        <v>83</v>
      </c>
      <c r="AY396" s="273" t="s">
        <v>362</v>
      </c>
    </row>
    <row r="397" s="2" customFormat="1" ht="24.15" customHeight="1">
      <c r="A397" s="39"/>
      <c r="B397" s="40"/>
      <c r="C397" s="253" t="s">
        <v>1357</v>
      </c>
      <c r="D397" s="253" t="s">
        <v>380</v>
      </c>
      <c r="E397" s="254" t="s">
        <v>3907</v>
      </c>
      <c r="F397" s="255" t="s">
        <v>3908</v>
      </c>
      <c r="G397" s="256" t="s">
        <v>470</v>
      </c>
      <c r="H397" s="257">
        <v>73</v>
      </c>
      <c r="I397" s="258"/>
      <c r="J397" s="259">
        <f>ROUND(I397*H397,2)</f>
        <v>0</v>
      </c>
      <c r="K397" s="255" t="s">
        <v>369</v>
      </c>
      <c r="L397" s="260"/>
      <c r="M397" s="261" t="s">
        <v>1</v>
      </c>
      <c r="N397" s="262" t="s">
        <v>42</v>
      </c>
      <c r="O397" s="92"/>
      <c r="P397" s="237">
        <f>O397*H397</f>
        <v>0</v>
      </c>
      <c r="Q397" s="237">
        <v>0.001</v>
      </c>
      <c r="R397" s="237">
        <f>Q397*H397</f>
        <v>0.072999999999999995</v>
      </c>
      <c r="S397" s="237">
        <v>0</v>
      </c>
      <c r="T397" s="238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39" t="s">
        <v>526</v>
      </c>
      <c r="AT397" s="239" t="s">
        <v>380</v>
      </c>
      <c r="AU397" s="239" t="s">
        <v>88</v>
      </c>
      <c r="AY397" s="18" t="s">
        <v>362</v>
      </c>
      <c r="BE397" s="240">
        <f>IF(N397="základní",J397,0)</f>
        <v>0</v>
      </c>
      <c r="BF397" s="240">
        <f>IF(N397="snížená",J397,0)</f>
        <v>0</v>
      </c>
      <c r="BG397" s="240">
        <f>IF(N397="zákl. přenesená",J397,0)</f>
        <v>0</v>
      </c>
      <c r="BH397" s="240">
        <f>IF(N397="sníž. přenesená",J397,0)</f>
        <v>0</v>
      </c>
      <c r="BI397" s="240">
        <f>IF(N397="nulová",J397,0)</f>
        <v>0</v>
      </c>
      <c r="BJ397" s="18" t="s">
        <v>88</v>
      </c>
      <c r="BK397" s="240">
        <f>ROUND(I397*H397,2)</f>
        <v>0</v>
      </c>
      <c r="BL397" s="18" t="s">
        <v>440</v>
      </c>
      <c r="BM397" s="239" t="s">
        <v>2778</v>
      </c>
    </row>
    <row r="398" s="13" customFormat="1">
      <c r="A398" s="13"/>
      <c r="B398" s="241"/>
      <c r="C398" s="242"/>
      <c r="D398" s="243" t="s">
        <v>372</v>
      </c>
      <c r="E398" s="244" t="s">
        <v>1</v>
      </c>
      <c r="F398" s="245" t="s">
        <v>5346</v>
      </c>
      <c r="G398" s="242"/>
      <c r="H398" s="246">
        <v>73</v>
      </c>
      <c r="I398" s="247"/>
      <c r="J398" s="242"/>
      <c r="K398" s="242"/>
      <c r="L398" s="248"/>
      <c r="M398" s="249"/>
      <c r="N398" s="250"/>
      <c r="O398" s="250"/>
      <c r="P398" s="250"/>
      <c r="Q398" s="250"/>
      <c r="R398" s="250"/>
      <c r="S398" s="250"/>
      <c r="T398" s="251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2" t="s">
        <v>372</v>
      </c>
      <c r="AU398" s="252" t="s">
        <v>88</v>
      </c>
      <c r="AV398" s="13" t="s">
        <v>88</v>
      </c>
      <c r="AW398" s="13" t="s">
        <v>32</v>
      </c>
      <c r="AX398" s="13" t="s">
        <v>76</v>
      </c>
      <c r="AY398" s="252" t="s">
        <v>362</v>
      </c>
    </row>
    <row r="399" s="14" customFormat="1">
      <c r="A399" s="14"/>
      <c r="B399" s="263"/>
      <c r="C399" s="264"/>
      <c r="D399" s="243" t="s">
        <v>372</v>
      </c>
      <c r="E399" s="265" t="s">
        <v>1</v>
      </c>
      <c r="F399" s="266" t="s">
        <v>396</v>
      </c>
      <c r="G399" s="264"/>
      <c r="H399" s="267">
        <v>73</v>
      </c>
      <c r="I399" s="268"/>
      <c r="J399" s="264"/>
      <c r="K399" s="264"/>
      <c r="L399" s="269"/>
      <c r="M399" s="270"/>
      <c r="N399" s="271"/>
      <c r="O399" s="271"/>
      <c r="P399" s="271"/>
      <c r="Q399" s="271"/>
      <c r="R399" s="271"/>
      <c r="S399" s="271"/>
      <c r="T399" s="272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73" t="s">
        <v>372</v>
      </c>
      <c r="AU399" s="273" t="s">
        <v>88</v>
      </c>
      <c r="AV399" s="14" t="s">
        <v>370</v>
      </c>
      <c r="AW399" s="14" t="s">
        <v>32</v>
      </c>
      <c r="AX399" s="14" t="s">
        <v>83</v>
      </c>
      <c r="AY399" s="273" t="s">
        <v>362</v>
      </c>
    </row>
    <row r="400" s="2" customFormat="1" ht="24.15" customHeight="1">
      <c r="A400" s="39"/>
      <c r="B400" s="40"/>
      <c r="C400" s="253" t="s">
        <v>1364</v>
      </c>
      <c r="D400" s="253" t="s">
        <v>380</v>
      </c>
      <c r="E400" s="254" t="s">
        <v>3909</v>
      </c>
      <c r="F400" s="255" t="s">
        <v>3910</v>
      </c>
      <c r="G400" s="256" t="s">
        <v>470</v>
      </c>
      <c r="H400" s="257">
        <v>4</v>
      </c>
      <c r="I400" s="258"/>
      <c r="J400" s="259">
        <f>ROUND(I400*H400,2)</f>
        <v>0</v>
      </c>
      <c r="K400" s="255" t="s">
        <v>471</v>
      </c>
      <c r="L400" s="260"/>
      <c r="M400" s="261" t="s">
        <v>1</v>
      </c>
      <c r="N400" s="262" t="s">
        <v>42</v>
      </c>
      <c r="O400" s="92"/>
      <c r="P400" s="237">
        <f>O400*H400</f>
        <v>0</v>
      </c>
      <c r="Q400" s="237">
        <v>0</v>
      </c>
      <c r="R400" s="237">
        <f>Q400*H400</f>
        <v>0</v>
      </c>
      <c r="S400" s="237">
        <v>0</v>
      </c>
      <c r="T400" s="238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39" t="s">
        <v>526</v>
      </c>
      <c r="AT400" s="239" t="s">
        <v>380</v>
      </c>
      <c r="AU400" s="239" t="s">
        <v>88</v>
      </c>
      <c r="AY400" s="18" t="s">
        <v>362</v>
      </c>
      <c r="BE400" s="240">
        <f>IF(N400="základní",J400,0)</f>
        <v>0</v>
      </c>
      <c r="BF400" s="240">
        <f>IF(N400="snížená",J400,0)</f>
        <v>0</v>
      </c>
      <c r="BG400" s="240">
        <f>IF(N400="zákl. přenesená",J400,0)</f>
        <v>0</v>
      </c>
      <c r="BH400" s="240">
        <f>IF(N400="sníž. přenesená",J400,0)</f>
        <v>0</v>
      </c>
      <c r="BI400" s="240">
        <f>IF(N400="nulová",J400,0)</f>
        <v>0</v>
      </c>
      <c r="BJ400" s="18" t="s">
        <v>88</v>
      </c>
      <c r="BK400" s="240">
        <f>ROUND(I400*H400,2)</f>
        <v>0</v>
      </c>
      <c r="BL400" s="18" t="s">
        <v>440</v>
      </c>
      <c r="BM400" s="239" t="s">
        <v>2781</v>
      </c>
    </row>
    <row r="401" s="13" customFormat="1">
      <c r="A401" s="13"/>
      <c r="B401" s="241"/>
      <c r="C401" s="242"/>
      <c r="D401" s="243" t="s">
        <v>372</v>
      </c>
      <c r="E401" s="244" t="s">
        <v>1</v>
      </c>
      <c r="F401" s="245" t="s">
        <v>5347</v>
      </c>
      <c r="G401" s="242"/>
      <c r="H401" s="246">
        <v>4</v>
      </c>
      <c r="I401" s="247"/>
      <c r="J401" s="242"/>
      <c r="K401" s="242"/>
      <c r="L401" s="248"/>
      <c r="M401" s="249"/>
      <c r="N401" s="250"/>
      <c r="O401" s="250"/>
      <c r="P401" s="250"/>
      <c r="Q401" s="250"/>
      <c r="R401" s="250"/>
      <c r="S401" s="250"/>
      <c r="T401" s="251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2" t="s">
        <v>372</v>
      </c>
      <c r="AU401" s="252" t="s">
        <v>88</v>
      </c>
      <c r="AV401" s="13" t="s">
        <v>88</v>
      </c>
      <c r="AW401" s="13" t="s">
        <v>32</v>
      </c>
      <c r="AX401" s="13" t="s">
        <v>76</v>
      </c>
      <c r="AY401" s="252" t="s">
        <v>362</v>
      </c>
    </row>
    <row r="402" s="14" customFormat="1">
      <c r="A402" s="14"/>
      <c r="B402" s="263"/>
      <c r="C402" s="264"/>
      <c r="D402" s="243" t="s">
        <v>372</v>
      </c>
      <c r="E402" s="265" t="s">
        <v>1</v>
      </c>
      <c r="F402" s="266" t="s">
        <v>396</v>
      </c>
      <c r="G402" s="264"/>
      <c r="H402" s="267">
        <v>4</v>
      </c>
      <c r="I402" s="268"/>
      <c r="J402" s="264"/>
      <c r="K402" s="264"/>
      <c r="L402" s="269"/>
      <c r="M402" s="270"/>
      <c r="N402" s="271"/>
      <c r="O402" s="271"/>
      <c r="P402" s="271"/>
      <c r="Q402" s="271"/>
      <c r="R402" s="271"/>
      <c r="S402" s="271"/>
      <c r="T402" s="272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73" t="s">
        <v>372</v>
      </c>
      <c r="AU402" s="273" t="s">
        <v>88</v>
      </c>
      <c r="AV402" s="14" t="s">
        <v>370</v>
      </c>
      <c r="AW402" s="14" t="s">
        <v>32</v>
      </c>
      <c r="AX402" s="14" t="s">
        <v>83</v>
      </c>
      <c r="AY402" s="273" t="s">
        <v>362</v>
      </c>
    </row>
    <row r="403" s="2" customFormat="1" ht="24.15" customHeight="1">
      <c r="A403" s="39"/>
      <c r="B403" s="40"/>
      <c r="C403" s="253" t="s">
        <v>1369</v>
      </c>
      <c r="D403" s="253" t="s">
        <v>380</v>
      </c>
      <c r="E403" s="254" t="s">
        <v>3911</v>
      </c>
      <c r="F403" s="255" t="s">
        <v>3912</v>
      </c>
      <c r="G403" s="256" t="s">
        <v>470</v>
      </c>
      <c r="H403" s="257">
        <v>4</v>
      </c>
      <c r="I403" s="258"/>
      <c r="J403" s="259">
        <f>ROUND(I403*H403,2)</f>
        <v>0</v>
      </c>
      <c r="K403" s="255" t="s">
        <v>471</v>
      </c>
      <c r="L403" s="260"/>
      <c r="M403" s="261" t="s">
        <v>1</v>
      </c>
      <c r="N403" s="262" t="s">
        <v>42</v>
      </c>
      <c r="O403" s="92"/>
      <c r="P403" s="237">
        <f>O403*H403</f>
        <v>0</v>
      </c>
      <c r="Q403" s="237">
        <v>0</v>
      </c>
      <c r="R403" s="237">
        <f>Q403*H403</f>
        <v>0</v>
      </c>
      <c r="S403" s="237">
        <v>0</v>
      </c>
      <c r="T403" s="238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39" t="s">
        <v>526</v>
      </c>
      <c r="AT403" s="239" t="s">
        <v>380</v>
      </c>
      <c r="AU403" s="239" t="s">
        <v>88</v>
      </c>
      <c r="AY403" s="18" t="s">
        <v>362</v>
      </c>
      <c r="BE403" s="240">
        <f>IF(N403="základní",J403,0)</f>
        <v>0</v>
      </c>
      <c r="BF403" s="240">
        <f>IF(N403="snížená",J403,0)</f>
        <v>0</v>
      </c>
      <c r="BG403" s="240">
        <f>IF(N403="zákl. přenesená",J403,0)</f>
        <v>0</v>
      </c>
      <c r="BH403" s="240">
        <f>IF(N403="sníž. přenesená",J403,0)</f>
        <v>0</v>
      </c>
      <c r="BI403" s="240">
        <f>IF(N403="nulová",J403,0)</f>
        <v>0</v>
      </c>
      <c r="BJ403" s="18" t="s">
        <v>88</v>
      </c>
      <c r="BK403" s="240">
        <f>ROUND(I403*H403,2)</f>
        <v>0</v>
      </c>
      <c r="BL403" s="18" t="s">
        <v>440</v>
      </c>
      <c r="BM403" s="239" t="s">
        <v>2784</v>
      </c>
    </row>
    <row r="404" s="13" customFormat="1">
      <c r="A404" s="13"/>
      <c r="B404" s="241"/>
      <c r="C404" s="242"/>
      <c r="D404" s="243" t="s">
        <v>372</v>
      </c>
      <c r="E404" s="244" t="s">
        <v>1</v>
      </c>
      <c r="F404" s="245" t="s">
        <v>5347</v>
      </c>
      <c r="G404" s="242"/>
      <c r="H404" s="246">
        <v>4</v>
      </c>
      <c r="I404" s="247"/>
      <c r="J404" s="242"/>
      <c r="K404" s="242"/>
      <c r="L404" s="248"/>
      <c r="M404" s="249"/>
      <c r="N404" s="250"/>
      <c r="O404" s="250"/>
      <c r="P404" s="250"/>
      <c r="Q404" s="250"/>
      <c r="R404" s="250"/>
      <c r="S404" s="250"/>
      <c r="T404" s="251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2" t="s">
        <v>372</v>
      </c>
      <c r="AU404" s="252" t="s">
        <v>88</v>
      </c>
      <c r="AV404" s="13" t="s">
        <v>88</v>
      </c>
      <c r="AW404" s="13" t="s">
        <v>32</v>
      </c>
      <c r="AX404" s="13" t="s">
        <v>76</v>
      </c>
      <c r="AY404" s="252" t="s">
        <v>362</v>
      </c>
    </row>
    <row r="405" s="14" customFormat="1">
      <c r="A405" s="14"/>
      <c r="B405" s="263"/>
      <c r="C405" s="264"/>
      <c r="D405" s="243" t="s">
        <v>372</v>
      </c>
      <c r="E405" s="265" t="s">
        <v>1</v>
      </c>
      <c r="F405" s="266" t="s">
        <v>396</v>
      </c>
      <c r="G405" s="264"/>
      <c r="H405" s="267">
        <v>4</v>
      </c>
      <c r="I405" s="268"/>
      <c r="J405" s="264"/>
      <c r="K405" s="264"/>
      <c r="L405" s="269"/>
      <c r="M405" s="270"/>
      <c r="N405" s="271"/>
      <c r="O405" s="271"/>
      <c r="P405" s="271"/>
      <c r="Q405" s="271"/>
      <c r="R405" s="271"/>
      <c r="S405" s="271"/>
      <c r="T405" s="272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73" t="s">
        <v>372</v>
      </c>
      <c r="AU405" s="273" t="s">
        <v>88</v>
      </c>
      <c r="AV405" s="14" t="s">
        <v>370</v>
      </c>
      <c r="AW405" s="14" t="s">
        <v>32</v>
      </c>
      <c r="AX405" s="14" t="s">
        <v>83</v>
      </c>
      <c r="AY405" s="273" t="s">
        <v>362</v>
      </c>
    </row>
    <row r="406" s="2" customFormat="1" ht="24.15" customHeight="1">
      <c r="A406" s="39"/>
      <c r="B406" s="40"/>
      <c r="C406" s="253" t="s">
        <v>1378</v>
      </c>
      <c r="D406" s="253" t="s">
        <v>380</v>
      </c>
      <c r="E406" s="254" t="s">
        <v>3913</v>
      </c>
      <c r="F406" s="255" t="s">
        <v>3914</v>
      </c>
      <c r="G406" s="256" t="s">
        <v>470</v>
      </c>
      <c r="H406" s="257">
        <v>73</v>
      </c>
      <c r="I406" s="258"/>
      <c r="J406" s="259">
        <f>ROUND(I406*H406,2)</f>
        <v>0</v>
      </c>
      <c r="K406" s="255" t="s">
        <v>471</v>
      </c>
      <c r="L406" s="260"/>
      <c r="M406" s="261" t="s">
        <v>1</v>
      </c>
      <c r="N406" s="262" t="s">
        <v>42</v>
      </c>
      <c r="O406" s="92"/>
      <c r="P406" s="237">
        <f>O406*H406</f>
        <v>0</v>
      </c>
      <c r="Q406" s="237">
        <v>0</v>
      </c>
      <c r="R406" s="237">
        <f>Q406*H406</f>
        <v>0</v>
      </c>
      <c r="S406" s="237">
        <v>0</v>
      </c>
      <c r="T406" s="238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39" t="s">
        <v>526</v>
      </c>
      <c r="AT406" s="239" t="s">
        <v>380</v>
      </c>
      <c r="AU406" s="239" t="s">
        <v>88</v>
      </c>
      <c r="AY406" s="18" t="s">
        <v>362</v>
      </c>
      <c r="BE406" s="240">
        <f>IF(N406="základní",J406,0)</f>
        <v>0</v>
      </c>
      <c r="BF406" s="240">
        <f>IF(N406="snížená",J406,0)</f>
        <v>0</v>
      </c>
      <c r="BG406" s="240">
        <f>IF(N406="zákl. přenesená",J406,0)</f>
        <v>0</v>
      </c>
      <c r="BH406" s="240">
        <f>IF(N406="sníž. přenesená",J406,0)</f>
        <v>0</v>
      </c>
      <c r="BI406" s="240">
        <f>IF(N406="nulová",J406,0)</f>
        <v>0</v>
      </c>
      <c r="BJ406" s="18" t="s">
        <v>88</v>
      </c>
      <c r="BK406" s="240">
        <f>ROUND(I406*H406,2)</f>
        <v>0</v>
      </c>
      <c r="BL406" s="18" t="s">
        <v>440</v>
      </c>
      <c r="BM406" s="239" t="s">
        <v>2787</v>
      </c>
    </row>
    <row r="407" s="13" customFormat="1">
      <c r="A407" s="13"/>
      <c r="B407" s="241"/>
      <c r="C407" s="242"/>
      <c r="D407" s="243" t="s">
        <v>372</v>
      </c>
      <c r="E407" s="244" t="s">
        <v>1</v>
      </c>
      <c r="F407" s="245" t="s">
        <v>5346</v>
      </c>
      <c r="G407" s="242"/>
      <c r="H407" s="246">
        <v>73</v>
      </c>
      <c r="I407" s="247"/>
      <c r="J407" s="242"/>
      <c r="K407" s="242"/>
      <c r="L407" s="248"/>
      <c r="M407" s="249"/>
      <c r="N407" s="250"/>
      <c r="O407" s="250"/>
      <c r="P407" s="250"/>
      <c r="Q407" s="250"/>
      <c r="R407" s="250"/>
      <c r="S407" s="250"/>
      <c r="T407" s="251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2" t="s">
        <v>372</v>
      </c>
      <c r="AU407" s="252" t="s">
        <v>88</v>
      </c>
      <c r="AV407" s="13" t="s">
        <v>88</v>
      </c>
      <c r="AW407" s="13" t="s">
        <v>32</v>
      </c>
      <c r="AX407" s="13" t="s">
        <v>76</v>
      </c>
      <c r="AY407" s="252" t="s">
        <v>362</v>
      </c>
    </row>
    <row r="408" s="14" customFormat="1">
      <c r="A408" s="14"/>
      <c r="B408" s="263"/>
      <c r="C408" s="264"/>
      <c r="D408" s="243" t="s">
        <v>372</v>
      </c>
      <c r="E408" s="265" t="s">
        <v>1</v>
      </c>
      <c r="F408" s="266" t="s">
        <v>396</v>
      </c>
      <c r="G408" s="264"/>
      <c r="H408" s="267">
        <v>73</v>
      </c>
      <c r="I408" s="268"/>
      <c r="J408" s="264"/>
      <c r="K408" s="264"/>
      <c r="L408" s="269"/>
      <c r="M408" s="270"/>
      <c r="N408" s="271"/>
      <c r="O408" s="271"/>
      <c r="P408" s="271"/>
      <c r="Q408" s="271"/>
      <c r="R408" s="271"/>
      <c r="S408" s="271"/>
      <c r="T408" s="272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73" t="s">
        <v>372</v>
      </c>
      <c r="AU408" s="273" t="s">
        <v>88</v>
      </c>
      <c r="AV408" s="14" t="s">
        <v>370</v>
      </c>
      <c r="AW408" s="14" t="s">
        <v>32</v>
      </c>
      <c r="AX408" s="14" t="s">
        <v>83</v>
      </c>
      <c r="AY408" s="273" t="s">
        <v>362</v>
      </c>
    </row>
    <row r="409" s="2" customFormat="1" ht="24.15" customHeight="1">
      <c r="A409" s="39"/>
      <c r="B409" s="40"/>
      <c r="C409" s="253" t="s">
        <v>1383</v>
      </c>
      <c r="D409" s="253" t="s">
        <v>380</v>
      </c>
      <c r="E409" s="254" t="s">
        <v>3915</v>
      </c>
      <c r="F409" s="255" t="s">
        <v>3916</v>
      </c>
      <c r="G409" s="256" t="s">
        <v>470</v>
      </c>
      <c r="H409" s="257">
        <v>4</v>
      </c>
      <c r="I409" s="258"/>
      <c r="J409" s="259">
        <f>ROUND(I409*H409,2)</f>
        <v>0</v>
      </c>
      <c r="K409" s="255" t="s">
        <v>471</v>
      </c>
      <c r="L409" s="260"/>
      <c r="M409" s="261" t="s">
        <v>1</v>
      </c>
      <c r="N409" s="262" t="s">
        <v>42</v>
      </c>
      <c r="O409" s="92"/>
      <c r="P409" s="237">
        <f>O409*H409</f>
        <v>0</v>
      </c>
      <c r="Q409" s="237">
        <v>0</v>
      </c>
      <c r="R409" s="237">
        <f>Q409*H409</f>
        <v>0</v>
      </c>
      <c r="S409" s="237">
        <v>0</v>
      </c>
      <c r="T409" s="238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39" t="s">
        <v>526</v>
      </c>
      <c r="AT409" s="239" t="s">
        <v>380</v>
      </c>
      <c r="AU409" s="239" t="s">
        <v>88</v>
      </c>
      <c r="AY409" s="18" t="s">
        <v>362</v>
      </c>
      <c r="BE409" s="240">
        <f>IF(N409="základní",J409,0)</f>
        <v>0</v>
      </c>
      <c r="BF409" s="240">
        <f>IF(N409="snížená",J409,0)</f>
        <v>0</v>
      </c>
      <c r="BG409" s="240">
        <f>IF(N409="zákl. přenesená",J409,0)</f>
        <v>0</v>
      </c>
      <c r="BH409" s="240">
        <f>IF(N409="sníž. přenesená",J409,0)</f>
        <v>0</v>
      </c>
      <c r="BI409" s="240">
        <f>IF(N409="nulová",J409,0)</f>
        <v>0</v>
      </c>
      <c r="BJ409" s="18" t="s">
        <v>88</v>
      </c>
      <c r="BK409" s="240">
        <f>ROUND(I409*H409,2)</f>
        <v>0</v>
      </c>
      <c r="BL409" s="18" t="s">
        <v>440</v>
      </c>
      <c r="BM409" s="239" t="s">
        <v>2790</v>
      </c>
    </row>
    <row r="410" s="13" customFormat="1">
      <c r="A410" s="13"/>
      <c r="B410" s="241"/>
      <c r="C410" s="242"/>
      <c r="D410" s="243" t="s">
        <v>372</v>
      </c>
      <c r="E410" s="244" t="s">
        <v>1</v>
      </c>
      <c r="F410" s="245" t="s">
        <v>5347</v>
      </c>
      <c r="G410" s="242"/>
      <c r="H410" s="246">
        <v>4</v>
      </c>
      <c r="I410" s="247"/>
      <c r="J410" s="242"/>
      <c r="K410" s="242"/>
      <c r="L410" s="248"/>
      <c r="M410" s="249"/>
      <c r="N410" s="250"/>
      <c r="O410" s="250"/>
      <c r="P410" s="250"/>
      <c r="Q410" s="250"/>
      <c r="R410" s="250"/>
      <c r="S410" s="250"/>
      <c r="T410" s="251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2" t="s">
        <v>372</v>
      </c>
      <c r="AU410" s="252" t="s">
        <v>88</v>
      </c>
      <c r="AV410" s="13" t="s">
        <v>88</v>
      </c>
      <c r="AW410" s="13" t="s">
        <v>32</v>
      </c>
      <c r="AX410" s="13" t="s">
        <v>76</v>
      </c>
      <c r="AY410" s="252" t="s">
        <v>362</v>
      </c>
    </row>
    <row r="411" s="14" customFormat="1">
      <c r="A411" s="14"/>
      <c r="B411" s="263"/>
      <c r="C411" s="264"/>
      <c r="D411" s="243" t="s">
        <v>372</v>
      </c>
      <c r="E411" s="265" t="s">
        <v>1</v>
      </c>
      <c r="F411" s="266" t="s">
        <v>396</v>
      </c>
      <c r="G411" s="264"/>
      <c r="H411" s="267">
        <v>4</v>
      </c>
      <c r="I411" s="268"/>
      <c r="J411" s="264"/>
      <c r="K411" s="264"/>
      <c r="L411" s="269"/>
      <c r="M411" s="270"/>
      <c r="N411" s="271"/>
      <c r="O411" s="271"/>
      <c r="P411" s="271"/>
      <c r="Q411" s="271"/>
      <c r="R411" s="271"/>
      <c r="S411" s="271"/>
      <c r="T411" s="272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73" t="s">
        <v>372</v>
      </c>
      <c r="AU411" s="273" t="s">
        <v>88</v>
      </c>
      <c r="AV411" s="14" t="s">
        <v>370</v>
      </c>
      <c r="AW411" s="14" t="s">
        <v>32</v>
      </c>
      <c r="AX411" s="14" t="s">
        <v>83</v>
      </c>
      <c r="AY411" s="273" t="s">
        <v>362</v>
      </c>
    </row>
    <row r="412" s="2" customFormat="1" ht="21.75" customHeight="1">
      <c r="A412" s="39"/>
      <c r="B412" s="40"/>
      <c r="C412" s="228" t="s">
        <v>1397</v>
      </c>
      <c r="D412" s="228" t="s">
        <v>365</v>
      </c>
      <c r="E412" s="229" t="s">
        <v>5348</v>
      </c>
      <c r="F412" s="230" t="s">
        <v>5349</v>
      </c>
      <c r="G412" s="231" t="s">
        <v>3590</v>
      </c>
      <c r="H412" s="232">
        <v>1</v>
      </c>
      <c r="I412" s="233"/>
      <c r="J412" s="234">
        <f>ROUND(I412*H412,2)</f>
        <v>0</v>
      </c>
      <c r="K412" s="230" t="s">
        <v>369</v>
      </c>
      <c r="L412" s="45"/>
      <c r="M412" s="235" t="s">
        <v>1</v>
      </c>
      <c r="N412" s="236" t="s">
        <v>42</v>
      </c>
      <c r="O412" s="92"/>
      <c r="P412" s="237">
        <f>O412*H412</f>
        <v>0</v>
      </c>
      <c r="Q412" s="237">
        <v>0.010580000000000001</v>
      </c>
      <c r="R412" s="237">
        <f>Q412*H412</f>
        <v>0.010580000000000001</v>
      </c>
      <c r="S412" s="237">
        <v>0</v>
      </c>
      <c r="T412" s="238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39" t="s">
        <v>440</v>
      </c>
      <c r="AT412" s="239" t="s">
        <v>365</v>
      </c>
      <c r="AU412" s="239" t="s">
        <v>88</v>
      </c>
      <c r="AY412" s="18" t="s">
        <v>362</v>
      </c>
      <c r="BE412" s="240">
        <f>IF(N412="základní",J412,0)</f>
        <v>0</v>
      </c>
      <c r="BF412" s="240">
        <f>IF(N412="snížená",J412,0)</f>
        <v>0</v>
      </c>
      <c r="BG412" s="240">
        <f>IF(N412="zákl. přenesená",J412,0)</f>
        <v>0</v>
      </c>
      <c r="BH412" s="240">
        <f>IF(N412="sníž. přenesená",J412,0)</f>
        <v>0</v>
      </c>
      <c r="BI412" s="240">
        <f>IF(N412="nulová",J412,0)</f>
        <v>0</v>
      </c>
      <c r="BJ412" s="18" t="s">
        <v>88</v>
      </c>
      <c r="BK412" s="240">
        <f>ROUND(I412*H412,2)</f>
        <v>0</v>
      </c>
      <c r="BL412" s="18" t="s">
        <v>440</v>
      </c>
      <c r="BM412" s="239" t="s">
        <v>2793</v>
      </c>
    </row>
    <row r="413" s="13" customFormat="1">
      <c r="A413" s="13"/>
      <c r="B413" s="241"/>
      <c r="C413" s="242"/>
      <c r="D413" s="243" t="s">
        <v>372</v>
      </c>
      <c r="E413" s="244" t="s">
        <v>1</v>
      </c>
      <c r="F413" s="245" t="s">
        <v>5350</v>
      </c>
      <c r="G413" s="242"/>
      <c r="H413" s="246">
        <v>1</v>
      </c>
      <c r="I413" s="247"/>
      <c r="J413" s="242"/>
      <c r="K413" s="242"/>
      <c r="L413" s="248"/>
      <c r="M413" s="249"/>
      <c r="N413" s="250"/>
      <c r="O413" s="250"/>
      <c r="P413" s="250"/>
      <c r="Q413" s="250"/>
      <c r="R413" s="250"/>
      <c r="S413" s="250"/>
      <c r="T413" s="251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2" t="s">
        <v>372</v>
      </c>
      <c r="AU413" s="252" t="s">
        <v>88</v>
      </c>
      <c r="AV413" s="13" t="s">
        <v>88</v>
      </c>
      <c r="AW413" s="13" t="s">
        <v>32</v>
      </c>
      <c r="AX413" s="13" t="s">
        <v>76</v>
      </c>
      <c r="AY413" s="252" t="s">
        <v>362</v>
      </c>
    </row>
    <row r="414" s="14" customFormat="1">
      <c r="A414" s="14"/>
      <c r="B414" s="263"/>
      <c r="C414" s="264"/>
      <c r="D414" s="243" t="s">
        <v>372</v>
      </c>
      <c r="E414" s="265" t="s">
        <v>1</v>
      </c>
      <c r="F414" s="266" t="s">
        <v>396</v>
      </c>
      <c r="G414" s="264"/>
      <c r="H414" s="267">
        <v>1</v>
      </c>
      <c r="I414" s="268"/>
      <c r="J414" s="264"/>
      <c r="K414" s="264"/>
      <c r="L414" s="269"/>
      <c r="M414" s="270"/>
      <c r="N414" s="271"/>
      <c r="O414" s="271"/>
      <c r="P414" s="271"/>
      <c r="Q414" s="271"/>
      <c r="R414" s="271"/>
      <c r="S414" s="271"/>
      <c r="T414" s="272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73" t="s">
        <v>372</v>
      </c>
      <c r="AU414" s="273" t="s">
        <v>88</v>
      </c>
      <c r="AV414" s="14" t="s">
        <v>370</v>
      </c>
      <c r="AW414" s="14" t="s">
        <v>32</v>
      </c>
      <c r="AX414" s="14" t="s">
        <v>83</v>
      </c>
      <c r="AY414" s="273" t="s">
        <v>362</v>
      </c>
    </row>
    <row r="415" s="2" customFormat="1" ht="16.5" customHeight="1">
      <c r="A415" s="39"/>
      <c r="B415" s="40"/>
      <c r="C415" s="228" t="s">
        <v>1405</v>
      </c>
      <c r="D415" s="228" t="s">
        <v>365</v>
      </c>
      <c r="E415" s="229" t="s">
        <v>5351</v>
      </c>
      <c r="F415" s="230" t="s">
        <v>5352</v>
      </c>
      <c r="G415" s="231" t="s">
        <v>470</v>
      </c>
      <c r="H415" s="232">
        <v>1</v>
      </c>
      <c r="I415" s="233"/>
      <c r="J415" s="234">
        <f>ROUND(I415*H415,2)</f>
        <v>0</v>
      </c>
      <c r="K415" s="230" t="s">
        <v>369</v>
      </c>
      <c r="L415" s="45"/>
      <c r="M415" s="235" t="s">
        <v>1</v>
      </c>
      <c r="N415" s="236" t="s">
        <v>42</v>
      </c>
      <c r="O415" s="92"/>
      <c r="P415" s="237">
        <f>O415*H415</f>
        <v>0</v>
      </c>
      <c r="Q415" s="237">
        <v>0.00027999999999999998</v>
      </c>
      <c r="R415" s="237">
        <f>Q415*H415</f>
        <v>0.00027999999999999998</v>
      </c>
      <c r="S415" s="237">
        <v>0</v>
      </c>
      <c r="T415" s="238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39" t="s">
        <v>440</v>
      </c>
      <c r="AT415" s="239" t="s">
        <v>365</v>
      </c>
      <c r="AU415" s="239" t="s">
        <v>88</v>
      </c>
      <c r="AY415" s="18" t="s">
        <v>362</v>
      </c>
      <c r="BE415" s="240">
        <f>IF(N415="základní",J415,0)</f>
        <v>0</v>
      </c>
      <c r="BF415" s="240">
        <f>IF(N415="snížená",J415,0)</f>
        <v>0</v>
      </c>
      <c r="BG415" s="240">
        <f>IF(N415="zákl. přenesená",J415,0)</f>
        <v>0</v>
      </c>
      <c r="BH415" s="240">
        <f>IF(N415="sníž. přenesená",J415,0)</f>
        <v>0</v>
      </c>
      <c r="BI415" s="240">
        <f>IF(N415="nulová",J415,0)</f>
        <v>0</v>
      </c>
      <c r="BJ415" s="18" t="s">
        <v>88</v>
      </c>
      <c r="BK415" s="240">
        <f>ROUND(I415*H415,2)</f>
        <v>0</v>
      </c>
      <c r="BL415" s="18" t="s">
        <v>440</v>
      </c>
      <c r="BM415" s="239" t="s">
        <v>2796</v>
      </c>
    </row>
    <row r="416" s="13" customFormat="1">
      <c r="A416" s="13"/>
      <c r="B416" s="241"/>
      <c r="C416" s="242"/>
      <c r="D416" s="243" t="s">
        <v>372</v>
      </c>
      <c r="E416" s="244" t="s">
        <v>1</v>
      </c>
      <c r="F416" s="245" t="s">
        <v>5350</v>
      </c>
      <c r="G416" s="242"/>
      <c r="H416" s="246">
        <v>1</v>
      </c>
      <c r="I416" s="247"/>
      <c r="J416" s="242"/>
      <c r="K416" s="242"/>
      <c r="L416" s="248"/>
      <c r="M416" s="249"/>
      <c r="N416" s="250"/>
      <c r="O416" s="250"/>
      <c r="P416" s="250"/>
      <c r="Q416" s="250"/>
      <c r="R416" s="250"/>
      <c r="S416" s="250"/>
      <c r="T416" s="251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2" t="s">
        <v>372</v>
      </c>
      <c r="AU416" s="252" t="s">
        <v>88</v>
      </c>
      <c r="AV416" s="13" t="s">
        <v>88</v>
      </c>
      <c r="AW416" s="13" t="s">
        <v>32</v>
      </c>
      <c r="AX416" s="13" t="s">
        <v>76</v>
      </c>
      <c r="AY416" s="252" t="s">
        <v>362</v>
      </c>
    </row>
    <row r="417" s="14" customFormat="1">
      <c r="A417" s="14"/>
      <c r="B417" s="263"/>
      <c r="C417" s="264"/>
      <c r="D417" s="243" t="s">
        <v>372</v>
      </c>
      <c r="E417" s="265" t="s">
        <v>1</v>
      </c>
      <c r="F417" s="266" t="s">
        <v>396</v>
      </c>
      <c r="G417" s="264"/>
      <c r="H417" s="267">
        <v>1</v>
      </c>
      <c r="I417" s="268"/>
      <c r="J417" s="264"/>
      <c r="K417" s="264"/>
      <c r="L417" s="269"/>
      <c r="M417" s="270"/>
      <c r="N417" s="271"/>
      <c r="O417" s="271"/>
      <c r="P417" s="271"/>
      <c r="Q417" s="271"/>
      <c r="R417" s="271"/>
      <c r="S417" s="271"/>
      <c r="T417" s="272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73" t="s">
        <v>372</v>
      </c>
      <c r="AU417" s="273" t="s">
        <v>88</v>
      </c>
      <c r="AV417" s="14" t="s">
        <v>370</v>
      </c>
      <c r="AW417" s="14" t="s">
        <v>32</v>
      </c>
      <c r="AX417" s="14" t="s">
        <v>83</v>
      </c>
      <c r="AY417" s="273" t="s">
        <v>362</v>
      </c>
    </row>
    <row r="418" s="2" customFormat="1" ht="24.15" customHeight="1">
      <c r="A418" s="39"/>
      <c r="B418" s="40"/>
      <c r="C418" s="228" t="s">
        <v>1410</v>
      </c>
      <c r="D418" s="228" t="s">
        <v>365</v>
      </c>
      <c r="E418" s="229" t="s">
        <v>3917</v>
      </c>
      <c r="F418" s="230" t="s">
        <v>3918</v>
      </c>
      <c r="G418" s="231" t="s">
        <v>3590</v>
      </c>
      <c r="H418" s="232">
        <v>77</v>
      </c>
      <c r="I418" s="233"/>
      <c r="J418" s="234">
        <f>ROUND(I418*H418,2)</f>
        <v>0</v>
      </c>
      <c r="K418" s="230" t="s">
        <v>369</v>
      </c>
      <c r="L418" s="45"/>
      <c r="M418" s="235" t="s">
        <v>1</v>
      </c>
      <c r="N418" s="236" t="s">
        <v>42</v>
      </c>
      <c r="O418" s="92"/>
      <c r="P418" s="237">
        <f>O418*H418</f>
        <v>0</v>
      </c>
      <c r="Q418" s="237">
        <v>0.0099600000000000001</v>
      </c>
      <c r="R418" s="237">
        <f>Q418*H418</f>
        <v>0.76692000000000005</v>
      </c>
      <c r="S418" s="237">
        <v>0</v>
      </c>
      <c r="T418" s="238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39" t="s">
        <v>440</v>
      </c>
      <c r="AT418" s="239" t="s">
        <v>365</v>
      </c>
      <c r="AU418" s="239" t="s">
        <v>88</v>
      </c>
      <c r="AY418" s="18" t="s">
        <v>362</v>
      </c>
      <c r="BE418" s="240">
        <f>IF(N418="základní",J418,0)</f>
        <v>0</v>
      </c>
      <c r="BF418" s="240">
        <f>IF(N418="snížená",J418,0)</f>
        <v>0</v>
      </c>
      <c r="BG418" s="240">
        <f>IF(N418="zákl. přenesená",J418,0)</f>
        <v>0</v>
      </c>
      <c r="BH418" s="240">
        <f>IF(N418="sníž. přenesená",J418,0)</f>
        <v>0</v>
      </c>
      <c r="BI418" s="240">
        <f>IF(N418="nulová",J418,0)</f>
        <v>0</v>
      </c>
      <c r="BJ418" s="18" t="s">
        <v>88</v>
      </c>
      <c r="BK418" s="240">
        <f>ROUND(I418*H418,2)</f>
        <v>0</v>
      </c>
      <c r="BL418" s="18" t="s">
        <v>440</v>
      </c>
      <c r="BM418" s="239" t="s">
        <v>2799</v>
      </c>
    </row>
    <row r="419" s="13" customFormat="1">
      <c r="A419" s="13"/>
      <c r="B419" s="241"/>
      <c r="C419" s="242"/>
      <c r="D419" s="243" t="s">
        <v>372</v>
      </c>
      <c r="E419" s="244" t="s">
        <v>1</v>
      </c>
      <c r="F419" s="245" t="s">
        <v>5353</v>
      </c>
      <c r="G419" s="242"/>
      <c r="H419" s="246">
        <v>77</v>
      </c>
      <c r="I419" s="247"/>
      <c r="J419" s="242"/>
      <c r="K419" s="242"/>
      <c r="L419" s="248"/>
      <c r="M419" s="249"/>
      <c r="N419" s="250"/>
      <c r="O419" s="250"/>
      <c r="P419" s="250"/>
      <c r="Q419" s="250"/>
      <c r="R419" s="250"/>
      <c r="S419" s="250"/>
      <c r="T419" s="251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2" t="s">
        <v>372</v>
      </c>
      <c r="AU419" s="252" t="s">
        <v>88</v>
      </c>
      <c r="AV419" s="13" t="s">
        <v>88</v>
      </c>
      <c r="AW419" s="13" t="s">
        <v>32</v>
      </c>
      <c r="AX419" s="13" t="s">
        <v>76</v>
      </c>
      <c r="AY419" s="252" t="s">
        <v>362</v>
      </c>
    </row>
    <row r="420" s="14" customFormat="1">
      <c r="A420" s="14"/>
      <c r="B420" s="263"/>
      <c r="C420" s="264"/>
      <c r="D420" s="243" t="s">
        <v>372</v>
      </c>
      <c r="E420" s="265" t="s">
        <v>1</v>
      </c>
      <c r="F420" s="266" t="s">
        <v>396</v>
      </c>
      <c r="G420" s="264"/>
      <c r="H420" s="267">
        <v>77</v>
      </c>
      <c r="I420" s="268"/>
      <c r="J420" s="264"/>
      <c r="K420" s="264"/>
      <c r="L420" s="269"/>
      <c r="M420" s="270"/>
      <c r="N420" s="271"/>
      <c r="O420" s="271"/>
      <c r="P420" s="271"/>
      <c r="Q420" s="271"/>
      <c r="R420" s="271"/>
      <c r="S420" s="271"/>
      <c r="T420" s="272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73" t="s">
        <v>372</v>
      </c>
      <c r="AU420" s="273" t="s">
        <v>88</v>
      </c>
      <c r="AV420" s="14" t="s">
        <v>370</v>
      </c>
      <c r="AW420" s="14" t="s">
        <v>32</v>
      </c>
      <c r="AX420" s="14" t="s">
        <v>83</v>
      </c>
      <c r="AY420" s="273" t="s">
        <v>362</v>
      </c>
    </row>
    <row r="421" s="2" customFormat="1" ht="24.15" customHeight="1">
      <c r="A421" s="39"/>
      <c r="B421" s="40"/>
      <c r="C421" s="228" t="s">
        <v>1416</v>
      </c>
      <c r="D421" s="228" t="s">
        <v>365</v>
      </c>
      <c r="E421" s="229" t="s">
        <v>3920</v>
      </c>
      <c r="F421" s="230" t="s">
        <v>3921</v>
      </c>
      <c r="G421" s="231" t="s">
        <v>3590</v>
      </c>
      <c r="H421" s="232">
        <v>1</v>
      </c>
      <c r="I421" s="233"/>
      <c r="J421" s="234">
        <f>ROUND(I421*H421,2)</f>
        <v>0</v>
      </c>
      <c r="K421" s="230" t="s">
        <v>369</v>
      </c>
      <c r="L421" s="45"/>
      <c r="M421" s="235" t="s">
        <v>1</v>
      </c>
      <c r="N421" s="236" t="s">
        <v>42</v>
      </c>
      <c r="O421" s="92"/>
      <c r="P421" s="237">
        <f>O421*H421</f>
        <v>0</v>
      </c>
      <c r="Q421" s="237">
        <v>0.01447</v>
      </c>
      <c r="R421" s="237">
        <f>Q421*H421</f>
        <v>0.01447</v>
      </c>
      <c r="S421" s="237">
        <v>0</v>
      </c>
      <c r="T421" s="238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39" t="s">
        <v>440</v>
      </c>
      <c r="AT421" s="239" t="s">
        <v>365</v>
      </c>
      <c r="AU421" s="239" t="s">
        <v>88</v>
      </c>
      <c r="AY421" s="18" t="s">
        <v>362</v>
      </c>
      <c r="BE421" s="240">
        <f>IF(N421="základní",J421,0)</f>
        <v>0</v>
      </c>
      <c r="BF421" s="240">
        <f>IF(N421="snížená",J421,0)</f>
        <v>0</v>
      </c>
      <c r="BG421" s="240">
        <f>IF(N421="zákl. přenesená",J421,0)</f>
        <v>0</v>
      </c>
      <c r="BH421" s="240">
        <f>IF(N421="sníž. přenesená",J421,0)</f>
        <v>0</v>
      </c>
      <c r="BI421" s="240">
        <f>IF(N421="nulová",J421,0)</f>
        <v>0</v>
      </c>
      <c r="BJ421" s="18" t="s">
        <v>88</v>
      </c>
      <c r="BK421" s="240">
        <f>ROUND(I421*H421,2)</f>
        <v>0</v>
      </c>
      <c r="BL421" s="18" t="s">
        <v>440</v>
      </c>
      <c r="BM421" s="239" t="s">
        <v>2802</v>
      </c>
    </row>
    <row r="422" s="13" customFormat="1">
      <c r="A422" s="13"/>
      <c r="B422" s="241"/>
      <c r="C422" s="242"/>
      <c r="D422" s="243" t="s">
        <v>372</v>
      </c>
      <c r="E422" s="244" t="s">
        <v>1</v>
      </c>
      <c r="F422" s="245" t="s">
        <v>3922</v>
      </c>
      <c r="G422" s="242"/>
      <c r="H422" s="246">
        <v>1</v>
      </c>
      <c r="I422" s="247"/>
      <c r="J422" s="242"/>
      <c r="K422" s="242"/>
      <c r="L422" s="248"/>
      <c r="M422" s="249"/>
      <c r="N422" s="250"/>
      <c r="O422" s="250"/>
      <c r="P422" s="250"/>
      <c r="Q422" s="250"/>
      <c r="R422" s="250"/>
      <c r="S422" s="250"/>
      <c r="T422" s="251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2" t="s">
        <v>372</v>
      </c>
      <c r="AU422" s="252" t="s">
        <v>88</v>
      </c>
      <c r="AV422" s="13" t="s">
        <v>88</v>
      </c>
      <c r="AW422" s="13" t="s">
        <v>32</v>
      </c>
      <c r="AX422" s="13" t="s">
        <v>76</v>
      </c>
      <c r="AY422" s="252" t="s">
        <v>362</v>
      </c>
    </row>
    <row r="423" s="14" customFormat="1">
      <c r="A423" s="14"/>
      <c r="B423" s="263"/>
      <c r="C423" s="264"/>
      <c r="D423" s="243" t="s">
        <v>372</v>
      </c>
      <c r="E423" s="265" t="s">
        <v>1</v>
      </c>
      <c r="F423" s="266" t="s">
        <v>396</v>
      </c>
      <c r="G423" s="264"/>
      <c r="H423" s="267">
        <v>1</v>
      </c>
      <c r="I423" s="268"/>
      <c r="J423" s="264"/>
      <c r="K423" s="264"/>
      <c r="L423" s="269"/>
      <c r="M423" s="270"/>
      <c r="N423" s="271"/>
      <c r="O423" s="271"/>
      <c r="P423" s="271"/>
      <c r="Q423" s="271"/>
      <c r="R423" s="271"/>
      <c r="S423" s="271"/>
      <c r="T423" s="272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73" t="s">
        <v>372</v>
      </c>
      <c r="AU423" s="273" t="s">
        <v>88</v>
      </c>
      <c r="AV423" s="14" t="s">
        <v>370</v>
      </c>
      <c r="AW423" s="14" t="s">
        <v>32</v>
      </c>
      <c r="AX423" s="14" t="s">
        <v>83</v>
      </c>
      <c r="AY423" s="273" t="s">
        <v>362</v>
      </c>
    </row>
    <row r="424" s="2" customFormat="1" ht="24.15" customHeight="1">
      <c r="A424" s="39"/>
      <c r="B424" s="40"/>
      <c r="C424" s="228" t="s">
        <v>1428</v>
      </c>
      <c r="D424" s="228" t="s">
        <v>365</v>
      </c>
      <c r="E424" s="229" t="s">
        <v>3923</v>
      </c>
      <c r="F424" s="230" t="s">
        <v>3924</v>
      </c>
      <c r="G424" s="231" t="s">
        <v>3590</v>
      </c>
      <c r="H424" s="232">
        <v>4</v>
      </c>
      <c r="I424" s="233"/>
      <c r="J424" s="234">
        <f>ROUND(I424*H424,2)</f>
        <v>0</v>
      </c>
      <c r="K424" s="230" t="s">
        <v>369</v>
      </c>
      <c r="L424" s="45"/>
      <c r="M424" s="235" t="s">
        <v>1</v>
      </c>
      <c r="N424" s="236" t="s">
        <v>42</v>
      </c>
      <c r="O424" s="92"/>
      <c r="P424" s="237">
        <f>O424*H424</f>
        <v>0</v>
      </c>
      <c r="Q424" s="237">
        <v>0.019709999999999998</v>
      </c>
      <c r="R424" s="237">
        <f>Q424*H424</f>
        <v>0.078839999999999993</v>
      </c>
      <c r="S424" s="237">
        <v>0</v>
      </c>
      <c r="T424" s="238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39" t="s">
        <v>440</v>
      </c>
      <c r="AT424" s="239" t="s">
        <v>365</v>
      </c>
      <c r="AU424" s="239" t="s">
        <v>88</v>
      </c>
      <c r="AY424" s="18" t="s">
        <v>362</v>
      </c>
      <c r="BE424" s="240">
        <f>IF(N424="základní",J424,0)</f>
        <v>0</v>
      </c>
      <c r="BF424" s="240">
        <f>IF(N424="snížená",J424,0)</f>
        <v>0</v>
      </c>
      <c r="BG424" s="240">
        <f>IF(N424="zákl. přenesená",J424,0)</f>
        <v>0</v>
      </c>
      <c r="BH424" s="240">
        <f>IF(N424="sníž. přenesená",J424,0)</f>
        <v>0</v>
      </c>
      <c r="BI424" s="240">
        <f>IF(N424="nulová",J424,0)</f>
        <v>0</v>
      </c>
      <c r="BJ424" s="18" t="s">
        <v>88</v>
      </c>
      <c r="BK424" s="240">
        <f>ROUND(I424*H424,2)</f>
        <v>0</v>
      </c>
      <c r="BL424" s="18" t="s">
        <v>440</v>
      </c>
      <c r="BM424" s="239" t="s">
        <v>2808</v>
      </c>
    </row>
    <row r="425" s="13" customFormat="1">
      <c r="A425" s="13"/>
      <c r="B425" s="241"/>
      <c r="C425" s="242"/>
      <c r="D425" s="243" t="s">
        <v>372</v>
      </c>
      <c r="E425" s="244" t="s">
        <v>1</v>
      </c>
      <c r="F425" s="245" t="s">
        <v>5354</v>
      </c>
      <c r="G425" s="242"/>
      <c r="H425" s="246">
        <v>4</v>
      </c>
      <c r="I425" s="247"/>
      <c r="J425" s="242"/>
      <c r="K425" s="242"/>
      <c r="L425" s="248"/>
      <c r="M425" s="249"/>
      <c r="N425" s="250"/>
      <c r="O425" s="250"/>
      <c r="P425" s="250"/>
      <c r="Q425" s="250"/>
      <c r="R425" s="250"/>
      <c r="S425" s="250"/>
      <c r="T425" s="251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2" t="s">
        <v>372</v>
      </c>
      <c r="AU425" s="252" t="s">
        <v>88</v>
      </c>
      <c r="AV425" s="13" t="s">
        <v>88</v>
      </c>
      <c r="AW425" s="13" t="s">
        <v>32</v>
      </c>
      <c r="AX425" s="13" t="s">
        <v>76</v>
      </c>
      <c r="AY425" s="252" t="s">
        <v>362</v>
      </c>
    </row>
    <row r="426" s="14" customFormat="1">
      <c r="A426" s="14"/>
      <c r="B426" s="263"/>
      <c r="C426" s="264"/>
      <c r="D426" s="243" t="s">
        <v>372</v>
      </c>
      <c r="E426" s="265" t="s">
        <v>1</v>
      </c>
      <c r="F426" s="266" t="s">
        <v>396</v>
      </c>
      <c r="G426" s="264"/>
      <c r="H426" s="267">
        <v>4</v>
      </c>
      <c r="I426" s="268"/>
      <c r="J426" s="264"/>
      <c r="K426" s="264"/>
      <c r="L426" s="269"/>
      <c r="M426" s="270"/>
      <c r="N426" s="271"/>
      <c r="O426" s="271"/>
      <c r="P426" s="271"/>
      <c r="Q426" s="271"/>
      <c r="R426" s="271"/>
      <c r="S426" s="271"/>
      <c r="T426" s="272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73" t="s">
        <v>372</v>
      </c>
      <c r="AU426" s="273" t="s">
        <v>88</v>
      </c>
      <c r="AV426" s="14" t="s">
        <v>370</v>
      </c>
      <c r="AW426" s="14" t="s">
        <v>32</v>
      </c>
      <c r="AX426" s="14" t="s">
        <v>83</v>
      </c>
      <c r="AY426" s="273" t="s">
        <v>362</v>
      </c>
    </row>
    <row r="427" s="2" customFormat="1" ht="21.75" customHeight="1">
      <c r="A427" s="39"/>
      <c r="B427" s="40"/>
      <c r="C427" s="228" t="s">
        <v>1435</v>
      </c>
      <c r="D427" s="228" t="s">
        <v>365</v>
      </c>
      <c r="E427" s="229" t="s">
        <v>3926</v>
      </c>
      <c r="F427" s="230" t="s">
        <v>3927</v>
      </c>
      <c r="G427" s="231" t="s">
        <v>3590</v>
      </c>
      <c r="H427" s="232">
        <v>78</v>
      </c>
      <c r="I427" s="233"/>
      <c r="J427" s="234">
        <f>ROUND(I427*H427,2)</f>
        <v>0</v>
      </c>
      <c r="K427" s="230" t="s">
        <v>369</v>
      </c>
      <c r="L427" s="45"/>
      <c r="M427" s="235" t="s">
        <v>1</v>
      </c>
      <c r="N427" s="236" t="s">
        <v>42</v>
      </c>
      <c r="O427" s="92"/>
      <c r="P427" s="237">
        <f>O427*H427</f>
        <v>0</v>
      </c>
      <c r="Q427" s="237">
        <v>0.0018</v>
      </c>
      <c r="R427" s="237">
        <f>Q427*H427</f>
        <v>0.1404</v>
      </c>
      <c r="S427" s="237">
        <v>0</v>
      </c>
      <c r="T427" s="238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39" t="s">
        <v>440</v>
      </c>
      <c r="AT427" s="239" t="s">
        <v>365</v>
      </c>
      <c r="AU427" s="239" t="s">
        <v>88</v>
      </c>
      <c r="AY427" s="18" t="s">
        <v>362</v>
      </c>
      <c r="BE427" s="240">
        <f>IF(N427="základní",J427,0)</f>
        <v>0</v>
      </c>
      <c r="BF427" s="240">
        <f>IF(N427="snížená",J427,0)</f>
        <v>0</v>
      </c>
      <c r="BG427" s="240">
        <f>IF(N427="zákl. přenesená",J427,0)</f>
        <v>0</v>
      </c>
      <c r="BH427" s="240">
        <f>IF(N427="sníž. přenesená",J427,0)</f>
        <v>0</v>
      </c>
      <c r="BI427" s="240">
        <f>IF(N427="nulová",J427,0)</f>
        <v>0</v>
      </c>
      <c r="BJ427" s="18" t="s">
        <v>88</v>
      </c>
      <c r="BK427" s="240">
        <f>ROUND(I427*H427,2)</f>
        <v>0</v>
      </c>
      <c r="BL427" s="18" t="s">
        <v>440</v>
      </c>
      <c r="BM427" s="239" t="s">
        <v>2811</v>
      </c>
    </row>
    <row r="428" s="13" customFormat="1">
      <c r="A428" s="13"/>
      <c r="B428" s="241"/>
      <c r="C428" s="242"/>
      <c r="D428" s="243" t="s">
        <v>372</v>
      </c>
      <c r="E428" s="244" t="s">
        <v>1</v>
      </c>
      <c r="F428" s="245" t="s">
        <v>5353</v>
      </c>
      <c r="G428" s="242"/>
      <c r="H428" s="246">
        <v>77</v>
      </c>
      <c r="I428" s="247"/>
      <c r="J428" s="242"/>
      <c r="K428" s="242"/>
      <c r="L428" s="248"/>
      <c r="M428" s="249"/>
      <c r="N428" s="250"/>
      <c r="O428" s="250"/>
      <c r="P428" s="250"/>
      <c r="Q428" s="250"/>
      <c r="R428" s="250"/>
      <c r="S428" s="250"/>
      <c r="T428" s="251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2" t="s">
        <v>372</v>
      </c>
      <c r="AU428" s="252" t="s">
        <v>88</v>
      </c>
      <c r="AV428" s="13" t="s">
        <v>88</v>
      </c>
      <c r="AW428" s="13" t="s">
        <v>32</v>
      </c>
      <c r="AX428" s="13" t="s">
        <v>76</v>
      </c>
      <c r="AY428" s="252" t="s">
        <v>362</v>
      </c>
    </row>
    <row r="429" s="13" customFormat="1">
      <c r="A429" s="13"/>
      <c r="B429" s="241"/>
      <c r="C429" s="242"/>
      <c r="D429" s="243" t="s">
        <v>372</v>
      </c>
      <c r="E429" s="244" t="s">
        <v>1</v>
      </c>
      <c r="F429" s="245" t="s">
        <v>3922</v>
      </c>
      <c r="G429" s="242"/>
      <c r="H429" s="246">
        <v>1</v>
      </c>
      <c r="I429" s="247"/>
      <c r="J429" s="242"/>
      <c r="K429" s="242"/>
      <c r="L429" s="248"/>
      <c r="M429" s="249"/>
      <c r="N429" s="250"/>
      <c r="O429" s="250"/>
      <c r="P429" s="250"/>
      <c r="Q429" s="250"/>
      <c r="R429" s="250"/>
      <c r="S429" s="250"/>
      <c r="T429" s="251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2" t="s">
        <v>372</v>
      </c>
      <c r="AU429" s="252" t="s">
        <v>88</v>
      </c>
      <c r="AV429" s="13" t="s">
        <v>88</v>
      </c>
      <c r="AW429" s="13" t="s">
        <v>32</v>
      </c>
      <c r="AX429" s="13" t="s">
        <v>76</v>
      </c>
      <c r="AY429" s="252" t="s">
        <v>362</v>
      </c>
    </row>
    <row r="430" s="14" customFormat="1">
      <c r="A430" s="14"/>
      <c r="B430" s="263"/>
      <c r="C430" s="264"/>
      <c r="D430" s="243" t="s">
        <v>372</v>
      </c>
      <c r="E430" s="265" t="s">
        <v>1</v>
      </c>
      <c r="F430" s="266" t="s">
        <v>396</v>
      </c>
      <c r="G430" s="264"/>
      <c r="H430" s="267">
        <v>78</v>
      </c>
      <c r="I430" s="268"/>
      <c r="J430" s="264"/>
      <c r="K430" s="264"/>
      <c r="L430" s="269"/>
      <c r="M430" s="270"/>
      <c r="N430" s="271"/>
      <c r="O430" s="271"/>
      <c r="P430" s="271"/>
      <c r="Q430" s="271"/>
      <c r="R430" s="271"/>
      <c r="S430" s="271"/>
      <c r="T430" s="272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73" t="s">
        <v>372</v>
      </c>
      <c r="AU430" s="273" t="s">
        <v>88</v>
      </c>
      <c r="AV430" s="14" t="s">
        <v>370</v>
      </c>
      <c r="AW430" s="14" t="s">
        <v>32</v>
      </c>
      <c r="AX430" s="14" t="s">
        <v>83</v>
      </c>
      <c r="AY430" s="273" t="s">
        <v>362</v>
      </c>
    </row>
    <row r="431" s="2" customFormat="1" ht="24.15" customHeight="1">
      <c r="A431" s="39"/>
      <c r="B431" s="40"/>
      <c r="C431" s="228" t="s">
        <v>1444</v>
      </c>
      <c r="D431" s="228" t="s">
        <v>365</v>
      </c>
      <c r="E431" s="229" t="s">
        <v>3928</v>
      </c>
      <c r="F431" s="230" t="s">
        <v>3929</v>
      </c>
      <c r="G431" s="231" t="s">
        <v>3590</v>
      </c>
      <c r="H431" s="232">
        <v>4</v>
      </c>
      <c r="I431" s="233"/>
      <c r="J431" s="234">
        <f>ROUND(I431*H431,2)</f>
        <v>0</v>
      </c>
      <c r="K431" s="230" t="s">
        <v>471</v>
      </c>
      <c r="L431" s="45"/>
      <c r="M431" s="235" t="s">
        <v>1</v>
      </c>
      <c r="N431" s="236" t="s">
        <v>42</v>
      </c>
      <c r="O431" s="92"/>
      <c r="P431" s="237">
        <f>O431*H431</f>
        <v>0</v>
      </c>
      <c r="Q431" s="237">
        <v>0</v>
      </c>
      <c r="R431" s="237">
        <f>Q431*H431</f>
        <v>0</v>
      </c>
      <c r="S431" s="237">
        <v>0</v>
      </c>
      <c r="T431" s="238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39" t="s">
        <v>440</v>
      </c>
      <c r="AT431" s="239" t="s">
        <v>365</v>
      </c>
      <c r="AU431" s="239" t="s">
        <v>88</v>
      </c>
      <c r="AY431" s="18" t="s">
        <v>362</v>
      </c>
      <c r="BE431" s="240">
        <f>IF(N431="základní",J431,0)</f>
        <v>0</v>
      </c>
      <c r="BF431" s="240">
        <f>IF(N431="snížená",J431,0)</f>
        <v>0</v>
      </c>
      <c r="BG431" s="240">
        <f>IF(N431="zákl. přenesená",J431,0)</f>
        <v>0</v>
      </c>
      <c r="BH431" s="240">
        <f>IF(N431="sníž. přenesená",J431,0)</f>
        <v>0</v>
      </c>
      <c r="BI431" s="240">
        <f>IF(N431="nulová",J431,0)</f>
        <v>0</v>
      </c>
      <c r="BJ431" s="18" t="s">
        <v>88</v>
      </c>
      <c r="BK431" s="240">
        <f>ROUND(I431*H431,2)</f>
        <v>0</v>
      </c>
      <c r="BL431" s="18" t="s">
        <v>440</v>
      </c>
      <c r="BM431" s="239" t="s">
        <v>2814</v>
      </c>
    </row>
    <row r="432" s="13" customFormat="1">
      <c r="A432" s="13"/>
      <c r="B432" s="241"/>
      <c r="C432" s="242"/>
      <c r="D432" s="243" t="s">
        <v>372</v>
      </c>
      <c r="E432" s="244" t="s">
        <v>1</v>
      </c>
      <c r="F432" s="245" t="s">
        <v>5354</v>
      </c>
      <c r="G432" s="242"/>
      <c r="H432" s="246">
        <v>4</v>
      </c>
      <c r="I432" s="247"/>
      <c r="J432" s="242"/>
      <c r="K432" s="242"/>
      <c r="L432" s="248"/>
      <c r="M432" s="249"/>
      <c r="N432" s="250"/>
      <c r="O432" s="250"/>
      <c r="P432" s="250"/>
      <c r="Q432" s="250"/>
      <c r="R432" s="250"/>
      <c r="S432" s="250"/>
      <c r="T432" s="251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2" t="s">
        <v>372</v>
      </c>
      <c r="AU432" s="252" t="s">
        <v>88</v>
      </c>
      <c r="AV432" s="13" t="s">
        <v>88</v>
      </c>
      <c r="AW432" s="13" t="s">
        <v>32</v>
      </c>
      <c r="AX432" s="13" t="s">
        <v>76</v>
      </c>
      <c r="AY432" s="252" t="s">
        <v>362</v>
      </c>
    </row>
    <row r="433" s="14" customFormat="1">
      <c r="A433" s="14"/>
      <c r="B433" s="263"/>
      <c r="C433" s="264"/>
      <c r="D433" s="243" t="s">
        <v>372</v>
      </c>
      <c r="E433" s="265" t="s">
        <v>1</v>
      </c>
      <c r="F433" s="266" t="s">
        <v>396</v>
      </c>
      <c r="G433" s="264"/>
      <c r="H433" s="267">
        <v>4</v>
      </c>
      <c r="I433" s="268"/>
      <c r="J433" s="264"/>
      <c r="K433" s="264"/>
      <c r="L433" s="269"/>
      <c r="M433" s="270"/>
      <c r="N433" s="271"/>
      <c r="O433" s="271"/>
      <c r="P433" s="271"/>
      <c r="Q433" s="271"/>
      <c r="R433" s="271"/>
      <c r="S433" s="271"/>
      <c r="T433" s="272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73" t="s">
        <v>372</v>
      </c>
      <c r="AU433" s="273" t="s">
        <v>88</v>
      </c>
      <c r="AV433" s="14" t="s">
        <v>370</v>
      </c>
      <c r="AW433" s="14" t="s">
        <v>32</v>
      </c>
      <c r="AX433" s="14" t="s">
        <v>83</v>
      </c>
      <c r="AY433" s="273" t="s">
        <v>362</v>
      </c>
    </row>
    <row r="434" s="2" customFormat="1" ht="16.5" customHeight="1">
      <c r="A434" s="39"/>
      <c r="B434" s="40"/>
      <c r="C434" s="228" t="s">
        <v>1453</v>
      </c>
      <c r="D434" s="228" t="s">
        <v>365</v>
      </c>
      <c r="E434" s="229" t="s">
        <v>3930</v>
      </c>
      <c r="F434" s="230" t="s">
        <v>3931</v>
      </c>
      <c r="G434" s="231" t="s">
        <v>470</v>
      </c>
      <c r="H434" s="232">
        <v>82</v>
      </c>
      <c r="I434" s="233"/>
      <c r="J434" s="234">
        <f>ROUND(I434*H434,2)</f>
        <v>0</v>
      </c>
      <c r="K434" s="230" t="s">
        <v>369</v>
      </c>
      <c r="L434" s="45"/>
      <c r="M434" s="235" t="s">
        <v>1</v>
      </c>
      <c r="N434" s="236" t="s">
        <v>42</v>
      </c>
      <c r="O434" s="92"/>
      <c r="P434" s="237">
        <f>O434*H434</f>
        <v>0</v>
      </c>
      <c r="Q434" s="237">
        <v>0.00013999999999999999</v>
      </c>
      <c r="R434" s="237">
        <f>Q434*H434</f>
        <v>0.011479999999999999</v>
      </c>
      <c r="S434" s="237">
        <v>0</v>
      </c>
      <c r="T434" s="238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9" t="s">
        <v>440</v>
      </c>
      <c r="AT434" s="239" t="s">
        <v>365</v>
      </c>
      <c r="AU434" s="239" t="s">
        <v>88</v>
      </c>
      <c r="AY434" s="18" t="s">
        <v>362</v>
      </c>
      <c r="BE434" s="240">
        <f>IF(N434="základní",J434,0)</f>
        <v>0</v>
      </c>
      <c r="BF434" s="240">
        <f>IF(N434="snížená",J434,0)</f>
        <v>0</v>
      </c>
      <c r="BG434" s="240">
        <f>IF(N434="zákl. přenesená",J434,0)</f>
        <v>0</v>
      </c>
      <c r="BH434" s="240">
        <f>IF(N434="sníž. přenesená",J434,0)</f>
        <v>0</v>
      </c>
      <c r="BI434" s="240">
        <f>IF(N434="nulová",J434,0)</f>
        <v>0</v>
      </c>
      <c r="BJ434" s="18" t="s">
        <v>88</v>
      </c>
      <c r="BK434" s="240">
        <f>ROUND(I434*H434,2)</f>
        <v>0</v>
      </c>
      <c r="BL434" s="18" t="s">
        <v>440</v>
      </c>
      <c r="BM434" s="239" t="s">
        <v>2820</v>
      </c>
    </row>
    <row r="435" s="13" customFormat="1">
      <c r="A435" s="13"/>
      <c r="B435" s="241"/>
      <c r="C435" s="242"/>
      <c r="D435" s="243" t="s">
        <v>372</v>
      </c>
      <c r="E435" s="244" t="s">
        <v>1</v>
      </c>
      <c r="F435" s="245" t="s">
        <v>5353</v>
      </c>
      <c r="G435" s="242"/>
      <c r="H435" s="246">
        <v>77</v>
      </c>
      <c r="I435" s="247"/>
      <c r="J435" s="242"/>
      <c r="K435" s="242"/>
      <c r="L435" s="248"/>
      <c r="M435" s="249"/>
      <c r="N435" s="250"/>
      <c r="O435" s="250"/>
      <c r="P435" s="250"/>
      <c r="Q435" s="250"/>
      <c r="R435" s="250"/>
      <c r="S435" s="250"/>
      <c r="T435" s="251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2" t="s">
        <v>372</v>
      </c>
      <c r="AU435" s="252" t="s">
        <v>88</v>
      </c>
      <c r="AV435" s="13" t="s">
        <v>88</v>
      </c>
      <c r="AW435" s="13" t="s">
        <v>32</v>
      </c>
      <c r="AX435" s="13" t="s">
        <v>76</v>
      </c>
      <c r="AY435" s="252" t="s">
        <v>362</v>
      </c>
    </row>
    <row r="436" s="13" customFormat="1">
      <c r="A436" s="13"/>
      <c r="B436" s="241"/>
      <c r="C436" s="242"/>
      <c r="D436" s="243" t="s">
        <v>372</v>
      </c>
      <c r="E436" s="244" t="s">
        <v>1</v>
      </c>
      <c r="F436" s="245" t="s">
        <v>3922</v>
      </c>
      <c r="G436" s="242"/>
      <c r="H436" s="246">
        <v>1</v>
      </c>
      <c r="I436" s="247"/>
      <c r="J436" s="242"/>
      <c r="K436" s="242"/>
      <c r="L436" s="248"/>
      <c r="M436" s="249"/>
      <c r="N436" s="250"/>
      <c r="O436" s="250"/>
      <c r="P436" s="250"/>
      <c r="Q436" s="250"/>
      <c r="R436" s="250"/>
      <c r="S436" s="250"/>
      <c r="T436" s="251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2" t="s">
        <v>372</v>
      </c>
      <c r="AU436" s="252" t="s">
        <v>88</v>
      </c>
      <c r="AV436" s="13" t="s">
        <v>88</v>
      </c>
      <c r="AW436" s="13" t="s">
        <v>32</v>
      </c>
      <c r="AX436" s="13" t="s">
        <v>76</v>
      </c>
      <c r="AY436" s="252" t="s">
        <v>362</v>
      </c>
    </row>
    <row r="437" s="13" customFormat="1">
      <c r="A437" s="13"/>
      <c r="B437" s="241"/>
      <c r="C437" s="242"/>
      <c r="D437" s="243" t="s">
        <v>372</v>
      </c>
      <c r="E437" s="244" t="s">
        <v>1</v>
      </c>
      <c r="F437" s="245" t="s">
        <v>5354</v>
      </c>
      <c r="G437" s="242"/>
      <c r="H437" s="246">
        <v>4</v>
      </c>
      <c r="I437" s="247"/>
      <c r="J437" s="242"/>
      <c r="K437" s="242"/>
      <c r="L437" s="248"/>
      <c r="M437" s="249"/>
      <c r="N437" s="250"/>
      <c r="O437" s="250"/>
      <c r="P437" s="250"/>
      <c r="Q437" s="250"/>
      <c r="R437" s="250"/>
      <c r="S437" s="250"/>
      <c r="T437" s="251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2" t="s">
        <v>372</v>
      </c>
      <c r="AU437" s="252" t="s">
        <v>88</v>
      </c>
      <c r="AV437" s="13" t="s">
        <v>88</v>
      </c>
      <c r="AW437" s="13" t="s">
        <v>32</v>
      </c>
      <c r="AX437" s="13" t="s">
        <v>76</v>
      </c>
      <c r="AY437" s="252" t="s">
        <v>362</v>
      </c>
    </row>
    <row r="438" s="14" customFormat="1">
      <c r="A438" s="14"/>
      <c r="B438" s="263"/>
      <c r="C438" s="264"/>
      <c r="D438" s="243" t="s">
        <v>372</v>
      </c>
      <c r="E438" s="265" t="s">
        <v>1</v>
      </c>
      <c r="F438" s="266" t="s">
        <v>396</v>
      </c>
      <c r="G438" s="264"/>
      <c r="H438" s="267">
        <v>82</v>
      </c>
      <c r="I438" s="268"/>
      <c r="J438" s="264"/>
      <c r="K438" s="264"/>
      <c r="L438" s="269"/>
      <c r="M438" s="270"/>
      <c r="N438" s="271"/>
      <c r="O438" s="271"/>
      <c r="P438" s="271"/>
      <c r="Q438" s="271"/>
      <c r="R438" s="271"/>
      <c r="S438" s="271"/>
      <c r="T438" s="272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73" t="s">
        <v>372</v>
      </c>
      <c r="AU438" s="273" t="s">
        <v>88</v>
      </c>
      <c r="AV438" s="14" t="s">
        <v>370</v>
      </c>
      <c r="AW438" s="14" t="s">
        <v>32</v>
      </c>
      <c r="AX438" s="14" t="s">
        <v>83</v>
      </c>
      <c r="AY438" s="273" t="s">
        <v>362</v>
      </c>
    </row>
    <row r="439" s="2" customFormat="1" ht="21.75" customHeight="1">
      <c r="A439" s="39"/>
      <c r="B439" s="40"/>
      <c r="C439" s="228" t="s">
        <v>1457</v>
      </c>
      <c r="D439" s="228" t="s">
        <v>365</v>
      </c>
      <c r="E439" s="229" t="s">
        <v>3932</v>
      </c>
      <c r="F439" s="230" t="s">
        <v>3933</v>
      </c>
      <c r="G439" s="231" t="s">
        <v>470</v>
      </c>
      <c r="H439" s="232">
        <v>78</v>
      </c>
      <c r="I439" s="233"/>
      <c r="J439" s="234">
        <f>ROUND(I439*H439,2)</f>
        <v>0</v>
      </c>
      <c r="K439" s="230" t="s">
        <v>471</v>
      </c>
      <c r="L439" s="45"/>
      <c r="M439" s="235" t="s">
        <v>1</v>
      </c>
      <c r="N439" s="236" t="s">
        <v>42</v>
      </c>
      <c r="O439" s="92"/>
      <c r="P439" s="237">
        <f>O439*H439</f>
        <v>0</v>
      </c>
      <c r="Q439" s="237">
        <v>0</v>
      </c>
      <c r="R439" s="237">
        <f>Q439*H439</f>
        <v>0</v>
      </c>
      <c r="S439" s="237">
        <v>0</v>
      </c>
      <c r="T439" s="238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39" t="s">
        <v>440</v>
      </c>
      <c r="AT439" s="239" t="s">
        <v>365</v>
      </c>
      <c r="AU439" s="239" t="s">
        <v>88</v>
      </c>
      <c r="AY439" s="18" t="s">
        <v>362</v>
      </c>
      <c r="BE439" s="240">
        <f>IF(N439="základní",J439,0)</f>
        <v>0</v>
      </c>
      <c r="BF439" s="240">
        <f>IF(N439="snížená",J439,0)</f>
        <v>0</v>
      </c>
      <c r="BG439" s="240">
        <f>IF(N439="zákl. přenesená",J439,0)</f>
        <v>0</v>
      </c>
      <c r="BH439" s="240">
        <f>IF(N439="sníž. přenesená",J439,0)</f>
        <v>0</v>
      </c>
      <c r="BI439" s="240">
        <f>IF(N439="nulová",J439,0)</f>
        <v>0</v>
      </c>
      <c r="BJ439" s="18" t="s">
        <v>88</v>
      </c>
      <c r="BK439" s="240">
        <f>ROUND(I439*H439,2)</f>
        <v>0</v>
      </c>
      <c r="BL439" s="18" t="s">
        <v>440</v>
      </c>
      <c r="BM439" s="239" t="s">
        <v>2823</v>
      </c>
    </row>
    <row r="440" s="13" customFormat="1">
      <c r="A440" s="13"/>
      <c r="B440" s="241"/>
      <c r="C440" s="242"/>
      <c r="D440" s="243" t="s">
        <v>372</v>
      </c>
      <c r="E440" s="244" t="s">
        <v>1</v>
      </c>
      <c r="F440" s="245" t="s">
        <v>5353</v>
      </c>
      <c r="G440" s="242"/>
      <c r="H440" s="246">
        <v>77</v>
      </c>
      <c r="I440" s="247"/>
      <c r="J440" s="242"/>
      <c r="K440" s="242"/>
      <c r="L440" s="248"/>
      <c r="M440" s="249"/>
      <c r="N440" s="250"/>
      <c r="O440" s="250"/>
      <c r="P440" s="250"/>
      <c r="Q440" s="250"/>
      <c r="R440" s="250"/>
      <c r="S440" s="250"/>
      <c r="T440" s="251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2" t="s">
        <v>372</v>
      </c>
      <c r="AU440" s="252" t="s">
        <v>88</v>
      </c>
      <c r="AV440" s="13" t="s">
        <v>88</v>
      </c>
      <c r="AW440" s="13" t="s">
        <v>32</v>
      </c>
      <c r="AX440" s="13" t="s">
        <v>76</v>
      </c>
      <c r="AY440" s="252" t="s">
        <v>362</v>
      </c>
    </row>
    <row r="441" s="13" customFormat="1">
      <c r="A441" s="13"/>
      <c r="B441" s="241"/>
      <c r="C441" s="242"/>
      <c r="D441" s="243" t="s">
        <v>372</v>
      </c>
      <c r="E441" s="244" t="s">
        <v>1</v>
      </c>
      <c r="F441" s="245" t="s">
        <v>3922</v>
      </c>
      <c r="G441" s="242"/>
      <c r="H441" s="246">
        <v>1</v>
      </c>
      <c r="I441" s="247"/>
      <c r="J441" s="242"/>
      <c r="K441" s="242"/>
      <c r="L441" s="248"/>
      <c r="M441" s="249"/>
      <c r="N441" s="250"/>
      <c r="O441" s="250"/>
      <c r="P441" s="250"/>
      <c r="Q441" s="250"/>
      <c r="R441" s="250"/>
      <c r="S441" s="250"/>
      <c r="T441" s="251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2" t="s">
        <v>372</v>
      </c>
      <c r="AU441" s="252" t="s">
        <v>88</v>
      </c>
      <c r="AV441" s="13" t="s">
        <v>88</v>
      </c>
      <c r="AW441" s="13" t="s">
        <v>32</v>
      </c>
      <c r="AX441" s="13" t="s">
        <v>76</v>
      </c>
      <c r="AY441" s="252" t="s">
        <v>362</v>
      </c>
    </row>
    <row r="442" s="14" customFormat="1">
      <c r="A442" s="14"/>
      <c r="B442" s="263"/>
      <c r="C442" s="264"/>
      <c r="D442" s="243" t="s">
        <v>372</v>
      </c>
      <c r="E442" s="265" t="s">
        <v>1</v>
      </c>
      <c r="F442" s="266" t="s">
        <v>396</v>
      </c>
      <c r="G442" s="264"/>
      <c r="H442" s="267">
        <v>78</v>
      </c>
      <c r="I442" s="268"/>
      <c r="J442" s="264"/>
      <c r="K442" s="264"/>
      <c r="L442" s="269"/>
      <c r="M442" s="270"/>
      <c r="N442" s="271"/>
      <c r="O442" s="271"/>
      <c r="P442" s="271"/>
      <c r="Q442" s="271"/>
      <c r="R442" s="271"/>
      <c r="S442" s="271"/>
      <c r="T442" s="272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73" t="s">
        <v>372</v>
      </c>
      <c r="AU442" s="273" t="s">
        <v>88</v>
      </c>
      <c r="AV442" s="14" t="s">
        <v>370</v>
      </c>
      <c r="AW442" s="14" t="s">
        <v>32</v>
      </c>
      <c r="AX442" s="14" t="s">
        <v>83</v>
      </c>
      <c r="AY442" s="273" t="s">
        <v>362</v>
      </c>
    </row>
    <row r="443" s="2" customFormat="1" ht="21.75" customHeight="1">
      <c r="A443" s="39"/>
      <c r="B443" s="40"/>
      <c r="C443" s="228" t="s">
        <v>1461</v>
      </c>
      <c r="D443" s="228" t="s">
        <v>365</v>
      </c>
      <c r="E443" s="229" t="s">
        <v>3934</v>
      </c>
      <c r="F443" s="230" t="s">
        <v>3935</v>
      </c>
      <c r="G443" s="231" t="s">
        <v>470</v>
      </c>
      <c r="H443" s="232">
        <v>4</v>
      </c>
      <c r="I443" s="233"/>
      <c r="J443" s="234">
        <f>ROUND(I443*H443,2)</f>
        <v>0</v>
      </c>
      <c r="K443" s="230" t="s">
        <v>369</v>
      </c>
      <c r="L443" s="45"/>
      <c r="M443" s="235" t="s">
        <v>1</v>
      </c>
      <c r="N443" s="236" t="s">
        <v>42</v>
      </c>
      <c r="O443" s="92"/>
      <c r="P443" s="237">
        <f>O443*H443</f>
        <v>0</v>
      </c>
      <c r="Q443" s="237">
        <v>0.00055000000000000003</v>
      </c>
      <c r="R443" s="237">
        <f>Q443*H443</f>
        <v>0.0022000000000000001</v>
      </c>
      <c r="S443" s="237">
        <v>0</v>
      </c>
      <c r="T443" s="238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39" t="s">
        <v>440</v>
      </c>
      <c r="AT443" s="239" t="s">
        <v>365</v>
      </c>
      <c r="AU443" s="239" t="s">
        <v>88</v>
      </c>
      <c r="AY443" s="18" t="s">
        <v>362</v>
      </c>
      <c r="BE443" s="240">
        <f>IF(N443="základní",J443,0)</f>
        <v>0</v>
      </c>
      <c r="BF443" s="240">
        <f>IF(N443="snížená",J443,0)</f>
        <v>0</v>
      </c>
      <c r="BG443" s="240">
        <f>IF(N443="zákl. přenesená",J443,0)</f>
        <v>0</v>
      </c>
      <c r="BH443" s="240">
        <f>IF(N443="sníž. přenesená",J443,0)</f>
        <v>0</v>
      </c>
      <c r="BI443" s="240">
        <f>IF(N443="nulová",J443,0)</f>
        <v>0</v>
      </c>
      <c r="BJ443" s="18" t="s">
        <v>88</v>
      </c>
      <c r="BK443" s="240">
        <f>ROUND(I443*H443,2)</f>
        <v>0</v>
      </c>
      <c r="BL443" s="18" t="s">
        <v>440</v>
      </c>
      <c r="BM443" s="239" t="s">
        <v>2826</v>
      </c>
    </row>
    <row r="444" s="13" customFormat="1">
      <c r="A444" s="13"/>
      <c r="B444" s="241"/>
      <c r="C444" s="242"/>
      <c r="D444" s="243" t="s">
        <v>372</v>
      </c>
      <c r="E444" s="244" t="s">
        <v>1</v>
      </c>
      <c r="F444" s="245" t="s">
        <v>5354</v>
      </c>
      <c r="G444" s="242"/>
      <c r="H444" s="246">
        <v>4</v>
      </c>
      <c r="I444" s="247"/>
      <c r="J444" s="242"/>
      <c r="K444" s="242"/>
      <c r="L444" s="248"/>
      <c r="M444" s="249"/>
      <c r="N444" s="250"/>
      <c r="O444" s="250"/>
      <c r="P444" s="250"/>
      <c r="Q444" s="250"/>
      <c r="R444" s="250"/>
      <c r="S444" s="250"/>
      <c r="T444" s="251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2" t="s">
        <v>372</v>
      </c>
      <c r="AU444" s="252" t="s">
        <v>88</v>
      </c>
      <c r="AV444" s="13" t="s">
        <v>88</v>
      </c>
      <c r="AW444" s="13" t="s">
        <v>32</v>
      </c>
      <c r="AX444" s="13" t="s">
        <v>76</v>
      </c>
      <c r="AY444" s="252" t="s">
        <v>362</v>
      </c>
    </row>
    <row r="445" s="14" customFormat="1">
      <c r="A445" s="14"/>
      <c r="B445" s="263"/>
      <c r="C445" s="264"/>
      <c r="D445" s="243" t="s">
        <v>372</v>
      </c>
      <c r="E445" s="265" t="s">
        <v>1</v>
      </c>
      <c r="F445" s="266" t="s">
        <v>396</v>
      </c>
      <c r="G445" s="264"/>
      <c r="H445" s="267">
        <v>4</v>
      </c>
      <c r="I445" s="268"/>
      <c r="J445" s="264"/>
      <c r="K445" s="264"/>
      <c r="L445" s="269"/>
      <c r="M445" s="270"/>
      <c r="N445" s="271"/>
      <c r="O445" s="271"/>
      <c r="P445" s="271"/>
      <c r="Q445" s="271"/>
      <c r="R445" s="271"/>
      <c r="S445" s="271"/>
      <c r="T445" s="272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73" t="s">
        <v>372</v>
      </c>
      <c r="AU445" s="273" t="s">
        <v>88</v>
      </c>
      <c r="AV445" s="14" t="s">
        <v>370</v>
      </c>
      <c r="AW445" s="14" t="s">
        <v>32</v>
      </c>
      <c r="AX445" s="14" t="s">
        <v>83</v>
      </c>
      <c r="AY445" s="273" t="s">
        <v>362</v>
      </c>
    </row>
    <row r="446" s="2" customFormat="1" ht="24.15" customHeight="1">
      <c r="A446" s="39"/>
      <c r="B446" s="40"/>
      <c r="C446" s="228" t="s">
        <v>1170</v>
      </c>
      <c r="D446" s="228" t="s">
        <v>365</v>
      </c>
      <c r="E446" s="229" t="s">
        <v>3936</v>
      </c>
      <c r="F446" s="230" t="s">
        <v>3937</v>
      </c>
      <c r="G446" s="231" t="s">
        <v>3590</v>
      </c>
      <c r="H446" s="232">
        <v>3</v>
      </c>
      <c r="I446" s="233"/>
      <c r="J446" s="234">
        <f>ROUND(I446*H446,2)</f>
        <v>0</v>
      </c>
      <c r="K446" s="230" t="s">
        <v>471</v>
      </c>
      <c r="L446" s="45"/>
      <c r="M446" s="235" t="s">
        <v>1</v>
      </c>
      <c r="N446" s="236" t="s">
        <v>42</v>
      </c>
      <c r="O446" s="92"/>
      <c r="P446" s="237">
        <f>O446*H446</f>
        <v>0</v>
      </c>
      <c r="Q446" s="237">
        <v>0</v>
      </c>
      <c r="R446" s="237">
        <f>Q446*H446</f>
        <v>0</v>
      </c>
      <c r="S446" s="237">
        <v>0</v>
      </c>
      <c r="T446" s="238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39" t="s">
        <v>440</v>
      </c>
      <c r="AT446" s="239" t="s">
        <v>365</v>
      </c>
      <c r="AU446" s="239" t="s">
        <v>88</v>
      </c>
      <c r="AY446" s="18" t="s">
        <v>362</v>
      </c>
      <c r="BE446" s="240">
        <f>IF(N446="základní",J446,0)</f>
        <v>0</v>
      </c>
      <c r="BF446" s="240">
        <f>IF(N446="snížená",J446,0)</f>
        <v>0</v>
      </c>
      <c r="BG446" s="240">
        <f>IF(N446="zákl. přenesená",J446,0)</f>
        <v>0</v>
      </c>
      <c r="BH446" s="240">
        <f>IF(N446="sníž. přenesená",J446,0)</f>
        <v>0</v>
      </c>
      <c r="BI446" s="240">
        <f>IF(N446="nulová",J446,0)</f>
        <v>0</v>
      </c>
      <c r="BJ446" s="18" t="s">
        <v>88</v>
      </c>
      <c r="BK446" s="240">
        <f>ROUND(I446*H446,2)</f>
        <v>0</v>
      </c>
      <c r="BL446" s="18" t="s">
        <v>440</v>
      </c>
      <c r="BM446" s="239" t="s">
        <v>2829</v>
      </c>
    </row>
    <row r="447" s="13" customFormat="1">
      <c r="A447" s="13"/>
      <c r="B447" s="241"/>
      <c r="C447" s="242"/>
      <c r="D447" s="243" t="s">
        <v>372</v>
      </c>
      <c r="E447" s="244" t="s">
        <v>1</v>
      </c>
      <c r="F447" s="245" t="s">
        <v>5355</v>
      </c>
      <c r="G447" s="242"/>
      <c r="H447" s="246">
        <v>3</v>
      </c>
      <c r="I447" s="247"/>
      <c r="J447" s="242"/>
      <c r="K447" s="242"/>
      <c r="L447" s="248"/>
      <c r="M447" s="249"/>
      <c r="N447" s="250"/>
      <c r="O447" s="250"/>
      <c r="P447" s="250"/>
      <c r="Q447" s="250"/>
      <c r="R447" s="250"/>
      <c r="S447" s="250"/>
      <c r="T447" s="251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2" t="s">
        <v>372</v>
      </c>
      <c r="AU447" s="252" t="s">
        <v>88</v>
      </c>
      <c r="AV447" s="13" t="s">
        <v>88</v>
      </c>
      <c r="AW447" s="13" t="s">
        <v>32</v>
      </c>
      <c r="AX447" s="13" t="s">
        <v>76</v>
      </c>
      <c r="AY447" s="252" t="s">
        <v>362</v>
      </c>
    </row>
    <row r="448" s="14" customFormat="1">
      <c r="A448" s="14"/>
      <c r="B448" s="263"/>
      <c r="C448" s="264"/>
      <c r="D448" s="243" t="s">
        <v>372</v>
      </c>
      <c r="E448" s="265" t="s">
        <v>1</v>
      </c>
      <c r="F448" s="266" t="s">
        <v>396</v>
      </c>
      <c r="G448" s="264"/>
      <c r="H448" s="267">
        <v>3</v>
      </c>
      <c r="I448" s="268"/>
      <c r="J448" s="264"/>
      <c r="K448" s="264"/>
      <c r="L448" s="269"/>
      <c r="M448" s="270"/>
      <c r="N448" s="271"/>
      <c r="O448" s="271"/>
      <c r="P448" s="271"/>
      <c r="Q448" s="271"/>
      <c r="R448" s="271"/>
      <c r="S448" s="271"/>
      <c r="T448" s="272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73" t="s">
        <v>372</v>
      </c>
      <c r="AU448" s="273" t="s">
        <v>88</v>
      </c>
      <c r="AV448" s="14" t="s">
        <v>370</v>
      </c>
      <c r="AW448" s="14" t="s">
        <v>32</v>
      </c>
      <c r="AX448" s="14" t="s">
        <v>83</v>
      </c>
      <c r="AY448" s="273" t="s">
        <v>362</v>
      </c>
    </row>
    <row r="449" s="2" customFormat="1" ht="24.15" customHeight="1">
      <c r="A449" s="39"/>
      <c r="B449" s="40"/>
      <c r="C449" s="228" t="s">
        <v>1471</v>
      </c>
      <c r="D449" s="228" t="s">
        <v>365</v>
      </c>
      <c r="E449" s="229" t="s">
        <v>3939</v>
      </c>
      <c r="F449" s="230" t="s">
        <v>3940</v>
      </c>
      <c r="G449" s="231" t="s">
        <v>3590</v>
      </c>
      <c r="H449" s="232">
        <v>3</v>
      </c>
      <c r="I449" s="233"/>
      <c r="J449" s="234">
        <f>ROUND(I449*H449,2)</f>
        <v>0</v>
      </c>
      <c r="K449" s="230" t="s">
        <v>471</v>
      </c>
      <c r="L449" s="45"/>
      <c r="M449" s="235" t="s">
        <v>1</v>
      </c>
      <c r="N449" s="236" t="s">
        <v>42</v>
      </c>
      <c r="O449" s="92"/>
      <c r="P449" s="237">
        <f>O449*H449</f>
        <v>0</v>
      </c>
      <c r="Q449" s="237">
        <v>0</v>
      </c>
      <c r="R449" s="237">
        <f>Q449*H449</f>
        <v>0</v>
      </c>
      <c r="S449" s="237">
        <v>0</v>
      </c>
      <c r="T449" s="238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39" t="s">
        <v>440</v>
      </c>
      <c r="AT449" s="239" t="s">
        <v>365</v>
      </c>
      <c r="AU449" s="239" t="s">
        <v>88</v>
      </c>
      <c r="AY449" s="18" t="s">
        <v>362</v>
      </c>
      <c r="BE449" s="240">
        <f>IF(N449="základní",J449,0)</f>
        <v>0</v>
      </c>
      <c r="BF449" s="240">
        <f>IF(N449="snížená",J449,0)</f>
        <v>0</v>
      </c>
      <c r="BG449" s="240">
        <f>IF(N449="zákl. přenesená",J449,0)</f>
        <v>0</v>
      </c>
      <c r="BH449" s="240">
        <f>IF(N449="sníž. přenesená",J449,0)</f>
        <v>0</v>
      </c>
      <c r="BI449" s="240">
        <f>IF(N449="nulová",J449,0)</f>
        <v>0</v>
      </c>
      <c r="BJ449" s="18" t="s">
        <v>88</v>
      </c>
      <c r="BK449" s="240">
        <f>ROUND(I449*H449,2)</f>
        <v>0</v>
      </c>
      <c r="BL449" s="18" t="s">
        <v>440</v>
      </c>
      <c r="BM449" s="239" t="s">
        <v>2832</v>
      </c>
    </row>
    <row r="450" s="13" customFormat="1">
      <c r="A450" s="13"/>
      <c r="B450" s="241"/>
      <c r="C450" s="242"/>
      <c r="D450" s="243" t="s">
        <v>372</v>
      </c>
      <c r="E450" s="244" t="s">
        <v>1</v>
      </c>
      <c r="F450" s="245" t="s">
        <v>5356</v>
      </c>
      <c r="G450" s="242"/>
      <c r="H450" s="246">
        <v>3</v>
      </c>
      <c r="I450" s="247"/>
      <c r="J450" s="242"/>
      <c r="K450" s="242"/>
      <c r="L450" s="248"/>
      <c r="M450" s="249"/>
      <c r="N450" s="250"/>
      <c r="O450" s="250"/>
      <c r="P450" s="250"/>
      <c r="Q450" s="250"/>
      <c r="R450" s="250"/>
      <c r="S450" s="250"/>
      <c r="T450" s="251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2" t="s">
        <v>372</v>
      </c>
      <c r="AU450" s="252" t="s">
        <v>88</v>
      </c>
      <c r="AV450" s="13" t="s">
        <v>88</v>
      </c>
      <c r="AW450" s="13" t="s">
        <v>32</v>
      </c>
      <c r="AX450" s="13" t="s">
        <v>76</v>
      </c>
      <c r="AY450" s="252" t="s">
        <v>362</v>
      </c>
    </row>
    <row r="451" s="14" customFormat="1">
      <c r="A451" s="14"/>
      <c r="B451" s="263"/>
      <c r="C451" s="264"/>
      <c r="D451" s="243" t="s">
        <v>372</v>
      </c>
      <c r="E451" s="265" t="s">
        <v>1</v>
      </c>
      <c r="F451" s="266" t="s">
        <v>396</v>
      </c>
      <c r="G451" s="264"/>
      <c r="H451" s="267">
        <v>3</v>
      </c>
      <c r="I451" s="268"/>
      <c r="J451" s="264"/>
      <c r="K451" s="264"/>
      <c r="L451" s="269"/>
      <c r="M451" s="270"/>
      <c r="N451" s="271"/>
      <c r="O451" s="271"/>
      <c r="P451" s="271"/>
      <c r="Q451" s="271"/>
      <c r="R451" s="271"/>
      <c r="S451" s="271"/>
      <c r="T451" s="272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73" t="s">
        <v>372</v>
      </c>
      <c r="AU451" s="273" t="s">
        <v>88</v>
      </c>
      <c r="AV451" s="14" t="s">
        <v>370</v>
      </c>
      <c r="AW451" s="14" t="s">
        <v>32</v>
      </c>
      <c r="AX451" s="14" t="s">
        <v>83</v>
      </c>
      <c r="AY451" s="273" t="s">
        <v>362</v>
      </c>
    </row>
    <row r="452" s="2" customFormat="1" ht="24.15" customHeight="1">
      <c r="A452" s="39"/>
      <c r="B452" s="40"/>
      <c r="C452" s="228" t="s">
        <v>1477</v>
      </c>
      <c r="D452" s="228" t="s">
        <v>365</v>
      </c>
      <c r="E452" s="229" t="s">
        <v>3942</v>
      </c>
      <c r="F452" s="230" t="s">
        <v>3943</v>
      </c>
      <c r="G452" s="231" t="s">
        <v>3590</v>
      </c>
      <c r="H452" s="232">
        <v>12</v>
      </c>
      <c r="I452" s="233"/>
      <c r="J452" s="234">
        <f>ROUND(I452*H452,2)</f>
        <v>0</v>
      </c>
      <c r="K452" s="230" t="s">
        <v>471</v>
      </c>
      <c r="L452" s="45"/>
      <c r="M452" s="235" t="s">
        <v>1</v>
      </c>
      <c r="N452" s="236" t="s">
        <v>42</v>
      </c>
      <c r="O452" s="92"/>
      <c r="P452" s="237">
        <f>O452*H452</f>
        <v>0</v>
      </c>
      <c r="Q452" s="237">
        <v>0</v>
      </c>
      <c r="R452" s="237">
        <f>Q452*H452</f>
        <v>0</v>
      </c>
      <c r="S452" s="237">
        <v>0</v>
      </c>
      <c r="T452" s="238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39" t="s">
        <v>440</v>
      </c>
      <c r="AT452" s="239" t="s">
        <v>365</v>
      </c>
      <c r="AU452" s="239" t="s">
        <v>88</v>
      </c>
      <c r="AY452" s="18" t="s">
        <v>362</v>
      </c>
      <c r="BE452" s="240">
        <f>IF(N452="základní",J452,0)</f>
        <v>0</v>
      </c>
      <c r="BF452" s="240">
        <f>IF(N452="snížená",J452,0)</f>
        <v>0</v>
      </c>
      <c r="BG452" s="240">
        <f>IF(N452="zákl. přenesená",J452,0)</f>
        <v>0</v>
      </c>
      <c r="BH452" s="240">
        <f>IF(N452="sníž. přenesená",J452,0)</f>
        <v>0</v>
      </c>
      <c r="BI452" s="240">
        <f>IF(N452="nulová",J452,0)</f>
        <v>0</v>
      </c>
      <c r="BJ452" s="18" t="s">
        <v>88</v>
      </c>
      <c r="BK452" s="240">
        <f>ROUND(I452*H452,2)</f>
        <v>0</v>
      </c>
      <c r="BL452" s="18" t="s">
        <v>440</v>
      </c>
      <c r="BM452" s="239" t="s">
        <v>2835</v>
      </c>
    </row>
    <row r="453" s="13" customFormat="1">
      <c r="A453" s="13"/>
      <c r="B453" s="241"/>
      <c r="C453" s="242"/>
      <c r="D453" s="243" t="s">
        <v>372</v>
      </c>
      <c r="E453" s="244" t="s">
        <v>1</v>
      </c>
      <c r="F453" s="245" t="s">
        <v>5357</v>
      </c>
      <c r="G453" s="242"/>
      <c r="H453" s="246">
        <v>12</v>
      </c>
      <c r="I453" s="247"/>
      <c r="J453" s="242"/>
      <c r="K453" s="242"/>
      <c r="L453" s="248"/>
      <c r="M453" s="249"/>
      <c r="N453" s="250"/>
      <c r="O453" s="250"/>
      <c r="P453" s="250"/>
      <c r="Q453" s="250"/>
      <c r="R453" s="250"/>
      <c r="S453" s="250"/>
      <c r="T453" s="251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2" t="s">
        <v>372</v>
      </c>
      <c r="AU453" s="252" t="s">
        <v>88</v>
      </c>
      <c r="AV453" s="13" t="s">
        <v>88</v>
      </c>
      <c r="AW453" s="13" t="s">
        <v>32</v>
      </c>
      <c r="AX453" s="13" t="s">
        <v>76</v>
      </c>
      <c r="AY453" s="252" t="s">
        <v>362</v>
      </c>
    </row>
    <row r="454" s="14" customFormat="1">
      <c r="A454" s="14"/>
      <c r="B454" s="263"/>
      <c r="C454" s="264"/>
      <c r="D454" s="243" t="s">
        <v>372</v>
      </c>
      <c r="E454" s="265" t="s">
        <v>1</v>
      </c>
      <c r="F454" s="266" t="s">
        <v>396</v>
      </c>
      <c r="G454" s="264"/>
      <c r="H454" s="267">
        <v>12</v>
      </c>
      <c r="I454" s="268"/>
      <c r="J454" s="264"/>
      <c r="K454" s="264"/>
      <c r="L454" s="269"/>
      <c r="M454" s="270"/>
      <c r="N454" s="271"/>
      <c r="O454" s="271"/>
      <c r="P454" s="271"/>
      <c r="Q454" s="271"/>
      <c r="R454" s="271"/>
      <c r="S454" s="271"/>
      <c r="T454" s="272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73" t="s">
        <v>372</v>
      </c>
      <c r="AU454" s="273" t="s">
        <v>88</v>
      </c>
      <c r="AV454" s="14" t="s">
        <v>370</v>
      </c>
      <c r="AW454" s="14" t="s">
        <v>32</v>
      </c>
      <c r="AX454" s="14" t="s">
        <v>83</v>
      </c>
      <c r="AY454" s="273" t="s">
        <v>362</v>
      </c>
    </row>
    <row r="455" s="2" customFormat="1" ht="21.75" customHeight="1">
      <c r="A455" s="39"/>
      <c r="B455" s="40"/>
      <c r="C455" s="228" t="s">
        <v>1486</v>
      </c>
      <c r="D455" s="228" t="s">
        <v>365</v>
      </c>
      <c r="E455" s="229" t="s">
        <v>5358</v>
      </c>
      <c r="F455" s="230" t="s">
        <v>5359</v>
      </c>
      <c r="G455" s="231" t="s">
        <v>3590</v>
      </c>
      <c r="H455" s="232">
        <v>4</v>
      </c>
      <c r="I455" s="233"/>
      <c r="J455" s="234">
        <f>ROUND(I455*H455,2)</f>
        <v>0</v>
      </c>
      <c r="K455" s="230" t="s">
        <v>369</v>
      </c>
      <c r="L455" s="45"/>
      <c r="M455" s="235" t="s">
        <v>1</v>
      </c>
      <c r="N455" s="236" t="s">
        <v>42</v>
      </c>
      <c r="O455" s="92"/>
      <c r="P455" s="237">
        <f>O455*H455</f>
        <v>0</v>
      </c>
      <c r="Q455" s="237">
        <v>0.016990000000000002</v>
      </c>
      <c r="R455" s="237">
        <f>Q455*H455</f>
        <v>0.067960000000000007</v>
      </c>
      <c r="S455" s="237">
        <v>0</v>
      </c>
      <c r="T455" s="238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39" t="s">
        <v>440</v>
      </c>
      <c r="AT455" s="239" t="s">
        <v>365</v>
      </c>
      <c r="AU455" s="239" t="s">
        <v>88</v>
      </c>
      <c r="AY455" s="18" t="s">
        <v>362</v>
      </c>
      <c r="BE455" s="240">
        <f>IF(N455="základní",J455,0)</f>
        <v>0</v>
      </c>
      <c r="BF455" s="240">
        <f>IF(N455="snížená",J455,0)</f>
        <v>0</v>
      </c>
      <c r="BG455" s="240">
        <f>IF(N455="zákl. přenesená",J455,0)</f>
        <v>0</v>
      </c>
      <c r="BH455" s="240">
        <f>IF(N455="sníž. přenesená",J455,0)</f>
        <v>0</v>
      </c>
      <c r="BI455" s="240">
        <f>IF(N455="nulová",J455,0)</f>
        <v>0</v>
      </c>
      <c r="BJ455" s="18" t="s">
        <v>88</v>
      </c>
      <c r="BK455" s="240">
        <f>ROUND(I455*H455,2)</f>
        <v>0</v>
      </c>
      <c r="BL455" s="18" t="s">
        <v>440</v>
      </c>
      <c r="BM455" s="239" t="s">
        <v>2838</v>
      </c>
    </row>
    <row r="456" s="13" customFormat="1">
      <c r="A456" s="13"/>
      <c r="B456" s="241"/>
      <c r="C456" s="242"/>
      <c r="D456" s="243" t="s">
        <v>372</v>
      </c>
      <c r="E456" s="244" t="s">
        <v>1</v>
      </c>
      <c r="F456" s="245" t="s">
        <v>5360</v>
      </c>
      <c r="G456" s="242"/>
      <c r="H456" s="246">
        <v>4</v>
      </c>
      <c r="I456" s="247"/>
      <c r="J456" s="242"/>
      <c r="K456" s="242"/>
      <c r="L456" s="248"/>
      <c r="M456" s="249"/>
      <c r="N456" s="250"/>
      <c r="O456" s="250"/>
      <c r="P456" s="250"/>
      <c r="Q456" s="250"/>
      <c r="R456" s="250"/>
      <c r="S456" s="250"/>
      <c r="T456" s="251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2" t="s">
        <v>372</v>
      </c>
      <c r="AU456" s="252" t="s">
        <v>88</v>
      </c>
      <c r="AV456" s="13" t="s">
        <v>88</v>
      </c>
      <c r="AW456" s="13" t="s">
        <v>32</v>
      </c>
      <c r="AX456" s="13" t="s">
        <v>76</v>
      </c>
      <c r="AY456" s="252" t="s">
        <v>362</v>
      </c>
    </row>
    <row r="457" s="14" customFormat="1">
      <c r="A457" s="14"/>
      <c r="B457" s="263"/>
      <c r="C457" s="264"/>
      <c r="D457" s="243" t="s">
        <v>372</v>
      </c>
      <c r="E457" s="265" t="s">
        <v>1</v>
      </c>
      <c r="F457" s="266" t="s">
        <v>396</v>
      </c>
      <c r="G457" s="264"/>
      <c r="H457" s="267">
        <v>4</v>
      </c>
      <c r="I457" s="268"/>
      <c r="J457" s="264"/>
      <c r="K457" s="264"/>
      <c r="L457" s="269"/>
      <c r="M457" s="270"/>
      <c r="N457" s="271"/>
      <c r="O457" s="271"/>
      <c r="P457" s="271"/>
      <c r="Q457" s="271"/>
      <c r="R457" s="271"/>
      <c r="S457" s="271"/>
      <c r="T457" s="272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73" t="s">
        <v>372</v>
      </c>
      <c r="AU457" s="273" t="s">
        <v>88</v>
      </c>
      <c r="AV457" s="14" t="s">
        <v>370</v>
      </c>
      <c r="AW457" s="14" t="s">
        <v>32</v>
      </c>
      <c r="AX457" s="14" t="s">
        <v>83</v>
      </c>
      <c r="AY457" s="273" t="s">
        <v>362</v>
      </c>
    </row>
    <row r="458" s="2" customFormat="1" ht="33" customHeight="1">
      <c r="A458" s="39"/>
      <c r="B458" s="40"/>
      <c r="C458" s="228" t="s">
        <v>1205</v>
      </c>
      <c r="D458" s="228" t="s">
        <v>365</v>
      </c>
      <c r="E458" s="229" t="s">
        <v>5361</v>
      </c>
      <c r="F458" s="230" t="s">
        <v>5362</v>
      </c>
      <c r="G458" s="231" t="s">
        <v>3590</v>
      </c>
      <c r="H458" s="232">
        <v>4</v>
      </c>
      <c r="I458" s="233"/>
      <c r="J458" s="234">
        <f>ROUND(I458*H458,2)</f>
        <v>0</v>
      </c>
      <c r="K458" s="230" t="s">
        <v>369</v>
      </c>
      <c r="L458" s="45"/>
      <c r="M458" s="235" t="s">
        <v>1</v>
      </c>
      <c r="N458" s="236" t="s">
        <v>42</v>
      </c>
      <c r="O458" s="92"/>
      <c r="P458" s="237">
        <f>O458*H458</f>
        <v>0</v>
      </c>
      <c r="Q458" s="237">
        <v>0.028080000000000001</v>
      </c>
      <c r="R458" s="237">
        <f>Q458*H458</f>
        <v>0.11232</v>
      </c>
      <c r="S458" s="237">
        <v>0</v>
      </c>
      <c r="T458" s="238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39" t="s">
        <v>440</v>
      </c>
      <c r="AT458" s="239" t="s">
        <v>365</v>
      </c>
      <c r="AU458" s="239" t="s">
        <v>88</v>
      </c>
      <c r="AY458" s="18" t="s">
        <v>362</v>
      </c>
      <c r="BE458" s="240">
        <f>IF(N458="základní",J458,0)</f>
        <v>0</v>
      </c>
      <c r="BF458" s="240">
        <f>IF(N458="snížená",J458,0)</f>
        <v>0</v>
      </c>
      <c r="BG458" s="240">
        <f>IF(N458="zákl. přenesená",J458,0)</f>
        <v>0</v>
      </c>
      <c r="BH458" s="240">
        <f>IF(N458="sníž. přenesená",J458,0)</f>
        <v>0</v>
      </c>
      <c r="BI458" s="240">
        <f>IF(N458="nulová",J458,0)</f>
        <v>0</v>
      </c>
      <c r="BJ458" s="18" t="s">
        <v>88</v>
      </c>
      <c r="BK458" s="240">
        <f>ROUND(I458*H458,2)</f>
        <v>0</v>
      </c>
      <c r="BL458" s="18" t="s">
        <v>440</v>
      </c>
      <c r="BM458" s="239" t="s">
        <v>2841</v>
      </c>
    </row>
    <row r="459" s="13" customFormat="1">
      <c r="A459" s="13"/>
      <c r="B459" s="241"/>
      <c r="C459" s="242"/>
      <c r="D459" s="243" t="s">
        <v>372</v>
      </c>
      <c r="E459" s="244" t="s">
        <v>1</v>
      </c>
      <c r="F459" s="245" t="s">
        <v>5360</v>
      </c>
      <c r="G459" s="242"/>
      <c r="H459" s="246">
        <v>4</v>
      </c>
      <c r="I459" s="247"/>
      <c r="J459" s="242"/>
      <c r="K459" s="242"/>
      <c r="L459" s="248"/>
      <c r="M459" s="249"/>
      <c r="N459" s="250"/>
      <c r="O459" s="250"/>
      <c r="P459" s="250"/>
      <c r="Q459" s="250"/>
      <c r="R459" s="250"/>
      <c r="S459" s="250"/>
      <c r="T459" s="251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2" t="s">
        <v>372</v>
      </c>
      <c r="AU459" s="252" t="s">
        <v>88</v>
      </c>
      <c r="AV459" s="13" t="s">
        <v>88</v>
      </c>
      <c r="AW459" s="13" t="s">
        <v>32</v>
      </c>
      <c r="AX459" s="13" t="s">
        <v>76</v>
      </c>
      <c r="AY459" s="252" t="s">
        <v>362</v>
      </c>
    </row>
    <row r="460" s="14" customFormat="1">
      <c r="A460" s="14"/>
      <c r="B460" s="263"/>
      <c r="C460" s="264"/>
      <c r="D460" s="243" t="s">
        <v>372</v>
      </c>
      <c r="E460" s="265" t="s">
        <v>1</v>
      </c>
      <c r="F460" s="266" t="s">
        <v>396</v>
      </c>
      <c r="G460" s="264"/>
      <c r="H460" s="267">
        <v>4</v>
      </c>
      <c r="I460" s="268"/>
      <c r="J460" s="264"/>
      <c r="K460" s="264"/>
      <c r="L460" s="269"/>
      <c r="M460" s="270"/>
      <c r="N460" s="271"/>
      <c r="O460" s="271"/>
      <c r="P460" s="271"/>
      <c r="Q460" s="271"/>
      <c r="R460" s="271"/>
      <c r="S460" s="271"/>
      <c r="T460" s="272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73" t="s">
        <v>372</v>
      </c>
      <c r="AU460" s="273" t="s">
        <v>88</v>
      </c>
      <c r="AV460" s="14" t="s">
        <v>370</v>
      </c>
      <c r="AW460" s="14" t="s">
        <v>32</v>
      </c>
      <c r="AX460" s="14" t="s">
        <v>83</v>
      </c>
      <c r="AY460" s="273" t="s">
        <v>362</v>
      </c>
    </row>
    <row r="461" s="2" customFormat="1" ht="37.8" customHeight="1">
      <c r="A461" s="39"/>
      <c r="B461" s="40"/>
      <c r="C461" s="228" t="s">
        <v>1499</v>
      </c>
      <c r="D461" s="228" t="s">
        <v>365</v>
      </c>
      <c r="E461" s="229" t="s">
        <v>3950</v>
      </c>
      <c r="F461" s="230" t="s">
        <v>3951</v>
      </c>
      <c r="G461" s="231" t="s">
        <v>470</v>
      </c>
      <c r="H461" s="232">
        <v>69</v>
      </c>
      <c r="I461" s="233"/>
      <c r="J461" s="234">
        <f>ROUND(I461*H461,2)</f>
        <v>0</v>
      </c>
      <c r="K461" s="230" t="s">
        <v>471</v>
      </c>
      <c r="L461" s="45"/>
      <c r="M461" s="235" t="s">
        <v>1</v>
      </c>
      <c r="N461" s="236" t="s">
        <v>42</v>
      </c>
      <c r="O461" s="92"/>
      <c r="P461" s="237">
        <f>O461*H461</f>
        <v>0</v>
      </c>
      <c r="Q461" s="237">
        <v>0</v>
      </c>
      <c r="R461" s="237">
        <f>Q461*H461</f>
        <v>0</v>
      </c>
      <c r="S461" s="237">
        <v>0</v>
      </c>
      <c r="T461" s="238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39" t="s">
        <v>440</v>
      </c>
      <c r="AT461" s="239" t="s">
        <v>365</v>
      </c>
      <c r="AU461" s="239" t="s">
        <v>88</v>
      </c>
      <c r="AY461" s="18" t="s">
        <v>362</v>
      </c>
      <c r="BE461" s="240">
        <f>IF(N461="základní",J461,0)</f>
        <v>0</v>
      </c>
      <c r="BF461" s="240">
        <f>IF(N461="snížená",J461,0)</f>
        <v>0</v>
      </c>
      <c r="BG461" s="240">
        <f>IF(N461="zákl. přenesená",J461,0)</f>
        <v>0</v>
      </c>
      <c r="BH461" s="240">
        <f>IF(N461="sníž. přenesená",J461,0)</f>
        <v>0</v>
      </c>
      <c r="BI461" s="240">
        <f>IF(N461="nulová",J461,0)</f>
        <v>0</v>
      </c>
      <c r="BJ461" s="18" t="s">
        <v>88</v>
      </c>
      <c r="BK461" s="240">
        <f>ROUND(I461*H461,2)</f>
        <v>0</v>
      </c>
      <c r="BL461" s="18" t="s">
        <v>440</v>
      </c>
      <c r="BM461" s="239" t="s">
        <v>2844</v>
      </c>
    </row>
    <row r="462" s="13" customFormat="1">
      <c r="A462" s="13"/>
      <c r="B462" s="241"/>
      <c r="C462" s="242"/>
      <c r="D462" s="243" t="s">
        <v>372</v>
      </c>
      <c r="E462" s="244" t="s">
        <v>1</v>
      </c>
      <c r="F462" s="245" t="s">
        <v>5363</v>
      </c>
      <c r="G462" s="242"/>
      <c r="H462" s="246">
        <v>3</v>
      </c>
      <c r="I462" s="247"/>
      <c r="J462" s="242"/>
      <c r="K462" s="242"/>
      <c r="L462" s="248"/>
      <c r="M462" s="249"/>
      <c r="N462" s="250"/>
      <c r="O462" s="250"/>
      <c r="P462" s="250"/>
      <c r="Q462" s="250"/>
      <c r="R462" s="250"/>
      <c r="S462" s="250"/>
      <c r="T462" s="251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2" t="s">
        <v>372</v>
      </c>
      <c r="AU462" s="252" t="s">
        <v>88</v>
      </c>
      <c r="AV462" s="13" t="s">
        <v>88</v>
      </c>
      <c r="AW462" s="13" t="s">
        <v>32</v>
      </c>
      <c r="AX462" s="13" t="s">
        <v>76</v>
      </c>
      <c r="AY462" s="252" t="s">
        <v>362</v>
      </c>
    </row>
    <row r="463" s="13" customFormat="1">
      <c r="A463" s="13"/>
      <c r="B463" s="241"/>
      <c r="C463" s="242"/>
      <c r="D463" s="243" t="s">
        <v>372</v>
      </c>
      <c r="E463" s="244" t="s">
        <v>1</v>
      </c>
      <c r="F463" s="245" t="s">
        <v>5364</v>
      </c>
      <c r="G463" s="242"/>
      <c r="H463" s="246">
        <v>66</v>
      </c>
      <c r="I463" s="247"/>
      <c r="J463" s="242"/>
      <c r="K463" s="242"/>
      <c r="L463" s="248"/>
      <c r="M463" s="249"/>
      <c r="N463" s="250"/>
      <c r="O463" s="250"/>
      <c r="P463" s="250"/>
      <c r="Q463" s="250"/>
      <c r="R463" s="250"/>
      <c r="S463" s="250"/>
      <c r="T463" s="251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2" t="s">
        <v>372</v>
      </c>
      <c r="AU463" s="252" t="s">
        <v>88</v>
      </c>
      <c r="AV463" s="13" t="s">
        <v>88</v>
      </c>
      <c r="AW463" s="13" t="s">
        <v>32</v>
      </c>
      <c r="AX463" s="13" t="s">
        <v>76</v>
      </c>
      <c r="AY463" s="252" t="s">
        <v>362</v>
      </c>
    </row>
    <row r="464" s="14" customFormat="1">
      <c r="A464" s="14"/>
      <c r="B464" s="263"/>
      <c r="C464" s="264"/>
      <c r="D464" s="243" t="s">
        <v>372</v>
      </c>
      <c r="E464" s="265" t="s">
        <v>1</v>
      </c>
      <c r="F464" s="266" t="s">
        <v>396</v>
      </c>
      <c r="G464" s="264"/>
      <c r="H464" s="267">
        <v>69</v>
      </c>
      <c r="I464" s="268"/>
      <c r="J464" s="264"/>
      <c r="K464" s="264"/>
      <c r="L464" s="269"/>
      <c r="M464" s="270"/>
      <c r="N464" s="271"/>
      <c r="O464" s="271"/>
      <c r="P464" s="271"/>
      <c r="Q464" s="271"/>
      <c r="R464" s="271"/>
      <c r="S464" s="271"/>
      <c r="T464" s="272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73" t="s">
        <v>372</v>
      </c>
      <c r="AU464" s="273" t="s">
        <v>88</v>
      </c>
      <c r="AV464" s="14" t="s">
        <v>370</v>
      </c>
      <c r="AW464" s="14" t="s">
        <v>32</v>
      </c>
      <c r="AX464" s="14" t="s">
        <v>83</v>
      </c>
      <c r="AY464" s="273" t="s">
        <v>362</v>
      </c>
    </row>
    <row r="465" s="2" customFormat="1" ht="33" customHeight="1">
      <c r="A465" s="39"/>
      <c r="B465" s="40"/>
      <c r="C465" s="228" t="s">
        <v>1503</v>
      </c>
      <c r="D465" s="228" t="s">
        <v>365</v>
      </c>
      <c r="E465" s="229" t="s">
        <v>3954</v>
      </c>
      <c r="F465" s="230" t="s">
        <v>3955</v>
      </c>
      <c r="G465" s="231" t="s">
        <v>3590</v>
      </c>
      <c r="H465" s="232">
        <v>73</v>
      </c>
      <c r="I465" s="233"/>
      <c r="J465" s="234">
        <f>ROUND(I465*H465,2)</f>
        <v>0</v>
      </c>
      <c r="K465" s="230" t="s">
        <v>471</v>
      </c>
      <c r="L465" s="45"/>
      <c r="M465" s="235" t="s">
        <v>1</v>
      </c>
      <c r="N465" s="236" t="s">
        <v>42</v>
      </c>
      <c r="O465" s="92"/>
      <c r="P465" s="237">
        <f>O465*H465</f>
        <v>0</v>
      </c>
      <c r="Q465" s="237">
        <v>0</v>
      </c>
      <c r="R465" s="237">
        <f>Q465*H465</f>
        <v>0</v>
      </c>
      <c r="S465" s="237">
        <v>0</v>
      </c>
      <c r="T465" s="238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39" t="s">
        <v>440</v>
      </c>
      <c r="AT465" s="239" t="s">
        <v>365</v>
      </c>
      <c r="AU465" s="239" t="s">
        <v>88</v>
      </c>
      <c r="AY465" s="18" t="s">
        <v>362</v>
      </c>
      <c r="BE465" s="240">
        <f>IF(N465="základní",J465,0)</f>
        <v>0</v>
      </c>
      <c r="BF465" s="240">
        <f>IF(N465="snížená",J465,0)</f>
        <v>0</v>
      </c>
      <c r="BG465" s="240">
        <f>IF(N465="zákl. přenesená",J465,0)</f>
        <v>0</v>
      </c>
      <c r="BH465" s="240">
        <f>IF(N465="sníž. přenesená",J465,0)</f>
        <v>0</v>
      </c>
      <c r="BI465" s="240">
        <f>IF(N465="nulová",J465,0)</f>
        <v>0</v>
      </c>
      <c r="BJ465" s="18" t="s">
        <v>88</v>
      </c>
      <c r="BK465" s="240">
        <f>ROUND(I465*H465,2)</f>
        <v>0</v>
      </c>
      <c r="BL465" s="18" t="s">
        <v>440</v>
      </c>
      <c r="BM465" s="239" t="s">
        <v>2847</v>
      </c>
    </row>
    <row r="466" s="13" customFormat="1">
      <c r="A466" s="13"/>
      <c r="B466" s="241"/>
      <c r="C466" s="242"/>
      <c r="D466" s="243" t="s">
        <v>372</v>
      </c>
      <c r="E466" s="244" t="s">
        <v>1</v>
      </c>
      <c r="F466" s="245" t="s">
        <v>5360</v>
      </c>
      <c r="G466" s="242"/>
      <c r="H466" s="246">
        <v>4</v>
      </c>
      <c r="I466" s="247"/>
      <c r="J466" s="242"/>
      <c r="K466" s="242"/>
      <c r="L466" s="248"/>
      <c r="M466" s="249"/>
      <c r="N466" s="250"/>
      <c r="O466" s="250"/>
      <c r="P466" s="250"/>
      <c r="Q466" s="250"/>
      <c r="R466" s="250"/>
      <c r="S466" s="250"/>
      <c r="T466" s="251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52" t="s">
        <v>372</v>
      </c>
      <c r="AU466" s="252" t="s">
        <v>88</v>
      </c>
      <c r="AV466" s="13" t="s">
        <v>88</v>
      </c>
      <c r="AW466" s="13" t="s">
        <v>32</v>
      </c>
      <c r="AX466" s="13" t="s">
        <v>76</v>
      </c>
      <c r="AY466" s="252" t="s">
        <v>362</v>
      </c>
    </row>
    <row r="467" s="13" customFormat="1">
      <c r="A467" s="13"/>
      <c r="B467" s="241"/>
      <c r="C467" s="242"/>
      <c r="D467" s="243" t="s">
        <v>372</v>
      </c>
      <c r="E467" s="244" t="s">
        <v>1</v>
      </c>
      <c r="F467" s="245" t="s">
        <v>5363</v>
      </c>
      <c r="G467" s="242"/>
      <c r="H467" s="246">
        <v>3</v>
      </c>
      <c r="I467" s="247"/>
      <c r="J467" s="242"/>
      <c r="K467" s="242"/>
      <c r="L467" s="248"/>
      <c r="M467" s="249"/>
      <c r="N467" s="250"/>
      <c r="O467" s="250"/>
      <c r="P467" s="250"/>
      <c r="Q467" s="250"/>
      <c r="R467" s="250"/>
      <c r="S467" s="250"/>
      <c r="T467" s="251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2" t="s">
        <v>372</v>
      </c>
      <c r="AU467" s="252" t="s">
        <v>88</v>
      </c>
      <c r="AV467" s="13" t="s">
        <v>88</v>
      </c>
      <c r="AW467" s="13" t="s">
        <v>32</v>
      </c>
      <c r="AX467" s="13" t="s">
        <v>76</v>
      </c>
      <c r="AY467" s="252" t="s">
        <v>362</v>
      </c>
    </row>
    <row r="468" s="13" customFormat="1">
      <c r="A468" s="13"/>
      <c r="B468" s="241"/>
      <c r="C468" s="242"/>
      <c r="D468" s="243" t="s">
        <v>372</v>
      </c>
      <c r="E468" s="244" t="s">
        <v>1</v>
      </c>
      <c r="F468" s="245" t="s">
        <v>5364</v>
      </c>
      <c r="G468" s="242"/>
      <c r="H468" s="246">
        <v>66</v>
      </c>
      <c r="I468" s="247"/>
      <c r="J468" s="242"/>
      <c r="K468" s="242"/>
      <c r="L468" s="248"/>
      <c r="M468" s="249"/>
      <c r="N468" s="250"/>
      <c r="O468" s="250"/>
      <c r="P468" s="250"/>
      <c r="Q468" s="250"/>
      <c r="R468" s="250"/>
      <c r="S468" s="250"/>
      <c r="T468" s="251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2" t="s">
        <v>372</v>
      </c>
      <c r="AU468" s="252" t="s">
        <v>88</v>
      </c>
      <c r="AV468" s="13" t="s">
        <v>88</v>
      </c>
      <c r="AW468" s="13" t="s">
        <v>32</v>
      </c>
      <c r="AX468" s="13" t="s">
        <v>76</v>
      </c>
      <c r="AY468" s="252" t="s">
        <v>362</v>
      </c>
    </row>
    <row r="469" s="14" customFormat="1">
      <c r="A469" s="14"/>
      <c r="B469" s="263"/>
      <c r="C469" s="264"/>
      <c r="D469" s="243" t="s">
        <v>372</v>
      </c>
      <c r="E469" s="265" t="s">
        <v>1</v>
      </c>
      <c r="F469" s="266" t="s">
        <v>396</v>
      </c>
      <c r="G469" s="264"/>
      <c r="H469" s="267">
        <v>73</v>
      </c>
      <c r="I469" s="268"/>
      <c r="J469" s="264"/>
      <c r="K469" s="264"/>
      <c r="L469" s="269"/>
      <c r="M469" s="270"/>
      <c r="N469" s="271"/>
      <c r="O469" s="271"/>
      <c r="P469" s="271"/>
      <c r="Q469" s="271"/>
      <c r="R469" s="271"/>
      <c r="S469" s="271"/>
      <c r="T469" s="272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73" t="s">
        <v>372</v>
      </c>
      <c r="AU469" s="273" t="s">
        <v>88</v>
      </c>
      <c r="AV469" s="14" t="s">
        <v>370</v>
      </c>
      <c r="AW469" s="14" t="s">
        <v>32</v>
      </c>
      <c r="AX469" s="14" t="s">
        <v>83</v>
      </c>
      <c r="AY469" s="273" t="s">
        <v>362</v>
      </c>
    </row>
    <row r="470" s="2" customFormat="1" ht="24.15" customHeight="1">
      <c r="A470" s="39"/>
      <c r="B470" s="40"/>
      <c r="C470" s="228" t="s">
        <v>1507</v>
      </c>
      <c r="D470" s="228" t="s">
        <v>365</v>
      </c>
      <c r="E470" s="229" t="s">
        <v>3956</v>
      </c>
      <c r="F470" s="230" t="s">
        <v>3957</v>
      </c>
      <c r="G470" s="231" t="s">
        <v>470</v>
      </c>
      <c r="H470" s="232">
        <v>4</v>
      </c>
      <c r="I470" s="233"/>
      <c r="J470" s="234">
        <f>ROUND(I470*H470,2)</f>
        <v>0</v>
      </c>
      <c r="K470" s="230" t="s">
        <v>369</v>
      </c>
      <c r="L470" s="45"/>
      <c r="M470" s="235" t="s">
        <v>1</v>
      </c>
      <c r="N470" s="236" t="s">
        <v>42</v>
      </c>
      <c r="O470" s="92"/>
      <c r="P470" s="237">
        <f>O470*H470</f>
        <v>0</v>
      </c>
      <c r="Q470" s="237">
        <v>0.00075000000000000002</v>
      </c>
      <c r="R470" s="237">
        <f>Q470*H470</f>
        <v>0.0030000000000000001</v>
      </c>
      <c r="S470" s="237">
        <v>0</v>
      </c>
      <c r="T470" s="238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39" t="s">
        <v>440</v>
      </c>
      <c r="AT470" s="239" t="s">
        <v>365</v>
      </c>
      <c r="AU470" s="239" t="s">
        <v>88</v>
      </c>
      <c r="AY470" s="18" t="s">
        <v>362</v>
      </c>
      <c r="BE470" s="240">
        <f>IF(N470="základní",J470,0)</f>
        <v>0</v>
      </c>
      <c r="BF470" s="240">
        <f>IF(N470="snížená",J470,0)</f>
        <v>0</v>
      </c>
      <c r="BG470" s="240">
        <f>IF(N470="zákl. přenesená",J470,0)</f>
        <v>0</v>
      </c>
      <c r="BH470" s="240">
        <f>IF(N470="sníž. přenesená",J470,0)</f>
        <v>0</v>
      </c>
      <c r="BI470" s="240">
        <f>IF(N470="nulová",J470,0)</f>
        <v>0</v>
      </c>
      <c r="BJ470" s="18" t="s">
        <v>88</v>
      </c>
      <c r="BK470" s="240">
        <f>ROUND(I470*H470,2)</f>
        <v>0</v>
      </c>
      <c r="BL470" s="18" t="s">
        <v>440</v>
      </c>
      <c r="BM470" s="239" t="s">
        <v>2850</v>
      </c>
    </row>
    <row r="471" s="13" customFormat="1">
      <c r="A471" s="13"/>
      <c r="B471" s="241"/>
      <c r="C471" s="242"/>
      <c r="D471" s="243" t="s">
        <v>372</v>
      </c>
      <c r="E471" s="244" t="s">
        <v>1</v>
      </c>
      <c r="F471" s="245" t="s">
        <v>5360</v>
      </c>
      <c r="G471" s="242"/>
      <c r="H471" s="246">
        <v>4</v>
      </c>
      <c r="I471" s="247"/>
      <c r="J471" s="242"/>
      <c r="K471" s="242"/>
      <c r="L471" s="248"/>
      <c r="M471" s="249"/>
      <c r="N471" s="250"/>
      <c r="O471" s="250"/>
      <c r="P471" s="250"/>
      <c r="Q471" s="250"/>
      <c r="R471" s="250"/>
      <c r="S471" s="250"/>
      <c r="T471" s="251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2" t="s">
        <v>372</v>
      </c>
      <c r="AU471" s="252" t="s">
        <v>88</v>
      </c>
      <c r="AV471" s="13" t="s">
        <v>88</v>
      </c>
      <c r="AW471" s="13" t="s">
        <v>32</v>
      </c>
      <c r="AX471" s="13" t="s">
        <v>76</v>
      </c>
      <c r="AY471" s="252" t="s">
        <v>362</v>
      </c>
    </row>
    <row r="472" s="14" customFormat="1">
      <c r="A472" s="14"/>
      <c r="B472" s="263"/>
      <c r="C472" s="264"/>
      <c r="D472" s="243" t="s">
        <v>372</v>
      </c>
      <c r="E472" s="265" t="s">
        <v>1</v>
      </c>
      <c r="F472" s="266" t="s">
        <v>396</v>
      </c>
      <c r="G472" s="264"/>
      <c r="H472" s="267">
        <v>4</v>
      </c>
      <c r="I472" s="268"/>
      <c r="J472" s="264"/>
      <c r="K472" s="264"/>
      <c r="L472" s="269"/>
      <c r="M472" s="270"/>
      <c r="N472" s="271"/>
      <c r="O472" s="271"/>
      <c r="P472" s="271"/>
      <c r="Q472" s="271"/>
      <c r="R472" s="271"/>
      <c r="S472" s="271"/>
      <c r="T472" s="272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73" t="s">
        <v>372</v>
      </c>
      <c r="AU472" s="273" t="s">
        <v>88</v>
      </c>
      <c r="AV472" s="14" t="s">
        <v>370</v>
      </c>
      <c r="AW472" s="14" t="s">
        <v>32</v>
      </c>
      <c r="AX472" s="14" t="s">
        <v>83</v>
      </c>
      <c r="AY472" s="273" t="s">
        <v>362</v>
      </c>
    </row>
    <row r="473" s="2" customFormat="1" ht="16.5" customHeight="1">
      <c r="A473" s="39"/>
      <c r="B473" s="40"/>
      <c r="C473" s="228" t="s">
        <v>1514</v>
      </c>
      <c r="D473" s="228" t="s">
        <v>365</v>
      </c>
      <c r="E473" s="229" t="s">
        <v>3970</v>
      </c>
      <c r="F473" s="230" t="s">
        <v>3971</v>
      </c>
      <c r="G473" s="231" t="s">
        <v>3590</v>
      </c>
      <c r="H473" s="232">
        <v>70</v>
      </c>
      <c r="I473" s="233"/>
      <c r="J473" s="234">
        <f>ROUND(I473*H473,2)</f>
        <v>0</v>
      </c>
      <c r="K473" s="230" t="s">
        <v>471</v>
      </c>
      <c r="L473" s="45"/>
      <c r="M473" s="235" t="s">
        <v>1</v>
      </c>
      <c r="N473" s="236" t="s">
        <v>42</v>
      </c>
      <c r="O473" s="92"/>
      <c r="P473" s="237">
        <f>O473*H473</f>
        <v>0</v>
      </c>
      <c r="Q473" s="237">
        <v>0</v>
      </c>
      <c r="R473" s="237">
        <f>Q473*H473</f>
        <v>0</v>
      </c>
      <c r="S473" s="237">
        <v>0</v>
      </c>
      <c r="T473" s="238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39" t="s">
        <v>440</v>
      </c>
      <c r="AT473" s="239" t="s">
        <v>365</v>
      </c>
      <c r="AU473" s="239" t="s">
        <v>88</v>
      </c>
      <c r="AY473" s="18" t="s">
        <v>362</v>
      </c>
      <c r="BE473" s="240">
        <f>IF(N473="základní",J473,0)</f>
        <v>0</v>
      </c>
      <c r="BF473" s="240">
        <f>IF(N473="snížená",J473,0)</f>
        <v>0</v>
      </c>
      <c r="BG473" s="240">
        <f>IF(N473="zákl. přenesená",J473,0)</f>
        <v>0</v>
      </c>
      <c r="BH473" s="240">
        <f>IF(N473="sníž. přenesená",J473,0)</f>
        <v>0</v>
      </c>
      <c r="BI473" s="240">
        <f>IF(N473="nulová",J473,0)</f>
        <v>0</v>
      </c>
      <c r="BJ473" s="18" t="s">
        <v>88</v>
      </c>
      <c r="BK473" s="240">
        <f>ROUND(I473*H473,2)</f>
        <v>0</v>
      </c>
      <c r="BL473" s="18" t="s">
        <v>440</v>
      </c>
      <c r="BM473" s="239" t="s">
        <v>2853</v>
      </c>
    </row>
    <row r="474" s="13" customFormat="1">
      <c r="A474" s="13"/>
      <c r="B474" s="241"/>
      <c r="C474" s="242"/>
      <c r="D474" s="243" t="s">
        <v>372</v>
      </c>
      <c r="E474" s="244" t="s">
        <v>1</v>
      </c>
      <c r="F474" s="245" t="s">
        <v>5365</v>
      </c>
      <c r="G474" s="242"/>
      <c r="H474" s="246">
        <v>70</v>
      </c>
      <c r="I474" s="247"/>
      <c r="J474" s="242"/>
      <c r="K474" s="242"/>
      <c r="L474" s="248"/>
      <c r="M474" s="249"/>
      <c r="N474" s="250"/>
      <c r="O474" s="250"/>
      <c r="P474" s="250"/>
      <c r="Q474" s="250"/>
      <c r="R474" s="250"/>
      <c r="S474" s="250"/>
      <c r="T474" s="251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2" t="s">
        <v>372</v>
      </c>
      <c r="AU474" s="252" t="s">
        <v>88</v>
      </c>
      <c r="AV474" s="13" t="s">
        <v>88</v>
      </c>
      <c r="AW474" s="13" t="s">
        <v>32</v>
      </c>
      <c r="AX474" s="13" t="s">
        <v>76</v>
      </c>
      <c r="AY474" s="252" t="s">
        <v>362</v>
      </c>
    </row>
    <row r="475" s="14" customFormat="1">
      <c r="A475" s="14"/>
      <c r="B475" s="263"/>
      <c r="C475" s="264"/>
      <c r="D475" s="243" t="s">
        <v>372</v>
      </c>
      <c r="E475" s="265" t="s">
        <v>1</v>
      </c>
      <c r="F475" s="266" t="s">
        <v>396</v>
      </c>
      <c r="G475" s="264"/>
      <c r="H475" s="267">
        <v>70</v>
      </c>
      <c r="I475" s="268"/>
      <c r="J475" s="264"/>
      <c r="K475" s="264"/>
      <c r="L475" s="269"/>
      <c r="M475" s="270"/>
      <c r="N475" s="271"/>
      <c r="O475" s="271"/>
      <c r="P475" s="271"/>
      <c r="Q475" s="271"/>
      <c r="R475" s="271"/>
      <c r="S475" s="271"/>
      <c r="T475" s="272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73" t="s">
        <v>372</v>
      </c>
      <c r="AU475" s="273" t="s">
        <v>88</v>
      </c>
      <c r="AV475" s="14" t="s">
        <v>370</v>
      </c>
      <c r="AW475" s="14" t="s">
        <v>32</v>
      </c>
      <c r="AX475" s="14" t="s">
        <v>83</v>
      </c>
      <c r="AY475" s="273" t="s">
        <v>362</v>
      </c>
    </row>
    <row r="476" s="2" customFormat="1" ht="16.5" customHeight="1">
      <c r="A476" s="39"/>
      <c r="B476" s="40"/>
      <c r="C476" s="228" t="s">
        <v>1528</v>
      </c>
      <c r="D476" s="228" t="s">
        <v>365</v>
      </c>
      <c r="E476" s="229" t="s">
        <v>5366</v>
      </c>
      <c r="F476" s="230" t="s">
        <v>5367</v>
      </c>
      <c r="G476" s="231" t="s">
        <v>3590</v>
      </c>
      <c r="H476" s="232">
        <v>2</v>
      </c>
      <c r="I476" s="233"/>
      <c r="J476" s="234">
        <f>ROUND(I476*H476,2)</f>
        <v>0</v>
      </c>
      <c r="K476" s="230" t="s">
        <v>471</v>
      </c>
      <c r="L476" s="45"/>
      <c r="M476" s="235" t="s">
        <v>1</v>
      </c>
      <c r="N476" s="236" t="s">
        <v>42</v>
      </c>
      <c r="O476" s="92"/>
      <c r="P476" s="237">
        <f>O476*H476</f>
        <v>0</v>
      </c>
      <c r="Q476" s="237">
        <v>0</v>
      </c>
      <c r="R476" s="237">
        <f>Q476*H476</f>
        <v>0</v>
      </c>
      <c r="S476" s="237">
        <v>0</v>
      </c>
      <c r="T476" s="238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39" t="s">
        <v>440</v>
      </c>
      <c r="AT476" s="239" t="s">
        <v>365</v>
      </c>
      <c r="AU476" s="239" t="s">
        <v>88</v>
      </c>
      <c r="AY476" s="18" t="s">
        <v>362</v>
      </c>
      <c r="BE476" s="240">
        <f>IF(N476="základní",J476,0)</f>
        <v>0</v>
      </c>
      <c r="BF476" s="240">
        <f>IF(N476="snížená",J476,0)</f>
        <v>0</v>
      </c>
      <c r="BG476" s="240">
        <f>IF(N476="zákl. přenesená",J476,0)</f>
        <v>0</v>
      </c>
      <c r="BH476" s="240">
        <f>IF(N476="sníž. přenesená",J476,0)</f>
        <v>0</v>
      </c>
      <c r="BI476" s="240">
        <f>IF(N476="nulová",J476,0)</f>
        <v>0</v>
      </c>
      <c r="BJ476" s="18" t="s">
        <v>88</v>
      </c>
      <c r="BK476" s="240">
        <f>ROUND(I476*H476,2)</f>
        <v>0</v>
      </c>
      <c r="BL476" s="18" t="s">
        <v>440</v>
      </c>
      <c r="BM476" s="239" t="s">
        <v>2856</v>
      </c>
    </row>
    <row r="477" s="13" customFormat="1">
      <c r="A477" s="13"/>
      <c r="B477" s="241"/>
      <c r="C477" s="242"/>
      <c r="D477" s="243" t="s">
        <v>372</v>
      </c>
      <c r="E477" s="244" t="s">
        <v>1</v>
      </c>
      <c r="F477" s="245" t="s">
        <v>5368</v>
      </c>
      <c r="G477" s="242"/>
      <c r="H477" s="246">
        <v>2</v>
      </c>
      <c r="I477" s="247"/>
      <c r="J477" s="242"/>
      <c r="K477" s="242"/>
      <c r="L477" s="248"/>
      <c r="M477" s="249"/>
      <c r="N477" s="250"/>
      <c r="O477" s="250"/>
      <c r="P477" s="250"/>
      <c r="Q477" s="250"/>
      <c r="R477" s="250"/>
      <c r="S477" s="250"/>
      <c r="T477" s="251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52" t="s">
        <v>372</v>
      </c>
      <c r="AU477" s="252" t="s">
        <v>88</v>
      </c>
      <c r="AV477" s="13" t="s">
        <v>88</v>
      </c>
      <c r="AW477" s="13" t="s">
        <v>32</v>
      </c>
      <c r="AX477" s="13" t="s">
        <v>76</v>
      </c>
      <c r="AY477" s="252" t="s">
        <v>362</v>
      </c>
    </row>
    <row r="478" s="14" customFormat="1">
      <c r="A478" s="14"/>
      <c r="B478" s="263"/>
      <c r="C478" s="264"/>
      <c r="D478" s="243" t="s">
        <v>372</v>
      </c>
      <c r="E478" s="265" t="s">
        <v>1</v>
      </c>
      <c r="F478" s="266" t="s">
        <v>396</v>
      </c>
      <c r="G478" s="264"/>
      <c r="H478" s="267">
        <v>2</v>
      </c>
      <c r="I478" s="268"/>
      <c r="J478" s="264"/>
      <c r="K478" s="264"/>
      <c r="L478" s="269"/>
      <c r="M478" s="270"/>
      <c r="N478" s="271"/>
      <c r="O478" s="271"/>
      <c r="P478" s="271"/>
      <c r="Q478" s="271"/>
      <c r="R478" s="271"/>
      <c r="S478" s="271"/>
      <c r="T478" s="272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73" t="s">
        <v>372</v>
      </c>
      <c r="AU478" s="273" t="s">
        <v>88</v>
      </c>
      <c r="AV478" s="14" t="s">
        <v>370</v>
      </c>
      <c r="AW478" s="14" t="s">
        <v>32</v>
      </c>
      <c r="AX478" s="14" t="s">
        <v>83</v>
      </c>
      <c r="AY478" s="273" t="s">
        <v>362</v>
      </c>
    </row>
    <row r="479" s="2" customFormat="1" ht="33" customHeight="1">
      <c r="A479" s="39"/>
      <c r="B479" s="40"/>
      <c r="C479" s="228" t="s">
        <v>1532</v>
      </c>
      <c r="D479" s="228" t="s">
        <v>365</v>
      </c>
      <c r="E479" s="229" t="s">
        <v>5369</v>
      </c>
      <c r="F479" s="230" t="s">
        <v>5370</v>
      </c>
      <c r="G479" s="231" t="s">
        <v>3590</v>
      </c>
      <c r="H479" s="232">
        <v>3</v>
      </c>
      <c r="I479" s="233"/>
      <c r="J479" s="234">
        <f>ROUND(I479*H479,2)</f>
        <v>0</v>
      </c>
      <c r="K479" s="230" t="s">
        <v>369</v>
      </c>
      <c r="L479" s="45"/>
      <c r="M479" s="235" t="s">
        <v>1</v>
      </c>
      <c r="N479" s="236" t="s">
        <v>42</v>
      </c>
      <c r="O479" s="92"/>
      <c r="P479" s="237">
        <f>O479*H479</f>
        <v>0</v>
      </c>
      <c r="Q479" s="237">
        <v>0.0050600000000000003</v>
      </c>
      <c r="R479" s="237">
        <f>Q479*H479</f>
        <v>0.015180000000000001</v>
      </c>
      <c r="S479" s="237">
        <v>0</v>
      </c>
      <c r="T479" s="238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39" t="s">
        <v>440</v>
      </c>
      <c r="AT479" s="239" t="s">
        <v>365</v>
      </c>
      <c r="AU479" s="239" t="s">
        <v>88</v>
      </c>
      <c r="AY479" s="18" t="s">
        <v>362</v>
      </c>
      <c r="BE479" s="240">
        <f>IF(N479="základní",J479,0)</f>
        <v>0</v>
      </c>
      <c r="BF479" s="240">
        <f>IF(N479="snížená",J479,0)</f>
        <v>0</v>
      </c>
      <c r="BG479" s="240">
        <f>IF(N479="zákl. přenesená",J479,0)</f>
        <v>0</v>
      </c>
      <c r="BH479" s="240">
        <f>IF(N479="sníž. přenesená",J479,0)</f>
        <v>0</v>
      </c>
      <c r="BI479" s="240">
        <f>IF(N479="nulová",J479,0)</f>
        <v>0</v>
      </c>
      <c r="BJ479" s="18" t="s">
        <v>88</v>
      </c>
      <c r="BK479" s="240">
        <f>ROUND(I479*H479,2)</f>
        <v>0</v>
      </c>
      <c r="BL479" s="18" t="s">
        <v>440</v>
      </c>
      <c r="BM479" s="239" t="s">
        <v>2860</v>
      </c>
    </row>
    <row r="480" s="13" customFormat="1">
      <c r="A480" s="13"/>
      <c r="B480" s="241"/>
      <c r="C480" s="242"/>
      <c r="D480" s="243" t="s">
        <v>372</v>
      </c>
      <c r="E480" s="244" t="s">
        <v>1</v>
      </c>
      <c r="F480" s="245" t="s">
        <v>5371</v>
      </c>
      <c r="G480" s="242"/>
      <c r="H480" s="246">
        <v>3</v>
      </c>
      <c r="I480" s="247"/>
      <c r="J480" s="242"/>
      <c r="K480" s="242"/>
      <c r="L480" s="248"/>
      <c r="M480" s="249"/>
      <c r="N480" s="250"/>
      <c r="O480" s="250"/>
      <c r="P480" s="250"/>
      <c r="Q480" s="250"/>
      <c r="R480" s="250"/>
      <c r="S480" s="250"/>
      <c r="T480" s="251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2" t="s">
        <v>372</v>
      </c>
      <c r="AU480" s="252" t="s">
        <v>88</v>
      </c>
      <c r="AV480" s="13" t="s">
        <v>88</v>
      </c>
      <c r="AW480" s="13" t="s">
        <v>32</v>
      </c>
      <c r="AX480" s="13" t="s">
        <v>76</v>
      </c>
      <c r="AY480" s="252" t="s">
        <v>362</v>
      </c>
    </row>
    <row r="481" s="14" customFormat="1">
      <c r="A481" s="14"/>
      <c r="B481" s="263"/>
      <c r="C481" s="264"/>
      <c r="D481" s="243" t="s">
        <v>372</v>
      </c>
      <c r="E481" s="265" t="s">
        <v>1</v>
      </c>
      <c r="F481" s="266" t="s">
        <v>396</v>
      </c>
      <c r="G481" s="264"/>
      <c r="H481" s="267">
        <v>3</v>
      </c>
      <c r="I481" s="268"/>
      <c r="J481" s="264"/>
      <c r="K481" s="264"/>
      <c r="L481" s="269"/>
      <c r="M481" s="270"/>
      <c r="N481" s="271"/>
      <c r="O481" s="271"/>
      <c r="P481" s="271"/>
      <c r="Q481" s="271"/>
      <c r="R481" s="271"/>
      <c r="S481" s="271"/>
      <c r="T481" s="272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73" t="s">
        <v>372</v>
      </c>
      <c r="AU481" s="273" t="s">
        <v>88</v>
      </c>
      <c r="AV481" s="14" t="s">
        <v>370</v>
      </c>
      <c r="AW481" s="14" t="s">
        <v>32</v>
      </c>
      <c r="AX481" s="14" t="s">
        <v>83</v>
      </c>
      <c r="AY481" s="273" t="s">
        <v>362</v>
      </c>
    </row>
    <row r="482" s="2" customFormat="1" ht="24.15" customHeight="1">
      <c r="A482" s="39"/>
      <c r="B482" s="40"/>
      <c r="C482" s="228" t="s">
        <v>1549</v>
      </c>
      <c r="D482" s="228" t="s">
        <v>365</v>
      </c>
      <c r="E482" s="229" t="s">
        <v>3974</v>
      </c>
      <c r="F482" s="230" t="s">
        <v>3975</v>
      </c>
      <c r="G482" s="231" t="s">
        <v>3590</v>
      </c>
      <c r="H482" s="232">
        <v>75</v>
      </c>
      <c r="I482" s="233"/>
      <c r="J482" s="234">
        <f>ROUND(I482*H482,2)</f>
        <v>0</v>
      </c>
      <c r="K482" s="230" t="s">
        <v>369</v>
      </c>
      <c r="L482" s="45"/>
      <c r="M482" s="235" t="s">
        <v>1</v>
      </c>
      <c r="N482" s="236" t="s">
        <v>42</v>
      </c>
      <c r="O482" s="92"/>
      <c r="P482" s="237">
        <f>O482*H482</f>
        <v>0</v>
      </c>
      <c r="Q482" s="237">
        <v>0.0018</v>
      </c>
      <c r="R482" s="237">
        <f>Q482*H482</f>
        <v>0.13500000000000001</v>
      </c>
      <c r="S482" s="237">
        <v>0</v>
      </c>
      <c r="T482" s="238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39" t="s">
        <v>440</v>
      </c>
      <c r="AT482" s="239" t="s">
        <v>365</v>
      </c>
      <c r="AU482" s="239" t="s">
        <v>88</v>
      </c>
      <c r="AY482" s="18" t="s">
        <v>362</v>
      </c>
      <c r="BE482" s="240">
        <f>IF(N482="základní",J482,0)</f>
        <v>0</v>
      </c>
      <c r="BF482" s="240">
        <f>IF(N482="snížená",J482,0)</f>
        <v>0</v>
      </c>
      <c r="BG482" s="240">
        <f>IF(N482="zákl. přenesená",J482,0)</f>
        <v>0</v>
      </c>
      <c r="BH482" s="240">
        <f>IF(N482="sníž. přenesená",J482,0)</f>
        <v>0</v>
      </c>
      <c r="BI482" s="240">
        <f>IF(N482="nulová",J482,0)</f>
        <v>0</v>
      </c>
      <c r="BJ482" s="18" t="s">
        <v>88</v>
      </c>
      <c r="BK482" s="240">
        <f>ROUND(I482*H482,2)</f>
        <v>0</v>
      </c>
      <c r="BL482" s="18" t="s">
        <v>440</v>
      </c>
      <c r="BM482" s="239" t="s">
        <v>3958</v>
      </c>
    </row>
    <row r="483" s="13" customFormat="1">
      <c r="A483" s="13"/>
      <c r="B483" s="241"/>
      <c r="C483" s="242"/>
      <c r="D483" s="243" t="s">
        <v>372</v>
      </c>
      <c r="E483" s="244" t="s">
        <v>1</v>
      </c>
      <c r="F483" s="245" t="s">
        <v>5372</v>
      </c>
      <c r="G483" s="242"/>
      <c r="H483" s="246">
        <v>75</v>
      </c>
      <c r="I483" s="247"/>
      <c r="J483" s="242"/>
      <c r="K483" s="242"/>
      <c r="L483" s="248"/>
      <c r="M483" s="249"/>
      <c r="N483" s="250"/>
      <c r="O483" s="250"/>
      <c r="P483" s="250"/>
      <c r="Q483" s="250"/>
      <c r="R483" s="250"/>
      <c r="S483" s="250"/>
      <c r="T483" s="251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52" t="s">
        <v>372</v>
      </c>
      <c r="AU483" s="252" t="s">
        <v>88</v>
      </c>
      <c r="AV483" s="13" t="s">
        <v>88</v>
      </c>
      <c r="AW483" s="13" t="s">
        <v>32</v>
      </c>
      <c r="AX483" s="13" t="s">
        <v>76</v>
      </c>
      <c r="AY483" s="252" t="s">
        <v>362</v>
      </c>
    </row>
    <row r="484" s="14" customFormat="1">
      <c r="A484" s="14"/>
      <c r="B484" s="263"/>
      <c r="C484" s="264"/>
      <c r="D484" s="243" t="s">
        <v>372</v>
      </c>
      <c r="E484" s="265" t="s">
        <v>1</v>
      </c>
      <c r="F484" s="266" t="s">
        <v>396</v>
      </c>
      <c r="G484" s="264"/>
      <c r="H484" s="267">
        <v>75</v>
      </c>
      <c r="I484" s="268"/>
      <c r="J484" s="264"/>
      <c r="K484" s="264"/>
      <c r="L484" s="269"/>
      <c r="M484" s="270"/>
      <c r="N484" s="271"/>
      <c r="O484" s="271"/>
      <c r="P484" s="271"/>
      <c r="Q484" s="271"/>
      <c r="R484" s="271"/>
      <c r="S484" s="271"/>
      <c r="T484" s="272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73" t="s">
        <v>372</v>
      </c>
      <c r="AU484" s="273" t="s">
        <v>88</v>
      </c>
      <c r="AV484" s="14" t="s">
        <v>370</v>
      </c>
      <c r="AW484" s="14" t="s">
        <v>32</v>
      </c>
      <c r="AX484" s="14" t="s">
        <v>83</v>
      </c>
      <c r="AY484" s="273" t="s">
        <v>362</v>
      </c>
    </row>
    <row r="485" s="2" customFormat="1" ht="16.5" customHeight="1">
      <c r="A485" s="39"/>
      <c r="B485" s="40"/>
      <c r="C485" s="228" t="s">
        <v>1555</v>
      </c>
      <c r="D485" s="228" t="s">
        <v>365</v>
      </c>
      <c r="E485" s="229" t="s">
        <v>3977</v>
      </c>
      <c r="F485" s="230" t="s">
        <v>3978</v>
      </c>
      <c r="G485" s="231" t="s">
        <v>470</v>
      </c>
      <c r="H485" s="232">
        <v>75</v>
      </c>
      <c r="I485" s="233"/>
      <c r="J485" s="234">
        <f>ROUND(I485*H485,2)</f>
        <v>0</v>
      </c>
      <c r="K485" s="230" t="s">
        <v>369</v>
      </c>
      <c r="L485" s="45"/>
      <c r="M485" s="235" t="s">
        <v>1</v>
      </c>
      <c r="N485" s="236" t="s">
        <v>42</v>
      </c>
      <c r="O485" s="92"/>
      <c r="P485" s="237">
        <f>O485*H485</f>
        <v>0</v>
      </c>
      <c r="Q485" s="237">
        <v>0.00036000000000000002</v>
      </c>
      <c r="R485" s="237">
        <f>Q485*H485</f>
        <v>0.027000000000000003</v>
      </c>
      <c r="S485" s="237">
        <v>0</v>
      </c>
      <c r="T485" s="238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39" t="s">
        <v>440</v>
      </c>
      <c r="AT485" s="239" t="s">
        <v>365</v>
      </c>
      <c r="AU485" s="239" t="s">
        <v>88</v>
      </c>
      <c r="AY485" s="18" t="s">
        <v>362</v>
      </c>
      <c r="BE485" s="240">
        <f>IF(N485="základní",J485,0)</f>
        <v>0</v>
      </c>
      <c r="BF485" s="240">
        <f>IF(N485="snížená",J485,0)</f>
        <v>0</v>
      </c>
      <c r="BG485" s="240">
        <f>IF(N485="zákl. přenesená",J485,0)</f>
        <v>0</v>
      </c>
      <c r="BH485" s="240">
        <f>IF(N485="sníž. přenesená",J485,0)</f>
        <v>0</v>
      </c>
      <c r="BI485" s="240">
        <f>IF(N485="nulová",J485,0)</f>
        <v>0</v>
      </c>
      <c r="BJ485" s="18" t="s">
        <v>88</v>
      </c>
      <c r="BK485" s="240">
        <f>ROUND(I485*H485,2)</f>
        <v>0</v>
      </c>
      <c r="BL485" s="18" t="s">
        <v>440</v>
      </c>
      <c r="BM485" s="239" t="s">
        <v>3961</v>
      </c>
    </row>
    <row r="486" s="13" customFormat="1">
      <c r="A486" s="13"/>
      <c r="B486" s="241"/>
      <c r="C486" s="242"/>
      <c r="D486" s="243" t="s">
        <v>372</v>
      </c>
      <c r="E486" s="244" t="s">
        <v>1</v>
      </c>
      <c r="F486" s="245" t="s">
        <v>5372</v>
      </c>
      <c r="G486" s="242"/>
      <c r="H486" s="246">
        <v>75</v>
      </c>
      <c r="I486" s="247"/>
      <c r="J486" s="242"/>
      <c r="K486" s="242"/>
      <c r="L486" s="248"/>
      <c r="M486" s="249"/>
      <c r="N486" s="250"/>
      <c r="O486" s="250"/>
      <c r="P486" s="250"/>
      <c r="Q486" s="250"/>
      <c r="R486" s="250"/>
      <c r="S486" s="250"/>
      <c r="T486" s="251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2" t="s">
        <v>372</v>
      </c>
      <c r="AU486" s="252" t="s">
        <v>88</v>
      </c>
      <c r="AV486" s="13" t="s">
        <v>88</v>
      </c>
      <c r="AW486" s="13" t="s">
        <v>32</v>
      </c>
      <c r="AX486" s="13" t="s">
        <v>76</v>
      </c>
      <c r="AY486" s="252" t="s">
        <v>362</v>
      </c>
    </row>
    <row r="487" s="14" customFormat="1">
      <c r="A487" s="14"/>
      <c r="B487" s="263"/>
      <c r="C487" s="264"/>
      <c r="D487" s="243" t="s">
        <v>372</v>
      </c>
      <c r="E487" s="265" t="s">
        <v>1</v>
      </c>
      <c r="F487" s="266" t="s">
        <v>396</v>
      </c>
      <c r="G487" s="264"/>
      <c r="H487" s="267">
        <v>75</v>
      </c>
      <c r="I487" s="268"/>
      <c r="J487" s="264"/>
      <c r="K487" s="264"/>
      <c r="L487" s="269"/>
      <c r="M487" s="270"/>
      <c r="N487" s="271"/>
      <c r="O487" s="271"/>
      <c r="P487" s="271"/>
      <c r="Q487" s="271"/>
      <c r="R487" s="271"/>
      <c r="S487" s="271"/>
      <c r="T487" s="272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73" t="s">
        <v>372</v>
      </c>
      <c r="AU487" s="273" t="s">
        <v>88</v>
      </c>
      <c r="AV487" s="14" t="s">
        <v>370</v>
      </c>
      <c r="AW487" s="14" t="s">
        <v>32</v>
      </c>
      <c r="AX487" s="14" t="s">
        <v>83</v>
      </c>
      <c r="AY487" s="273" t="s">
        <v>362</v>
      </c>
    </row>
    <row r="488" s="2" customFormat="1" ht="16.5" customHeight="1">
      <c r="A488" s="39"/>
      <c r="B488" s="40"/>
      <c r="C488" s="228" t="s">
        <v>1559</v>
      </c>
      <c r="D488" s="228" t="s">
        <v>365</v>
      </c>
      <c r="E488" s="229" t="s">
        <v>3980</v>
      </c>
      <c r="F488" s="230" t="s">
        <v>3981</v>
      </c>
      <c r="G488" s="231" t="s">
        <v>470</v>
      </c>
      <c r="H488" s="232">
        <v>75</v>
      </c>
      <c r="I488" s="233"/>
      <c r="J488" s="234">
        <f>ROUND(I488*H488,2)</f>
        <v>0</v>
      </c>
      <c r="K488" s="230" t="s">
        <v>369</v>
      </c>
      <c r="L488" s="45"/>
      <c r="M488" s="235" t="s">
        <v>1</v>
      </c>
      <c r="N488" s="236" t="s">
        <v>42</v>
      </c>
      <c r="O488" s="92"/>
      <c r="P488" s="237">
        <f>O488*H488</f>
        <v>0</v>
      </c>
      <c r="Q488" s="237">
        <v>0.00027999999999999998</v>
      </c>
      <c r="R488" s="237">
        <f>Q488*H488</f>
        <v>0.020999999999999998</v>
      </c>
      <c r="S488" s="237">
        <v>0</v>
      </c>
      <c r="T488" s="238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39" t="s">
        <v>440</v>
      </c>
      <c r="AT488" s="239" t="s">
        <v>365</v>
      </c>
      <c r="AU488" s="239" t="s">
        <v>88</v>
      </c>
      <c r="AY488" s="18" t="s">
        <v>362</v>
      </c>
      <c r="BE488" s="240">
        <f>IF(N488="základní",J488,0)</f>
        <v>0</v>
      </c>
      <c r="BF488" s="240">
        <f>IF(N488="snížená",J488,0)</f>
        <v>0</v>
      </c>
      <c r="BG488" s="240">
        <f>IF(N488="zákl. přenesená",J488,0)</f>
        <v>0</v>
      </c>
      <c r="BH488" s="240">
        <f>IF(N488="sníž. přenesená",J488,0)</f>
        <v>0</v>
      </c>
      <c r="BI488" s="240">
        <f>IF(N488="nulová",J488,0)</f>
        <v>0</v>
      </c>
      <c r="BJ488" s="18" t="s">
        <v>88</v>
      </c>
      <c r="BK488" s="240">
        <f>ROUND(I488*H488,2)</f>
        <v>0</v>
      </c>
      <c r="BL488" s="18" t="s">
        <v>440</v>
      </c>
      <c r="BM488" s="239" t="s">
        <v>3965</v>
      </c>
    </row>
    <row r="489" s="13" customFormat="1">
      <c r="A489" s="13"/>
      <c r="B489" s="241"/>
      <c r="C489" s="242"/>
      <c r="D489" s="243" t="s">
        <v>372</v>
      </c>
      <c r="E489" s="244" t="s">
        <v>1</v>
      </c>
      <c r="F489" s="245" t="s">
        <v>5372</v>
      </c>
      <c r="G489" s="242"/>
      <c r="H489" s="246">
        <v>75</v>
      </c>
      <c r="I489" s="247"/>
      <c r="J489" s="242"/>
      <c r="K489" s="242"/>
      <c r="L489" s="248"/>
      <c r="M489" s="249"/>
      <c r="N489" s="250"/>
      <c r="O489" s="250"/>
      <c r="P489" s="250"/>
      <c r="Q489" s="250"/>
      <c r="R489" s="250"/>
      <c r="S489" s="250"/>
      <c r="T489" s="251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2" t="s">
        <v>372</v>
      </c>
      <c r="AU489" s="252" t="s">
        <v>88</v>
      </c>
      <c r="AV489" s="13" t="s">
        <v>88</v>
      </c>
      <c r="AW489" s="13" t="s">
        <v>32</v>
      </c>
      <c r="AX489" s="13" t="s">
        <v>76</v>
      </c>
      <c r="AY489" s="252" t="s">
        <v>362</v>
      </c>
    </row>
    <row r="490" s="14" customFormat="1">
      <c r="A490" s="14"/>
      <c r="B490" s="263"/>
      <c r="C490" s="264"/>
      <c r="D490" s="243" t="s">
        <v>372</v>
      </c>
      <c r="E490" s="265" t="s">
        <v>1</v>
      </c>
      <c r="F490" s="266" t="s">
        <v>396</v>
      </c>
      <c r="G490" s="264"/>
      <c r="H490" s="267">
        <v>75</v>
      </c>
      <c r="I490" s="268"/>
      <c r="J490" s="264"/>
      <c r="K490" s="264"/>
      <c r="L490" s="269"/>
      <c r="M490" s="270"/>
      <c r="N490" s="271"/>
      <c r="O490" s="271"/>
      <c r="P490" s="271"/>
      <c r="Q490" s="271"/>
      <c r="R490" s="271"/>
      <c r="S490" s="271"/>
      <c r="T490" s="272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73" t="s">
        <v>372</v>
      </c>
      <c r="AU490" s="273" t="s">
        <v>88</v>
      </c>
      <c r="AV490" s="14" t="s">
        <v>370</v>
      </c>
      <c r="AW490" s="14" t="s">
        <v>32</v>
      </c>
      <c r="AX490" s="14" t="s">
        <v>83</v>
      </c>
      <c r="AY490" s="273" t="s">
        <v>362</v>
      </c>
    </row>
    <row r="491" s="2" customFormat="1" ht="24.15" customHeight="1">
      <c r="A491" s="39"/>
      <c r="B491" s="40"/>
      <c r="C491" s="228" t="s">
        <v>1564</v>
      </c>
      <c r="D491" s="228" t="s">
        <v>365</v>
      </c>
      <c r="E491" s="229" t="s">
        <v>3983</v>
      </c>
      <c r="F491" s="230" t="s">
        <v>3984</v>
      </c>
      <c r="G491" s="231" t="s">
        <v>3590</v>
      </c>
      <c r="H491" s="232">
        <v>6</v>
      </c>
      <c r="I491" s="233"/>
      <c r="J491" s="234">
        <f>ROUND(I491*H491,2)</f>
        <v>0</v>
      </c>
      <c r="K491" s="230" t="s">
        <v>471</v>
      </c>
      <c r="L491" s="45"/>
      <c r="M491" s="235" t="s">
        <v>1</v>
      </c>
      <c r="N491" s="236" t="s">
        <v>42</v>
      </c>
      <c r="O491" s="92"/>
      <c r="P491" s="237">
        <f>O491*H491</f>
        <v>0</v>
      </c>
      <c r="Q491" s="237">
        <v>0</v>
      </c>
      <c r="R491" s="237">
        <f>Q491*H491</f>
        <v>0</v>
      </c>
      <c r="S491" s="237">
        <v>0</v>
      </c>
      <c r="T491" s="238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39" t="s">
        <v>440</v>
      </c>
      <c r="AT491" s="239" t="s">
        <v>365</v>
      </c>
      <c r="AU491" s="239" t="s">
        <v>88</v>
      </c>
      <c r="AY491" s="18" t="s">
        <v>362</v>
      </c>
      <c r="BE491" s="240">
        <f>IF(N491="základní",J491,0)</f>
        <v>0</v>
      </c>
      <c r="BF491" s="240">
        <f>IF(N491="snížená",J491,0)</f>
        <v>0</v>
      </c>
      <c r="BG491" s="240">
        <f>IF(N491="zákl. přenesená",J491,0)</f>
        <v>0</v>
      </c>
      <c r="BH491" s="240">
        <f>IF(N491="sníž. přenesená",J491,0)</f>
        <v>0</v>
      </c>
      <c r="BI491" s="240">
        <f>IF(N491="nulová",J491,0)</f>
        <v>0</v>
      </c>
      <c r="BJ491" s="18" t="s">
        <v>88</v>
      </c>
      <c r="BK491" s="240">
        <f>ROUND(I491*H491,2)</f>
        <v>0</v>
      </c>
      <c r="BL491" s="18" t="s">
        <v>440</v>
      </c>
      <c r="BM491" s="239" t="s">
        <v>3969</v>
      </c>
    </row>
    <row r="492" s="13" customFormat="1">
      <c r="A492" s="13"/>
      <c r="B492" s="241"/>
      <c r="C492" s="242"/>
      <c r="D492" s="243" t="s">
        <v>372</v>
      </c>
      <c r="E492" s="244" t="s">
        <v>1</v>
      </c>
      <c r="F492" s="245" t="s">
        <v>3986</v>
      </c>
      <c r="G492" s="242"/>
      <c r="H492" s="246">
        <v>6</v>
      </c>
      <c r="I492" s="247"/>
      <c r="J492" s="242"/>
      <c r="K492" s="242"/>
      <c r="L492" s="248"/>
      <c r="M492" s="249"/>
      <c r="N492" s="250"/>
      <c r="O492" s="250"/>
      <c r="P492" s="250"/>
      <c r="Q492" s="250"/>
      <c r="R492" s="250"/>
      <c r="S492" s="250"/>
      <c r="T492" s="251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52" t="s">
        <v>372</v>
      </c>
      <c r="AU492" s="252" t="s">
        <v>88</v>
      </c>
      <c r="AV492" s="13" t="s">
        <v>88</v>
      </c>
      <c r="AW492" s="13" t="s">
        <v>32</v>
      </c>
      <c r="AX492" s="13" t="s">
        <v>76</v>
      </c>
      <c r="AY492" s="252" t="s">
        <v>362</v>
      </c>
    </row>
    <row r="493" s="14" customFormat="1">
      <c r="A493" s="14"/>
      <c r="B493" s="263"/>
      <c r="C493" s="264"/>
      <c r="D493" s="243" t="s">
        <v>372</v>
      </c>
      <c r="E493" s="265" t="s">
        <v>1</v>
      </c>
      <c r="F493" s="266" t="s">
        <v>396</v>
      </c>
      <c r="G493" s="264"/>
      <c r="H493" s="267">
        <v>6</v>
      </c>
      <c r="I493" s="268"/>
      <c r="J493" s="264"/>
      <c r="K493" s="264"/>
      <c r="L493" s="269"/>
      <c r="M493" s="270"/>
      <c r="N493" s="271"/>
      <c r="O493" s="271"/>
      <c r="P493" s="271"/>
      <c r="Q493" s="271"/>
      <c r="R493" s="271"/>
      <c r="S493" s="271"/>
      <c r="T493" s="272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73" t="s">
        <v>372</v>
      </c>
      <c r="AU493" s="273" t="s">
        <v>88</v>
      </c>
      <c r="AV493" s="14" t="s">
        <v>370</v>
      </c>
      <c r="AW493" s="14" t="s">
        <v>32</v>
      </c>
      <c r="AX493" s="14" t="s">
        <v>83</v>
      </c>
      <c r="AY493" s="273" t="s">
        <v>362</v>
      </c>
    </row>
    <row r="494" s="2" customFormat="1" ht="24.15" customHeight="1">
      <c r="A494" s="39"/>
      <c r="B494" s="40"/>
      <c r="C494" s="228" t="s">
        <v>1576</v>
      </c>
      <c r="D494" s="228" t="s">
        <v>365</v>
      </c>
      <c r="E494" s="229" t="s">
        <v>3987</v>
      </c>
      <c r="F494" s="230" t="s">
        <v>3988</v>
      </c>
      <c r="G494" s="231" t="s">
        <v>3590</v>
      </c>
      <c r="H494" s="232">
        <v>6</v>
      </c>
      <c r="I494" s="233"/>
      <c r="J494" s="234">
        <f>ROUND(I494*H494,2)</f>
        <v>0</v>
      </c>
      <c r="K494" s="230" t="s">
        <v>369</v>
      </c>
      <c r="L494" s="45"/>
      <c r="M494" s="235" t="s">
        <v>1</v>
      </c>
      <c r="N494" s="236" t="s">
        <v>42</v>
      </c>
      <c r="O494" s="92"/>
      <c r="P494" s="237">
        <f>O494*H494</f>
        <v>0</v>
      </c>
      <c r="Q494" s="237">
        <v>0.0037100000000000002</v>
      </c>
      <c r="R494" s="237">
        <f>Q494*H494</f>
        <v>0.022260000000000002</v>
      </c>
      <c r="S494" s="237">
        <v>0</v>
      </c>
      <c r="T494" s="238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39" t="s">
        <v>440</v>
      </c>
      <c r="AT494" s="239" t="s">
        <v>365</v>
      </c>
      <c r="AU494" s="239" t="s">
        <v>88</v>
      </c>
      <c r="AY494" s="18" t="s">
        <v>362</v>
      </c>
      <c r="BE494" s="240">
        <f>IF(N494="základní",J494,0)</f>
        <v>0</v>
      </c>
      <c r="BF494" s="240">
        <f>IF(N494="snížená",J494,0)</f>
        <v>0</v>
      </c>
      <c r="BG494" s="240">
        <f>IF(N494="zákl. přenesená",J494,0)</f>
        <v>0</v>
      </c>
      <c r="BH494" s="240">
        <f>IF(N494="sníž. přenesená",J494,0)</f>
        <v>0</v>
      </c>
      <c r="BI494" s="240">
        <f>IF(N494="nulová",J494,0)</f>
        <v>0</v>
      </c>
      <c r="BJ494" s="18" t="s">
        <v>88</v>
      </c>
      <c r="BK494" s="240">
        <f>ROUND(I494*H494,2)</f>
        <v>0</v>
      </c>
      <c r="BL494" s="18" t="s">
        <v>440</v>
      </c>
      <c r="BM494" s="239" t="s">
        <v>3972</v>
      </c>
    </row>
    <row r="495" s="13" customFormat="1">
      <c r="A495" s="13"/>
      <c r="B495" s="241"/>
      <c r="C495" s="242"/>
      <c r="D495" s="243" t="s">
        <v>372</v>
      </c>
      <c r="E495" s="244" t="s">
        <v>1</v>
      </c>
      <c r="F495" s="245" t="s">
        <v>3986</v>
      </c>
      <c r="G495" s="242"/>
      <c r="H495" s="246">
        <v>6</v>
      </c>
      <c r="I495" s="247"/>
      <c r="J495" s="242"/>
      <c r="K495" s="242"/>
      <c r="L495" s="248"/>
      <c r="M495" s="249"/>
      <c r="N495" s="250"/>
      <c r="O495" s="250"/>
      <c r="P495" s="250"/>
      <c r="Q495" s="250"/>
      <c r="R495" s="250"/>
      <c r="S495" s="250"/>
      <c r="T495" s="251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52" t="s">
        <v>372</v>
      </c>
      <c r="AU495" s="252" t="s">
        <v>88</v>
      </c>
      <c r="AV495" s="13" t="s">
        <v>88</v>
      </c>
      <c r="AW495" s="13" t="s">
        <v>32</v>
      </c>
      <c r="AX495" s="13" t="s">
        <v>76</v>
      </c>
      <c r="AY495" s="252" t="s">
        <v>362</v>
      </c>
    </row>
    <row r="496" s="14" customFormat="1">
      <c r="A496" s="14"/>
      <c r="B496" s="263"/>
      <c r="C496" s="264"/>
      <c r="D496" s="243" t="s">
        <v>372</v>
      </c>
      <c r="E496" s="265" t="s">
        <v>1</v>
      </c>
      <c r="F496" s="266" t="s">
        <v>396</v>
      </c>
      <c r="G496" s="264"/>
      <c r="H496" s="267">
        <v>6</v>
      </c>
      <c r="I496" s="268"/>
      <c r="J496" s="264"/>
      <c r="K496" s="264"/>
      <c r="L496" s="269"/>
      <c r="M496" s="270"/>
      <c r="N496" s="271"/>
      <c r="O496" s="271"/>
      <c r="P496" s="271"/>
      <c r="Q496" s="271"/>
      <c r="R496" s="271"/>
      <c r="S496" s="271"/>
      <c r="T496" s="272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73" t="s">
        <v>372</v>
      </c>
      <c r="AU496" s="273" t="s">
        <v>88</v>
      </c>
      <c r="AV496" s="14" t="s">
        <v>370</v>
      </c>
      <c r="AW496" s="14" t="s">
        <v>32</v>
      </c>
      <c r="AX496" s="14" t="s">
        <v>83</v>
      </c>
      <c r="AY496" s="273" t="s">
        <v>362</v>
      </c>
    </row>
    <row r="497" s="2" customFormat="1" ht="24.15" customHeight="1">
      <c r="A497" s="39"/>
      <c r="B497" s="40"/>
      <c r="C497" s="228" t="s">
        <v>1580</v>
      </c>
      <c r="D497" s="228" t="s">
        <v>365</v>
      </c>
      <c r="E497" s="229" t="s">
        <v>3990</v>
      </c>
      <c r="F497" s="230" t="s">
        <v>3991</v>
      </c>
      <c r="G497" s="231" t="s">
        <v>3590</v>
      </c>
      <c r="H497" s="232">
        <v>6</v>
      </c>
      <c r="I497" s="233"/>
      <c r="J497" s="234">
        <f>ROUND(I497*H497,2)</f>
        <v>0</v>
      </c>
      <c r="K497" s="230" t="s">
        <v>369</v>
      </c>
      <c r="L497" s="45"/>
      <c r="M497" s="235" t="s">
        <v>1</v>
      </c>
      <c r="N497" s="236" t="s">
        <v>42</v>
      </c>
      <c r="O497" s="92"/>
      <c r="P497" s="237">
        <f>O497*H497</f>
        <v>0</v>
      </c>
      <c r="Q497" s="237">
        <v>0.00172</v>
      </c>
      <c r="R497" s="237">
        <f>Q497*H497</f>
        <v>0.010319999999999999</v>
      </c>
      <c r="S497" s="237">
        <v>0</v>
      </c>
      <c r="T497" s="238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39" t="s">
        <v>440</v>
      </c>
      <c r="AT497" s="239" t="s">
        <v>365</v>
      </c>
      <c r="AU497" s="239" t="s">
        <v>88</v>
      </c>
      <c r="AY497" s="18" t="s">
        <v>362</v>
      </c>
      <c r="BE497" s="240">
        <f>IF(N497="základní",J497,0)</f>
        <v>0</v>
      </c>
      <c r="BF497" s="240">
        <f>IF(N497="snížená",J497,0)</f>
        <v>0</v>
      </c>
      <c r="BG497" s="240">
        <f>IF(N497="zákl. přenesená",J497,0)</f>
        <v>0</v>
      </c>
      <c r="BH497" s="240">
        <f>IF(N497="sníž. přenesená",J497,0)</f>
        <v>0</v>
      </c>
      <c r="BI497" s="240">
        <f>IF(N497="nulová",J497,0)</f>
        <v>0</v>
      </c>
      <c r="BJ497" s="18" t="s">
        <v>88</v>
      </c>
      <c r="BK497" s="240">
        <f>ROUND(I497*H497,2)</f>
        <v>0</v>
      </c>
      <c r="BL497" s="18" t="s">
        <v>440</v>
      </c>
      <c r="BM497" s="239" t="s">
        <v>3976</v>
      </c>
    </row>
    <row r="498" s="13" customFormat="1">
      <c r="A498" s="13"/>
      <c r="B498" s="241"/>
      <c r="C498" s="242"/>
      <c r="D498" s="243" t="s">
        <v>372</v>
      </c>
      <c r="E498" s="244" t="s">
        <v>1</v>
      </c>
      <c r="F498" s="245" t="s">
        <v>3986</v>
      </c>
      <c r="G498" s="242"/>
      <c r="H498" s="246">
        <v>6</v>
      </c>
      <c r="I498" s="247"/>
      <c r="J498" s="242"/>
      <c r="K498" s="242"/>
      <c r="L498" s="248"/>
      <c r="M498" s="249"/>
      <c r="N498" s="250"/>
      <c r="O498" s="250"/>
      <c r="P498" s="250"/>
      <c r="Q498" s="250"/>
      <c r="R498" s="250"/>
      <c r="S498" s="250"/>
      <c r="T498" s="251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52" t="s">
        <v>372</v>
      </c>
      <c r="AU498" s="252" t="s">
        <v>88</v>
      </c>
      <c r="AV498" s="13" t="s">
        <v>88</v>
      </c>
      <c r="AW498" s="13" t="s">
        <v>32</v>
      </c>
      <c r="AX498" s="13" t="s">
        <v>76</v>
      </c>
      <c r="AY498" s="252" t="s">
        <v>362</v>
      </c>
    </row>
    <row r="499" s="14" customFormat="1">
      <c r="A499" s="14"/>
      <c r="B499" s="263"/>
      <c r="C499" s="264"/>
      <c r="D499" s="243" t="s">
        <v>372</v>
      </c>
      <c r="E499" s="265" t="s">
        <v>1</v>
      </c>
      <c r="F499" s="266" t="s">
        <v>396</v>
      </c>
      <c r="G499" s="264"/>
      <c r="H499" s="267">
        <v>6</v>
      </c>
      <c r="I499" s="268"/>
      <c r="J499" s="264"/>
      <c r="K499" s="264"/>
      <c r="L499" s="269"/>
      <c r="M499" s="270"/>
      <c r="N499" s="271"/>
      <c r="O499" s="271"/>
      <c r="P499" s="271"/>
      <c r="Q499" s="271"/>
      <c r="R499" s="271"/>
      <c r="S499" s="271"/>
      <c r="T499" s="272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73" t="s">
        <v>372</v>
      </c>
      <c r="AU499" s="273" t="s">
        <v>88</v>
      </c>
      <c r="AV499" s="14" t="s">
        <v>370</v>
      </c>
      <c r="AW499" s="14" t="s">
        <v>32</v>
      </c>
      <c r="AX499" s="14" t="s">
        <v>83</v>
      </c>
      <c r="AY499" s="273" t="s">
        <v>362</v>
      </c>
    </row>
    <row r="500" s="2" customFormat="1" ht="16.5" customHeight="1">
      <c r="A500" s="39"/>
      <c r="B500" s="40"/>
      <c r="C500" s="228" t="s">
        <v>1584</v>
      </c>
      <c r="D500" s="228" t="s">
        <v>365</v>
      </c>
      <c r="E500" s="229" t="s">
        <v>3993</v>
      </c>
      <c r="F500" s="230" t="s">
        <v>3994</v>
      </c>
      <c r="G500" s="231" t="s">
        <v>470</v>
      </c>
      <c r="H500" s="232">
        <v>31</v>
      </c>
      <c r="I500" s="233"/>
      <c r="J500" s="234">
        <f>ROUND(I500*H500,2)</f>
        <v>0</v>
      </c>
      <c r="K500" s="230" t="s">
        <v>369</v>
      </c>
      <c r="L500" s="45"/>
      <c r="M500" s="235" t="s">
        <v>1</v>
      </c>
      <c r="N500" s="236" t="s">
        <v>42</v>
      </c>
      <c r="O500" s="92"/>
      <c r="P500" s="237">
        <f>O500*H500</f>
        <v>0</v>
      </c>
      <c r="Q500" s="237">
        <v>9.0000000000000006E-05</v>
      </c>
      <c r="R500" s="237">
        <f>Q500*H500</f>
        <v>0.0027900000000000004</v>
      </c>
      <c r="S500" s="237">
        <v>0</v>
      </c>
      <c r="T500" s="238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39" t="s">
        <v>440</v>
      </c>
      <c r="AT500" s="239" t="s">
        <v>365</v>
      </c>
      <c r="AU500" s="239" t="s">
        <v>88</v>
      </c>
      <c r="AY500" s="18" t="s">
        <v>362</v>
      </c>
      <c r="BE500" s="240">
        <f>IF(N500="základní",J500,0)</f>
        <v>0</v>
      </c>
      <c r="BF500" s="240">
        <f>IF(N500="snížená",J500,0)</f>
        <v>0</v>
      </c>
      <c r="BG500" s="240">
        <f>IF(N500="zákl. přenesená",J500,0)</f>
        <v>0</v>
      </c>
      <c r="BH500" s="240">
        <f>IF(N500="sníž. přenesená",J500,0)</f>
        <v>0</v>
      </c>
      <c r="BI500" s="240">
        <f>IF(N500="nulová",J500,0)</f>
        <v>0</v>
      </c>
      <c r="BJ500" s="18" t="s">
        <v>88</v>
      </c>
      <c r="BK500" s="240">
        <f>ROUND(I500*H500,2)</f>
        <v>0</v>
      </c>
      <c r="BL500" s="18" t="s">
        <v>440</v>
      </c>
      <c r="BM500" s="239" t="s">
        <v>3979</v>
      </c>
    </row>
    <row r="501" s="13" customFormat="1">
      <c r="A501" s="13"/>
      <c r="B501" s="241"/>
      <c r="C501" s="242"/>
      <c r="D501" s="243" t="s">
        <v>372</v>
      </c>
      <c r="E501" s="244" t="s">
        <v>1</v>
      </c>
      <c r="F501" s="245" t="s">
        <v>5373</v>
      </c>
      <c r="G501" s="242"/>
      <c r="H501" s="246">
        <v>31</v>
      </c>
      <c r="I501" s="247"/>
      <c r="J501" s="242"/>
      <c r="K501" s="242"/>
      <c r="L501" s="248"/>
      <c r="M501" s="249"/>
      <c r="N501" s="250"/>
      <c r="O501" s="250"/>
      <c r="P501" s="250"/>
      <c r="Q501" s="250"/>
      <c r="R501" s="250"/>
      <c r="S501" s="250"/>
      <c r="T501" s="251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52" t="s">
        <v>372</v>
      </c>
      <c r="AU501" s="252" t="s">
        <v>88</v>
      </c>
      <c r="AV501" s="13" t="s">
        <v>88</v>
      </c>
      <c r="AW501" s="13" t="s">
        <v>32</v>
      </c>
      <c r="AX501" s="13" t="s">
        <v>76</v>
      </c>
      <c r="AY501" s="252" t="s">
        <v>362</v>
      </c>
    </row>
    <row r="502" s="14" customFormat="1">
      <c r="A502" s="14"/>
      <c r="B502" s="263"/>
      <c r="C502" s="264"/>
      <c r="D502" s="243" t="s">
        <v>372</v>
      </c>
      <c r="E502" s="265" t="s">
        <v>1</v>
      </c>
      <c r="F502" s="266" t="s">
        <v>396</v>
      </c>
      <c r="G502" s="264"/>
      <c r="H502" s="267">
        <v>31</v>
      </c>
      <c r="I502" s="268"/>
      <c r="J502" s="264"/>
      <c r="K502" s="264"/>
      <c r="L502" s="269"/>
      <c r="M502" s="270"/>
      <c r="N502" s="271"/>
      <c r="O502" s="271"/>
      <c r="P502" s="271"/>
      <c r="Q502" s="271"/>
      <c r="R502" s="271"/>
      <c r="S502" s="271"/>
      <c r="T502" s="272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73" t="s">
        <v>372</v>
      </c>
      <c r="AU502" s="273" t="s">
        <v>88</v>
      </c>
      <c r="AV502" s="14" t="s">
        <v>370</v>
      </c>
      <c r="AW502" s="14" t="s">
        <v>32</v>
      </c>
      <c r="AX502" s="14" t="s">
        <v>83</v>
      </c>
      <c r="AY502" s="273" t="s">
        <v>362</v>
      </c>
    </row>
    <row r="503" s="2" customFormat="1" ht="16.5" customHeight="1">
      <c r="A503" s="39"/>
      <c r="B503" s="40"/>
      <c r="C503" s="228" t="s">
        <v>1600</v>
      </c>
      <c r="D503" s="228" t="s">
        <v>365</v>
      </c>
      <c r="E503" s="229" t="s">
        <v>3997</v>
      </c>
      <c r="F503" s="230" t="s">
        <v>3998</v>
      </c>
      <c r="G503" s="231" t="s">
        <v>470</v>
      </c>
      <c r="H503" s="232">
        <v>105</v>
      </c>
      <c r="I503" s="233"/>
      <c r="J503" s="234">
        <f>ROUND(I503*H503,2)</f>
        <v>0</v>
      </c>
      <c r="K503" s="230" t="s">
        <v>369</v>
      </c>
      <c r="L503" s="45"/>
      <c r="M503" s="235" t="s">
        <v>1</v>
      </c>
      <c r="N503" s="236" t="s">
        <v>42</v>
      </c>
      <c r="O503" s="92"/>
      <c r="P503" s="237">
        <f>O503*H503</f>
        <v>0</v>
      </c>
      <c r="Q503" s="237">
        <v>0.00031</v>
      </c>
      <c r="R503" s="237">
        <f>Q503*H503</f>
        <v>0.032550000000000003</v>
      </c>
      <c r="S503" s="237">
        <v>0</v>
      </c>
      <c r="T503" s="238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39" t="s">
        <v>440</v>
      </c>
      <c r="AT503" s="239" t="s">
        <v>365</v>
      </c>
      <c r="AU503" s="239" t="s">
        <v>88</v>
      </c>
      <c r="AY503" s="18" t="s">
        <v>362</v>
      </c>
      <c r="BE503" s="240">
        <f>IF(N503="základní",J503,0)</f>
        <v>0</v>
      </c>
      <c r="BF503" s="240">
        <f>IF(N503="snížená",J503,0)</f>
        <v>0</v>
      </c>
      <c r="BG503" s="240">
        <f>IF(N503="zákl. přenesená",J503,0)</f>
        <v>0</v>
      </c>
      <c r="BH503" s="240">
        <f>IF(N503="sníž. přenesená",J503,0)</f>
        <v>0</v>
      </c>
      <c r="BI503" s="240">
        <f>IF(N503="nulová",J503,0)</f>
        <v>0</v>
      </c>
      <c r="BJ503" s="18" t="s">
        <v>88</v>
      </c>
      <c r="BK503" s="240">
        <f>ROUND(I503*H503,2)</f>
        <v>0</v>
      </c>
      <c r="BL503" s="18" t="s">
        <v>440</v>
      </c>
      <c r="BM503" s="239" t="s">
        <v>3982</v>
      </c>
    </row>
    <row r="504" s="13" customFormat="1">
      <c r="A504" s="13"/>
      <c r="B504" s="241"/>
      <c r="C504" s="242"/>
      <c r="D504" s="243" t="s">
        <v>372</v>
      </c>
      <c r="E504" s="244" t="s">
        <v>1</v>
      </c>
      <c r="F504" s="245" t="s">
        <v>5374</v>
      </c>
      <c r="G504" s="242"/>
      <c r="H504" s="246">
        <v>105</v>
      </c>
      <c r="I504" s="247"/>
      <c r="J504" s="242"/>
      <c r="K504" s="242"/>
      <c r="L504" s="248"/>
      <c r="M504" s="249"/>
      <c r="N504" s="250"/>
      <c r="O504" s="250"/>
      <c r="P504" s="250"/>
      <c r="Q504" s="250"/>
      <c r="R504" s="250"/>
      <c r="S504" s="250"/>
      <c r="T504" s="251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52" t="s">
        <v>372</v>
      </c>
      <c r="AU504" s="252" t="s">
        <v>88</v>
      </c>
      <c r="AV504" s="13" t="s">
        <v>88</v>
      </c>
      <c r="AW504" s="13" t="s">
        <v>32</v>
      </c>
      <c r="AX504" s="13" t="s">
        <v>76</v>
      </c>
      <c r="AY504" s="252" t="s">
        <v>362</v>
      </c>
    </row>
    <row r="505" s="14" customFormat="1">
      <c r="A505" s="14"/>
      <c r="B505" s="263"/>
      <c r="C505" s="264"/>
      <c r="D505" s="243" t="s">
        <v>372</v>
      </c>
      <c r="E505" s="265" t="s">
        <v>1</v>
      </c>
      <c r="F505" s="266" t="s">
        <v>396</v>
      </c>
      <c r="G505" s="264"/>
      <c r="H505" s="267">
        <v>105</v>
      </c>
      <c r="I505" s="268"/>
      <c r="J505" s="264"/>
      <c r="K505" s="264"/>
      <c r="L505" s="269"/>
      <c r="M505" s="270"/>
      <c r="N505" s="271"/>
      <c r="O505" s="271"/>
      <c r="P505" s="271"/>
      <c r="Q505" s="271"/>
      <c r="R505" s="271"/>
      <c r="S505" s="271"/>
      <c r="T505" s="272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73" t="s">
        <v>372</v>
      </c>
      <c r="AU505" s="273" t="s">
        <v>88</v>
      </c>
      <c r="AV505" s="14" t="s">
        <v>370</v>
      </c>
      <c r="AW505" s="14" t="s">
        <v>32</v>
      </c>
      <c r="AX505" s="14" t="s">
        <v>83</v>
      </c>
      <c r="AY505" s="273" t="s">
        <v>362</v>
      </c>
    </row>
    <row r="506" s="2" customFormat="1" ht="24.15" customHeight="1">
      <c r="A506" s="39"/>
      <c r="B506" s="40"/>
      <c r="C506" s="228" t="s">
        <v>1604</v>
      </c>
      <c r="D506" s="228" t="s">
        <v>365</v>
      </c>
      <c r="E506" s="229" t="s">
        <v>4001</v>
      </c>
      <c r="F506" s="230" t="s">
        <v>4002</v>
      </c>
      <c r="G506" s="231" t="s">
        <v>482</v>
      </c>
      <c r="H506" s="232">
        <v>4.391</v>
      </c>
      <c r="I506" s="233"/>
      <c r="J506" s="234">
        <f>ROUND(I506*H506,2)</f>
        <v>0</v>
      </c>
      <c r="K506" s="230" t="s">
        <v>369</v>
      </c>
      <c r="L506" s="45"/>
      <c r="M506" s="235" t="s">
        <v>1</v>
      </c>
      <c r="N506" s="236" t="s">
        <v>42</v>
      </c>
      <c r="O506" s="92"/>
      <c r="P506" s="237">
        <f>O506*H506</f>
        <v>0</v>
      </c>
      <c r="Q506" s="237">
        <v>0</v>
      </c>
      <c r="R506" s="237">
        <f>Q506*H506</f>
        <v>0</v>
      </c>
      <c r="S506" s="237">
        <v>0</v>
      </c>
      <c r="T506" s="238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39" t="s">
        <v>440</v>
      </c>
      <c r="AT506" s="239" t="s">
        <v>365</v>
      </c>
      <c r="AU506" s="239" t="s">
        <v>88</v>
      </c>
      <c r="AY506" s="18" t="s">
        <v>362</v>
      </c>
      <c r="BE506" s="240">
        <f>IF(N506="základní",J506,0)</f>
        <v>0</v>
      </c>
      <c r="BF506" s="240">
        <f>IF(N506="snížená",J506,0)</f>
        <v>0</v>
      </c>
      <c r="BG506" s="240">
        <f>IF(N506="zákl. přenesená",J506,0)</f>
        <v>0</v>
      </c>
      <c r="BH506" s="240">
        <f>IF(N506="sníž. přenesená",J506,0)</f>
        <v>0</v>
      </c>
      <c r="BI506" s="240">
        <f>IF(N506="nulová",J506,0)</f>
        <v>0</v>
      </c>
      <c r="BJ506" s="18" t="s">
        <v>88</v>
      </c>
      <c r="BK506" s="240">
        <f>ROUND(I506*H506,2)</f>
        <v>0</v>
      </c>
      <c r="BL506" s="18" t="s">
        <v>440</v>
      </c>
      <c r="BM506" s="239" t="s">
        <v>3985</v>
      </c>
    </row>
    <row r="507" s="12" customFormat="1" ht="22.8" customHeight="1">
      <c r="A507" s="12"/>
      <c r="B507" s="212"/>
      <c r="C507" s="213"/>
      <c r="D507" s="214" t="s">
        <v>75</v>
      </c>
      <c r="E507" s="226" t="s">
        <v>4004</v>
      </c>
      <c r="F507" s="226" t="s">
        <v>4005</v>
      </c>
      <c r="G507" s="213"/>
      <c r="H507" s="213"/>
      <c r="I507" s="216"/>
      <c r="J507" s="227">
        <f>BK507</f>
        <v>0</v>
      </c>
      <c r="K507" s="213"/>
      <c r="L507" s="218"/>
      <c r="M507" s="219"/>
      <c r="N507" s="220"/>
      <c r="O507" s="220"/>
      <c r="P507" s="221">
        <f>SUM(P508:P522)</f>
        <v>0</v>
      </c>
      <c r="Q507" s="220"/>
      <c r="R507" s="221">
        <f>SUM(R508:R522)</f>
        <v>1.3361000000000001</v>
      </c>
      <c r="S507" s="220"/>
      <c r="T507" s="222">
        <f>SUM(T508:T522)</f>
        <v>0</v>
      </c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R507" s="223" t="s">
        <v>88</v>
      </c>
      <c r="AT507" s="224" t="s">
        <v>75</v>
      </c>
      <c r="AU507" s="224" t="s">
        <v>83</v>
      </c>
      <c r="AY507" s="223" t="s">
        <v>362</v>
      </c>
      <c r="BK507" s="225">
        <f>SUM(BK508:BK522)</f>
        <v>0</v>
      </c>
    </row>
    <row r="508" s="2" customFormat="1" ht="33" customHeight="1">
      <c r="A508" s="39"/>
      <c r="B508" s="40"/>
      <c r="C508" s="228" t="s">
        <v>1608</v>
      </c>
      <c r="D508" s="228" t="s">
        <v>365</v>
      </c>
      <c r="E508" s="229" t="s">
        <v>4006</v>
      </c>
      <c r="F508" s="230" t="s">
        <v>4007</v>
      </c>
      <c r="G508" s="231" t="s">
        <v>3590</v>
      </c>
      <c r="H508" s="232">
        <v>73</v>
      </c>
      <c r="I508" s="233"/>
      <c r="J508" s="234">
        <f>ROUND(I508*H508,2)</f>
        <v>0</v>
      </c>
      <c r="K508" s="230" t="s">
        <v>369</v>
      </c>
      <c r="L508" s="45"/>
      <c r="M508" s="235" t="s">
        <v>1</v>
      </c>
      <c r="N508" s="236" t="s">
        <v>42</v>
      </c>
      <c r="O508" s="92"/>
      <c r="P508" s="237">
        <f>O508*H508</f>
        <v>0</v>
      </c>
      <c r="Q508" s="237">
        <v>0.016650000000000002</v>
      </c>
      <c r="R508" s="237">
        <f>Q508*H508</f>
        <v>1.2154500000000001</v>
      </c>
      <c r="S508" s="237">
        <v>0</v>
      </c>
      <c r="T508" s="238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39" t="s">
        <v>440</v>
      </c>
      <c r="AT508" s="239" t="s">
        <v>365</v>
      </c>
      <c r="AU508" s="239" t="s">
        <v>88</v>
      </c>
      <c r="AY508" s="18" t="s">
        <v>362</v>
      </c>
      <c r="BE508" s="240">
        <f>IF(N508="základní",J508,0)</f>
        <v>0</v>
      </c>
      <c r="BF508" s="240">
        <f>IF(N508="snížená",J508,0)</f>
        <v>0</v>
      </c>
      <c r="BG508" s="240">
        <f>IF(N508="zákl. přenesená",J508,0)</f>
        <v>0</v>
      </c>
      <c r="BH508" s="240">
        <f>IF(N508="sníž. přenesená",J508,0)</f>
        <v>0</v>
      </c>
      <c r="BI508" s="240">
        <f>IF(N508="nulová",J508,0)</f>
        <v>0</v>
      </c>
      <c r="BJ508" s="18" t="s">
        <v>88</v>
      </c>
      <c r="BK508" s="240">
        <f>ROUND(I508*H508,2)</f>
        <v>0</v>
      </c>
      <c r="BL508" s="18" t="s">
        <v>440</v>
      </c>
      <c r="BM508" s="239" t="s">
        <v>3989</v>
      </c>
    </row>
    <row r="509" s="13" customFormat="1">
      <c r="A509" s="13"/>
      <c r="B509" s="241"/>
      <c r="C509" s="242"/>
      <c r="D509" s="243" t="s">
        <v>372</v>
      </c>
      <c r="E509" s="244" t="s">
        <v>1</v>
      </c>
      <c r="F509" s="245" t="s">
        <v>5346</v>
      </c>
      <c r="G509" s="242"/>
      <c r="H509" s="246">
        <v>73</v>
      </c>
      <c r="I509" s="247"/>
      <c r="J509" s="242"/>
      <c r="K509" s="242"/>
      <c r="L509" s="248"/>
      <c r="M509" s="249"/>
      <c r="N509" s="250"/>
      <c r="O509" s="250"/>
      <c r="P509" s="250"/>
      <c r="Q509" s="250"/>
      <c r="R509" s="250"/>
      <c r="S509" s="250"/>
      <c r="T509" s="251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52" t="s">
        <v>372</v>
      </c>
      <c r="AU509" s="252" t="s">
        <v>88</v>
      </c>
      <c r="AV509" s="13" t="s">
        <v>88</v>
      </c>
      <c r="AW509" s="13" t="s">
        <v>32</v>
      </c>
      <c r="AX509" s="13" t="s">
        <v>76</v>
      </c>
      <c r="AY509" s="252" t="s">
        <v>362</v>
      </c>
    </row>
    <row r="510" s="14" customFormat="1">
      <c r="A510" s="14"/>
      <c r="B510" s="263"/>
      <c r="C510" s="264"/>
      <c r="D510" s="243" t="s">
        <v>372</v>
      </c>
      <c r="E510" s="265" t="s">
        <v>1</v>
      </c>
      <c r="F510" s="266" t="s">
        <v>396</v>
      </c>
      <c r="G510" s="264"/>
      <c r="H510" s="267">
        <v>73</v>
      </c>
      <c r="I510" s="268"/>
      <c r="J510" s="264"/>
      <c r="K510" s="264"/>
      <c r="L510" s="269"/>
      <c r="M510" s="270"/>
      <c r="N510" s="271"/>
      <c r="O510" s="271"/>
      <c r="P510" s="271"/>
      <c r="Q510" s="271"/>
      <c r="R510" s="271"/>
      <c r="S510" s="271"/>
      <c r="T510" s="272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73" t="s">
        <v>372</v>
      </c>
      <c r="AU510" s="273" t="s">
        <v>88</v>
      </c>
      <c r="AV510" s="14" t="s">
        <v>370</v>
      </c>
      <c r="AW510" s="14" t="s">
        <v>32</v>
      </c>
      <c r="AX510" s="14" t="s">
        <v>83</v>
      </c>
      <c r="AY510" s="273" t="s">
        <v>362</v>
      </c>
    </row>
    <row r="511" s="2" customFormat="1" ht="33" customHeight="1">
      <c r="A511" s="39"/>
      <c r="B511" s="40"/>
      <c r="C511" s="228" t="s">
        <v>1612</v>
      </c>
      <c r="D511" s="228" t="s">
        <v>365</v>
      </c>
      <c r="E511" s="229" t="s">
        <v>4009</v>
      </c>
      <c r="F511" s="230" t="s">
        <v>4010</v>
      </c>
      <c r="G511" s="231" t="s">
        <v>3590</v>
      </c>
      <c r="H511" s="232">
        <v>4</v>
      </c>
      <c r="I511" s="233"/>
      <c r="J511" s="234">
        <f>ROUND(I511*H511,2)</f>
        <v>0</v>
      </c>
      <c r="K511" s="230" t="s">
        <v>369</v>
      </c>
      <c r="L511" s="45"/>
      <c r="M511" s="235" t="s">
        <v>1</v>
      </c>
      <c r="N511" s="236" t="s">
        <v>42</v>
      </c>
      <c r="O511" s="92"/>
      <c r="P511" s="237">
        <f>O511*H511</f>
        <v>0</v>
      </c>
      <c r="Q511" s="237">
        <v>0.017649999999999999</v>
      </c>
      <c r="R511" s="237">
        <f>Q511*H511</f>
        <v>0.070599999999999996</v>
      </c>
      <c r="S511" s="237">
        <v>0</v>
      </c>
      <c r="T511" s="238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39" t="s">
        <v>440</v>
      </c>
      <c r="AT511" s="239" t="s">
        <v>365</v>
      </c>
      <c r="AU511" s="239" t="s">
        <v>88</v>
      </c>
      <c r="AY511" s="18" t="s">
        <v>362</v>
      </c>
      <c r="BE511" s="240">
        <f>IF(N511="základní",J511,0)</f>
        <v>0</v>
      </c>
      <c r="BF511" s="240">
        <f>IF(N511="snížená",J511,0)</f>
        <v>0</v>
      </c>
      <c r="BG511" s="240">
        <f>IF(N511="zákl. přenesená",J511,0)</f>
        <v>0</v>
      </c>
      <c r="BH511" s="240">
        <f>IF(N511="sníž. přenesená",J511,0)</f>
        <v>0</v>
      </c>
      <c r="BI511" s="240">
        <f>IF(N511="nulová",J511,0)</f>
        <v>0</v>
      </c>
      <c r="BJ511" s="18" t="s">
        <v>88</v>
      </c>
      <c r="BK511" s="240">
        <f>ROUND(I511*H511,2)</f>
        <v>0</v>
      </c>
      <c r="BL511" s="18" t="s">
        <v>440</v>
      </c>
      <c r="BM511" s="239" t="s">
        <v>3992</v>
      </c>
    </row>
    <row r="512" s="13" customFormat="1">
      <c r="A512" s="13"/>
      <c r="B512" s="241"/>
      <c r="C512" s="242"/>
      <c r="D512" s="243" t="s">
        <v>372</v>
      </c>
      <c r="E512" s="244" t="s">
        <v>1</v>
      </c>
      <c r="F512" s="245" t="s">
        <v>5347</v>
      </c>
      <c r="G512" s="242"/>
      <c r="H512" s="246">
        <v>4</v>
      </c>
      <c r="I512" s="247"/>
      <c r="J512" s="242"/>
      <c r="K512" s="242"/>
      <c r="L512" s="248"/>
      <c r="M512" s="249"/>
      <c r="N512" s="250"/>
      <c r="O512" s="250"/>
      <c r="P512" s="250"/>
      <c r="Q512" s="250"/>
      <c r="R512" s="250"/>
      <c r="S512" s="250"/>
      <c r="T512" s="251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2" t="s">
        <v>372</v>
      </c>
      <c r="AU512" s="252" t="s">
        <v>88</v>
      </c>
      <c r="AV512" s="13" t="s">
        <v>88</v>
      </c>
      <c r="AW512" s="13" t="s">
        <v>32</v>
      </c>
      <c r="AX512" s="13" t="s">
        <v>76</v>
      </c>
      <c r="AY512" s="252" t="s">
        <v>362</v>
      </c>
    </row>
    <row r="513" s="14" customFormat="1">
      <c r="A513" s="14"/>
      <c r="B513" s="263"/>
      <c r="C513" s="264"/>
      <c r="D513" s="243" t="s">
        <v>372</v>
      </c>
      <c r="E513" s="265" t="s">
        <v>1</v>
      </c>
      <c r="F513" s="266" t="s">
        <v>396</v>
      </c>
      <c r="G513" s="264"/>
      <c r="H513" s="267">
        <v>4</v>
      </c>
      <c r="I513" s="268"/>
      <c r="J513" s="264"/>
      <c r="K513" s="264"/>
      <c r="L513" s="269"/>
      <c r="M513" s="270"/>
      <c r="N513" s="271"/>
      <c r="O513" s="271"/>
      <c r="P513" s="271"/>
      <c r="Q513" s="271"/>
      <c r="R513" s="271"/>
      <c r="S513" s="271"/>
      <c r="T513" s="272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73" t="s">
        <v>372</v>
      </c>
      <c r="AU513" s="273" t="s">
        <v>88</v>
      </c>
      <c r="AV513" s="14" t="s">
        <v>370</v>
      </c>
      <c r="AW513" s="14" t="s">
        <v>32</v>
      </c>
      <c r="AX513" s="14" t="s">
        <v>83</v>
      </c>
      <c r="AY513" s="273" t="s">
        <v>362</v>
      </c>
    </row>
    <row r="514" s="2" customFormat="1" ht="16.5" customHeight="1">
      <c r="A514" s="39"/>
      <c r="B514" s="40"/>
      <c r="C514" s="228" t="s">
        <v>1617</v>
      </c>
      <c r="D514" s="228" t="s">
        <v>365</v>
      </c>
      <c r="E514" s="229" t="s">
        <v>4012</v>
      </c>
      <c r="F514" s="230" t="s">
        <v>4013</v>
      </c>
      <c r="G514" s="231" t="s">
        <v>3590</v>
      </c>
      <c r="H514" s="232">
        <v>77</v>
      </c>
      <c r="I514" s="233"/>
      <c r="J514" s="234">
        <f>ROUND(I514*H514,2)</f>
        <v>0</v>
      </c>
      <c r="K514" s="230" t="s">
        <v>369</v>
      </c>
      <c r="L514" s="45"/>
      <c r="M514" s="235" t="s">
        <v>1</v>
      </c>
      <c r="N514" s="236" t="s">
        <v>42</v>
      </c>
      <c r="O514" s="92"/>
      <c r="P514" s="237">
        <f>O514*H514</f>
        <v>0</v>
      </c>
      <c r="Q514" s="237">
        <v>0.00014999999999999999</v>
      </c>
      <c r="R514" s="237">
        <f>Q514*H514</f>
        <v>0.01155</v>
      </c>
      <c r="S514" s="237">
        <v>0</v>
      </c>
      <c r="T514" s="238">
        <f>S514*H514</f>
        <v>0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39" t="s">
        <v>440</v>
      </c>
      <c r="AT514" s="239" t="s">
        <v>365</v>
      </c>
      <c r="AU514" s="239" t="s">
        <v>88</v>
      </c>
      <c r="AY514" s="18" t="s">
        <v>362</v>
      </c>
      <c r="BE514" s="240">
        <f>IF(N514="základní",J514,0)</f>
        <v>0</v>
      </c>
      <c r="BF514" s="240">
        <f>IF(N514="snížená",J514,0)</f>
        <v>0</v>
      </c>
      <c r="BG514" s="240">
        <f>IF(N514="zákl. přenesená",J514,0)</f>
        <v>0</v>
      </c>
      <c r="BH514" s="240">
        <f>IF(N514="sníž. přenesená",J514,0)</f>
        <v>0</v>
      </c>
      <c r="BI514" s="240">
        <f>IF(N514="nulová",J514,0)</f>
        <v>0</v>
      </c>
      <c r="BJ514" s="18" t="s">
        <v>88</v>
      </c>
      <c r="BK514" s="240">
        <f>ROUND(I514*H514,2)</f>
        <v>0</v>
      </c>
      <c r="BL514" s="18" t="s">
        <v>440</v>
      </c>
      <c r="BM514" s="239" t="s">
        <v>3995</v>
      </c>
    </row>
    <row r="515" s="13" customFormat="1">
      <c r="A515" s="13"/>
      <c r="B515" s="241"/>
      <c r="C515" s="242"/>
      <c r="D515" s="243" t="s">
        <v>372</v>
      </c>
      <c r="E515" s="244" t="s">
        <v>1</v>
      </c>
      <c r="F515" s="245" t="s">
        <v>5346</v>
      </c>
      <c r="G515" s="242"/>
      <c r="H515" s="246">
        <v>73</v>
      </c>
      <c r="I515" s="247"/>
      <c r="J515" s="242"/>
      <c r="K515" s="242"/>
      <c r="L515" s="248"/>
      <c r="M515" s="249"/>
      <c r="N515" s="250"/>
      <c r="O515" s="250"/>
      <c r="P515" s="250"/>
      <c r="Q515" s="250"/>
      <c r="R515" s="250"/>
      <c r="S515" s="250"/>
      <c r="T515" s="251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2" t="s">
        <v>372</v>
      </c>
      <c r="AU515" s="252" t="s">
        <v>88</v>
      </c>
      <c r="AV515" s="13" t="s">
        <v>88</v>
      </c>
      <c r="AW515" s="13" t="s">
        <v>32</v>
      </c>
      <c r="AX515" s="13" t="s">
        <v>76</v>
      </c>
      <c r="AY515" s="252" t="s">
        <v>362</v>
      </c>
    </row>
    <row r="516" s="13" customFormat="1">
      <c r="A516" s="13"/>
      <c r="B516" s="241"/>
      <c r="C516" s="242"/>
      <c r="D516" s="243" t="s">
        <v>372</v>
      </c>
      <c r="E516" s="244" t="s">
        <v>1</v>
      </c>
      <c r="F516" s="245" t="s">
        <v>5347</v>
      </c>
      <c r="G516" s="242"/>
      <c r="H516" s="246">
        <v>4</v>
      </c>
      <c r="I516" s="247"/>
      <c r="J516" s="242"/>
      <c r="K516" s="242"/>
      <c r="L516" s="248"/>
      <c r="M516" s="249"/>
      <c r="N516" s="250"/>
      <c r="O516" s="250"/>
      <c r="P516" s="250"/>
      <c r="Q516" s="250"/>
      <c r="R516" s="250"/>
      <c r="S516" s="250"/>
      <c r="T516" s="251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52" t="s">
        <v>372</v>
      </c>
      <c r="AU516" s="252" t="s">
        <v>88</v>
      </c>
      <c r="AV516" s="13" t="s">
        <v>88</v>
      </c>
      <c r="AW516" s="13" t="s">
        <v>32</v>
      </c>
      <c r="AX516" s="13" t="s">
        <v>76</v>
      </c>
      <c r="AY516" s="252" t="s">
        <v>362</v>
      </c>
    </row>
    <row r="517" s="14" customFormat="1">
      <c r="A517" s="14"/>
      <c r="B517" s="263"/>
      <c r="C517" s="264"/>
      <c r="D517" s="243" t="s">
        <v>372</v>
      </c>
      <c r="E517" s="265" t="s">
        <v>1</v>
      </c>
      <c r="F517" s="266" t="s">
        <v>396</v>
      </c>
      <c r="G517" s="264"/>
      <c r="H517" s="267">
        <v>77</v>
      </c>
      <c r="I517" s="268"/>
      <c r="J517" s="264"/>
      <c r="K517" s="264"/>
      <c r="L517" s="269"/>
      <c r="M517" s="270"/>
      <c r="N517" s="271"/>
      <c r="O517" s="271"/>
      <c r="P517" s="271"/>
      <c r="Q517" s="271"/>
      <c r="R517" s="271"/>
      <c r="S517" s="271"/>
      <c r="T517" s="272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73" t="s">
        <v>372</v>
      </c>
      <c r="AU517" s="273" t="s">
        <v>88</v>
      </c>
      <c r="AV517" s="14" t="s">
        <v>370</v>
      </c>
      <c r="AW517" s="14" t="s">
        <v>32</v>
      </c>
      <c r="AX517" s="14" t="s">
        <v>83</v>
      </c>
      <c r="AY517" s="273" t="s">
        <v>362</v>
      </c>
    </row>
    <row r="518" s="2" customFormat="1" ht="16.5" customHeight="1">
      <c r="A518" s="39"/>
      <c r="B518" s="40"/>
      <c r="C518" s="228" t="s">
        <v>1630</v>
      </c>
      <c r="D518" s="228" t="s">
        <v>365</v>
      </c>
      <c r="E518" s="229" t="s">
        <v>4015</v>
      </c>
      <c r="F518" s="230" t="s">
        <v>4016</v>
      </c>
      <c r="G518" s="231" t="s">
        <v>3590</v>
      </c>
      <c r="H518" s="232">
        <v>77</v>
      </c>
      <c r="I518" s="233"/>
      <c r="J518" s="234">
        <f>ROUND(I518*H518,2)</f>
        <v>0</v>
      </c>
      <c r="K518" s="230" t="s">
        <v>369</v>
      </c>
      <c r="L518" s="45"/>
      <c r="M518" s="235" t="s">
        <v>1</v>
      </c>
      <c r="N518" s="236" t="s">
        <v>42</v>
      </c>
      <c r="O518" s="92"/>
      <c r="P518" s="237">
        <f>O518*H518</f>
        <v>0</v>
      </c>
      <c r="Q518" s="237">
        <v>0.00050000000000000001</v>
      </c>
      <c r="R518" s="237">
        <f>Q518*H518</f>
        <v>0.0385</v>
      </c>
      <c r="S518" s="237">
        <v>0</v>
      </c>
      <c r="T518" s="238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39" t="s">
        <v>440</v>
      </c>
      <c r="AT518" s="239" t="s">
        <v>365</v>
      </c>
      <c r="AU518" s="239" t="s">
        <v>88</v>
      </c>
      <c r="AY518" s="18" t="s">
        <v>362</v>
      </c>
      <c r="BE518" s="240">
        <f>IF(N518="základní",J518,0)</f>
        <v>0</v>
      </c>
      <c r="BF518" s="240">
        <f>IF(N518="snížená",J518,0)</f>
        <v>0</v>
      </c>
      <c r="BG518" s="240">
        <f>IF(N518="zákl. přenesená",J518,0)</f>
        <v>0</v>
      </c>
      <c r="BH518" s="240">
        <f>IF(N518="sníž. přenesená",J518,0)</f>
        <v>0</v>
      </c>
      <c r="BI518" s="240">
        <f>IF(N518="nulová",J518,0)</f>
        <v>0</v>
      </c>
      <c r="BJ518" s="18" t="s">
        <v>88</v>
      </c>
      <c r="BK518" s="240">
        <f>ROUND(I518*H518,2)</f>
        <v>0</v>
      </c>
      <c r="BL518" s="18" t="s">
        <v>440</v>
      </c>
      <c r="BM518" s="239" t="s">
        <v>3999</v>
      </c>
    </row>
    <row r="519" s="13" customFormat="1">
      <c r="A519" s="13"/>
      <c r="B519" s="241"/>
      <c r="C519" s="242"/>
      <c r="D519" s="243" t="s">
        <v>372</v>
      </c>
      <c r="E519" s="244" t="s">
        <v>1</v>
      </c>
      <c r="F519" s="245" t="s">
        <v>5346</v>
      </c>
      <c r="G519" s="242"/>
      <c r="H519" s="246">
        <v>73</v>
      </c>
      <c r="I519" s="247"/>
      <c r="J519" s="242"/>
      <c r="K519" s="242"/>
      <c r="L519" s="248"/>
      <c r="M519" s="249"/>
      <c r="N519" s="250"/>
      <c r="O519" s="250"/>
      <c r="P519" s="250"/>
      <c r="Q519" s="250"/>
      <c r="R519" s="250"/>
      <c r="S519" s="250"/>
      <c r="T519" s="251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52" t="s">
        <v>372</v>
      </c>
      <c r="AU519" s="252" t="s">
        <v>88</v>
      </c>
      <c r="AV519" s="13" t="s">
        <v>88</v>
      </c>
      <c r="AW519" s="13" t="s">
        <v>32</v>
      </c>
      <c r="AX519" s="13" t="s">
        <v>76</v>
      </c>
      <c r="AY519" s="252" t="s">
        <v>362</v>
      </c>
    </row>
    <row r="520" s="13" customFormat="1">
      <c r="A520" s="13"/>
      <c r="B520" s="241"/>
      <c r="C520" s="242"/>
      <c r="D520" s="243" t="s">
        <v>372</v>
      </c>
      <c r="E520" s="244" t="s">
        <v>1</v>
      </c>
      <c r="F520" s="245" t="s">
        <v>5347</v>
      </c>
      <c r="G520" s="242"/>
      <c r="H520" s="246">
        <v>4</v>
      </c>
      <c r="I520" s="247"/>
      <c r="J520" s="242"/>
      <c r="K520" s="242"/>
      <c r="L520" s="248"/>
      <c r="M520" s="249"/>
      <c r="N520" s="250"/>
      <c r="O520" s="250"/>
      <c r="P520" s="250"/>
      <c r="Q520" s="250"/>
      <c r="R520" s="250"/>
      <c r="S520" s="250"/>
      <c r="T520" s="251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2" t="s">
        <v>372</v>
      </c>
      <c r="AU520" s="252" t="s">
        <v>88</v>
      </c>
      <c r="AV520" s="13" t="s">
        <v>88</v>
      </c>
      <c r="AW520" s="13" t="s">
        <v>32</v>
      </c>
      <c r="AX520" s="13" t="s">
        <v>76</v>
      </c>
      <c r="AY520" s="252" t="s">
        <v>362</v>
      </c>
    </row>
    <row r="521" s="14" customFormat="1">
      <c r="A521" s="14"/>
      <c r="B521" s="263"/>
      <c r="C521" s="264"/>
      <c r="D521" s="243" t="s">
        <v>372</v>
      </c>
      <c r="E521" s="265" t="s">
        <v>1</v>
      </c>
      <c r="F521" s="266" t="s">
        <v>396</v>
      </c>
      <c r="G521" s="264"/>
      <c r="H521" s="267">
        <v>77</v>
      </c>
      <c r="I521" s="268"/>
      <c r="J521" s="264"/>
      <c r="K521" s="264"/>
      <c r="L521" s="269"/>
      <c r="M521" s="270"/>
      <c r="N521" s="271"/>
      <c r="O521" s="271"/>
      <c r="P521" s="271"/>
      <c r="Q521" s="271"/>
      <c r="R521" s="271"/>
      <c r="S521" s="271"/>
      <c r="T521" s="272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73" t="s">
        <v>372</v>
      </c>
      <c r="AU521" s="273" t="s">
        <v>88</v>
      </c>
      <c r="AV521" s="14" t="s">
        <v>370</v>
      </c>
      <c r="AW521" s="14" t="s">
        <v>32</v>
      </c>
      <c r="AX521" s="14" t="s">
        <v>83</v>
      </c>
      <c r="AY521" s="273" t="s">
        <v>362</v>
      </c>
    </row>
    <row r="522" s="2" customFormat="1" ht="24.15" customHeight="1">
      <c r="A522" s="39"/>
      <c r="B522" s="40"/>
      <c r="C522" s="228" t="s">
        <v>1635</v>
      </c>
      <c r="D522" s="228" t="s">
        <v>365</v>
      </c>
      <c r="E522" s="229" t="s">
        <v>4018</v>
      </c>
      <c r="F522" s="230" t="s">
        <v>4019</v>
      </c>
      <c r="G522" s="231" t="s">
        <v>482</v>
      </c>
      <c r="H522" s="232">
        <v>1.3360000000000001</v>
      </c>
      <c r="I522" s="233"/>
      <c r="J522" s="234">
        <f>ROUND(I522*H522,2)</f>
        <v>0</v>
      </c>
      <c r="K522" s="230" t="s">
        <v>369</v>
      </c>
      <c r="L522" s="45"/>
      <c r="M522" s="235" t="s">
        <v>1</v>
      </c>
      <c r="N522" s="236" t="s">
        <v>42</v>
      </c>
      <c r="O522" s="92"/>
      <c r="P522" s="237">
        <f>O522*H522</f>
        <v>0</v>
      </c>
      <c r="Q522" s="237">
        <v>0</v>
      </c>
      <c r="R522" s="237">
        <f>Q522*H522</f>
        <v>0</v>
      </c>
      <c r="S522" s="237">
        <v>0</v>
      </c>
      <c r="T522" s="238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39" t="s">
        <v>440</v>
      </c>
      <c r="AT522" s="239" t="s">
        <v>365</v>
      </c>
      <c r="AU522" s="239" t="s">
        <v>88</v>
      </c>
      <c r="AY522" s="18" t="s">
        <v>362</v>
      </c>
      <c r="BE522" s="240">
        <f>IF(N522="základní",J522,0)</f>
        <v>0</v>
      </c>
      <c r="BF522" s="240">
        <f>IF(N522="snížená",J522,0)</f>
        <v>0</v>
      </c>
      <c r="BG522" s="240">
        <f>IF(N522="zákl. přenesená",J522,0)</f>
        <v>0</v>
      </c>
      <c r="BH522" s="240">
        <f>IF(N522="sníž. přenesená",J522,0)</f>
        <v>0</v>
      </c>
      <c r="BI522" s="240">
        <f>IF(N522="nulová",J522,0)</f>
        <v>0</v>
      </c>
      <c r="BJ522" s="18" t="s">
        <v>88</v>
      </c>
      <c r="BK522" s="240">
        <f>ROUND(I522*H522,2)</f>
        <v>0</v>
      </c>
      <c r="BL522" s="18" t="s">
        <v>440</v>
      </c>
      <c r="BM522" s="239" t="s">
        <v>4003</v>
      </c>
    </row>
    <row r="523" s="12" customFormat="1" ht="22.8" customHeight="1">
      <c r="A523" s="12"/>
      <c r="B523" s="212"/>
      <c r="C523" s="213"/>
      <c r="D523" s="214" t="s">
        <v>75</v>
      </c>
      <c r="E523" s="226" t="s">
        <v>4021</v>
      </c>
      <c r="F523" s="226" t="s">
        <v>4022</v>
      </c>
      <c r="G523" s="213"/>
      <c r="H523" s="213"/>
      <c r="I523" s="216"/>
      <c r="J523" s="227">
        <f>BK523</f>
        <v>0</v>
      </c>
      <c r="K523" s="213"/>
      <c r="L523" s="218"/>
      <c r="M523" s="219"/>
      <c r="N523" s="220"/>
      <c r="O523" s="220"/>
      <c r="P523" s="221">
        <f>SUM(P524:P529)</f>
        <v>0</v>
      </c>
      <c r="Q523" s="220"/>
      <c r="R523" s="221">
        <f>SUM(R524:R529)</f>
        <v>0.089280000000000012</v>
      </c>
      <c r="S523" s="220"/>
      <c r="T523" s="222">
        <f>SUM(T524:T529)</f>
        <v>0</v>
      </c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R523" s="223" t="s">
        <v>88</v>
      </c>
      <c r="AT523" s="224" t="s">
        <v>75</v>
      </c>
      <c r="AU523" s="224" t="s">
        <v>83</v>
      </c>
      <c r="AY523" s="223" t="s">
        <v>362</v>
      </c>
      <c r="BK523" s="225">
        <f>SUM(BK524:BK529)</f>
        <v>0</v>
      </c>
    </row>
    <row r="524" s="2" customFormat="1" ht="33" customHeight="1">
      <c r="A524" s="39"/>
      <c r="B524" s="40"/>
      <c r="C524" s="228" t="s">
        <v>1641</v>
      </c>
      <c r="D524" s="228" t="s">
        <v>365</v>
      </c>
      <c r="E524" s="229" t="s">
        <v>4023</v>
      </c>
      <c r="F524" s="230" t="s">
        <v>4024</v>
      </c>
      <c r="G524" s="231" t="s">
        <v>470</v>
      </c>
      <c r="H524" s="232">
        <v>128</v>
      </c>
      <c r="I524" s="233"/>
      <c r="J524" s="234">
        <f>ROUND(I524*H524,2)</f>
        <v>0</v>
      </c>
      <c r="K524" s="230" t="s">
        <v>369</v>
      </c>
      <c r="L524" s="45"/>
      <c r="M524" s="235" t="s">
        <v>1</v>
      </c>
      <c r="N524" s="236" t="s">
        <v>42</v>
      </c>
      <c r="O524" s="92"/>
      <c r="P524" s="237">
        <f>O524*H524</f>
        <v>0</v>
      </c>
      <c r="Q524" s="237">
        <v>6.0000000000000002E-05</v>
      </c>
      <c r="R524" s="237">
        <f>Q524*H524</f>
        <v>0.0076800000000000002</v>
      </c>
      <c r="S524" s="237">
        <v>0</v>
      </c>
      <c r="T524" s="238">
        <f>S524*H524</f>
        <v>0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39" t="s">
        <v>440</v>
      </c>
      <c r="AT524" s="239" t="s">
        <v>365</v>
      </c>
      <c r="AU524" s="239" t="s">
        <v>88</v>
      </c>
      <c r="AY524" s="18" t="s">
        <v>362</v>
      </c>
      <c r="BE524" s="240">
        <f>IF(N524="základní",J524,0)</f>
        <v>0</v>
      </c>
      <c r="BF524" s="240">
        <f>IF(N524="snížená",J524,0)</f>
        <v>0</v>
      </c>
      <c r="BG524" s="240">
        <f>IF(N524="zákl. přenesená",J524,0)</f>
        <v>0</v>
      </c>
      <c r="BH524" s="240">
        <f>IF(N524="sníž. přenesená",J524,0)</f>
        <v>0</v>
      </c>
      <c r="BI524" s="240">
        <f>IF(N524="nulová",J524,0)</f>
        <v>0</v>
      </c>
      <c r="BJ524" s="18" t="s">
        <v>88</v>
      </c>
      <c r="BK524" s="240">
        <f>ROUND(I524*H524,2)</f>
        <v>0</v>
      </c>
      <c r="BL524" s="18" t="s">
        <v>440</v>
      </c>
      <c r="BM524" s="239" t="s">
        <v>4008</v>
      </c>
    </row>
    <row r="525" s="13" customFormat="1">
      <c r="A525" s="13"/>
      <c r="B525" s="241"/>
      <c r="C525" s="242"/>
      <c r="D525" s="243" t="s">
        <v>372</v>
      </c>
      <c r="E525" s="244" t="s">
        <v>1</v>
      </c>
      <c r="F525" s="245" t="s">
        <v>4026</v>
      </c>
      <c r="G525" s="242"/>
      <c r="H525" s="246">
        <v>128</v>
      </c>
      <c r="I525" s="247"/>
      <c r="J525" s="242"/>
      <c r="K525" s="242"/>
      <c r="L525" s="248"/>
      <c r="M525" s="249"/>
      <c r="N525" s="250"/>
      <c r="O525" s="250"/>
      <c r="P525" s="250"/>
      <c r="Q525" s="250"/>
      <c r="R525" s="250"/>
      <c r="S525" s="250"/>
      <c r="T525" s="251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52" t="s">
        <v>372</v>
      </c>
      <c r="AU525" s="252" t="s">
        <v>88</v>
      </c>
      <c r="AV525" s="13" t="s">
        <v>88</v>
      </c>
      <c r="AW525" s="13" t="s">
        <v>32</v>
      </c>
      <c r="AX525" s="13" t="s">
        <v>76</v>
      </c>
      <c r="AY525" s="252" t="s">
        <v>362</v>
      </c>
    </row>
    <row r="526" s="14" customFormat="1">
      <c r="A526" s="14"/>
      <c r="B526" s="263"/>
      <c r="C526" s="264"/>
      <c r="D526" s="243" t="s">
        <v>372</v>
      </c>
      <c r="E526" s="265" t="s">
        <v>1</v>
      </c>
      <c r="F526" s="266" t="s">
        <v>396</v>
      </c>
      <c r="G526" s="264"/>
      <c r="H526" s="267">
        <v>128</v>
      </c>
      <c r="I526" s="268"/>
      <c r="J526" s="264"/>
      <c r="K526" s="264"/>
      <c r="L526" s="269"/>
      <c r="M526" s="270"/>
      <c r="N526" s="271"/>
      <c r="O526" s="271"/>
      <c r="P526" s="271"/>
      <c r="Q526" s="271"/>
      <c r="R526" s="271"/>
      <c r="S526" s="271"/>
      <c r="T526" s="272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73" t="s">
        <v>372</v>
      </c>
      <c r="AU526" s="273" t="s">
        <v>88</v>
      </c>
      <c r="AV526" s="14" t="s">
        <v>370</v>
      </c>
      <c r="AW526" s="14" t="s">
        <v>32</v>
      </c>
      <c r="AX526" s="14" t="s">
        <v>83</v>
      </c>
      <c r="AY526" s="273" t="s">
        <v>362</v>
      </c>
    </row>
    <row r="527" s="2" customFormat="1" ht="37.8" customHeight="1">
      <c r="A527" s="39"/>
      <c r="B527" s="40"/>
      <c r="C527" s="228" t="s">
        <v>1645</v>
      </c>
      <c r="D527" s="228" t="s">
        <v>365</v>
      </c>
      <c r="E527" s="229" t="s">
        <v>4027</v>
      </c>
      <c r="F527" s="230" t="s">
        <v>4028</v>
      </c>
      <c r="G527" s="231" t="s">
        <v>470</v>
      </c>
      <c r="H527" s="232">
        <v>240</v>
      </c>
      <c r="I527" s="233"/>
      <c r="J527" s="234">
        <f>ROUND(I527*H527,2)</f>
        <v>0</v>
      </c>
      <c r="K527" s="230" t="s">
        <v>369</v>
      </c>
      <c r="L527" s="45"/>
      <c r="M527" s="235" t="s">
        <v>1</v>
      </c>
      <c r="N527" s="236" t="s">
        <v>42</v>
      </c>
      <c r="O527" s="92"/>
      <c r="P527" s="237">
        <f>O527*H527</f>
        <v>0</v>
      </c>
      <c r="Q527" s="237">
        <v>0.00034000000000000002</v>
      </c>
      <c r="R527" s="237">
        <f>Q527*H527</f>
        <v>0.081600000000000006</v>
      </c>
      <c r="S527" s="237">
        <v>0</v>
      </c>
      <c r="T527" s="238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39" t="s">
        <v>440</v>
      </c>
      <c r="AT527" s="239" t="s">
        <v>365</v>
      </c>
      <c r="AU527" s="239" t="s">
        <v>88</v>
      </c>
      <c r="AY527" s="18" t="s">
        <v>362</v>
      </c>
      <c r="BE527" s="240">
        <f>IF(N527="základní",J527,0)</f>
        <v>0</v>
      </c>
      <c r="BF527" s="240">
        <f>IF(N527="snížená",J527,0)</f>
        <v>0</v>
      </c>
      <c r="BG527" s="240">
        <f>IF(N527="zákl. přenesená",J527,0)</f>
        <v>0</v>
      </c>
      <c r="BH527" s="240">
        <f>IF(N527="sníž. přenesená",J527,0)</f>
        <v>0</v>
      </c>
      <c r="BI527" s="240">
        <f>IF(N527="nulová",J527,0)</f>
        <v>0</v>
      </c>
      <c r="BJ527" s="18" t="s">
        <v>88</v>
      </c>
      <c r="BK527" s="240">
        <f>ROUND(I527*H527,2)</f>
        <v>0</v>
      </c>
      <c r="BL527" s="18" t="s">
        <v>440</v>
      </c>
      <c r="BM527" s="239" t="s">
        <v>4011</v>
      </c>
    </row>
    <row r="528" s="13" customFormat="1">
      <c r="A528" s="13"/>
      <c r="B528" s="241"/>
      <c r="C528" s="242"/>
      <c r="D528" s="243" t="s">
        <v>372</v>
      </c>
      <c r="E528" s="244" t="s">
        <v>1</v>
      </c>
      <c r="F528" s="245" t="s">
        <v>4030</v>
      </c>
      <c r="G528" s="242"/>
      <c r="H528" s="246">
        <v>240</v>
      </c>
      <c r="I528" s="247"/>
      <c r="J528" s="242"/>
      <c r="K528" s="242"/>
      <c r="L528" s="248"/>
      <c r="M528" s="249"/>
      <c r="N528" s="250"/>
      <c r="O528" s="250"/>
      <c r="P528" s="250"/>
      <c r="Q528" s="250"/>
      <c r="R528" s="250"/>
      <c r="S528" s="250"/>
      <c r="T528" s="251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52" t="s">
        <v>372</v>
      </c>
      <c r="AU528" s="252" t="s">
        <v>88</v>
      </c>
      <c r="AV528" s="13" t="s">
        <v>88</v>
      </c>
      <c r="AW528" s="13" t="s">
        <v>32</v>
      </c>
      <c r="AX528" s="13" t="s">
        <v>76</v>
      </c>
      <c r="AY528" s="252" t="s">
        <v>362</v>
      </c>
    </row>
    <row r="529" s="14" customFormat="1">
      <c r="A529" s="14"/>
      <c r="B529" s="263"/>
      <c r="C529" s="264"/>
      <c r="D529" s="243" t="s">
        <v>372</v>
      </c>
      <c r="E529" s="265" t="s">
        <v>1</v>
      </c>
      <c r="F529" s="266" t="s">
        <v>396</v>
      </c>
      <c r="G529" s="264"/>
      <c r="H529" s="267">
        <v>240</v>
      </c>
      <c r="I529" s="268"/>
      <c r="J529" s="264"/>
      <c r="K529" s="264"/>
      <c r="L529" s="269"/>
      <c r="M529" s="270"/>
      <c r="N529" s="271"/>
      <c r="O529" s="271"/>
      <c r="P529" s="271"/>
      <c r="Q529" s="271"/>
      <c r="R529" s="271"/>
      <c r="S529" s="271"/>
      <c r="T529" s="272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73" t="s">
        <v>372</v>
      </c>
      <c r="AU529" s="273" t="s">
        <v>88</v>
      </c>
      <c r="AV529" s="14" t="s">
        <v>370</v>
      </c>
      <c r="AW529" s="14" t="s">
        <v>32</v>
      </c>
      <c r="AX529" s="14" t="s">
        <v>83</v>
      </c>
      <c r="AY529" s="273" t="s">
        <v>362</v>
      </c>
    </row>
    <row r="530" s="12" customFormat="1" ht="25.92" customHeight="1">
      <c r="A530" s="12"/>
      <c r="B530" s="212"/>
      <c r="C530" s="213"/>
      <c r="D530" s="214" t="s">
        <v>75</v>
      </c>
      <c r="E530" s="215" t="s">
        <v>552</v>
      </c>
      <c r="F530" s="215" t="s">
        <v>553</v>
      </c>
      <c r="G530" s="213"/>
      <c r="H530" s="213"/>
      <c r="I530" s="216"/>
      <c r="J530" s="217">
        <f>BK530</f>
        <v>0</v>
      </c>
      <c r="K530" s="213"/>
      <c r="L530" s="218"/>
      <c r="M530" s="219"/>
      <c r="N530" s="220"/>
      <c r="O530" s="220"/>
      <c r="P530" s="221">
        <f>SUM(P531:P536)</f>
        <v>0</v>
      </c>
      <c r="Q530" s="220"/>
      <c r="R530" s="221">
        <f>SUM(R531:R536)</f>
        <v>0</v>
      </c>
      <c r="S530" s="220"/>
      <c r="T530" s="222">
        <f>SUM(T531:T536)</f>
        <v>0</v>
      </c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R530" s="223" t="s">
        <v>370</v>
      </c>
      <c r="AT530" s="224" t="s">
        <v>75</v>
      </c>
      <c r="AU530" s="224" t="s">
        <v>76</v>
      </c>
      <c r="AY530" s="223" t="s">
        <v>362</v>
      </c>
      <c r="BK530" s="225">
        <f>SUM(BK531:BK536)</f>
        <v>0</v>
      </c>
    </row>
    <row r="531" s="2" customFormat="1" ht="21.75" customHeight="1">
      <c r="A531" s="39"/>
      <c r="B531" s="40"/>
      <c r="C531" s="228" t="s">
        <v>1651</v>
      </c>
      <c r="D531" s="228" t="s">
        <v>365</v>
      </c>
      <c r="E531" s="229" t="s">
        <v>555</v>
      </c>
      <c r="F531" s="230" t="s">
        <v>556</v>
      </c>
      <c r="G531" s="231" t="s">
        <v>557</v>
      </c>
      <c r="H531" s="232">
        <v>200</v>
      </c>
      <c r="I531" s="233"/>
      <c r="J531" s="234">
        <f>ROUND(I531*H531,2)</f>
        <v>0</v>
      </c>
      <c r="K531" s="230" t="s">
        <v>369</v>
      </c>
      <c r="L531" s="45"/>
      <c r="M531" s="235" t="s">
        <v>1</v>
      </c>
      <c r="N531" s="236" t="s">
        <v>42</v>
      </c>
      <c r="O531" s="92"/>
      <c r="P531" s="237">
        <f>O531*H531</f>
        <v>0</v>
      </c>
      <c r="Q531" s="237">
        <v>0</v>
      </c>
      <c r="R531" s="237">
        <f>Q531*H531</f>
        <v>0</v>
      </c>
      <c r="S531" s="237">
        <v>0</v>
      </c>
      <c r="T531" s="238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39" t="s">
        <v>627</v>
      </c>
      <c r="AT531" s="239" t="s">
        <v>365</v>
      </c>
      <c r="AU531" s="239" t="s">
        <v>83</v>
      </c>
      <c r="AY531" s="18" t="s">
        <v>362</v>
      </c>
      <c r="BE531" s="240">
        <f>IF(N531="základní",J531,0)</f>
        <v>0</v>
      </c>
      <c r="BF531" s="240">
        <f>IF(N531="snížená",J531,0)</f>
        <v>0</v>
      </c>
      <c r="BG531" s="240">
        <f>IF(N531="zákl. přenesená",J531,0)</f>
        <v>0</v>
      </c>
      <c r="BH531" s="240">
        <f>IF(N531="sníž. přenesená",J531,0)</f>
        <v>0</v>
      </c>
      <c r="BI531" s="240">
        <f>IF(N531="nulová",J531,0)</f>
        <v>0</v>
      </c>
      <c r="BJ531" s="18" t="s">
        <v>88</v>
      </c>
      <c r="BK531" s="240">
        <f>ROUND(I531*H531,2)</f>
        <v>0</v>
      </c>
      <c r="BL531" s="18" t="s">
        <v>627</v>
      </c>
      <c r="BM531" s="239" t="s">
        <v>4014</v>
      </c>
    </row>
    <row r="532" s="13" customFormat="1">
      <c r="A532" s="13"/>
      <c r="B532" s="241"/>
      <c r="C532" s="242"/>
      <c r="D532" s="243" t="s">
        <v>372</v>
      </c>
      <c r="E532" s="244" t="s">
        <v>1</v>
      </c>
      <c r="F532" s="245" t="s">
        <v>4032</v>
      </c>
      <c r="G532" s="242"/>
      <c r="H532" s="246">
        <v>200</v>
      </c>
      <c r="I532" s="247"/>
      <c r="J532" s="242"/>
      <c r="K532" s="242"/>
      <c r="L532" s="248"/>
      <c r="M532" s="249"/>
      <c r="N532" s="250"/>
      <c r="O532" s="250"/>
      <c r="P532" s="250"/>
      <c r="Q532" s="250"/>
      <c r="R532" s="250"/>
      <c r="S532" s="250"/>
      <c r="T532" s="251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52" t="s">
        <v>372</v>
      </c>
      <c r="AU532" s="252" t="s">
        <v>83</v>
      </c>
      <c r="AV532" s="13" t="s">
        <v>88</v>
      </c>
      <c r="AW532" s="13" t="s">
        <v>32</v>
      </c>
      <c r="AX532" s="13" t="s">
        <v>76</v>
      </c>
      <c r="AY532" s="252" t="s">
        <v>362</v>
      </c>
    </row>
    <row r="533" s="14" customFormat="1">
      <c r="A533" s="14"/>
      <c r="B533" s="263"/>
      <c r="C533" s="264"/>
      <c r="D533" s="243" t="s">
        <v>372</v>
      </c>
      <c r="E533" s="265" t="s">
        <v>1</v>
      </c>
      <c r="F533" s="266" t="s">
        <v>396</v>
      </c>
      <c r="G533" s="264"/>
      <c r="H533" s="267">
        <v>200</v>
      </c>
      <c r="I533" s="268"/>
      <c r="J533" s="264"/>
      <c r="K533" s="264"/>
      <c r="L533" s="269"/>
      <c r="M533" s="270"/>
      <c r="N533" s="271"/>
      <c r="O533" s="271"/>
      <c r="P533" s="271"/>
      <c r="Q533" s="271"/>
      <c r="R533" s="271"/>
      <c r="S533" s="271"/>
      <c r="T533" s="272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73" t="s">
        <v>372</v>
      </c>
      <c r="AU533" s="273" t="s">
        <v>83</v>
      </c>
      <c r="AV533" s="14" t="s">
        <v>370</v>
      </c>
      <c r="AW533" s="14" t="s">
        <v>32</v>
      </c>
      <c r="AX533" s="14" t="s">
        <v>83</v>
      </c>
      <c r="AY533" s="273" t="s">
        <v>362</v>
      </c>
    </row>
    <row r="534" s="2" customFormat="1" ht="16.5" customHeight="1">
      <c r="A534" s="39"/>
      <c r="B534" s="40"/>
      <c r="C534" s="228" t="s">
        <v>1666</v>
      </c>
      <c r="D534" s="228" t="s">
        <v>365</v>
      </c>
      <c r="E534" s="229" t="s">
        <v>629</v>
      </c>
      <c r="F534" s="230" t="s">
        <v>630</v>
      </c>
      <c r="G534" s="231" t="s">
        <v>557</v>
      </c>
      <c r="H534" s="232">
        <v>250</v>
      </c>
      <c r="I534" s="233"/>
      <c r="J534" s="234">
        <f>ROUND(I534*H534,2)</f>
        <v>0</v>
      </c>
      <c r="K534" s="230" t="s">
        <v>369</v>
      </c>
      <c r="L534" s="45"/>
      <c r="M534" s="235" t="s">
        <v>1</v>
      </c>
      <c r="N534" s="236" t="s">
        <v>42</v>
      </c>
      <c r="O534" s="92"/>
      <c r="P534" s="237">
        <f>O534*H534</f>
        <v>0</v>
      </c>
      <c r="Q534" s="237">
        <v>0</v>
      </c>
      <c r="R534" s="237">
        <f>Q534*H534</f>
        <v>0</v>
      </c>
      <c r="S534" s="237">
        <v>0</v>
      </c>
      <c r="T534" s="238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39" t="s">
        <v>627</v>
      </c>
      <c r="AT534" s="239" t="s">
        <v>365</v>
      </c>
      <c r="AU534" s="239" t="s">
        <v>83</v>
      </c>
      <c r="AY534" s="18" t="s">
        <v>362</v>
      </c>
      <c r="BE534" s="240">
        <f>IF(N534="základní",J534,0)</f>
        <v>0</v>
      </c>
      <c r="BF534" s="240">
        <f>IF(N534="snížená",J534,0)</f>
        <v>0</v>
      </c>
      <c r="BG534" s="240">
        <f>IF(N534="zákl. přenesená",J534,0)</f>
        <v>0</v>
      </c>
      <c r="BH534" s="240">
        <f>IF(N534="sníž. přenesená",J534,0)</f>
        <v>0</v>
      </c>
      <c r="BI534" s="240">
        <f>IF(N534="nulová",J534,0)</f>
        <v>0</v>
      </c>
      <c r="BJ534" s="18" t="s">
        <v>88</v>
      </c>
      <c r="BK534" s="240">
        <f>ROUND(I534*H534,2)</f>
        <v>0</v>
      </c>
      <c r="BL534" s="18" t="s">
        <v>627</v>
      </c>
      <c r="BM534" s="239" t="s">
        <v>4017</v>
      </c>
    </row>
    <row r="535" s="13" customFormat="1">
      <c r="A535" s="13"/>
      <c r="B535" s="241"/>
      <c r="C535" s="242"/>
      <c r="D535" s="243" t="s">
        <v>372</v>
      </c>
      <c r="E535" s="244" t="s">
        <v>1</v>
      </c>
      <c r="F535" s="245" t="s">
        <v>4034</v>
      </c>
      <c r="G535" s="242"/>
      <c r="H535" s="246">
        <v>250</v>
      </c>
      <c r="I535" s="247"/>
      <c r="J535" s="242"/>
      <c r="K535" s="242"/>
      <c r="L535" s="248"/>
      <c r="M535" s="249"/>
      <c r="N535" s="250"/>
      <c r="O535" s="250"/>
      <c r="P535" s="250"/>
      <c r="Q535" s="250"/>
      <c r="R535" s="250"/>
      <c r="S535" s="250"/>
      <c r="T535" s="251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52" t="s">
        <v>372</v>
      </c>
      <c r="AU535" s="252" t="s">
        <v>83</v>
      </c>
      <c r="AV535" s="13" t="s">
        <v>88</v>
      </c>
      <c r="AW535" s="13" t="s">
        <v>32</v>
      </c>
      <c r="AX535" s="13" t="s">
        <v>76</v>
      </c>
      <c r="AY535" s="252" t="s">
        <v>362</v>
      </c>
    </row>
    <row r="536" s="14" customFormat="1">
      <c r="A536" s="14"/>
      <c r="B536" s="263"/>
      <c r="C536" s="264"/>
      <c r="D536" s="243" t="s">
        <v>372</v>
      </c>
      <c r="E536" s="265" t="s">
        <v>1</v>
      </c>
      <c r="F536" s="266" t="s">
        <v>396</v>
      </c>
      <c r="G536" s="264"/>
      <c r="H536" s="267">
        <v>250</v>
      </c>
      <c r="I536" s="268"/>
      <c r="J536" s="264"/>
      <c r="K536" s="264"/>
      <c r="L536" s="269"/>
      <c r="M536" s="293"/>
      <c r="N536" s="294"/>
      <c r="O536" s="294"/>
      <c r="P536" s="294"/>
      <c r="Q536" s="294"/>
      <c r="R536" s="294"/>
      <c r="S536" s="294"/>
      <c r="T536" s="295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73" t="s">
        <v>372</v>
      </c>
      <c r="AU536" s="273" t="s">
        <v>83</v>
      </c>
      <c r="AV536" s="14" t="s">
        <v>370</v>
      </c>
      <c r="AW536" s="14" t="s">
        <v>32</v>
      </c>
      <c r="AX536" s="14" t="s">
        <v>83</v>
      </c>
      <c r="AY536" s="273" t="s">
        <v>362</v>
      </c>
    </row>
    <row r="537" s="2" customFormat="1" ht="6.96" customHeight="1">
      <c r="A537" s="39"/>
      <c r="B537" s="67"/>
      <c r="C537" s="68"/>
      <c r="D537" s="68"/>
      <c r="E537" s="68"/>
      <c r="F537" s="68"/>
      <c r="G537" s="68"/>
      <c r="H537" s="68"/>
      <c r="I537" s="68"/>
      <c r="J537" s="68"/>
      <c r="K537" s="68"/>
      <c r="L537" s="45"/>
      <c r="M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</row>
  </sheetData>
  <sheetProtection sheet="1" autoFilter="0" formatColumns="0" formatRows="0" objects="1" scenarios="1" spinCount="100000" saltValue="qszx2fZf/6kB7JwWEfku3RIwC+XEv4jCU3f0MLvcXndHXSp6XkXsqqpfJUl/KUiQCSbYzQW3A/rC/CLy1vtMbQ==" hashValue="U/LbDoMmVFIyhW6FmABmz0jCu93fekau7Gae8EBIPMuohhN8gijw5IWV2yVTmbDUOd8xkzlMiWiJ+DEdp/BHzA==" algorithmName="SHA-512" password="CC35"/>
  <autoFilter ref="C131:K53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0:H12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323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 s="1" customFormat="1" ht="12" customHeight="1">
      <c r="B8" s="21"/>
      <c r="D8" s="152" t="s">
        <v>325</v>
      </c>
      <c r="L8" s="21"/>
    </row>
    <row r="9" s="2" customFormat="1" ht="16.5" customHeight="1">
      <c r="A9" s="39"/>
      <c r="B9" s="45"/>
      <c r="C9" s="39"/>
      <c r="D9" s="39"/>
      <c r="E9" s="153" t="s">
        <v>4429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327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5375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6. 8. 2025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4333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ROUND((SUM(BE126:BE176)),  2)</f>
        <v>0</v>
      </c>
      <c r="G35" s="39"/>
      <c r="H35" s="39"/>
      <c r="I35" s="166">
        <v>0.20999999999999999</v>
      </c>
      <c r="J35" s="165">
        <f>ROUND(((SUM(BE126:BE176))*I35),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ROUND((SUM(BF126:BF176)),  2)</f>
        <v>0</v>
      </c>
      <c r="G36" s="39"/>
      <c r="H36" s="39"/>
      <c r="I36" s="166">
        <v>0.12</v>
      </c>
      <c r="J36" s="165">
        <f>ROUND(((SUM(BF126:BF176))*I36),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ROUND((SUM(BG126:BG176)),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ROUND((SUM(BH126:BH176)),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ROUND((SUM(BI126:BI176)),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4429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327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VRN2 - Vedlejší rozpočtové náklady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Ústecká 2855, Česká Lípa </v>
      </c>
      <c r="G91" s="41"/>
      <c r="H91" s="41"/>
      <c r="I91" s="33" t="s">
        <v>22</v>
      </c>
      <c r="J91" s="80" t="str">
        <f>IF(J14="","",J14)</f>
        <v>6. 8. 2025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Č. Lípa, n. T.G.M. 1/1, 47 001 Česká Lípa</v>
      </c>
      <c r="G93" s="41"/>
      <c r="H93" s="41"/>
      <c r="I93" s="33" t="s">
        <v>30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330</v>
      </c>
      <c r="D96" s="187"/>
      <c r="E96" s="187"/>
      <c r="F96" s="187"/>
      <c r="G96" s="187"/>
      <c r="H96" s="187"/>
      <c r="I96" s="187"/>
      <c r="J96" s="188" t="s">
        <v>331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332</v>
      </c>
      <c r="D98" s="41"/>
      <c r="E98" s="41"/>
      <c r="F98" s="41"/>
      <c r="G98" s="41"/>
      <c r="H98" s="41"/>
      <c r="I98" s="41"/>
      <c r="J98" s="111">
        <f>J126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333</v>
      </c>
    </row>
    <row r="99" s="9" customFormat="1" ht="24.96" customHeight="1">
      <c r="A99" s="9"/>
      <c r="B99" s="190"/>
      <c r="C99" s="191"/>
      <c r="D99" s="192" t="s">
        <v>344</v>
      </c>
      <c r="E99" s="193"/>
      <c r="F99" s="193"/>
      <c r="G99" s="193"/>
      <c r="H99" s="193"/>
      <c r="I99" s="193"/>
      <c r="J99" s="194">
        <f>J127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4334</v>
      </c>
      <c r="E100" s="198"/>
      <c r="F100" s="198"/>
      <c r="G100" s="198"/>
      <c r="H100" s="198"/>
      <c r="I100" s="198"/>
      <c r="J100" s="199">
        <f>J136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4335</v>
      </c>
      <c r="E101" s="198"/>
      <c r="F101" s="198"/>
      <c r="G101" s="198"/>
      <c r="H101" s="198"/>
      <c r="I101" s="198"/>
      <c r="J101" s="199">
        <f>J155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4336</v>
      </c>
      <c r="E102" s="198"/>
      <c r="F102" s="198"/>
      <c r="G102" s="198"/>
      <c r="H102" s="198"/>
      <c r="I102" s="198"/>
      <c r="J102" s="199">
        <f>J164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4337</v>
      </c>
      <c r="E103" s="198"/>
      <c r="F103" s="198"/>
      <c r="G103" s="198"/>
      <c r="H103" s="198"/>
      <c r="I103" s="198"/>
      <c r="J103" s="199">
        <f>J169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4338</v>
      </c>
      <c r="E104" s="198"/>
      <c r="F104" s="198"/>
      <c r="G104" s="198"/>
      <c r="H104" s="198"/>
      <c r="I104" s="198"/>
      <c r="J104" s="199">
        <f>J172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347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Stavební úpravy Ústecká 2855, Česká Lípa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325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5" t="s">
        <v>4429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327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E11</f>
        <v>VRN2 - Vedlejší rozpočtové náklady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F14</f>
        <v xml:space="preserve">Ústecká 2855, Česká Lípa </v>
      </c>
      <c r="G120" s="41"/>
      <c r="H120" s="41"/>
      <c r="I120" s="33" t="s">
        <v>22</v>
      </c>
      <c r="J120" s="80" t="str">
        <f>IF(J14="","",J14)</f>
        <v>6. 8. 2025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E17</f>
        <v>Město Č. Lípa, n. T.G.M. 1/1, 47 001 Česká Lípa</v>
      </c>
      <c r="G122" s="41"/>
      <c r="H122" s="41"/>
      <c r="I122" s="33" t="s">
        <v>30</v>
      </c>
      <c r="J122" s="37" t="str">
        <f>E23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IF(E20="","",E20)</f>
        <v>Vyplň údaj</v>
      </c>
      <c r="G123" s="41"/>
      <c r="H123" s="41"/>
      <c r="I123" s="33" t="s">
        <v>33</v>
      </c>
      <c r="J123" s="37" t="str">
        <f>E26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348</v>
      </c>
      <c r="D125" s="204" t="s">
        <v>61</v>
      </c>
      <c r="E125" s="204" t="s">
        <v>57</v>
      </c>
      <c r="F125" s="204" t="s">
        <v>58</v>
      </c>
      <c r="G125" s="204" t="s">
        <v>349</v>
      </c>
      <c r="H125" s="204" t="s">
        <v>350</v>
      </c>
      <c r="I125" s="204" t="s">
        <v>351</v>
      </c>
      <c r="J125" s="204" t="s">
        <v>331</v>
      </c>
      <c r="K125" s="205" t="s">
        <v>352</v>
      </c>
      <c r="L125" s="206"/>
      <c r="M125" s="101" t="s">
        <v>1</v>
      </c>
      <c r="N125" s="102" t="s">
        <v>40</v>
      </c>
      <c r="O125" s="102" t="s">
        <v>353</v>
      </c>
      <c r="P125" s="102" t="s">
        <v>354</v>
      </c>
      <c r="Q125" s="102" t="s">
        <v>355</v>
      </c>
      <c r="R125" s="102" t="s">
        <v>356</v>
      </c>
      <c r="S125" s="102" t="s">
        <v>357</v>
      </c>
      <c r="T125" s="103" t="s">
        <v>358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359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</f>
        <v>0</v>
      </c>
      <c r="Q126" s="105"/>
      <c r="R126" s="209">
        <f>R127</f>
        <v>0</v>
      </c>
      <c r="S126" s="105"/>
      <c r="T126" s="210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333</v>
      </c>
      <c r="BK126" s="211">
        <f>BK127</f>
        <v>0</v>
      </c>
    </row>
    <row r="127" s="12" customFormat="1" ht="25.92" customHeight="1">
      <c r="A127" s="12"/>
      <c r="B127" s="212"/>
      <c r="C127" s="213"/>
      <c r="D127" s="214" t="s">
        <v>75</v>
      </c>
      <c r="E127" s="215" t="s">
        <v>561</v>
      </c>
      <c r="F127" s="215" t="s">
        <v>229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P128+SUM(P129:P136)+P155+P164+P169+P172</f>
        <v>0</v>
      </c>
      <c r="Q127" s="220"/>
      <c r="R127" s="221">
        <f>R128+SUM(R129:R136)+R155+R164+R169+R172</f>
        <v>0</v>
      </c>
      <c r="S127" s="220"/>
      <c r="T127" s="222">
        <f>T128+SUM(T129:T136)+T155+T164+T169+T172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363</v>
      </c>
      <c r="AT127" s="224" t="s">
        <v>75</v>
      </c>
      <c r="AU127" s="224" t="s">
        <v>76</v>
      </c>
      <c r="AY127" s="223" t="s">
        <v>362</v>
      </c>
      <c r="BK127" s="225">
        <f>BK128+SUM(BK129:BK136)+BK155+BK164+BK169+BK172</f>
        <v>0</v>
      </c>
    </row>
    <row r="128" s="2" customFormat="1" ht="16.5" customHeight="1">
      <c r="A128" s="39"/>
      <c r="B128" s="40"/>
      <c r="C128" s="228" t="s">
        <v>83</v>
      </c>
      <c r="D128" s="228" t="s">
        <v>365</v>
      </c>
      <c r="E128" s="229" t="s">
        <v>4339</v>
      </c>
      <c r="F128" s="230" t="s">
        <v>563</v>
      </c>
      <c r="G128" s="231" t="s">
        <v>567</v>
      </c>
      <c r="H128" s="232">
        <v>1</v>
      </c>
      <c r="I128" s="233"/>
      <c r="J128" s="234">
        <f>ROUND(I128*H128,2)</f>
        <v>0</v>
      </c>
      <c r="K128" s="230" t="s">
        <v>369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568</v>
      </c>
      <c r="AT128" s="239" t="s">
        <v>365</v>
      </c>
      <c r="AU128" s="239" t="s">
        <v>83</v>
      </c>
      <c r="AY128" s="18" t="s">
        <v>362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568</v>
      </c>
      <c r="BM128" s="239" t="s">
        <v>4340</v>
      </c>
    </row>
    <row r="129" s="2" customFormat="1">
      <c r="A129" s="39"/>
      <c r="B129" s="40"/>
      <c r="C129" s="41"/>
      <c r="D129" s="243" t="s">
        <v>570</v>
      </c>
      <c r="E129" s="41"/>
      <c r="F129" s="284" t="s">
        <v>4341</v>
      </c>
      <c r="G129" s="41"/>
      <c r="H129" s="41"/>
      <c r="I129" s="285"/>
      <c r="J129" s="41"/>
      <c r="K129" s="41"/>
      <c r="L129" s="45"/>
      <c r="M129" s="286"/>
      <c r="N129" s="287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570</v>
      </c>
      <c r="AU129" s="18" t="s">
        <v>83</v>
      </c>
    </row>
    <row r="130" s="2" customFormat="1" ht="16.5" customHeight="1">
      <c r="A130" s="39"/>
      <c r="B130" s="40"/>
      <c r="C130" s="228" t="s">
        <v>88</v>
      </c>
      <c r="D130" s="228" t="s">
        <v>365</v>
      </c>
      <c r="E130" s="229" t="s">
        <v>4342</v>
      </c>
      <c r="F130" s="230" t="s">
        <v>4343</v>
      </c>
      <c r="G130" s="231" t="s">
        <v>567</v>
      </c>
      <c r="H130" s="232">
        <v>1</v>
      </c>
      <c r="I130" s="233"/>
      <c r="J130" s="234">
        <f>ROUND(I130*H130,2)</f>
        <v>0</v>
      </c>
      <c r="K130" s="230" t="s">
        <v>369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568</v>
      </c>
      <c r="AT130" s="239" t="s">
        <v>365</v>
      </c>
      <c r="AU130" s="239" t="s">
        <v>83</v>
      </c>
      <c r="AY130" s="18" t="s">
        <v>362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568</v>
      </c>
      <c r="BM130" s="239" t="s">
        <v>4344</v>
      </c>
    </row>
    <row r="131" s="2" customFormat="1">
      <c r="A131" s="39"/>
      <c r="B131" s="40"/>
      <c r="C131" s="41"/>
      <c r="D131" s="243" t="s">
        <v>570</v>
      </c>
      <c r="E131" s="41"/>
      <c r="F131" s="284" t="s">
        <v>4345</v>
      </c>
      <c r="G131" s="41"/>
      <c r="H131" s="41"/>
      <c r="I131" s="285"/>
      <c r="J131" s="41"/>
      <c r="K131" s="41"/>
      <c r="L131" s="45"/>
      <c r="M131" s="286"/>
      <c r="N131" s="287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570</v>
      </c>
      <c r="AU131" s="18" t="s">
        <v>83</v>
      </c>
    </row>
    <row r="132" s="2" customFormat="1" ht="16.5" customHeight="1">
      <c r="A132" s="39"/>
      <c r="B132" s="40"/>
      <c r="C132" s="228" t="s">
        <v>104</v>
      </c>
      <c r="D132" s="228" t="s">
        <v>365</v>
      </c>
      <c r="E132" s="229" t="s">
        <v>4346</v>
      </c>
      <c r="F132" s="230" t="s">
        <v>4347</v>
      </c>
      <c r="G132" s="231" t="s">
        <v>567</v>
      </c>
      <c r="H132" s="232">
        <v>1</v>
      </c>
      <c r="I132" s="233"/>
      <c r="J132" s="234">
        <f>ROUND(I132*H132,2)</f>
        <v>0</v>
      </c>
      <c r="K132" s="230" t="s">
        <v>369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568</v>
      </c>
      <c r="AT132" s="239" t="s">
        <v>365</v>
      </c>
      <c r="AU132" s="239" t="s">
        <v>83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568</v>
      </c>
      <c r="BM132" s="239" t="s">
        <v>4348</v>
      </c>
    </row>
    <row r="133" s="2" customFormat="1">
      <c r="A133" s="39"/>
      <c r="B133" s="40"/>
      <c r="C133" s="41"/>
      <c r="D133" s="243" t="s">
        <v>570</v>
      </c>
      <c r="E133" s="41"/>
      <c r="F133" s="284" t="s">
        <v>4349</v>
      </c>
      <c r="G133" s="41"/>
      <c r="H133" s="41"/>
      <c r="I133" s="285"/>
      <c r="J133" s="41"/>
      <c r="K133" s="41"/>
      <c r="L133" s="45"/>
      <c r="M133" s="286"/>
      <c r="N133" s="287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570</v>
      </c>
      <c r="AU133" s="18" t="s">
        <v>83</v>
      </c>
    </row>
    <row r="134" s="2" customFormat="1" ht="16.5" customHeight="1">
      <c r="A134" s="39"/>
      <c r="B134" s="40"/>
      <c r="C134" s="228" t="s">
        <v>370</v>
      </c>
      <c r="D134" s="228" t="s">
        <v>365</v>
      </c>
      <c r="E134" s="229" t="s">
        <v>4350</v>
      </c>
      <c r="F134" s="230" t="s">
        <v>4351</v>
      </c>
      <c r="G134" s="231" t="s">
        <v>567</v>
      </c>
      <c r="H134" s="232">
        <v>1</v>
      </c>
      <c r="I134" s="233"/>
      <c r="J134" s="234">
        <f>ROUND(I134*H134,2)</f>
        <v>0</v>
      </c>
      <c r="K134" s="230" t="s">
        <v>369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568</v>
      </c>
      <c r="AT134" s="239" t="s">
        <v>365</v>
      </c>
      <c r="AU134" s="239" t="s">
        <v>83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568</v>
      </c>
      <c r="BM134" s="239" t="s">
        <v>4352</v>
      </c>
    </row>
    <row r="135" s="2" customFormat="1">
      <c r="A135" s="39"/>
      <c r="B135" s="40"/>
      <c r="C135" s="41"/>
      <c r="D135" s="243" t="s">
        <v>570</v>
      </c>
      <c r="E135" s="41"/>
      <c r="F135" s="284" t="s">
        <v>4353</v>
      </c>
      <c r="G135" s="41"/>
      <c r="H135" s="41"/>
      <c r="I135" s="285"/>
      <c r="J135" s="41"/>
      <c r="K135" s="41"/>
      <c r="L135" s="45"/>
      <c r="M135" s="286"/>
      <c r="N135" s="287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570</v>
      </c>
      <c r="AU135" s="18" t="s">
        <v>83</v>
      </c>
    </row>
    <row r="136" s="12" customFormat="1" ht="22.8" customHeight="1">
      <c r="A136" s="12"/>
      <c r="B136" s="212"/>
      <c r="C136" s="213"/>
      <c r="D136" s="214" t="s">
        <v>75</v>
      </c>
      <c r="E136" s="226" t="s">
        <v>228</v>
      </c>
      <c r="F136" s="226" t="s">
        <v>4354</v>
      </c>
      <c r="G136" s="213"/>
      <c r="H136" s="213"/>
      <c r="I136" s="216"/>
      <c r="J136" s="227">
        <f>BK136</f>
        <v>0</v>
      </c>
      <c r="K136" s="213"/>
      <c r="L136" s="218"/>
      <c r="M136" s="219"/>
      <c r="N136" s="220"/>
      <c r="O136" s="220"/>
      <c r="P136" s="221">
        <f>SUM(P137:P154)</f>
        <v>0</v>
      </c>
      <c r="Q136" s="220"/>
      <c r="R136" s="221">
        <f>SUM(R137:R154)</f>
        <v>0</v>
      </c>
      <c r="S136" s="220"/>
      <c r="T136" s="222">
        <f>SUM(T137:T154)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3" t="s">
        <v>363</v>
      </c>
      <c r="AT136" s="224" t="s">
        <v>75</v>
      </c>
      <c r="AU136" s="224" t="s">
        <v>83</v>
      </c>
      <c r="AY136" s="223" t="s">
        <v>362</v>
      </c>
      <c r="BK136" s="225">
        <f>SUM(BK137:BK154)</f>
        <v>0</v>
      </c>
    </row>
    <row r="137" s="2" customFormat="1" ht="16.5" customHeight="1">
      <c r="A137" s="39"/>
      <c r="B137" s="40"/>
      <c r="C137" s="228" t="s">
        <v>363</v>
      </c>
      <c r="D137" s="228" t="s">
        <v>365</v>
      </c>
      <c r="E137" s="229" t="s">
        <v>4355</v>
      </c>
      <c r="F137" s="230" t="s">
        <v>4356</v>
      </c>
      <c r="G137" s="231" t="s">
        <v>567</v>
      </c>
      <c r="H137" s="232">
        <v>1</v>
      </c>
      <c r="I137" s="233"/>
      <c r="J137" s="234">
        <f>ROUND(I137*H137,2)</f>
        <v>0</v>
      </c>
      <c r="K137" s="230" t="s">
        <v>369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568</v>
      </c>
      <c r="AT137" s="239" t="s">
        <v>365</v>
      </c>
      <c r="AU137" s="239" t="s">
        <v>88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568</v>
      </c>
      <c r="BM137" s="239" t="s">
        <v>4357</v>
      </c>
    </row>
    <row r="138" s="2" customFormat="1">
      <c r="A138" s="39"/>
      <c r="B138" s="40"/>
      <c r="C138" s="41"/>
      <c r="D138" s="243" t="s">
        <v>570</v>
      </c>
      <c r="E138" s="41"/>
      <c r="F138" s="284" t="s">
        <v>4358</v>
      </c>
      <c r="G138" s="41"/>
      <c r="H138" s="41"/>
      <c r="I138" s="285"/>
      <c r="J138" s="41"/>
      <c r="K138" s="41"/>
      <c r="L138" s="45"/>
      <c r="M138" s="286"/>
      <c r="N138" s="287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570</v>
      </c>
      <c r="AU138" s="18" t="s">
        <v>88</v>
      </c>
    </row>
    <row r="139" s="2" customFormat="1" ht="16.5" customHeight="1">
      <c r="A139" s="39"/>
      <c r="B139" s="40"/>
      <c r="C139" s="228" t="s">
        <v>386</v>
      </c>
      <c r="D139" s="228" t="s">
        <v>365</v>
      </c>
      <c r="E139" s="229" t="s">
        <v>4359</v>
      </c>
      <c r="F139" s="230" t="s">
        <v>4360</v>
      </c>
      <c r="G139" s="231" t="s">
        <v>567</v>
      </c>
      <c r="H139" s="232">
        <v>1</v>
      </c>
      <c r="I139" s="233"/>
      <c r="J139" s="234">
        <f>ROUND(I139*H139,2)</f>
        <v>0</v>
      </c>
      <c r="K139" s="230" t="s">
        <v>369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568</v>
      </c>
      <c r="AT139" s="239" t="s">
        <v>365</v>
      </c>
      <c r="AU139" s="239" t="s">
        <v>88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568</v>
      </c>
      <c r="BM139" s="239" t="s">
        <v>4361</v>
      </c>
    </row>
    <row r="140" s="2" customFormat="1">
      <c r="A140" s="39"/>
      <c r="B140" s="40"/>
      <c r="C140" s="41"/>
      <c r="D140" s="243" t="s">
        <v>570</v>
      </c>
      <c r="E140" s="41"/>
      <c r="F140" s="284" t="s">
        <v>4362</v>
      </c>
      <c r="G140" s="41"/>
      <c r="H140" s="41"/>
      <c r="I140" s="285"/>
      <c r="J140" s="41"/>
      <c r="K140" s="41"/>
      <c r="L140" s="45"/>
      <c r="M140" s="286"/>
      <c r="N140" s="287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570</v>
      </c>
      <c r="AU140" s="18" t="s">
        <v>88</v>
      </c>
    </row>
    <row r="141" s="2" customFormat="1" ht="16.5" customHeight="1">
      <c r="A141" s="39"/>
      <c r="B141" s="40"/>
      <c r="C141" s="228" t="s">
        <v>397</v>
      </c>
      <c r="D141" s="228" t="s">
        <v>365</v>
      </c>
      <c r="E141" s="229" t="s">
        <v>4363</v>
      </c>
      <c r="F141" s="230" t="s">
        <v>4364</v>
      </c>
      <c r="G141" s="231" t="s">
        <v>567</v>
      </c>
      <c r="H141" s="232">
        <v>1</v>
      </c>
      <c r="I141" s="233"/>
      <c r="J141" s="234">
        <f>ROUND(I141*H141,2)</f>
        <v>0</v>
      </c>
      <c r="K141" s="230" t="s">
        <v>369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568</v>
      </c>
      <c r="AT141" s="239" t="s">
        <v>365</v>
      </c>
      <c r="AU141" s="239" t="s">
        <v>88</v>
      </c>
      <c r="AY141" s="18" t="s">
        <v>362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568</v>
      </c>
      <c r="BM141" s="239" t="s">
        <v>4365</v>
      </c>
    </row>
    <row r="142" s="2" customFormat="1">
      <c r="A142" s="39"/>
      <c r="B142" s="40"/>
      <c r="C142" s="41"/>
      <c r="D142" s="243" t="s">
        <v>570</v>
      </c>
      <c r="E142" s="41"/>
      <c r="F142" s="284" t="s">
        <v>4366</v>
      </c>
      <c r="G142" s="41"/>
      <c r="H142" s="41"/>
      <c r="I142" s="285"/>
      <c r="J142" s="41"/>
      <c r="K142" s="41"/>
      <c r="L142" s="45"/>
      <c r="M142" s="286"/>
      <c r="N142" s="287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570</v>
      </c>
      <c r="AU142" s="18" t="s">
        <v>88</v>
      </c>
    </row>
    <row r="143" s="2" customFormat="1" ht="16.5" customHeight="1">
      <c r="A143" s="39"/>
      <c r="B143" s="40"/>
      <c r="C143" s="228" t="s">
        <v>383</v>
      </c>
      <c r="D143" s="228" t="s">
        <v>365</v>
      </c>
      <c r="E143" s="229" t="s">
        <v>4367</v>
      </c>
      <c r="F143" s="230" t="s">
        <v>4368</v>
      </c>
      <c r="G143" s="231" t="s">
        <v>567</v>
      </c>
      <c r="H143" s="232">
        <v>1</v>
      </c>
      <c r="I143" s="233"/>
      <c r="J143" s="234">
        <f>ROUND(I143*H143,2)</f>
        <v>0</v>
      </c>
      <c r="K143" s="230" t="s">
        <v>369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568</v>
      </c>
      <c r="AT143" s="239" t="s">
        <v>365</v>
      </c>
      <c r="AU143" s="239" t="s">
        <v>88</v>
      </c>
      <c r="AY143" s="18" t="s">
        <v>362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568</v>
      </c>
      <c r="BM143" s="239" t="s">
        <v>4369</v>
      </c>
    </row>
    <row r="144" s="2" customFormat="1">
      <c r="A144" s="39"/>
      <c r="B144" s="40"/>
      <c r="C144" s="41"/>
      <c r="D144" s="243" t="s">
        <v>570</v>
      </c>
      <c r="E144" s="41"/>
      <c r="F144" s="284" t="s">
        <v>4366</v>
      </c>
      <c r="G144" s="41"/>
      <c r="H144" s="41"/>
      <c r="I144" s="285"/>
      <c r="J144" s="41"/>
      <c r="K144" s="41"/>
      <c r="L144" s="45"/>
      <c r="M144" s="286"/>
      <c r="N144" s="287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570</v>
      </c>
      <c r="AU144" s="18" t="s">
        <v>88</v>
      </c>
    </row>
    <row r="145" s="2" customFormat="1" ht="16.5" customHeight="1">
      <c r="A145" s="39"/>
      <c r="B145" s="40"/>
      <c r="C145" s="228" t="s">
        <v>406</v>
      </c>
      <c r="D145" s="228" t="s">
        <v>365</v>
      </c>
      <c r="E145" s="229" t="s">
        <v>4370</v>
      </c>
      <c r="F145" s="230" t="s">
        <v>4371</v>
      </c>
      <c r="G145" s="231" t="s">
        <v>567</v>
      </c>
      <c r="H145" s="232">
        <v>1</v>
      </c>
      <c r="I145" s="233"/>
      <c r="J145" s="234">
        <f>ROUND(I145*H145,2)</f>
        <v>0</v>
      </c>
      <c r="K145" s="230" t="s">
        <v>369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568</v>
      </c>
      <c r="AT145" s="239" t="s">
        <v>365</v>
      </c>
      <c r="AU145" s="239" t="s">
        <v>88</v>
      </c>
      <c r="AY145" s="18" t="s">
        <v>362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88</v>
      </c>
      <c r="BK145" s="240">
        <f>ROUND(I145*H145,2)</f>
        <v>0</v>
      </c>
      <c r="BL145" s="18" t="s">
        <v>568</v>
      </c>
      <c r="BM145" s="239" t="s">
        <v>4372</v>
      </c>
    </row>
    <row r="146" s="2" customFormat="1">
      <c r="A146" s="39"/>
      <c r="B146" s="40"/>
      <c r="C146" s="41"/>
      <c r="D146" s="243" t="s">
        <v>570</v>
      </c>
      <c r="E146" s="41"/>
      <c r="F146" s="284" t="s">
        <v>4373</v>
      </c>
      <c r="G146" s="41"/>
      <c r="H146" s="41"/>
      <c r="I146" s="285"/>
      <c r="J146" s="41"/>
      <c r="K146" s="41"/>
      <c r="L146" s="45"/>
      <c r="M146" s="286"/>
      <c r="N146" s="287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570</v>
      </c>
      <c r="AU146" s="18" t="s">
        <v>88</v>
      </c>
    </row>
    <row r="147" s="2" customFormat="1" ht="16.5" customHeight="1">
      <c r="A147" s="39"/>
      <c r="B147" s="40"/>
      <c r="C147" s="228" t="s">
        <v>411</v>
      </c>
      <c r="D147" s="228" t="s">
        <v>365</v>
      </c>
      <c r="E147" s="229" t="s">
        <v>4374</v>
      </c>
      <c r="F147" s="230" t="s">
        <v>4375</v>
      </c>
      <c r="G147" s="231" t="s">
        <v>567</v>
      </c>
      <c r="H147" s="232">
        <v>1</v>
      </c>
      <c r="I147" s="233"/>
      <c r="J147" s="234">
        <f>ROUND(I147*H147,2)</f>
        <v>0</v>
      </c>
      <c r="K147" s="230" t="s">
        <v>369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568</v>
      </c>
      <c r="AT147" s="239" t="s">
        <v>365</v>
      </c>
      <c r="AU147" s="239" t="s">
        <v>88</v>
      </c>
      <c r="AY147" s="18" t="s">
        <v>362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568</v>
      </c>
      <c r="BM147" s="239" t="s">
        <v>4376</v>
      </c>
    </row>
    <row r="148" s="2" customFormat="1">
      <c r="A148" s="39"/>
      <c r="B148" s="40"/>
      <c r="C148" s="41"/>
      <c r="D148" s="243" t="s">
        <v>570</v>
      </c>
      <c r="E148" s="41"/>
      <c r="F148" s="284" t="s">
        <v>4377</v>
      </c>
      <c r="G148" s="41"/>
      <c r="H148" s="41"/>
      <c r="I148" s="285"/>
      <c r="J148" s="41"/>
      <c r="K148" s="41"/>
      <c r="L148" s="45"/>
      <c r="M148" s="286"/>
      <c r="N148" s="287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570</v>
      </c>
      <c r="AU148" s="18" t="s">
        <v>88</v>
      </c>
    </row>
    <row r="149" s="2" customFormat="1" ht="16.5" customHeight="1">
      <c r="A149" s="39"/>
      <c r="B149" s="40"/>
      <c r="C149" s="228" t="s">
        <v>416</v>
      </c>
      <c r="D149" s="228" t="s">
        <v>365</v>
      </c>
      <c r="E149" s="229" t="s">
        <v>4378</v>
      </c>
      <c r="F149" s="230" t="s">
        <v>3412</v>
      </c>
      <c r="G149" s="231" t="s">
        <v>567</v>
      </c>
      <c r="H149" s="232">
        <v>1</v>
      </c>
      <c r="I149" s="233"/>
      <c r="J149" s="234">
        <f>ROUND(I149*H149,2)</f>
        <v>0</v>
      </c>
      <c r="K149" s="230" t="s">
        <v>369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568</v>
      </c>
      <c r="AT149" s="239" t="s">
        <v>365</v>
      </c>
      <c r="AU149" s="239" t="s">
        <v>88</v>
      </c>
      <c r="AY149" s="18" t="s">
        <v>362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568</v>
      </c>
      <c r="BM149" s="239" t="s">
        <v>4379</v>
      </c>
    </row>
    <row r="150" s="2" customFormat="1">
      <c r="A150" s="39"/>
      <c r="B150" s="40"/>
      <c r="C150" s="41"/>
      <c r="D150" s="243" t="s">
        <v>570</v>
      </c>
      <c r="E150" s="41"/>
      <c r="F150" s="284" t="s">
        <v>4380</v>
      </c>
      <c r="G150" s="41"/>
      <c r="H150" s="41"/>
      <c r="I150" s="285"/>
      <c r="J150" s="41"/>
      <c r="K150" s="41"/>
      <c r="L150" s="45"/>
      <c r="M150" s="286"/>
      <c r="N150" s="287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570</v>
      </c>
      <c r="AU150" s="18" t="s">
        <v>88</v>
      </c>
    </row>
    <row r="151" s="2" customFormat="1" ht="16.5" customHeight="1">
      <c r="A151" s="39"/>
      <c r="B151" s="40"/>
      <c r="C151" s="228" t="s">
        <v>8</v>
      </c>
      <c r="D151" s="228" t="s">
        <v>365</v>
      </c>
      <c r="E151" s="229" t="s">
        <v>4381</v>
      </c>
      <c r="F151" s="230" t="s">
        <v>4382</v>
      </c>
      <c r="G151" s="231" t="s">
        <v>567</v>
      </c>
      <c r="H151" s="232">
        <v>1</v>
      </c>
      <c r="I151" s="233"/>
      <c r="J151" s="234">
        <f>ROUND(I151*H151,2)</f>
        <v>0</v>
      </c>
      <c r="K151" s="230" t="s">
        <v>1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568</v>
      </c>
      <c r="AT151" s="239" t="s">
        <v>365</v>
      </c>
      <c r="AU151" s="239" t="s">
        <v>88</v>
      </c>
      <c r="AY151" s="18" t="s">
        <v>362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568</v>
      </c>
      <c r="BM151" s="239" t="s">
        <v>4383</v>
      </c>
    </row>
    <row r="152" s="2" customFormat="1">
      <c r="A152" s="39"/>
      <c r="B152" s="40"/>
      <c r="C152" s="41"/>
      <c r="D152" s="243" t="s">
        <v>570</v>
      </c>
      <c r="E152" s="41"/>
      <c r="F152" s="284" t="s">
        <v>4384</v>
      </c>
      <c r="G152" s="41"/>
      <c r="H152" s="41"/>
      <c r="I152" s="285"/>
      <c r="J152" s="41"/>
      <c r="K152" s="41"/>
      <c r="L152" s="45"/>
      <c r="M152" s="286"/>
      <c r="N152" s="287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570</v>
      </c>
      <c r="AU152" s="18" t="s">
        <v>88</v>
      </c>
    </row>
    <row r="153" s="2" customFormat="1" ht="21.75" customHeight="1">
      <c r="A153" s="39"/>
      <c r="B153" s="40"/>
      <c r="C153" s="228" t="s">
        <v>427</v>
      </c>
      <c r="D153" s="228" t="s">
        <v>365</v>
      </c>
      <c r="E153" s="229" t="s">
        <v>4385</v>
      </c>
      <c r="F153" s="230" t="s">
        <v>4386</v>
      </c>
      <c r="G153" s="231" t="s">
        <v>567</v>
      </c>
      <c r="H153" s="232">
        <v>1</v>
      </c>
      <c r="I153" s="233"/>
      <c r="J153" s="234">
        <f>ROUND(I153*H153,2)</f>
        <v>0</v>
      </c>
      <c r="K153" s="230" t="s">
        <v>369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568</v>
      </c>
      <c r="AT153" s="239" t="s">
        <v>365</v>
      </c>
      <c r="AU153" s="239" t="s">
        <v>88</v>
      </c>
      <c r="AY153" s="18" t="s">
        <v>362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568</v>
      </c>
      <c r="BM153" s="239" t="s">
        <v>4387</v>
      </c>
    </row>
    <row r="154" s="2" customFormat="1">
      <c r="A154" s="39"/>
      <c r="B154" s="40"/>
      <c r="C154" s="41"/>
      <c r="D154" s="243" t="s">
        <v>570</v>
      </c>
      <c r="E154" s="41"/>
      <c r="F154" s="284" t="s">
        <v>4388</v>
      </c>
      <c r="G154" s="41"/>
      <c r="H154" s="41"/>
      <c r="I154" s="285"/>
      <c r="J154" s="41"/>
      <c r="K154" s="41"/>
      <c r="L154" s="45"/>
      <c r="M154" s="286"/>
      <c r="N154" s="287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570</v>
      </c>
      <c r="AU154" s="18" t="s">
        <v>88</v>
      </c>
    </row>
    <row r="155" s="12" customFormat="1" ht="22.8" customHeight="1">
      <c r="A155" s="12"/>
      <c r="B155" s="212"/>
      <c r="C155" s="213"/>
      <c r="D155" s="214" t="s">
        <v>75</v>
      </c>
      <c r="E155" s="226" t="s">
        <v>4389</v>
      </c>
      <c r="F155" s="226" t="s">
        <v>4390</v>
      </c>
      <c r="G155" s="213"/>
      <c r="H155" s="213"/>
      <c r="I155" s="216"/>
      <c r="J155" s="227">
        <f>BK155</f>
        <v>0</v>
      </c>
      <c r="K155" s="213"/>
      <c r="L155" s="218"/>
      <c r="M155" s="219"/>
      <c r="N155" s="220"/>
      <c r="O155" s="220"/>
      <c r="P155" s="221">
        <f>SUM(P156:P163)</f>
        <v>0</v>
      </c>
      <c r="Q155" s="220"/>
      <c r="R155" s="221">
        <f>SUM(R156:R163)</f>
        <v>0</v>
      </c>
      <c r="S155" s="220"/>
      <c r="T155" s="222">
        <f>SUM(T156:T163)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3" t="s">
        <v>363</v>
      </c>
      <c r="AT155" s="224" t="s">
        <v>75</v>
      </c>
      <c r="AU155" s="224" t="s">
        <v>83</v>
      </c>
      <c r="AY155" s="223" t="s">
        <v>362</v>
      </c>
      <c r="BK155" s="225">
        <f>SUM(BK156:BK163)</f>
        <v>0</v>
      </c>
    </row>
    <row r="156" s="2" customFormat="1" ht="16.5" customHeight="1">
      <c r="A156" s="39"/>
      <c r="B156" s="40"/>
      <c r="C156" s="228" t="s">
        <v>431</v>
      </c>
      <c r="D156" s="228" t="s">
        <v>365</v>
      </c>
      <c r="E156" s="229" t="s">
        <v>4391</v>
      </c>
      <c r="F156" s="230" t="s">
        <v>4392</v>
      </c>
      <c r="G156" s="231" t="s">
        <v>567</v>
      </c>
      <c r="H156" s="232">
        <v>1</v>
      </c>
      <c r="I156" s="233"/>
      <c r="J156" s="234">
        <f>ROUND(I156*H156,2)</f>
        <v>0</v>
      </c>
      <c r="K156" s="230" t="s">
        <v>369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568</v>
      </c>
      <c r="AT156" s="239" t="s">
        <v>365</v>
      </c>
      <c r="AU156" s="239" t="s">
        <v>88</v>
      </c>
      <c r="AY156" s="18" t="s">
        <v>362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568</v>
      </c>
      <c r="BM156" s="239" t="s">
        <v>4393</v>
      </c>
    </row>
    <row r="157" s="2" customFormat="1">
      <c r="A157" s="39"/>
      <c r="B157" s="40"/>
      <c r="C157" s="41"/>
      <c r="D157" s="243" t="s">
        <v>570</v>
      </c>
      <c r="E157" s="41"/>
      <c r="F157" s="284" t="s">
        <v>4394</v>
      </c>
      <c r="G157" s="41"/>
      <c r="H157" s="41"/>
      <c r="I157" s="285"/>
      <c r="J157" s="41"/>
      <c r="K157" s="41"/>
      <c r="L157" s="45"/>
      <c r="M157" s="286"/>
      <c r="N157" s="287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570</v>
      </c>
      <c r="AU157" s="18" t="s">
        <v>88</v>
      </c>
    </row>
    <row r="158" s="2" customFormat="1" ht="16.5" customHeight="1">
      <c r="A158" s="39"/>
      <c r="B158" s="40"/>
      <c r="C158" s="228" t="s">
        <v>435</v>
      </c>
      <c r="D158" s="228" t="s">
        <v>365</v>
      </c>
      <c r="E158" s="229" t="s">
        <v>4395</v>
      </c>
      <c r="F158" s="230" t="s">
        <v>4396</v>
      </c>
      <c r="G158" s="231" t="s">
        <v>567</v>
      </c>
      <c r="H158" s="232">
        <v>1</v>
      </c>
      <c r="I158" s="233"/>
      <c r="J158" s="234">
        <f>ROUND(I158*H158,2)</f>
        <v>0</v>
      </c>
      <c r="K158" s="230" t="s">
        <v>369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568</v>
      </c>
      <c r="AT158" s="239" t="s">
        <v>365</v>
      </c>
      <c r="AU158" s="239" t="s">
        <v>88</v>
      </c>
      <c r="AY158" s="18" t="s">
        <v>362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88</v>
      </c>
      <c r="BK158" s="240">
        <f>ROUND(I158*H158,2)</f>
        <v>0</v>
      </c>
      <c r="BL158" s="18" t="s">
        <v>568</v>
      </c>
      <c r="BM158" s="239" t="s">
        <v>4397</v>
      </c>
    </row>
    <row r="159" s="2" customFormat="1">
      <c r="A159" s="39"/>
      <c r="B159" s="40"/>
      <c r="C159" s="41"/>
      <c r="D159" s="243" t="s">
        <v>570</v>
      </c>
      <c r="E159" s="41"/>
      <c r="F159" s="284" t="s">
        <v>4398</v>
      </c>
      <c r="G159" s="41"/>
      <c r="H159" s="41"/>
      <c r="I159" s="285"/>
      <c r="J159" s="41"/>
      <c r="K159" s="41"/>
      <c r="L159" s="45"/>
      <c r="M159" s="286"/>
      <c r="N159" s="287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570</v>
      </c>
      <c r="AU159" s="18" t="s">
        <v>88</v>
      </c>
    </row>
    <row r="160" s="2" customFormat="1" ht="24.15" customHeight="1">
      <c r="A160" s="39"/>
      <c r="B160" s="40"/>
      <c r="C160" s="228" t="s">
        <v>440</v>
      </c>
      <c r="D160" s="228" t="s">
        <v>365</v>
      </c>
      <c r="E160" s="229" t="s">
        <v>4399</v>
      </c>
      <c r="F160" s="230" t="s">
        <v>4400</v>
      </c>
      <c r="G160" s="231" t="s">
        <v>567</v>
      </c>
      <c r="H160" s="232">
        <v>1</v>
      </c>
      <c r="I160" s="233"/>
      <c r="J160" s="234">
        <f>ROUND(I160*H160,2)</f>
        <v>0</v>
      </c>
      <c r="K160" s="230" t="s">
        <v>1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568</v>
      </c>
      <c r="AT160" s="239" t="s">
        <v>365</v>
      </c>
      <c r="AU160" s="239" t="s">
        <v>88</v>
      </c>
      <c r="AY160" s="18" t="s">
        <v>362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568</v>
      </c>
      <c r="BM160" s="239" t="s">
        <v>4401</v>
      </c>
    </row>
    <row r="161" s="2" customFormat="1">
      <c r="A161" s="39"/>
      <c r="B161" s="40"/>
      <c r="C161" s="41"/>
      <c r="D161" s="243" t="s">
        <v>570</v>
      </c>
      <c r="E161" s="41"/>
      <c r="F161" s="284" t="s">
        <v>4402</v>
      </c>
      <c r="G161" s="41"/>
      <c r="H161" s="41"/>
      <c r="I161" s="285"/>
      <c r="J161" s="41"/>
      <c r="K161" s="41"/>
      <c r="L161" s="45"/>
      <c r="M161" s="286"/>
      <c r="N161" s="287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570</v>
      </c>
      <c r="AU161" s="18" t="s">
        <v>88</v>
      </c>
    </row>
    <row r="162" s="2" customFormat="1" ht="24.15" customHeight="1">
      <c r="A162" s="39"/>
      <c r="B162" s="40"/>
      <c r="C162" s="228" t="s">
        <v>445</v>
      </c>
      <c r="D162" s="228" t="s">
        <v>365</v>
      </c>
      <c r="E162" s="229" t="s">
        <v>4403</v>
      </c>
      <c r="F162" s="230" t="s">
        <v>4404</v>
      </c>
      <c r="G162" s="231" t="s">
        <v>567</v>
      </c>
      <c r="H162" s="232">
        <v>1</v>
      </c>
      <c r="I162" s="233"/>
      <c r="J162" s="234">
        <f>ROUND(I162*H162,2)</f>
        <v>0</v>
      </c>
      <c r="K162" s="230" t="s">
        <v>369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568</v>
      </c>
      <c r="AT162" s="239" t="s">
        <v>365</v>
      </c>
      <c r="AU162" s="239" t="s">
        <v>88</v>
      </c>
      <c r="AY162" s="18" t="s">
        <v>362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88</v>
      </c>
      <c r="BK162" s="240">
        <f>ROUND(I162*H162,2)</f>
        <v>0</v>
      </c>
      <c r="BL162" s="18" t="s">
        <v>568</v>
      </c>
      <c r="BM162" s="239" t="s">
        <v>4405</v>
      </c>
    </row>
    <row r="163" s="2" customFormat="1">
      <c r="A163" s="39"/>
      <c r="B163" s="40"/>
      <c r="C163" s="41"/>
      <c r="D163" s="243" t="s">
        <v>570</v>
      </c>
      <c r="E163" s="41"/>
      <c r="F163" s="284" t="s">
        <v>4406</v>
      </c>
      <c r="G163" s="41"/>
      <c r="H163" s="41"/>
      <c r="I163" s="285"/>
      <c r="J163" s="41"/>
      <c r="K163" s="41"/>
      <c r="L163" s="45"/>
      <c r="M163" s="286"/>
      <c r="N163" s="287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570</v>
      </c>
      <c r="AU163" s="18" t="s">
        <v>88</v>
      </c>
    </row>
    <row r="164" s="12" customFormat="1" ht="22.8" customHeight="1">
      <c r="A164" s="12"/>
      <c r="B164" s="212"/>
      <c r="C164" s="213"/>
      <c r="D164" s="214" t="s">
        <v>75</v>
      </c>
      <c r="E164" s="226" t="s">
        <v>4407</v>
      </c>
      <c r="F164" s="226" t="s">
        <v>4408</v>
      </c>
      <c r="G164" s="213"/>
      <c r="H164" s="213"/>
      <c r="I164" s="216"/>
      <c r="J164" s="227">
        <f>BK164</f>
        <v>0</v>
      </c>
      <c r="K164" s="213"/>
      <c r="L164" s="218"/>
      <c r="M164" s="219"/>
      <c r="N164" s="220"/>
      <c r="O164" s="220"/>
      <c r="P164" s="221">
        <f>SUM(P165:P168)</f>
        <v>0</v>
      </c>
      <c r="Q164" s="220"/>
      <c r="R164" s="221">
        <f>SUM(R165:R168)</f>
        <v>0</v>
      </c>
      <c r="S164" s="220"/>
      <c r="T164" s="222">
        <f>SUM(T165:T168)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3" t="s">
        <v>363</v>
      </c>
      <c r="AT164" s="224" t="s">
        <v>75</v>
      </c>
      <c r="AU164" s="224" t="s">
        <v>83</v>
      </c>
      <c r="AY164" s="223" t="s">
        <v>362</v>
      </c>
      <c r="BK164" s="225">
        <f>SUM(BK165:BK168)</f>
        <v>0</v>
      </c>
    </row>
    <row r="165" s="2" customFormat="1" ht="16.5" customHeight="1">
      <c r="A165" s="39"/>
      <c r="B165" s="40"/>
      <c r="C165" s="228" t="s">
        <v>450</v>
      </c>
      <c r="D165" s="228" t="s">
        <v>365</v>
      </c>
      <c r="E165" s="229" t="s">
        <v>4409</v>
      </c>
      <c r="F165" s="230" t="s">
        <v>4410</v>
      </c>
      <c r="G165" s="231" t="s">
        <v>567</v>
      </c>
      <c r="H165" s="232">
        <v>1</v>
      </c>
      <c r="I165" s="233"/>
      <c r="J165" s="234">
        <f>ROUND(I165*H165,2)</f>
        <v>0</v>
      </c>
      <c r="K165" s="230" t="s">
        <v>369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568</v>
      </c>
      <c r="AT165" s="239" t="s">
        <v>365</v>
      </c>
      <c r="AU165" s="239" t="s">
        <v>88</v>
      </c>
      <c r="AY165" s="18" t="s">
        <v>362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88</v>
      </c>
      <c r="BK165" s="240">
        <f>ROUND(I165*H165,2)</f>
        <v>0</v>
      </c>
      <c r="BL165" s="18" t="s">
        <v>568</v>
      </c>
      <c r="BM165" s="239" t="s">
        <v>4411</v>
      </c>
    </row>
    <row r="166" s="2" customFormat="1">
      <c r="A166" s="39"/>
      <c r="B166" s="40"/>
      <c r="C166" s="41"/>
      <c r="D166" s="243" t="s">
        <v>570</v>
      </c>
      <c r="E166" s="41"/>
      <c r="F166" s="284" t="s">
        <v>4412</v>
      </c>
      <c r="G166" s="41"/>
      <c r="H166" s="41"/>
      <c r="I166" s="285"/>
      <c r="J166" s="41"/>
      <c r="K166" s="41"/>
      <c r="L166" s="45"/>
      <c r="M166" s="286"/>
      <c r="N166" s="287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570</v>
      </c>
      <c r="AU166" s="18" t="s">
        <v>88</v>
      </c>
    </row>
    <row r="167" s="2" customFormat="1" ht="16.5" customHeight="1">
      <c r="A167" s="39"/>
      <c r="B167" s="40"/>
      <c r="C167" s="228" t="s">
        <v>456</v>
      </c>
      <c r="D167" s="228" t="s">
        <v>365</v>
      </c>
      <c r="E167" s="229" t="s">
        <v>4413</v>
      </c>
      <c r="F167" s="230" t="s">
        <v>4414</v>
      </c>
      <c r="G167" s="231" t="s">
        <v>567</v>
      </c>
      <c r="H167" s="232">
        <v>1</v>
      </c>
      <c r="I167" s="233"/>
      <c r="J167" s="234">
        <f>ROUND(I167*H167,2)</f>
        <v>0</v>
      </c>
      <c r="K167" s="230" t="s">
        <v>369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568</v>
      </c>
      <c r="AT167" s="239" t="s">
        <v>365</v>
      </c>
      <c r="AU167" s="239" t="s">
        <v>88</v>
      </c>
      <c r="AY167" s="18" t="s">
        <v>362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88</v>
      </c>
      <c r="BK167" s="240">
        <f>ROUND(I167*H167,2)</f>
        <v>0</v>
      </c>
      <c r="BL167" s="18" t="s">
        <v>568</v>
      </c>
      <c r="BM167" s="239" t="s">
        <v>4415</v>
      </c>
    </row>
    <row r="168" s="2" customFormat="1">
      <c r="A168" s="39"/>
      <c r="B168" s="40"/>
      <c r="C168" s="41"/>
      <c r="D168" s="243" t="s">
        <v>570</v>
      </c>
      <c r="E168" s="41"/>
      <c r="F168" s="284" t="s">
        <v>4412</v>
      </c>
      <c r="G168" s="41"/>
      <c r="H168" s="41"/>
      <c r="I168" s="285"/>
      <c r="J168" s="41"/>
      <c r="K168" s="41"/>
      <c r="L168" s="45"/>
      <c r="M168" s="286"/>
      <c r="N168" s="287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570</v>
      </c>
      <c r="AU168" s="18" t="s">
        <v>88</v>
      </c>
    </row>
    <row r="169" s="12" customFormat="1" ht="22.8" customHeight="1">
      <c r="A169" s="12"/>
      <c r="B169" s="212"/>
      <c r="C169" s="213"/>
      <c r="D169" s="214" t="s">
        <v>75</v>
      </c>
      <c r="E169" s="226" t="s">
        <v>4416</v>
      </c>
      <c r="F169" s="226" t="s">
        <v>4417</v>
      </c>
      <c r="G169" s="213"/>
      <c r="H169" s="213"/>
      <c r="I169" s="216"/>
      <c r="J169" s="227">
        <f>BK169</f>
        <v>0</v>
      </c>
      <c r="K169" s="213"/>
      <c r="L169" s="218"/>
      <c r="M169" s="219"/>
      <c r="N169" s="220"/>
      <c r="O169" s="220"/>
      <c r="P169" s="221">
        <f>SUM(P170:P171)</f>
        <v>0</v>
      </c>
      <c r="Q169" s="220"/>
      <c r="R169" s="221">
        <f>SUM(R170:R171)</f>
        <v>0</v>
      </c>
      <c r="S169" s="220"/>
      <c r="T169" s="222">
        <f>SUM(T170:T171)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3" t="s">
        <v>363</v>
      </c>
      <c r="AT169" s="224" t="s">
        <v>75</v>
      </c>
      <c r="AU169" s="224" t="s">
        <v>83</v>
      </c>
      <c r="AY169" s="223" t="s">
        <v>362</v>
      </c>
      <c r="BK169" s="225">
        <f>SUM(BK170:BK171)</f>
        <v>0</v>
      </c>
    </row>
    <row r="170" s="2" customFormat="1" ht="16.5" customHeight="1">
      <c r="A170" s="39"/>
      <c r="B170" s="40"/>
      <c r="C170" s="228" t="s">
        <v>461</v>
      </c>
      <c r="D170" s="228" t="s">
        <v>365</v>
      </c>
      <c r="E170" s="229" t="s">
        <v>4418</v>
      </c>
      <c r="F170" s="230" t="s">
        <v>4417</v>
      </c>
      <c r="G170" s="231" t="s">
        <v>567</v>
      </c>
      <c r="H170" s="232">
        <v>1</v>
      </c>
      <c r="I170" s="233"/>
      <c r="J170" s="234">
        <f>ROUND(I170*H170,2)</f>
        <v>0</v>
      </c>
      <c r="K170" s="230" t="s">
        <v>369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568</v>
      </c>
      <c r="AT170" s="239" t="s">
        <v>365</v>
      </c>
      <c r="AU170" s="239" t="s">
        <v>88</v>
      </c>
      <c r="AY170" s="18" t="s">
        <v>362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88</v>
      </c>
      <c r="BK170" s="240">
        <f>ROUND(I170*H170,2)</f>
        <v>0</v>
      </c>
      <c r="BL170" s="18" t="s">
        <v>568</v>
      </c>
      <c r="BM170" s="239" t="s">
        <v>4419</v>
      </c>
    </row>
    <row r="171" s="2" customFormat="1">
      <c r="A171" s="39"/>
      <c r="B171" s="40"/>
      <c r="C171" s="41"/>
      <c r="D171" s="243" t="s">
        <v>570</v>
      </c>
      <c r="E171" s="41"/>
      <c r="F171" s="284" t="s">
        <v>4420</v>
      </c>
      <c r="G171" s="41"/>
      <c r="H171" s="41"/>
      <c r="I171" s="285"/>
      <c r="J171" s="41"/>
      <c r="K171" s="41"/>
      <c r="L171" s="45"/>
      <c r="M171" s="286"/>
      <c r="N171" s="287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570</v>
      </c>
      <c r="AU171" s="18" t="s">
        <v>88</v>
      </c>
    </row>
    <row r="172" s="12" customFormat="1" ht="22.8" customHeight="1">
      <c r="A172" s="12"/>
      <c r="B172" s="212"/>
      <c r="C172" s="213"/>
      <c r="D172" s="214" t="s">
        <v>75</v>
      </c>
      <c r="E172" s="226" t="s">
        <v>4421</v>
      </c>
      <c r="F172" s="226" t="s">
        <v>4347</v>
      </c>
      <c r="G172" s="213"/>
      <c r="H172" s="213"/>
      <c r="I172" s="216"/>
      <c r="J172" s="227">
        <f>BK172</f>
        <v>0</v>
      </c>
      <c r="K172" s="213"/>
      <c r="L172" s="218"/>
      <c r="M172" s="219"/>
      <c r="N172" s="220"/>
      <c r="O172" s="220"/>
      <c r="P172" s="221">
        <f>SUM(P173:P176)</f>
        <v>0</v>
      </c>
      <c r="Q172" s="220"/>
      <c r="R172" s="221">
        <f>SUM(R173:R176)</f>
        <v>0</v>
      </c>
      <c r="S172" s="220"/>
      <c r="T172" s="222">
        <f>SUM(T173:T176)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3" t="s">
        <v>363</v>
      </c>
      <c r="AT172" s="224" t="s">
        <v>75</v>
      </c>
      <c r="AU172" s="224" t="s">
        <v>83</v>
      </c>
      <c r="AY172" s="223" t="s">
        <v>362</v>
      </c>
      <c r="BK172" s="225">
        <f>SUM(BK173:BK176)</f>
        <v>0</v>
      </c>
    </row>
    <row r="173" s="2" customFormat="1" ht="16.5" customHeight="1">
      <c r="A173" s="39"/>
      <c r="B173" s="40"/>
      <c r="C173" s="228" t="s">
        <v>7</v>
      </c>
      <c r="D173" s="228" t="s">
        <v>365</v>
      </c>
      <c r="E173" s="229" t="s">
        <v>4422</v>
      </c>
      <c r="F173" s="230" t="s">
        <v>4423</v>
      </c>
      <c r="G173" s="231" t="s">
        <v>567</v>
      </c>
      <c r="H173" s="232">
        <v>1</v>
      </c>
      <c r="I173" s="233"/>
      <c r="J173" s="234">
        <f>ROUND(I173*H173,2)</f>
        <v>0</v>
      </c>
      <c r="K173" s="230" t="s">
        <v>369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568</v>
      </c>
      <c r="AT173" s="239" t="s">
        <v>365</v>
      </c>
      <c r="AU173" s="239" t="s">
        <v>88</v>
      </c>
      <c r="AY173" s="18" t="s">
        <v>362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88</v>
      </c>
      <c r="BK173" s="240">
        <f>ROUND(I173*H173,2)</f>
        <v>0</v>
      </c>
      <c r="BL173" s="18" t="s">
        <v>568</v>
      </c>
      <c r="BM173" s="239" t="s">
        <v>4424</v>
      </c>
    </row>
    <row r="174" s="2" customFormat="1">
      <c r="A174" s="39"/>
      <c r="B174" s="40"/>
      <c r="C174" s="41"/>
      <c r="D174" s="243" t="s">
        <v>570</v>
      </c>
      <c r="E174" s="41"/>
      <c r="F174" s="284" t="s">
        <v>4425</v>
      </c>
      <c r="G174" s="41"/>
      <c r="H174" s="41"/>
      <c r="I174" s="285"/>
      <c r="J174" s="41"/>
      <c r="K174" s="41"/>
      <c r="L174" s="45"/>
      <c r="M174" s="286"/>
      <c r="N174" s="287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570</v>
      </c>
      <c r="AU174" s="18" t="s">
        <v>88</v>
      </c>
    </row>
    <row r="175" s="2" customFormat="1" ht="16.5" customHeight="1">
      <c r="A175" s="39"/>
      <c r="B175" s="40"/>
      <c r="C175" s="228" t="s">
        <v>473</v>
      </c>
      <c r="D175" s="228" t="s">
        <v>365</v>
      </c>
      <c r="E175" s="229" t="s">
        <v>4426</v>
      </c>
      <c r="F175" s="230" t="s">
        <v>4427</v>
      </c>
      <c r="G175" s="231" t="s">
        <v>567</v>
      </c>
      <c r="H175" s="232">
        <v>1</v>
      </c>
      <c r="I175" s="233"/>
      <c r="J175" s="234">
        <f>ROUND(I175*H175,2)</f>
        <v>0</v>
      </c>
      <c r="K175" s="230" t="s">
        <v>369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568</v>
      </c>
      <c r="AT175" s="239" t="s">
        <v>365</v>
      </c>
      <c r="AU175" s="239" t="s">
        <v>88</v>
      </c>
      <c r="AY175" s="18" t="s">
        <v>362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88</v>
      </c>
      <c r="BK175" s="240">
        <f>ROUND(I175*H175,2)</f>
        <v>0</v>
      </c>
      <c r="BL175" s="18" t="s">
        <v>568</v>
      </c>
      <c r="BM175" s="239" t="s">
        <v>4428</v>
      </c>
    </row>
    <row r="176" s="2" customFormat="1">
      <c r="A176" s="39"/>
      <c r="B176" s="40"/>
      <c r="C176" s="41"/>
      <c r="D176" s="243" t="s">
        <v>570</v>
      </c>
      <c r="E176" s="41"/>
      <c r="F176" s="284" t="s">
        <v>4425</v>
      </c>
      <c r="G176" s="41"/>
      <c r="H176" s="41"/>
      <c r="I176" s="285"/>
      <c r="J176" s="41"/>
      <c r="K176" s="41"/>
      <c r="L176" s="45"/>
      <c r="M176" s="312"/>
      <c r="N176" s="313"/>
      <c r="O176" s="290"/>
      <c r="P176" s="290"/>
      <c r="Q176" s="290"/>
      <c r="R176" s="290"/>
      <c r="S176" s="290"/>
      <c r="T176" s="314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570</v>
      </c>
      <c r="AU176" s="18" t="s">
        <v>88</v>
      </c>
    </row>
    <row r="177" s="2" customFormat="1" ht="6.96" customHeight="1">
      <c r="A177" s="39"/>
      <c r="B177" s="67"/>
      <c r="C177" s="68"/>
      <c r="D177" s="68"/>
      <c r="E177" s="68"/>
      <c r="F177" s="68"/>
      <c r="G177" s="68"/>
      <c r="H177" s="68"/>
      <c r="I177" s="68"/>
      <c r="J177" s="68"/>
      <c r="K177" s="68"/>
      <c r="L177" s="45"/>
      <c r="M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</row>
  </sheetData>
  <sheetProtection sheet="1" autoFilter="0" formatColumns="0" formatRows="0" objects="1" scenarios="1" spinCount="100000" saltValue="anxnxeK8acAGr3ZUe2hRGWUw8t5ywLpxPhDtjq6jgdPdVAh1t0urUp6W9x6aWAqMF5KYfONmjtAahuybXg2Gmg==" hashValue="etFPWfM/Hyi8zsghu8iSLa5DxxghhbT2F/D3LoP/U0Agc2Kr9BTZFvlnKICxVSuwlNXW2kzBYc8mjwZANo7KEA==" algorithmName="SHA-512" password="CC35"/>
  <autoFilter ref="C125:K17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8"/>
      <c r="C3" s="149"/>
      <c r="D3" s="149"/>
      <c r="E3" s="149"/>
      <c r="F3" s="149"/>
      <c r="G3" s="149"/>
      <c r="H3" s="21"/>
    </row>
    <row r="4" s="1" customFormat="1" ht="24.96" customHeight="1">
      <c r="B4" s="21"/>
      <c r="C4" s="150" t="s">
        <v>5376</v>
      </c>
      <c r="H4" s="21"/>
    </row>
    <row r="5" s="1" customFormat="1" ht="12" customHeight="1">
      <c r="B5" s="21"/>
      <c r="C5" s="315" t="s">
        <v>13</v>
      </c>
      <c r="D5" s="158" t="s">
        <v>14</v>
      </c>
      <c r="E5" s="1"/>
      <c r="F5" s="1"/>
      <c r="H5" s="21"/>
    </row>
    <row r="6" s="1" customFormat="1" ht="36.96" customHeight="1">
      <c r="B6" s="21"/>
      <c r="C6" s="316" t="s">
        <v>16</v>
      </c>
      <c r="D6" s="317" t="s">
        <v>17</v>
      </c>
      <c r="E6" s="1"/>
      <c r="F6" s="1"/>
      <c r="H6" s="21"/>
    </row>
    <row r="7" s="1" customFormat="1" ht="16.5" customHeight="1">
      <c r="B7" s="21"/>
      <c r="C7" s="152" t="s">
        <v>22</v>
      </c>
      <c r="D7" s="155" t="str">
        <f>'Rekapitulace stavby'!AN8</f>
        <v>6. 8. 2025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201"/>
      <c r="B9" s="318"/>
      <c r="C9" s="319" t="s">
        <v>57</v>
      </c>
      <c r="D9" s="320" t="s">
        <v>58</v>
      </c>
      <c r="E9" s="320" t="s">
        <v>349</v>
      </c>
      <c r="F9" s="321" t="s">
        <v>5377</v>
      </c>
      <c r="G9" s="201"/>
      <c r="H9" s="318"/>
    </row>
    <row r="10" s="2" customFormat="1" ht="26.4" customHeight="1">
      <c r="A10" s="39"/>
      <c r="B10" s="45"/>
      <c r="C10" s="322" t="s">
        <v>5378</v>
      </c>
      <c r="D10" s="322" t="s">
        <v>113</v>
      </c>
      <c r="E10" s="39"/>
      <c r="F10" s="39"/>
      <c r="G10" s="39"/>
      <c r="H10" s="45"/>
    </row>
    <row r="11" s="2" customFormat="1" ht="16.8" customHeight="1">
      <c r="A11" s="39"/>
      <c r="B11" s="45"/>
      <c r="C11" s="323" t="s">
        <v>5379</v>
      </c>
      <c r="D11" s="324" t="s">
        <v>5380</v>
      </c>
      <c r="E11" s="325" t="s">
        <v>368</v>
      </c>
      <c r="F11" s="326">
        <v>0</v>
      </c>
      <c r="G11" s="39"/>
      <c r="H11" s="45"/>
    </row>
    <row r="12" s="2" customFormat="1" ht="16.8" customHeight="1">
      <c r="A12" s="39"/>
      <c r="B12" s="45"/>
      <c r="C12" s="327" t="s">
        <v>1</v>
      </c>
      <c r="D12" s="327" t="s">
        <v>76</v>
      </c>
      <c r="E12" s="18" t="s">
        <v>1</v>
      </c>
      <c r="F12" s="328">
        <v>0</v>
      </c>
      <c r="G12" s="39"/>
      <c r="H12" s="45"/>
    </row>
    <row r="13" s="2" customFormat="1" ht="7.44" customHeight="1">
      <c r="A13" s="39"/>
      <c r="B13" s="181"/>
      <c r="C13" s="182"/>
      <c r="D13" s="182"/>
      <c r="E13" s="182"/>
      <c r="F13" s="182"/>
      <c r="G13" s="182"/>
      <c r="H13" s="45"/>
    </row>
    <row r="14" s="2" customFormat="1">
      <c r="A14" s="39"/>
      <c r="B14" s="39"/>
      <c r="C14" s="39"/>
      <c r="D14" s="39"/>
      <c r="E14" s="39"/>
      <c r="F14" s="39"/>
      <c r="G14" s="39"/>
      <c r="H14" s="39"/>
    </row>
  </sheetData>
  <sheetProtection sheet="1" formatColumns="0" formatRows="0" objects="1" scenarios="1" spinCount="100000" saltValue="lAQBTNUjhBvwX/8++b+7vhrTpS1qvfmi+TJM08WNDxqE3U4Xk8n4SzcjejILX+n5URL1z+Dkf+mHPDCZ1x17IQ==" hashValue="hiyzPCim/iPeVon93oefcGQ97NCP/fEc5pTkpEuWyMGHaCbpxzKCmv+iuzVbXulrvdP6vBeeSPADm/hGZ9tMeg==" algorithmName="SHA-512" password="CC35"/>
  <mergeCells count="2">
    <mergeCell ref="D5:F5"/>
    <mergeCell ref="D6:F6"/>
  </mergeCells>
  <pageSetup paperSize="9" orientation="portrait" blackAndWhite="1" fitToHeight="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Jiri Voboril</dc:creator>
  <cp:lastModifiedBy>Jiri Voboril</cp:lastModifiedBy>
  <dcterms:created xsi:type="dcterms:W3CDTF">2025-08-19T09:12:41Z</dcterms:created>
  <dcterms:modified xsi:type="dcterms:W3CDTF">2025-08-19T09:13:43Z</dcterms:modified>
</cp:coreProperties>
</file>